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B2841C1A-D75B-4581-A557-2CD00766B2F6}" xr6:coauthVersionLast="47" xr6:coauthVersionMax="47" xr10:uidLastSave="{00000000-0000-0000-0000-000000000000}"/>
  <bookViews>
    <workbookView xWindow="-120" yWindow="-120" windowWidth="29040" windowHeight="15720" tabRatio="762" firstSheet="7" activeTab="11" xr2:uid="{00000000-000D-0000-FFFF-FFFF00000000}"/>
  </bookViews>
  <sheets>
    <sheet name="Linkสูตรออร์เดอร์  (2)" sheetId="4462" r:id="rId1"/>
    <sheet name="9(Order+FC)" sheetId="4196" r:id="rId2"/>
    <sheet name="9(Order)" sheetId="4189" r:id="rId3"/>
    <sheet name="9(Order) แยกลูกค้า" sheetId="4314" r:id="rId4"/>
    <sheet name="9(Fc) แยกลูกค้า" sheetId="4042" r:id="rId5"/>
    <sheet name="10(Order+Fc) แยกลูกค้า" sheetId="4213" r:id="rId6"/>
    <sheet name="10(Order)" sheetId="4223" r:id="rId7"/>
    <sheet name="10(Order) แยกลูกค้า" sheetId="4123" r:id="rId8"/>
    <sheet name="10(Fc) แยกลูกค้" sheetId="4224" r:id="rId9"/>
    <sheet name="ค้างทอ2-9-68" sheetId="4544" r:id="rId10"/>
    <sheet name="ค้างทอ20-9-68" sheetId="4565" r:id="rId11"/>
    <sheet name="24-9-68" sheetId="4568" r:id="rId12"/>
    <sheet name="22-9-68" sheetId="4567" r:id="rId13"/>
    <sheet name="20-9-68." sheetId="4566" r:id="rId14"/>
    <sheet name="19-9-68" sheetId="4562" r:id="rId15"/>
    <sheet name="18-9-68" sheetId="4561" r:id="rId16"/>
    <sheet name="17-9-68" sheetId="4560" r:id="rId17"/>
    <sheet name="16-9-68.1" sheetId="4559" r:id="rId18"/>
    <sheet name="16-9-68" sheetId="4558" r:id="rId19"/>
    <sheet name="15-9-68" sheetId="4557" r:id="rId20"/>
    <sheet name="13-9-68" sheetId="4556" r:id="rId21"/>
    <sheet name="12-9-68" sheetId="4555" r:id="rId22"/>
    <sheet name="11-9-68" sheetId="4554" r:id="rId23"/>
    <sheet name="10-9-68" sheetId="4552" r:id="rId24"/>
    <sheet name="9-9-68" sheetId="4551" r:id="rId25"/>
    <sheet name="8-9-68" sheetId="4550" r:id="rId26"/>
    <sheet name="6-9-68" sheetId="4549" r:id="rId27"/>
    <sheet name="5-9-68" sheetId="4548" r:id="rId28"/>
    <sheet name="4-9-68" sheetId="4546" r:id="rId29"/>
    <sheet name="3-9-68" sheetId="4545" r:id="rId30"/>
    <sheet name="2-9-68" sheetId="4540" r:id="rId31"/>
    <sheet name="1-9-68" sheetId="4539" r:id="rId32"/>
    <sheet name="30-8-68" sheetId="4538" r:id="rId33"/>
  </sheets>
  <externalReferences>
    <externalReference r:id="rId34"/>
    <externalReference r:id="rId35"/>
    <externalReference r:id="rId36"/>
  </externalReferences>
  <definedNames>
    <definedName name="_xlnm._FilterDatabase" localSheetId="23" hidden="1">'10-9-68'!$A$5:$BD$150</definedName>
    <definedName name="_xlnm._FilterDatabase" localSheetId="22" hidden="1">'11-9-68'!$A$5:$BD$153</definedName>
    <definedName name="_xlnm._FilterDatabase" localSheetId="21" hidden="1">'12-9-68'!$A$5:$BD$158</definedName>
    <definedName name="_xlnm._FilterDatabase" localSheetId="20" hidden="1">'13-9-68'!$A$5:$BD$163</definedName>
    <definedName name="_xlnm._FilterDatabase" localSheetId="19" hidden="1">'15-9-68'!$A$5:$BD$163</definedName>
    <definedName name="_xlnm._FilterDatabase" localSheetId="18" hidden="1">'16-9-68'!$A$5:$BD$175</definedName>
    <definedName name="_xlnm._FilterDatabase" localSheetId="17" hidden="1">'16-9-68.1'!$A$5:$BD$265</definedName>
    <definedName name="_xlnm._FilterDatabase" localSheetId="16" hidden="1">'17-9-68'!$A$5:$BD$260</definedName>
    <definedName name="_xlnm._FilterDatabase" localSheetId="15" hidden="1">'18-9-68'!$A$5:$BD$254</definedName>
    <definedName name="_xlnm._FilterDatabase" localSheetId="31" hidden="1">'1-9-68'!$A$5:$BD$153</definedName>
    <definedName name="_xlnm._FilterDatabase" localSheetId="14" hidden="1">'19-9-68'!$A$5:$BD$278</definedName>
    <definedName name="_xlnm._FilterDatabase" localSheetId="13" hidden="1">'20-9-68.'!$A$5:$BD$282</definedName>
    <definedName name="_xlnm._FilterDatabase" localSheetId="12" hidden="1">'22-9-68'!$A$5:$BD$275</definedName>
    <definedName name="_xlnm._FilterDatabase" localSheetId="11" hidden="1">'24-9-68'!$A$5:$BD$294</definedName>
    <definedName name="_xlnm._FilterDatabase" localSheetId="30" hidden="1">'2-9-68'!$A$5:$BD$148</definedName>
    <definedName name="_xlnm._FilterDatabase" localSheetId="32" hidden="1">'30-8-68'!$A$5:$BD$153</definedName>
    <definedName name="_xlnm._FilterDatabase" localSheetId="29" hidden="1">'3-9-68'!$A$5:$BD$156</definedName>
    <definedName name="_xlnm._FilterDatabase" localSheetId="28" hidden="1">'4-9-68'!$A$5:$BD$146</definedName>
    <definedName name="_xlnm._FilterDatabase" localSheetId="27" hidden="1">'5-9-68'!$A$5:$BD$162</definedName>
    <definedName name="_xlnm._FilterDatabase" localSheetId="26" hidden="1">'6-9-68'!$A$5:$BD$146</definedName>
    <definedName name="_xlnm._FilterDatabase" localSheetId="25" hidden="1">'8-9-68'!$A$5:$BD$148</definedName>
    <definedName name="_xlnm._FilterDatabase" localSheetId="24" hidden="1">'9-9-68'!$A$5:$BD$140</definedName>
    <definedName name="_xlnm._FilterDatabase" localSheetId="0" hidden="1">'Linkสูตรออร์เดอร์  (2)'!$A$5:$BD$5</definedName>
    <definedName name="_xlnm.Print_Area" localSheetId="8">'10(Fc) แยกลูกค้'!$A$1:$H$39</definedName>
    <definedName name="_xlnm.Print_Area" localSheetId="6">'10(Order)'!$A$6:$G$25</definedName>
    <definedName name="_xlnm.Print_Area" localSheetId="7">'10(Order) แยกลูกค้า'!$A$4:$G$60</definedName>
    <definedName name="_xlnm.Print_Area" localSheetId="5">'10(Order+Fc) แยกลูกค้า'!$A$4:$H$56</definedName>
    <definedName name="_xlnm.Print_Area" localSheetId="4">'9(Fc) แยกลูกค้า'!$A$1:$H$39</definedName>
    <definedName name="_xlnm.Print_Area" localSheetId="2">'9(Order)'!$A$6:$G$43</definedName>
    <definedName name="_xlnm.Print_Area" localSheetId="3">'9(Order) แยกลูกค้า'!$A$4:$G$60</definedName>
    <definedName name="Z_A35135A6_BB02_445F_B09B_908EF37AECE2_.wvu.Cols" localSheetId="23" hidden="1">'10-9-68'!$A:$A,'10-9-68'!$AG:$AG</definedName>
    <definedName name="Z_A35135A6_BB02_445F_B09B_908EF37AECE2_.wvu.Cols" localSheetId="22" hidden="1">'11-9-68'!$A:$A,'11-9-68'!$AG:$AG</definedName>
    <definedName name="Z_A35135A6_BB02_445F_B09B_908EF37AECE2_.wvu.Cols" localSheetId="21" hidden="1">'12-9-68'!$A:$A,'12-9-68'!$AG:$AG</definedName>
    <definedName name="Z_A35135A6_BB02_445F_B09B_908EF37AECE2_.wvu.Cols" localSheetId="20" hidden="1">'13-9-68'!$A:$A,'13-9-68'!$AG:$AG</definedName>
    <definedName name="Z_A35135A6_BB02_445F_B09B_908EF37AECE2_.wvu.Cols" localSheetId="19" hidden="1">'15-9-68'!$A:$A,'15-9-68'!$AG:$AG</definedName>
    <definedName name="Z_A35135A6_BB02_445F_B09B_908EF37AECE2_.wvu.Cols" localSheetId="18" hidden="1">'16-9-68'!$A:$A,'16-9-68'!$AG:$AG</definedName>
    <definedName name="Z_A35135A6_BB02_445F_B09B_908EF37AECE2_.wvu.Cols" localSheetId="17" hidden="1">'16-9-68.1'!$A:$A,'16-9-68.1'!$AG:$AG</definedName>
    <definedName name="Z_A35135A6_BB02_445F_B09B_908EF37AECE2_.wvu.Cols" localSheetId="16" hidden="1">'17-9-68'!$A:$A,'17-9-68'!$AG:$AG</definedName>
    <definedName name="Z_A35135A6_BB02_445F_B09B_908EF37AECE2_.wvu.Cols" localSheetId="15" hidden="1">'18-9-68'!$A:$A,'18-9-68'!$AG:$AG</definedName>
    <definedName name="Z_A35135A6_BB02_445F_B09B_908EF37AECE2_.wvu.Cols" localSheetId="31" hidden="1">'1-9-68'!$A:$A,'1-9-68'!$AG:$AG</definedName>
    <definedName name="Z_A35135A6_BB02_445F_B09B_908EF37AECE2_.wvu.Cols" localSheetId="14" hidden="1">'19-9-68'!$A:$A,'19-9-68'!$AG:$AG</definedName>
    <definedName name="Z_A35135A6_BB02_445F_B09B_908EF37AECE2_.wvu.Cols" localSheetId="13" hidden="1">'20-9-68.'!$A:$A,'20-9-68.'!$AG:$AG</definedName>
    <definedName name="Z_A35135A6_BB02_445F_B09B_908EF37AECE2_.wvu.Cols" localSheetId="12" hidden="1">'22-9-68'!$A:$A,'22-9-68'!$AG:$AG</definedName>
    <definedName name="Z_A35135A6_BB02_445F_B09B_908EF37AECE2_.wvu.Cols" localSheetId="11" hidden="1">'24-9-68'!$A:$A,'24-9-68'!$AG:$AG</definedName>
    <definedName name="Z_A35135A6_BB02_445F_B09B_908EF37AECE2_.wvu.Cols" localSheetId="30" hidden="1">'2-9-68'!$A:$A,'2-9-68'!$AG:$AG</definedName>
    <definedName name="Z_A35135A6_BB02_445F_B09B_908EF37AECE2_.wvu.Cols" localSheetId="32" hidden="1">'30-8-68'!$A:$A,'30-8-68'!$AG:$AG</definedName>
    <definedName name="Z_A35135A6_BB02_445F_B09B_908EF37AECE2_.wvu.Cols" localSheetId="29" hidden="1">'3-9-68'!$A:$A,'3-9-68'!$AG:$AG</definedName>
    <definedName name="Z_A35135A6_BB02_445F_B09B_908EF37AECE2_.wvu.Cols" localSheetId="28" hidden="1">'4-9-68'!$A:$A,'4-9-68'!$AG:$AG</definedName>
    <definedName name="Z_A35135A6_BB02_445F_B09B_908EF37AECE2_.wvu.Cols" localSheetId="27" hidden="1">'5-9-68'!$A:$A,'5-9-68'!$AG:$AG</definedName>
    <definedName name="Z_A35135A6_BB02_445F_B09B_908EF37AECE2_.wvu.Cols" localSheetId="26" hidden="1">'6-9-68'!$A:$A,'6-9-68'!$AG:$AG</definedName>
    <definedName name="Z_A35135A6_BB02_445F_B09B_908EF37AECE2_.wvu.Cols" localSheetId="25" hidden="1">'8-9-68'!$A:$A,'8-9-68'!$AG:$AG</definedName>
    <definedName name="Z_A35135A6_BB02_445F_B09B_908EF37AECE2_.wvu.Cols" localSheetId="24" hidden="1">'9-9-68'!$A:$A,'9-9-68'!$AG:$AG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23" hidden="1">'10-9-68'!$B$5:$AC$150</definedName>
    <definedName name="Z_A35135A6_BB02_445F_B09B_908EF37AECE2_.wvu.FilterData" localSheetId="22" hidden="1">'11-9-68'!$B$5:$AC$153</definedName>
    <definedName name="Z_A35135A6_BB02_445F_B09B_908EF37AECE2_.wvu.FilterData" localSheetId="21" hidden="1">'12-9-68'!$B$5:$AC$158</definedName>
    <definedName name="Z_A35135A6_BB02_445F_B09B_908EF37AECE2_.wvu.FilterData" localSheetId="20" hidden="1">'13-9-68'!$B$5:$AC$163</definedName>
    <definedName name="Z_A35135A6_BB02_445F_B09B_908EF37AECE2_.wvu.FilterData" localSheetId="19" hidden="1">'15-9-68'!$B$5:$AC$163</definedName>
    <definedName name="Z_A35135A6_BB02_445F_B09B_908EF37AECE2_.wvu.FilterData" localSheetId="18" hidden="1">'16-9-68'!$B$5:$AC$175</definedName>
    <definedName name="Z_A35135A6_BB02_445F_B09B_908EF37AECE2_.wvu.FilterData" localSheetId="17" hidden="1">'16-9-68.1'!$B$5:$AC$265</definedName>
    <definedName name="Z_A35135A6_BB02_445F_B09B_908EF37AECE2_.wvu.FilterData" localSheetId="16" hidden="1">'17-9-68'!$B$5:$AC$260</definedName>
    <definedName name="Z_A35135A6_BB02_445F_B09B_908EF37AECE2_.wvu.FilterData" localSheetId="15" hidden="1">'18-9-68'!$B$5:$AC$254</definedName>
    <definedName name="Z_A35135A6_BB02_445F_B09B_908EF37AECE2_.wvu.FilterData" localSheetId="31" hidden="1">'1-9-68'!$B$5:$AC$153</definedName>
    <definedName name="Z_A35135A6_BB02_445F_B09B_908EF37AECE2_.wvu.FilterData" localSheetId="14" hidden="1">'19-9-68'!$B$5:$AC$278</definedName>
    <definedName name="Z_A35135A6_BB02_445F_B09B_908EF37AECE2_.wvu.FilterData" localSheetId="13" hidden="1">'20-9-68.'!$B$5:$AC$282</definedName>
    <definedName name="Z_A35135A6_BB02_445F_B09B_908EF37AECE2_.wvu.FilterData" localSheetId="12" hidden="1">'22-9-68'!$B$5:$AC$275</definedName>
    <definedName name="Z_A35135A6_BB02_445F_B09B_908EF37AECE2_.wvu.FilterData" localSheetId="11" hidden="1">'24-9-68'!$B$5:$AC$293</definedName>
    <definedName name="Z_A35135A6_BB02_445F_B09B_908EF37AECE2_.wvu.FilterData" localSheetId="30" hidden="1">'2-9-68'!$B$5:$AC$148</definedName>
    <definedName name="Z_A35135A6_BB02_445F_B09B_908EF37AECE2_.wvu.FilterData" localSheetId="32" hidden="1">'30-8-68'!$B$5:$AC$153</definedName>
    <definedName name="Z_A35135A6_BB02_445F_B09B_908EF37AECE2_.wvu.FilterData" localSheetId="29" hidden="1">'3-9-68'!$B$5:$AC$156</definedName>
    <definedName name="Z_A35135A6_BB02_445F_B09B_908EF37AECE2_.wvu.FilterData" localSheetId="28" hidden="1">'4-9-68'!$B$5:$AC$146</definedName>
    <definedName name="Z_A35135A6_BB02_445F_B09B_908EF37AECE2_.wvu.FilterData" localSheetId="27" hidden="1">'5-9-68'!$B$5:$AC$162</definedName>
    <definedName name="Z_A35135A6_BB02_445F_B09B_908EF37AECE2_.wvu.FilterData" localSheetId="26" hidden="1">'6-9-68'!$B$5:$AC$146</definedName>
    <definedName name="Z_A35135A6_BB02_445F_B09B_908EF37AECE2_.wvu.FilterData" localSheetId="25" hidden="1">'8-9-68'!$B$5:$AC$148</definedName>
    <definedName name="Z_A35135A6_BB02_445F_B09B_908EF37AECE2_.wvu.FilterData" localSheetId="24" hidden="1">'9-9-68'!$B$5:$AC$140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23" hidden="1">'10-9-68'!$2:$2</definedName>
    <definedName name="Z_A35135A6_BB02_445F_B09B_908EF37AECE2_.wvu.Rows" localSheetId="22" hidden="1">'11-9-68'!$2:$2</definedName>
    <definedName name="Z_A35135A6_BB02_445F_B09B_908EF37AECE2_.wvu.Rows" localSheetId="21" hidden="1">'12-9-68'!$2:$2</definedName>
    <definedName name="Z_A35135A6_BB02_445F_B09B_908EF37AECE2_.wvu.Rows" localSheetId="20" hidden="1">'13-9-68'!$2:$2</definedName>
    <definedName name="Z_A35135A6_BB02_445F_B09B_908EF37AECE2_.wvu.Rows" localSheetId="19" hidden="1">'15-9-68'!$2:$2</definedName>
    <definedName name="Z_A35135A6_BB02_445F_B09B_908EF37AECE2_.wvu.Rows" localSheetId="18" hidden="1">'16-9-68'!$2:$2</definedName>
    <definedName name="Z_A35135A6_BB02_445F_B09B_908EF37AECE2_.wvu.Rows" localSheetId="17" hidden="1">'16-9-68.1'!$2:$2</definedName>
    <definedName name="Z_A35135A6_BB02_445F_B09B_908EF37AECE2_.wvu.Rows" localSheetId="16" hidden="1">'17-9-68'!$2:$2</definedName>
    <definedName name="Z_A35135A6_BB02_445F_B09B_908EF37AECE2_.wvu.Rows" localSheetId="15" hidden="1">'18-9-68'!$2:$2</definedName>
    <definedName name="Z_A35135A6_BB02_445F_B09B_908EF37AECE2_.wvu.Rows" localSheetId="31" hidden="1">'1-9-68'!$2:$2</definedName>
    <definedName name="Z_A35135A6_BB02_445F_B09B_908EF37AECE2_.wvu.Rows" localSheetId="14" hidden="1">'19-9-68'!$2:$2</definedName>
    <definedName name="Z_A35135A6_BB02_445F_B09B_908EF37AECE2_.wvu.Rows" localSheetId="13" hidden="1">'20-9-68.'!$2:$2</definedName>
    <definedName name="Z_A35135A6_BB02_445F_B09B_908EF37AECE2_.wvu.Rows" localSheetId="12" hidden="1">'22-9-68'!$2:$2</definedName>
    <definedName name="Z_A35135A6_BB02_445F_B09B_908EF37AECE2_.wvu.Rows" localSheetId="11" hidden="1">'24-9-68'!$2:$2</definedName>
    <definedName name="Z_A35135A6_BB02_445F_B09B_908EF37AECE2_.wvu.Rows" localSheetId="30" hidden="1">'2-9-68'!$2:$2</definedName>
    <definedName name="Z_A35135A6_BB02_445F_B09B_908EF37AECE2_.wvu.Rows" localSheetId="32" hidden="1">'30-8-68'!$2:$2</definedName>
    <definedName name="Z_A35135A6_BB02_445F_B09B_908EF37AECE2_.wvu.Rows" localSheetId="29" hidden="1">'3-9-68'!$2:$2</definedName>
    <definedName name="Z_A35135A6_BB02_445F_B09B_908EF37AECE2_.wvu.Rows" localSheetId="28" hidden="1">'4-9-68'!$2:$2</definedName>
    <definedName name="Z_A35135A6_BB02_445F_B09B_908EF37AECE2_.wvu.Rows" localSheetId="27" hidden="1">'5-9-68'!$2:$2</definedName>
    <definedName name="Z_A35135A6_BB02_445F_B09B_908EF37AECE2_.wvu.Rows" localSheetId="26" hidden="1">'6-9-68'!$2:$2</definedName>
    <definedName name="Z_A35135A6_BB02_445F_B09B_908EF37AECE2_.wvu.Rows" localSheetId="25" hidden="1">'8-9-68'!$2:$2</definedName>
    <definedName name="Z_A35135A6_BB02_445F_B09B_908EF37AECE2_.wvu.Rows" localSheetId="24" hidden="1">'9-9-68'!$2:$2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282" r:id="rId37"/>
    <pivotCache cacheId="283" r:id="rId38"/>
    <pivotCache cacheId="284" r:id="rId3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4462" l="1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A435" i="4462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A461" i="4462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A570" i="4462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U6" i="4565"/>
  <c r="U7" i="4565"/>
  <c r="U8" i="4565"/>
  <c r="U9" i="4565"/>
  <c r="U10" i="4565"/>
  <c r="U11" i="4565"/>
  <c r="U12" i="4565"/>
  <c r="U13" i="4565"/>
  <c r="U14" i="4565"/>
  <c r="U15" i="4565"/>
  <c r="U16" i="4565"/>
  <c r="U17" i="4565"/>
  <c r="U18" i="4565"/>
  <c r="U19" i="4565"/>
  <c r="U20" i="4565"/>
  <c r="U21" i="4565"/>
  <c r="U22" i="4565"/>
  <c r="U23" i="4565"/>
  <c r="U24" i="4565"/>
  <c r="U5" i="4565"/>
  <c r="C25" i="4565"/>
  <c r="D25" i="4565"/>
  <c r="E25" i="4565"/>
  <c r="F25" i="4565"/>
  <c r="G25" i="4565"/>
  <c r="H25" i="4565"/>
  <c r="I25" i="4565"/>
  <c r="J25" i="4565"/>
  <c r="K25" i="4565"/>
  <c r="L25" i="4565"/>
  <c r="M25" i="4565"/>
  <c r="N25" i="4565"/>
  <c r="O25" i="4565"/>
  <c r="P25" i="4565"/>
  <c r="Q25" i="4565"/>
  <c r="R25" i="4565"/>
  <c r="S25" i="4565"/>
  <c r="T25" i="4565"/>
  <c r="B25" i="4565"/>
  <c r="Y53" i="4551"/>
  <c r="U25" i="4565" l="1"/>
  <c r="N6" i="4544"/>
  <c r="N7" i="4544"/>
  <c r="N8" i="4544"/>
  <c r="N9" i="4544"/>
  <c r="N10" i="4544"/>
  <c r="N11" i="4544"/>
  <c r="N12" i="4544"/>
  <c r="N13" i="4544"/>
  <c r="N14" i="4544"/>
  <c r="N15" i="4544"/>
  <c r="N16" i="4544"/>
  <c r="N17" i="4544"/>
  <c r="N5" i="4544"/>
  <c r="C18" i="4544"/>
  <c r="D18" i="4544"/>
  <c r="E18" i="4544"/>
  <c r="F18" i="4544"/>
  <c r="G18" i="4544"/>
  <c r="H18" i="4544"/>
  <c r="I18" i="4544"/>
  <c r="J18" i="4544"/>
  <c r="K18" i="4544"/>
  <c r="L18" i="4544"/>
  <c r="M18" i="4544"/>
  <c r="B18" i="4544"/>
  <c r="N18" i="4544" l="1"/>
  <c r="M56" i="4213"/>
  <c r="M57" i="4213" s="1"/>
  <c r="M53" i="4213"/>
  <c r="L11" i="4223" l="1"/>
  <c r="Q4" i="4462" l="1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D36" i="4189" l="1"/>
  <c r="D34" i="4189"/>
  <c r="H43" i="4224"/>
  <c r="C41" i="4189" l="1"/>
  <c r="D41" i="4189"/>
  <c r="E41" i="4189"/>
  <c r="F41" i="4189"/>
  <c r="G41" i="4189"/>
  <c r="B41" i="4189"/>
  <c r="B38" i="4189"/>
  <c r="D47" i="4189" l="1"/>
  <c r="J26" i="4189" l="1"/>
  <c r="K8" i="4189"/>
  <c r="I8" i="4189" s="1"/>
  <c r="K9" i="4189"/>
  <c r="I9" i="4189" s="1"/>
  <c r="K10" i="4189"/>
  <c r="I10" i="4189" s="1"/>
  <c r="K11" i="4189"/>
  <c r="I11" i="4189" s="1"/>
  <c r="K12" i="4189"/>
  <c r="I12" i="4189" s="1"/>
  <c r="K13" i="4189"/>
  <c r="I13" i="4189" s="1"/>
  <c r="K14" i="4189"/>
  <c r="I14" i="4189" s="1"/>
  <c r="K15" i="4189"/>
  <c r="I15" i="4189" s="1"/>
  <c r="K16" i="4189"/>
  <c r="I16" i="4189" s="1"/>
  <c r="K17" i="4189"/>
  <c r="K18" i="4189"/>
  <c r="I18" i="4189" s="1"/>
  <c r="K19" i="4189"/>
  <c r="I19" i="4189" s="1"/>
  <c r="K20" i="4189"/>
  <c r="I20" i="4189" s="1"/>
  <c r="K21" i="4189"/>
  <c r="I21" i="4189" s="1"/>
  <c r="K22" i="4189"/>
  <c r="I22" i="4189" s="1"/>
  <c r="K23" i="4189"/>
  <c r="I23" i="4189" s="1"/>
  <c r="K24" i="4189"/>
  <c r="I24" i="4189" s="1"/>
  <c r="K25" i="4189"/>
  <c r="I25" i="4189" s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I39" i="4196" l="1"/>
  <c r="J7" i="4196" l="1"/>
  <c r="J29" i="4196" s="1"/>
  <c r="K7" i="4189"/>
  <c r="I7" i="4189" l="1"/>
  <c r="I26" i="4189" s="1"/>
  <c r="K26" i="4189"/>
  <c r="H7" i="4196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7" i="4213"/>
  <c r="I8" i="4213"/>
  <c r="I9" i="4213"/>
  <c r="I10" i="4213"/>
  <c r="I12" i="4213"/>
  <c r="I14" i="4213"/>
  <c r="I16" i="4213"/>
  <c r="I17" i="4213"/>
  <c r="I18" i="4213"/>
  <c r="I19" i="4213"/>
  <c r="I20" i="4213"/>
  <c r="I22" i="4213"/>
  <c r="I24" i="4213"/>
  <c r="I26" i="4213"/>
  <c r="I28" i="4213"/>
  <c r="I29" i="4213"/>
  <c r="I30" i="4213"/>
  <c r="I32" i="4213"/>
  <c r="I33" i="4213"/>
  <c r="I34" i="4213"/>
  <c r="I35" i="4213"/>
  <c r="I36" i="4213"/>
  <c r="I37" i="4213"/>
  <c r="I38" i="4213"/>
  <c r="I39" i="4213"/>
  <c r="I40" i="4213"/>
  <c r="I42" i="4213"/>
  <c r="I44" i="4213"/>
  <c r="I45" i="4213"/>
  <c r="I47" i="4213"/>
  <c r="I48" i="4213"/>
  <c r="I51" i="4213"/>
  <c r="I52" i="4213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5" i="4213" l="1"/>
  <c r="I75" i="4213" s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<sst xmlns="http://schemas.openxmlformats.org/spreadsheetml/2006/main" count="60635" uniqueCount="698">
  <si>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</si>
  <si>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</si>
  <si>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</si>
  <si>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</si>
  <si>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</si>
  <si>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</si>
  <si>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</si>
  <si>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</si>
  <si>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</si>
  <si>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</si>
  <si>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</si>
  <si>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</si>
  <si>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</si>
  <si>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</si>
  <si>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</si>
  <si>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</si>
  <si>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</si>
  <si>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</si>
  <si>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</si>
  <si>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</si>
  <si>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</si>
  <si>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</si>
  <si>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</si>
  <si>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</si>
  <si>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</si>
  <si>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</si>
  <si>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</si>
  <si>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</si>
  <si>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</si>
  <si>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</si>
  <si>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</si>
  <si>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</si>
  <si>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</si>
  <si>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</si>
  <si>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</si>
  <si>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</si>
  <si>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</si>
  <si>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</si>
  <si>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</si>
  <si>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</si>
  <si>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</si>
  <si>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</si>
  <si>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</si>
  <si>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</si>
  <si>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</si>
  <si>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</si>
  <si>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</si>
  <si>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</si>
  <si>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</si>
  <si>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</si>
  <si>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</si>
  <si>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</si>
  <si>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</si>
  <si>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</si>
  <si>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</si>
  <si>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</si>
  <si>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</si>
  <si>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</si>
  <si>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</si>
  <si>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</si>
  <si>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</si>
  <si>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</si>
  <si>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</si>
  <si>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</si>
  <si>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</si>
  <si>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</si>
  <si>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</si>
  <si>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</si>
  <si>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</si>
  <si>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</si>
  <si>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</si>
  <si>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</si>
  <si>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</si>
  <si>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</si>
  <si>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</si>
  <si>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</si>
  <si>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</si>
  <si>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</si>
  <si>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</si>
  <si>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</si>
  <si>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</si>
  <si>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</si>
  <si>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</si>
  <si>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</si>
  <si>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</si>
  <si>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</si>
  <si>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</si>
  <si>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</si>
  <si>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</si>
  <si>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</si>
  <si>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</si>
  <si>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</si>
  <si>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</si>
  <si>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</si>
  <si>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</si>
  <si>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</si>
  <si>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</si>
  <si>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</si>
  <si>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</si>
  <si>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WSWT2321112512551</t>
  </si>
  <si>
    <t>เส้นเทป</t>
  </si>
  <si>
    <t>จำนวน</t>
  </si>
  <si>
    <t>WRWT25800/WRWT25800</t>
  </si>
  <si>
    <t>WRWT25650/WRWT25650</t>
  </si>
  <si>
    <t>WRWT25850/WRWT25850</t>
  </si>
  <si>
    <t>WRWT21750/WRWT21750</t>
  </si>
  <si>
    <t>WRWT260850/WRWT25850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</si>
  <si>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</si>
  <si>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</si>
  <si>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</si>
  <si>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</si>
  <si>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</si>
  <si>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</si>
  <si>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</si>
  <si>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</si>
  <si>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</si>
  <si>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</si>
  <si>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</si>
  <si>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</si>
  <si>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</si>
  <si>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</si>
  <si>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</si>
  <si>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</si>
  <si>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</si>
  <si>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</si>
  <si>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</si>
  <si>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</si>
  <si>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</si>
  <si>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</si>
  <si>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</si>
  <si>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</si>
  <si>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</si>
  <si>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</si>
  <si>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</si>
  <si>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</si>
  <si>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</si>
  <si>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</si>
  <si>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คุณธนนท์ อุทัยไพศาลวงศ์</t>
  </si>
  <si>
    <t>WSWT2025650</t>
  </si>
  <si>
    <t>บจก.อินเทคค์ โกลบอล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</si>
  <si>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</si>
  <si>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</si>
  <si>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</si>
  <si>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</si>
  <si>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</si>
  <si>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</si>
  <si>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</si>
  <si>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บจก.ไทยร่วมใจน้ำมันพืช</t>
  </si>
  <si>
    <t>TRJ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</si>
  <si>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</si>
  <si>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</si>
  <si>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</si>
  <si>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</si>
  <si>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</si>
  <si>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</si>
  <si>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</si>
  <si>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</si>
  <si>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</si>
  <si>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</si>
  <si>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</si>
  <si>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</si>
  <si>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</si>
  <si>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</si>
  <si>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</si>
  <si>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</si>
  <si>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</si>
  <si>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</si>
  <si>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</si>
  <si>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</si>
  <si>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</si>
  <si>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</si>
  <si>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บจก.หนองบัวฟีดมิลล์</t>
  </si>
  <si>
    <t>WSWT1921720</t>
  </si>
  <si>
    <t>WRWT21720/WRWT25800</t>
  </si>
  <si>
    <t>WRWT190720/WRWT25800</t>
  </si>
  <si>
    <t>Order+ส่ง</t>
  </si>
  <si>
    <t>สุบรรณ 777</t>
  </si>
  <si>
    <t>สุบรรณ 666</t>
  </si>
  <si>
    <t>MK67-001153</t>
  </si>
  <si>
    <t>บจก.กบินทร์อินทรีย์</t>
  </si>
  <si>
    <t>Order+ส่ง+ประมาณการ</t>
  </si>
  <si>
    <t>เฟิร์สคลาส 912</t>
  </si>
  <si>
    <t>MK67-001236</t>
  </si>
  <si>
    <t>ยูฟีด รวมไก่ วัว</t>
  </si>
  <si>
    <t>ลูกค้าสั่งผิดเอาไปส่งเดือน10</t>
  </si>
  <si>
    <t>300กระสอบ</t>
  </si>
  <si>
    <t>WSWT2121670SM ผลรวม</t>
  </si>
  <si>
    <t>MK67-001396</t>
  </si>
  <si>
    <t>นีโอ พี4</t>
  </si>
  <si>
    <t>ถุงทองแซนวิช</t>
  </si>
  <si>
    <t>WSWT2625650 ผลรวม</t>
  </si>
  <si>
    <t>WRWT251000/WRWT251000</t>
  </si>
  <si>
    <t>WRWT251000/WRYL251000</t>
  </si>
  <si>
    <t>MK67-001490</t>
  </si>
  <si>
    <t>เฟิร์สช้อย 903</t>
  </si>
  <si>
    <t>MK67-001532</t>
  </si>
  <si>
    <t>จับจีบ4"</t>
  </si>
  <si>
    <t xml:space="preserve">WSWT2625800 </t>
  </si>
  <si>
    <t>WRWT260800/WRWT25800</t>
  </si>
  <si>
    <t>ผึ้งชมพู</t>
  </si>
  <si>
    <t>WSWT2625800  ผลรวม</t>
  </si>
  <si>
    <t xml:space="preserve">  </t>
  </si>
  <si>
    <t>MK67-001642</t>
  </si>
  <si>
    <t>MK67-001643</t>
  </si>
  <si>
    <t>บจก.ไลม์มาสเตอร์</t>
  </si>
  <si>
    <t>LMC 25 kg</t>
  </si>
  <si>
    <t>ใบ</t>
  </si>
  <si>
    <t>เมตร</t>
  </si>
  <si>
    <t>วัน</t>
  </si>
  <si>
    <t>นีโอ พี3(เอส)</t>
  </si>
  <si>
    <t>ห้ามขาด-ห้ามเกิน</t>
  </si>
  <si>
    <t>บจก.ฟาร์เธอร์ส วิง ซัพพลาย</t>
  </si>
  <si>
    <t>vn</t>
  </si>
  <si>
    <t>WSWT2321750</t>
  </si>
  <si>
    <t>WRWT230750/WRWT21750</t>
  </si>
  <si>
    <t>ห้ามขาด-เกินได้5%</t>
  </si>
  <si>
    <t>พันธุ์ข้าว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</si>
  <si>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</si>
  <si>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</si>
  <si>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</si>
  <si>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</si>
  <si>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</si>
  <si>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</si>
  <si>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</si>
  <si>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เพอเฟคค์ 916</t>
  </si>
  <si>
    <t>เฟิร์สคลาส 902</t>
  </si>
  <si>
    <t>MK68-000093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</si>
  <si>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</si>
  <si>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</si>
  <si>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</si>
  <si>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</si>
  <si>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</si>
  <si>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ยอดส่ง   1/2/68 - 17/2/68</t>
  </si>
  <si>
    <t>บจก.ซัน ซีเมนต์ โพรเซส</t>
  </si>
  <si>
    <t>WSWT1625800SM</t>
  </si>
  <si>
    <t>ลบสี 5040</t>
  </si>
  <si>
    <t>รถไฟ</t>
  </si>
  <si>
    <t>บจก.เอ็กเซลเล้นท์</t>
  </si>
  <si>
    <t>เพอเฟคค์ 000</t>
  </si>
  <si>
    <t>สุบรรณ 111</t>
  </si>
  <si>
    <t>MK68-000378</t>
  </si>
  <si>
    <t>วี-ฟีด วี 07</t>
  </si>
  <si>
    <t>MK68-000452</t>
  </si>
  <si>
    <t xml:space="preserve">SW 441 </t>
  </si>
  <si>
    <t>มีลบสี</t>
  </si>
  <si>
    <t>ยอดส่ง   1/4/68  - 12/4/68</t>
  </si>
  <si>
    <t>จับจีบ3.5"</t>
  </si>
  <si>
    <t>WSWT2125650 ผลรวม</t>
  </si>
  <si>
    <t>ดอกไม้แดง</t>
  </si>
  <si>
    <t>MK68-000609</t>
  </si>
  <si>
    <t>เพอเฟคค์103P โกลด์</t>
  </si>
  <si>
    <t>เฟิร์สช้อย 902</t>
  </si>
  <si>
    <t>เฟิร์สช้อย 911</t>
  </si>
  <si>
    <t>เพอเฟคค์ 902</t>
  </si>
  <si>
    <t>2/6---6/6</t>
  </si>
  <si>
    <t>MK68-000680</t>
  </si>
  <si>
    <t>MK68-000671</t>
  </si>
  <si>
    <t>MK68-000673</t>
  </si>
  <si>
    <t>MK68-000675</t>
  </si>
  <si>
    <t>บจก.เอ.เจ.ฟาร์ม่าแล็บ</t>
  </si>
  <si>
    <t>เบส-มิน</t>
  </si>
  <si>
    <t>ฟีล กู๊ด พี07</t>
  </si>
  <si>
    <t>ฟีล กู๊ด 802</t>
  </si>
  <si>
    <t>MK68-000693</t>
  </si>
  <si>
    <t>MK68-000694</t>
  </si>
  <si>
    <t>เคเอ็ม</t>
  </si>
  <si>
    <t>บะหมี่เตี๊ยว</t>
  </si>
  <si>
    <t>บจก.วีซีเอฟ</t>
  </si>
  <si>
    <t>เพอเฟคค์ 664HP</t>
  </si>
  <si>
    <t>MK68-000801</t>
  </si>
  <si>
    <t>บจก.ซันฟีด</t>
  </si>
  <si>
    <t>WSWT2025850</t>
  </si>
  <si>
    <t>WRWT25850/WRWT25800</t>
  </si>
  <si>
    <t>WRWT200850/WRWT25800</t>
  </si>
  <si>
    <t>MK68-000804</t>
  </si>
  <si>
    <t>BS</t>
  </si>
  <si>
    <t>พีมินเนอร์</t>
  </si>
  <si>
    <t>พี-มินเนอร์ นิวพลัส</t>
  </si>
  <si>
    <t>บจก.ซีแมน</t>
  </si>
  <si>
    <t>WSWT19251000SM ผลรวม</t>
  </si>
  <si>
    <t>บจก.บลูฟาโล่</t>
  </si>
  <si>
    <t>ปลาโลมาแดง</t>
  </si>
  <si>
    <t>ดอกไม้เขียว</t>
  </si>
  <si>
    <t>MK68-000868</t>
  </si>
  <si>
    <t>MK68-000877</t>
  </si>
  <si>
    <t>ยู-ฟีด รวมหมู</t>
  </si>
  <si>
    <t>WSWTFCL022325650</t>
  </si>
  <si>
    <t>รอส่ง รอลูกค้ามารับเอง</t>
  </si>
  <si>
    <t>ถุงเขียว</t>
  </si>
  <si>
    <t>HARD FLOUR</t>
  </si>
  <si>
    <t>FW-Y</t>
  </si>
  <si>
    <t>ดอกไม้ม่วง</t>
  </si>
  <si>
    <t>แต้มฟ้า</t>
  </si>
  <si>
    <t>หีบเพลงเหลือง</t>
  </si>
  <si>
    <t>WHOLE WHEAT</t>
  </si>
  <si>
    <t>MK68-000892</t>
  </si>
  <si>
    <t>มาซู ฟีดซี042</t>
  </si>
  <si>
    <t>MK68-000893</t>
  </si>
  <si>
    <t>มาซู ฟีดจี041</t>
  </si>
  <si>
    <t>300แบน</t>
  </si>
  <si>
    <t>MK68-000913</t>
  </si>
  <si>
    <t>KFM</t>
  </si>
  <si>
    <t>บจก.ซิเบลโก้(บางเลน)</t>
  </si>
  <si>
    <t>บจก.เอ็นบี ดิสทริบิวชั่น</t>
  </si>
  <si>
    <t>NB FISH 103L</t>
  </si>
  <si>
    <t>โบว์น้ำเงิน</t>
  </si>
  <si>
    <t>เพอเฟคค์ 912</t>
  </si>
  <si>
    <t>ห้ามเกิน-ขาดได้5%</t>
  </si>
  <si>
    <t>MK68-000961</t>
  </si>
  <si>
    <t>U-FEED U2(เอส)</t>
  </si>
  <si>
    <t>U-GOAT14</t>
  </si>
  <si>
    <t>กัสโซ่ฟีด101-102</t>
  </si>
  <si>
    <t>P13</t>
  </si>
  <si>
    <t>โมโม่ 492</t>
  </si>
  <si>
    <t>ยูฟีด บี2</t>
  </si>
  <si>
    <t>ฟีล กู๊ด 893</t>
  </si>
  <si>
    <t>โมโม่ 4131</t>
  </si>
  <si>
    <t>โมโม่ 4132</t>
  </si>
  <si>
    <t>MK68-000990</t>
  </si>
  <si>
    <t>SW 441 PLUS</t>
  </si>
  <si>
    <t>โรงสีธัญญกิจ(ราชบุรี)</t>
  </si>
  <si>
    <t>WSWT23211125120SMFX</t>
  </si>
  <si>
    <t>บจก.แลบอินเตอร์</t>
  </si>
  <si>
    <t>WSWT23211125120SMFX ผลรวม</t>
  </si>
  <si>
    <t>MK68-000984</t>
  </si>
  <si>
    <t>MK68-000985</t>
  </si>
  <si>
    <t>โบว์แดง</t>
  </si>
  <si>
    <t>เพอเฟคค์ 102Sโกลด์</t>
  </si>
  <si>
    <t>MK68-000983</t>
  </si>
  <si>
    <t>เฟิร์สช้อย 913</t>
  </si>
  <si>
    <t>เพอเฟคค์ 911</t>
  </si>
  <si>
    <t>สุบรรณ 222</t>
  </si>
  <si>
    <t>เพอเฟคค 664</t>
  </si>
  <si>
    <t>1/9 8/9 15/9 22/9</t>
  </si>
  <si>
    <t>2/9 9/9 16/9 19/9 23/9 26/9</t>
  </si>
  <si>
    <t>MK68-000982</t>
  </si>
  <si>
    <t>MK68-000977</t>
  </si>
  <si>
    <t>MK68-000978</t>
  </si>
  <si>
    <t>คุณวัลภา เผ่าเต็ม</t>
  </si>
  <si>
    <t>WSWT2321750 ผลรวม</t>
  </si>
  <si>
    <t>WSWTFCL022325650 ผลรวม</t>
  </si>
  <si>
    <t>MK68-001011</t>
  </si>
  <si>
    <t>บจก.หนกองบัวฟีด</t>
  </si>
  <si>
    <t>MK68-001005</t>
  </si>
  <si>
    <t>MK68-001006</t>
  </si>
  <si>
    <t>MK68-001007</t>
  </si>
  <si>
    <t>MK68-001012</t>
  </si>
  <si>
    <t>MK68-001009</t>
  </si>
  <si>
    <t>MK68-001010</t>
  </si>
  <si>
    <t>WSWT2025650 ผลรวม</t>
  </si>
  <si>
    <t>MK68-001019</t>
  </si>
  <si>
    <t xml:space="preserve">บจก.กันยาวิ </t>
  </si>
  <si>
    <t>หมูแดง 002</t>
  </si>
  <si>
    <t>ขาด-เกินได้5%</t>
  </si>
  <si>
    <t>คุณปราสาท เจริญธรรมรักษา</t>
  </si>
  <si>
    <t>บจก.มารีนลีดเดอร์</t>
  </si>
  <si>
    <t>Rocky quick lime</t>
  </si>
  <si>
    <t>จับจีบ5"</t>
  </si>
  <si>
    <t>เวท-มิน</t>
  </si>
  <si>
    <t>รอลูกค้า</t>
  </si>
  <si>
    <t>MK68-001024</t>
  </si>
  <si>
    <t>เฟิร์สช้อย 915</t>
  </si>
  <si>
    <t>MK68-001026</t>
  </si>
  <si>
    <t>MK68-001029</t>
  </si>
  <si>
    <t>SPM 312</t>
  </si>
  <si>
    <t>MK68-001027</t>
  </si>
  <si>
    <t>MK68-001025</t>
  </si>
  <si>
    <t>เพอเฟคค์ 663</t>
  </si>
  <si>
    <t>MK68/001028</t>
  </si>
  <si>
    <t>มาซู ฟีดซี 0434</t>
  </si>
  <si>
    <t>สีผิดเบอร์280</t>
  </si>
  <si>
    <t>MK68-001023</t>
  </si>
  <si>
    <t>พระอาทิตย์</t>
  </si>
  <si>
    <t xml:space="preserve">เป็นสายฟ้าตัดลง 2 ม้วน </t>
  </si>
  <si>
    <t>MK68-001030</t>
  </si>
  <si>
    <t>MK68-001032</t>
  </si>
  <si>
    <t>MK68-001041</t>
  </si>
  <si>
    <t>MK68-001045</t>
  </si>
  <si>
    <t>โบว์แดง 10กก.</t>
  </si>
  <si>
    <t>WSWT1625800</t>
  </si>
  <si>
    <t>MK68-001043</t>
  </si>
  <si>
    <t>PBKF-01-03</t>
  </si>
  <si>
    <t>บลูทีมแดง</t>
  </si>
  <si>
    <t>MK68-001044</t>
  </si>
  <si>
    <t>แต้มทอง</t>
  </si>
  <si>
    <t>แปดแต้มแดง</t>
  </si>
  <si>
    <t>กุ้งแดง</t>
  </si>
  <si>
    <t>MK68-001042</t>
  </si>
  <si>
    <t>สีไม่เหมือน</t>
  </si>
  <si>
    <t>MK68-001033</t>
  </si>
  <si>
    <t>นาโน 03</t>
  </si>
  <si>
    <t>MK68-001034</t>
  </si>
  <si>
    <t>นาโน 01</t>
  </si>
  <si>
    <t>MK68-001035</t>
  </si>
  <si>
    <t>นาโน 02</t>
  </si>
  <si>
    <t>MK68-001039</t>
  </si>
  <si>
    <t>MK68-001040</t>
  </si>
  <si>
    <t>ฟิล กู๊ด พี4</t>
  </si>
  <si>
    <t>แปดแต้มแดง 25กก.</t>
  </si>
  <si>
    <t>ชามแดง 25กก.</t>
  </si>
  <si>
    <t>MK68-001036</t>
  </si>
  <si>
    <t>โมโม่ 491</t>
  </si>
  <si>
    <t>MK68-001038</t>
  </si>
  <si>
    <t>MK68-001037</t>
  </si>
  <si>
    <t>โมโม่ 401</t>
  </si>
  <si>
    <t>โบว์น้ำเงิน 10กก</t>
  </si>
  <si>
    <t>โดนัทแฟนฉัน 10กก</t>
  </si>
  <si>
    <t>MK68-001049</t>
  </si>
  <si>
    <t>MK68-001048</t>
  </si>
  <si>
    <t>MK68-001046</t>
  </si>
  <si>
    <t>เครือข่ายพัฒนาข้าวและชาวนาไทย</t>
  </si>
  <si>
    <t>WSWT2325800</t>
  </si>
  <si>
    <t>WRWT25800/WRWT28750</t>
  </si>
  <si>
    <t>MK68-001051</t>
  </si>
  <si>
    <t>MK68-001052</t>
  </si>
  <si>
    <t>บจก.ยืนยงยิปซั่มปลาสเตอร์</t>
  </si>
  <si>
    <t>YUNGYONG</t>
  </si>
  <si>
    <t>WSWT1825800SM</t>
  </si>
  <si>
    <t>WRWT180800/WRWT25800</t>
  </si>
  <si>
    <t>MK68-001064</t>
  </si>
  <si>
    <t>MK68-001065</t>
  </si>
  <si>
    <t>MK68-001066</t>
  </si>
  <si>
    <t>MK68-001067</t>
  </si>
  <si>
    <t>ป้ายชื่อแถว</t>
  </si>
  <si>
    <t xml:space="preserve">ลบสี   </t>
  </si>
  <si>
    <t>น้องเอินโดนัท 10กก</t>
  </si>
  <si>
    <t>MK68-001068</t>
  </si>
  <si>
    <t>ลบสี</t>
  </si>
  <si>
    <t>VC100</t>
  </si>
  <si>
    <t>VC120</t>
  </si>
  <si>
    <t>VC181</t>
  </si>
  <si>
    <t>VC108</t>
  </si>
  <si>
    <t>VC193</t>
  </si>
  <si>
    <t>JET555</t>
  </si>
  <si>
    <t>ไลด์ฟีด 405</t>
  </si>
  <si>
    <t>SPEED PLUS 405ENG</t>
  </si>
  <si>
    <t>สีลอก3250จอดเครื่องรอสีใหม่</t>
  </si>
  <si>
    <t>YUENYONG</t>
  </si>
  <si>
    <t>MK68-001071</t>
  </si>
  <si>
    <t>MK68-001069</t>
  </si>
  <si>
    <t>MK68-001070</t>
  </si>
  <si>
    <t>บจก.เอเชี่ยนเคมิคัล</t>
  </si>
  <si>
    <t>เย็น 6/9</t>
  </si>
  <si>
    <t>MK68-001073</t>
  </si>
  <si>
    <t>บจก.ทีเจที เทรดเดอร์</t>
  </si>
  <si>
    <t>เอ็มเค 914</t>
  </si>
  <si>
    <t>MK68-001075</t>
  </si>
  <si>
    <t>ห่ออัดเบลแบน501</t>
  </si>
  <si>
    <t>MK68-001076</t>
  </si>
  <si>
    <t>เพอเฟคค์104 โกลด์</t>
  </si>
  <si>
    <t>WRWT25800/WRWT25650</t>
  </si>
  <si>
    <t>เฟิร์สช้อย 914</t>
  </si>
  <si>
    <t>เฟิร์สช้อย 912</t>
  </si>
  <si>
    <t>MK68-001072</t>
  </si>
  <si>
    <t>บจก.ทีเจที.เทรดเดอร์</t>
  </si>
  <si>
    <t>MK68-001074</t>
  </si>
  <si>
    <t>บจก.ทีพีเค แอ็บโซลูท สตาร์ช</t>
  </si>
  <si>
    <t>MASTER CHEF</t>
  </si>
  <si>
    <t xml:space="preserve">300กระสอบแบน  </t>
  </si>
  <si>
    <t>WSWT262575051</t>
  </si>
  <si>
    <t>ห้ามใช้เชือกฟาง</t>
  </si>
  <si>
    <t>MK68-001077</t>
  </si>
  <si>
    <t>ปลาโลมาเทา</t>
  </si>
  <si>
    <t>PDR250295</t>
  </si>
  <si>
    <t>ถุงเงิน</t>
  </si>
  <si>
    <t>PBKF2-01-03</t>
  </si>
  <si>
    <t>PDR250296</t>
  </si>
  <si>
    <t>แต้มแดง</t>
  </si>
  <si>
    <t>18/9  22/9</t>
  </si>
  <si>
    <t>มีน้ำหนักต่ำ รอผสม</t>
  </si>
  <si>
    <t>MK68-001080</t>
  </si>
  <si>
    <t>MK68-001078</t>
  </si>
  <si>
    <t>MK68-001079</t>
  </si>
  <si>
    <t>MK68-001082</t>
  </si>
  <si>
    <t>บจก.ที.เอช.แพลเล็ท</t>
  </si>
  <si>
    <t>ใบมัน</t>
  </si>
  <si>
    <t>ห้ามขาด-เกินได้ 100</t>
  </si>
  <si>
    <t>MK68-001081</t>
  </si>
  <si>
    <t>MK68-001083</t>
  </si>
  <si>
    <t>หลอดไฟ 20กก.</t>
  </si>
  <si>
    <t xml:space="preserve">ไก่เหยียบศรกบินทร์ </t>
  </si>
  <si>
    <t>ไก่เหยียบศรีวรรณ</t>
  </si>
  <si>
    <t>ขาวแถบใส2"</t>
  </si>
  <si>
    <t>WSWTSCL042325800</t>
  </si>
  <si>
    <t>WRWT25800/WRCL25650</t>
  </si>
  <si>
    <t>WRWT230800/WRWT25650</t>
  </si>
  <si>
    <t>22/9เย็น</t>
  </si>
  <si>
    <t>ลบสีทั้งหมด</t>
  </si>
  <si>
    <t>ลบสี  4000</t>
  </si>
  <si>
    <t>เอส ฟาร์ม105</t>
  </si>
  <si>
    <t>เอส ฟาร์ม190</t>
  </si>
  <si>
    <t>เอส ฟาร์ม115</t>
  </si>
  <si>
    <t>APM915</t>
  </si>
  <si>
    <t>ยู-ฟีด บี1</t>
  </si>
  <si>
    <t>MK68-001087</t>
  </si>
  <si>
    <t>บจก.หนองบัวฟีด</t>
  </si>
  <si>
    <t>รออัดเบล</t>
  </si>
  <si>
    <t>มาซู ฟีดบี0434</t>
  </si>
  <si>
    <t>นิค 001</t>
  </si>
  <si>
    <t>นิค 102B</t>
  </si>
  <si>
    <t>โกลด์ชิคเก้น 994</t>
  </si>
  <si>
    <t>โอดิน 103L</t>
  </si>
  <si>
    <t>โอดิน 202</t>
  </si>
  <si>
    <t>MK68-001099</t>
  </si>
  <si>
    <t>PDR250299</t>
  </si>
  <si>
    <t>ชามแดง</t>
  </si>
  <si>
    <t>PDR250300</t>
  </si>
  <si>
    <t>MK68-001086</t>
  </si>
  <si>
    <t>MK68-001095</t>
  </si>
  <si>
    <t>MK68-001094</t>
  </si>
  <si>
    <t>MK68-001093</t>
  </si>
  <si>
    <t>MK68-001092</t>
  </si>
  <si>
    <t>MK68-001091</t>
  </si>
  <si>
    <t>MK68-001090</t>
  </si>
  <si>
    <t>MK68-001096</t>
  </si>
  <si>
    <t>MK68-001097</t>
  </si>
  <si>
    <t>MK68-001084</t>
  </si>
  <si>
    <t>WSWTSCL0223211125</t>
  </si>
  <si>
    <t>ตัดหมดผ้า</t>
  </si>
  <si>
    <t>MK68-001085</t>
  </si>
  <si>
    <t>MK68-001089</t>
  </si>
  <si>
    <t>MK68-001108</t>
  </si>
  <si>
    <t>NHR-1</t>
  </si>
  <si>
    <t>PDR250301</t>
  </si>
  <si>
    <t>PDR250302</t>
  </si>
  <si>
    <t>MK68-001105</t>
  </si>
  <si>
    <t>ฟีล-กู๊ด พี6</t>
  </si>
  <si>
    <t>MK68-001106</t>
  </si>
  <si>
    <t>วี-ฟีด วี 06</t>
  </si>
  <si>
    <t>MK68-001104</t>
  </si>
  <si>
    <t>U-FEED U4(เอส)</t>
  </si>
  <si>
    <t>12/9เย็น</t>
  </si>
  <si>
    <t>MK68-001103</t>
  </si>
  <si>
    <t>ฟีล กู๊ด 892</t>
  </si>
  <si>
    <t>MK68-001102</t>
  </si>
  <si>
    <t>ฟีล กู๊ด 8032</t>
  </si>
  <si>
    <t>MK68-001101</t>
  </si>
  <si>
    <t>ฟีล กู๊ด 8132</t>
  </si>
  <si>
    <t>MK68-001100</t>
  </si>
  <si>
    <t>ฟีล กู๊ด 8133</t>
  </si>
  <si>
    <t>MK68-001107</t>
  </si>
  <si>
    <t>TUNA MEAL MARIN TRUST</t>
  </si>
  <si>
    <t>MK68-001111</t>
  </si>
  <si>
    <t>PORTARYTE</t>
  </si>
  <si>
    <t>ลบสีจำนวนมาก</t>
  </si>
  <si>
    <t>MK68-001109</t>
  </si>
  <si>
    <t>PDR250303</t>
  </si>
  <si>
    <t>MK68-001110</t>
  </si>
  <si>
    <t>ชามแดง 25กก</t>
  </si>
  <si>
    <t>MK68-001112</t>
  </si>
  <si>
    <t>แดนโกรว50(เหลือง)</t>
  </si>
  <si>
    <t>18/9เย็ย</t>
  </si>
  <si>
    <t>เย็น18/9</t>
  </si>
  <si>
    <t>MK68-001113</t>
  </si>
  <si>
    <t>PDR250306</t>
  </si>
  <si>
    <t>เมอร์รี่ 882L</t>
  </si>
  <si>
    <t>สีลอกทั้งหมด</t>
  </si>
  <si>
    <t>MK68-001115</t>
  </si>
  <si>
    <t>บจก.โรงสีข้าวธัญญาวัตน์</t>
  </si>
  <si>
    <t>LUNG SHIN 12 KG.</t>
  </si>
  <si>
    <t>WSWT1725800</t>
  </si>
  <si>
    <t>20/9เย็น</t>
  </si>
  <si>
    <t>WRWT170800/WRWT25800</t>
  </si>
  <si>
    <t>นกทอง</t>
  </si>
  <si>
    <t>ลบสี 500</t>
  </si>
  <si>
    <t>ลบสี 900</t>
  </si>
  <si>
    <t xml:space="preserve">ลบสี </t>
  </si>
  <si>
    <t>ลบสี  893</t>
  </si>
  <si>
    <t>MK68-001116</t>
  </si>
  <si>
    <t>PDR250307</t>
  </si>
  <si>
    <t>ลบสี 675</t>
  </si>
  <si>
    <t>ขุนศึกเบอร์ 1</t>
  </si>
  <si>
    <t>ขุนศึกเบอร์ 2</t>
  </si>
  <si>
    <t>954 แอล</t>
  </si>
  <si>
    <t>952 เอส</t>
  </si>
  <si>
    <t>ช้างจีนข้าวหอมชั้นดี(น้ำเงิน)(ถุงในเจาะรู)</t>
  </si>
  <si>
    <t>LUNG SHIN 30 KG.</t>
  </si>
  <si>
    <t>WSWT2125800</t>
  </si>
  <si>
    <t>WRWT210800/WRWT25800</t>
  </si>
  <si>
    <t>MK68-001114</t>
  </si>
  <si>
    <t>007</t>
  </si>
  <si>
    <t>915 เอ็ม</t>
  </si>
  <si>
    <t>915 พี</t>
  </si>
  <si>
    <t>ไอฟีดเป็ดไข่เบอร์ 5 เอ</t>
  </si>
  <si>
    <t>ไก่ไข่เบอร์ 5 เอ็ม</t>
  </si>
  <si>
    <t>935 เอ</t>
  </si>
  <si>
    <t>แถบเขียว</t>
  </si>
  <si>
    <t>935 แอล</t>
  </si>
  <si>
    <t>953 เอส</t>
  </si>
  <si>
    <t>ไก่เนื้อ สระบุรี2</t>
  </si>
  <si>
    <t>แถบส้ม</t>
  </si>
  <si>
    <t>ไก่เนื้อ สระบุรี1</t>
  </si>
  <si>
    <t>ไก่ไข่</t>
  </si>
  <si>
    <t>WSWT2321112512551 ผลรวม</t>
  </si>
  <si>
    <t>บจก.เอ็กเซลเล้นท์ ไพโอเนียร์</t>
  </si>
  <si>
    <t>MK68-001117</t>
  </si>
  <si>
    <t>MK68-001119</t>
  </si>
  <si>
    <t>MK68-001118</t>
  </si>
  <si>
    <t>หลอดไฟ 50กก.</t>
  </si>
  <si>
    <t>เพอเฟคค์104S โกลด์</t>
  </si>
  <si>
    <t>B922</t>
  </si>
  <si>
    <t>[</t>
  </si>
  <si>
    <t>4/10   11/10</t>
  </si>
  <si>
    <t>4/10   10/10</t>
  </si>
  <si>
    <t>สุบรรณ 333</t>
  </si>
  <si>
    <t xml:space="preserve">เพอเฟคค์ 664 </t>
  </si>
  <si>
    <t>1/10  8/10  15/10  22/10</t>
  </si>
  <si>
    <t>3/10  10/10  17/10  24/10</t>
  </si>
  <si>
    <t>เย็น8/10</t>
  </si>
  <si>
    <t>MK68-001141</t>
  </si>
  <si>
    <t>PDR250320</t>
  </si>
  <si>
    <t>PDR250321</t>
  </si>
  <si>
    <t>KFM-HF</t>
  </si>
  <si>
    <t>MK68-001142</t>
  </si>
  <si>
    <t>PDR250322</t>
  </si>
  <si>
    <t>MK68-001143</t>
  </si>
  <si>
    <t>PDR250323</t>
  </si>
  <si>
    <t>ลบสี  4000 -ของดี 3757</t>
  </si>
  <si>
    <t>บจก.หนองบัวอโกรฟอร์ไลฟ์</t>
  </si>
  <si>
    <t>การ์เซียส์ฟิช 411M</t>
  </si>
  <si>
    <t>กัสโซ่ฟีด 101-102</t>
  </si>
  <si>
    <t>ยูนิคอร์นฟิช 101-102</t>
  </si>
  <si>
    <t>เอ็มเค 912W</t>
  </si>
  <si>
    <t>W</t>
  </si>
  <si>
    <t>MK68-001139</t>
  </si>
  <si>
    <t>MK68-001140</t>
  </si>
  <si>
    <t>สีลอกทั้งหมด และ ลบสี</t>
  </si>
  <si>
    <t>MK68-001128</t>
  </si>
  <si>
    <t>MK68-001145</t>
  </si>
  <si>
    <t>MK68-001123</t>
  </si>
  <si>
    <t>MK68-001129</t>
  </si>
  <si>
    <t>MK68-001124</t>
  </si>
  <si>
    <t>MK68-001121</t>
  </si>
  <si>
    <t>MK68-001122</t>
  </si>
  <si>
    <t>MK68-001120</t>
  </si>
  <si>
    <t>MK68-001125</t>
  </si>
  <si>
    <t>MK68-001126</t>
  </si>
  <si>
    <t>MK68-001127</t>
  </si>
  <si>
    <t>ลบสี 2200</t>
  </si>
  <si>
    <t>MK68-001138</t>
  </si>
  <si>
    <t>MK68-001144</t>
  </si>
  <si>
    <t>MK68-001137</t>
  </si>
  <si>
    <t>วีโว่ 200</t>
  </si>
  <si>
    <t>แดนโกรวเจลาโต้(ฟ้า)</t>
  </si>
  <si>
    <t>MK68-001164</t>
  </si>
  <si>
    <t>ร้านเห็ดไพลิน</t>
  </si>
  <si>
    <t>เพชร</t>
  </si>
  <si>
    <t>MK68-001161</t>
  </si>
  <si>
    <t>หจก.อนนท์อุตสาหกรรม</t>
  </si>
  <si>
    <t>อนนท์ 20 กก.</t>
  </si>
  <si>
    <t>MK68-001162</t>
  </si>
  <si>
    <t>ดาว 20 กก.</t>
  </si>
  <si>
    <t>MK68-001163</t>
  </si>
  <si>
    <t>หจก.เอ็ม.ที.เอส เทรดดิ้ง</t>
  </si>
  <si>
    <t>แป้งมันไก่เหลืองMTS(ถุงในเจาะรู)</t>
  </si>
  <si>
    <t>WSWT2025700</t>
  </si>
  <si>
    <t>MK68-001152</t>
  </si>
  <si>
    <t>คุณฐนวรวรรศณ์ ภัทรนนท์สกุล</t>
  </si>
  <si>
    <t>ปลาวาฬยิ้ม</t>
  </si>
  <si>
    <t>MK68-001151</t>
  </si>
  <si>
    <t>JET 405 โปรตีน 18%</t>
  </si>
  <si>
    <t>SPEED PLUS 222 ลาว</t>
  </si>
  <si>
    <t>MK68-001154</t>
  </si>
  <si>
    <t>SPEED PLUS 111 ลาว</t>
  </si>
  <si>
    <t>MK68-001153</t>
  </si>
  <si>
    <t>VC 105</t>
  </si>
  <si>
    <t>VC 120</t>
  </si>
  <si>
    <t>JET 888</t>
  </si>
  <si>
    <t>MK68-001156</t>
  </si>
  <si>
    <t>NOVA S5</t>
  </si>
  <si>
    <t>MK68-001155</t>
  </si>
  <si>
    <t>นาโน 01 พลัส</t>
  </si>
  <si>
    <t>MK68-001158</t>
  </si>
  <si>
    <t>SW 441</t>
  </si>
  <si>
    <t>MK68-001159</t>
  </si>
  <si>
    <t>SPM 915</t>
  </si>
  <si>
    <t>MK68-001157</t>
  </si>
  <si>
    <t>HERO 111</t>
  </si>
  <si>
    <t>MK68-001165</t>
  </si>
  <si>
    <t>โรงสีข้าวธัญญาวัฒน์</t>
  </si>
  <si>
    <t>ช้างจีนข้าวหอมชั้นดี(แดง)</t>
  </si>
  <si>
    <t>MK68-001146</t>
  </si>
  <si>
    <t>MK68-001150</t>
  </si>
  <si>
    <t>กัสโซ่ฟีด 202</t>
  </si>
  <si>
    <t>การ์เซียส์ฟิช111</t>
  </si>
  <si>
    <t>MK68-001147</t>
  </si>
  <si>
    <t>OPAL CA3</t>
  </si>
  <si>
    <t>BLANK FORM(ถุงในดำ)</t>
  </si>
  <si>
    <t>MK68-001148</t>
  </si>
  <si>
    <t>EXCELBLEND S200</t>
  </si>
  <si>
    <t>OPAL CA3(ถุงในดำ)</t>
  </si>
  <si>
    <t>MK68-001160</t>
  </si>
  <si>
    <t>อนนท์ 50กก.</t>
  </si>
  <si>
    <t>WSWT24211125120</t>
  </si>
  <si>
    <t>WRWT211125/WRWT25850</t>
  </si>
  <si>
    <t>WRWT2401125/WRWT25850</t>
  </si>
  <si>
    <t>MK68-001166</t>
  </si>
  <si>
    <t>บจก.เอ็นทีฟีด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</si>
</sst>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sz val="10"/>
      <name val="Tahoma"/>
      <family val="2"/>
      <charset val="22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187" fontId="3" fillId="0" borderId="12" xfId="0" applyNumberFormat="1" applyFont="1" applyBorder="1" applyAlignment="1">
      <alignment vertical="center" wrapText="1"/>
    </xf>
    <xf numFmtId="0" fontId="27" fillId="0" borderId="0" xfId="0" applyFont="1"/>
    <xf numFmtId="187" fontId="27" fillId="0" borderId="0" xfId="0" applyNumberFormat="1" applyFont="1"/>
    <xf numFmtId="0" fontId="27" fillId="0" borderId="1" xfId="0" applyFont="1" applyBorder="1"/>
    <xf numFmtId="187" fontId="27" fillId="0" borderId="1" xfId="0" applyNumberFormat="1" applyFont="1" applyBorder="1"/>
    <xf numFmtId="188" fontId="27" fillId="0" borderId="1" xfId="1" applyNumberFormat="1" applyFont="1" applyBorder="1"/>
    <xf numFmtId="188" fontId="27" fillId="0" borderId="1" xfId="1" applyNumberFormat="1" applyFont="1" applyFill="1" applyBorder="1"/>
    <xf numFmtId="187" fontId="28" fillId="0" borderId="1" xfId="0" applyNumberFormat="1" applyFont="1" applyBorder="1"/>
    <xf numFmtId="187" fontId="28" fillId="0" borderId="0" xfId="0" applyNumberFormat="1" applyFont="1"/>
    <xf numFmtId="0" fontId="27" fillId="0" borderId="1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87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1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3"/>
      <sheetName val="Sheet4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>
            <v>0</v>
          </cell>
          <cell r="C16"/>
          <cell r="E16"/>
          <cell r="F16"/>
          <cell r="G16">
            <v>14</v>
          </cell>
          <cell r="H16">
            <v>22</v>
          </cell>
          <cell r="I16" t="str">
            <v>ขาว</v>
          </cell>
          <cell r="J16"/>
          <cell r="L16">
            <v>36</v>
          </cell>
          <cell r="M16" t="str">
            <v>±</v>
          </cell>
          <cell r="N16">
            <v>5</v>
          </cell>
          <cell r="R16"/>
          <cell r="T16"/>
          <cell r="U16"/>
          <cell r="V16"/>
          <cell r="X16"/>
          <cell r="Z16"/>
          <cell r="AA16"/>
          <cell r="AB16"/>
          <cell r="AC16">
            <v>0</v>
          </cell>
          <cell r="AD16"/>
          <cell r="AG16"/>
          <cell r="AI16" t="str">
            <v>ระบุในSD</v>
          </cell>
          <cell r="AJ16"/>
          <cell r="AL16">
            <v>0</v>
          </cell>
          <cell r="AM16"/>
          <cell r="AN16">
            <v>0</v>
          </cell>
          <cell r="AO16" t="str">
            <v>WSWT1425800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BZ16" t="str">
            <v>WRWT140800/WRWT25800</v>
          </cell>
          <cell r="CA16">
            <v>0</v>
          </cell>
          <cell r="DL16"/>
          <cell r="DM16" t="str">
            <v>Lead time</v>
          </cell>
          <cell r="DN16"/>
          <cell r="DP16"/>
          <cell r="DQ16"/>
          <cell r="DR16"/>
          <cell r="DS16"/>
          <cell r="DT16"/>
          <cell r="DU16"/>
          <cell r="DW16"/>
          <cell r="DX16"/>
          <cell r="DY16"/>
          <cell r="DZ16"/>
          <cell r="EA16"/>
          <cell r="EB16"/>
          <cell r="EC16"/>
          <cell r="ED16"/>
          <cell r="EG16"/>
          <cell r="EH16">
            <v>0</v>
          </cell>
          <cell r="EI16">
            <v>0</v>
          </cell>
        </row>
        <row r="17">
          <cell r="B17">
            <v>0</v>
          </cell>
          <cell r="C17"/>
          <cell r="E17"/>
          <cell r="F17" t="str">
            <v xml:space="preserve"> </v>
          </cell>
          <cell r="G17">
            <v>16</v>
          </cell>
          <cell r="H17">
            <v>25</v>
          </cell>
          <cell r="I17" t="str">
            <v>ขาว</v>
          </cell>
          <cell r="J17"/>
          <cell r="L17">
            <v>45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X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WSWT1625800SM</v>
          </cell>
          <cell r="AQ17" t="e">
            <v>#REF!</v>
          </cell>
          <cell r="AR17" t="e">
            <v>#REF!</v>
          </cell>
          <cell r="AS17" t="e">
            <v>#REF!</v>
          </cell>
          <cell r="AT17" t="e">
            <v>#REF!</v>
          </cell>
          <cell r="AU17" t="e">
            <v>#REF!</v>
          </cell>
          <cell r="BZ17" t="str">
            <v>WRWT160800/WRWT25800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 t="str">
            <v>MK68-001045</v>
          </cell>
          <cell r="C18">
            <v>45897</v>
          </cell>
          <cell r="E18" t="str">
            <v>บจก.เคอรี่ฟลาวมิลล์</v>
          </cell>
          <cell r="F18" t="str">
            <v>น้องเอินโดนัท 10กก</v>
          </cell>
          <cell r="G18">
            <v>16</v>
          </cell>
          <cell r="H18">
            <v>25</v>
          </cell>
          <cell r="I18" t="str">
            <v>ขาว</v>
          </cell>
          <cell r="J18"/>
          <cell r="L18">
            <v>45</v>
          </cell>
          <cell r="M18" t="str">
            <v>±</v>
          </cell>
          <cell r="N18">
            <v>5</v>
          </cell>
          <cell r="R18" t="str">
            <v>ไม่</v>
          </cell>
          <cell r="T18" t="str">
            <v>ไม่สวมถุงใน</v>
          </cell>
          <cell r="U18"/>
          <cell r="V18"/>
          <cell r="X18">
            <v>45925</v>
          </cell>
          <cell r="Z18" t="str">
            <v>ห่ออัดเบลแบน500</v>
          </cell>
          <cell r="AA18">
            <v>5000</v>
          </cell>
          <cell r="AB18">
            <v>0</v>
          </cell>
          <cell r="AC18">
            <v>0</v>
          </cell>
          <cell r="AD18">
            <v>0</v>
          </cell>
          <cell r="AG18" t="str">
            <v>สีลอกทั้งหมด</v>
          </cell>
          <cell r="AI18"/>
          <cell r="AJ18">
            <v>5000</v>
          </cell>
          <cell r="AL18">
            <v>0</v>
          </cell>
          <cell r="AM18">
            <v>5400</v>
          </cell>
          <cell r="AN18">
            <v>0</v>
          </cell>
          <cell r="AO18" t="str">
            <v>WSWT1625800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BZ18" t="str">
            <v>WRWT25800/WRWT25800</v>
          </cell>
          <cell r="CA18">
            <v>0</v>
          </cell>
          <cell r="DL18" t="str">
            <v>P7</v>
          </cell>
          <cell r="DM18">
            <v>2</v>
          </cell>
          <cell r="DN18">
            <v>45925</v>
          </cell>
          <cell r="DP18">
            <v>45920</v>
          </cell>
          <cell r="DQ18"/>
          <cell r="DR18">
            <v>45916</v>
          </cell>
          <cell r="DS18">
            <v>45923</v>
          </cell>
          <cell r="DT18">
            <v>45924</v>
          </cell>
          <cell r="DU18">
            <v>45924</v>
          </cell>
          <cell r="DW18"/>
          <cell r="DX18"/>
          <cell r="DY18"/>
          <cell r="DZ18"/>
          <cell r="EA18"/>
          <cell r="EB18"/>
          <cell r="EC18" t="str">
            <v>งานพิมพ์</v>
          </cell>
          <cell r="ED18" t="str">
            <v xml:space="preserve"> /</v>
          </cell>
          <cell r="EG18"/>
          <cell r="EH18"/>
          <cell r="EI18"/>
        </row>
        <row r="19">
          <cell r="B19">
            <v>0</v>
          </cell>
          <cell r="C19"/>
          <cell r="E19"/>
          <cell r="F19"/>
          <cell r="G19">
            <v>16</v>
          </cell>
          <cell r="H19">
            <v>25</v>
          </cell>
          <cell r="I19" t="str">
            <v>ขาว</v>
          </cell>
          <cell r="J19"/>
          <cell r="L19">
            <v>45</v>
          </cell>
          <cell r="M19" t="str">
            <v>±</v>
          </cell>
          <cell r="N19">
            <v>5</v>
          </cell>
          <cell r="R19"/>
          <cell r="T19"/>
          <cell r="U19"/>
          <cell r="V19"/>
          <cell r="X19"/>
          <cell r="Z19"/>
          <cell r="AA19"/>
          <cell r="AB19"/>
          <cell r="AC19">
            <v>0</v>
          </cell>
          <cell r="AD19"/>
          <cell r="AG19"/>
          <cell r="AI19" t="str">
            <v>ระบุในSD</v>
          </cell>
          <cell r="AJ19"/>
          <cell r="AL19">
            <v>0</v>
          </cell>
          <cell r="AM19"/>
          <cell r="AN19">
            <v>0</v>
          </cell>
          <cell r="AO19" t="str">
            <v>WSWT1625800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BZ19" t="str">
            <v>WRWT160800/WRWT25800</v>
          </cell>
          <cell r="CA19">
            <v>0</v>
          </cell>
          <cell r="DL19"/>
          <cell r="DM19" t="str">
            <v>Lead time</v>
          </cell>
          <cell r="DN19"/>
          <cell r="DP19"/>
          <cell r="DQ19"/>
          <cell r="DR19"/>
          <cell r="DS19"/>
          <cell r="DT19"/>
          <cell r="DU19"/>
          <cell r="DW19"/>
          <cell r="DX19"/>
          <cell r="DY19"/>
          <cell r="DZ19"/>
          <cell r="EA19"/>
          <cell r="EB19"/>
          <cell r="EC19"/>
          <cell r="ED19"/>
          <cell r="EG19"/>
          <cell r="EH19">
            <v>0</v>
          </cell>
          <cell r="EI19">
            <v>0</v>
          </cell>
        </row>
        <row r="20">
          <cell r="B20">
            <v>0</v>
          </cell>
          <cell r="C20"/>
          <cell r="E20"/>
          <cell r="F20"/>
          <cell r="G20">
            <v>16</v>
          </cell>
          <cell r="H20">
            <v>25</v>
          </cell>
          <cell r="I20"/>
          <cell r="J20"/>
          <cell r="L20">
            <v>47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WSWT1621720SMFX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  <cell r="AU20" t="e">
            <v>#REF!</v>
          </cell>
          <cell r="BZ20" t="str">
            <v>WRWT160720/WRWT21720</v>
          </cell>
          <cell r="CA20">
            <v>0</v>
          </cell>
          <cell r="DL20"/>
          <cell r="DM20"/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/>
          <cell r="EI20"/>
        </row>
        <row r="21">
          <cell r="B21">
            <v>0</v>
          </cell>
          <cell r="C21"/>
          <cell r="E21"/>
          <cell r="F21"/>
          <cell r="G21">
            <v>17</v>
          </cell>
          <cell r="H21">
            <v>26</v>
          </cell>
          <cell r="I21"/>
          <cell r="J21"/>
          <cell r="L21">
            <v>48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WSWT1725800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BZ21" t="str">
            <v>WRWT170800/WRWT25800</v>
          </cell>
          <cell r="CA21">
            <v>0</v>
          </cell>
          <cell r="DL21"/>
          <cell r="DM21"/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/>
          <cell r="EI21"/>
        </row>
        <row r="22">
          <cell r="B22" t="str">
            <v>MK68-001164</v>
          </cell>
          <cell r="C22">
            <v>45923</v>
          </cell>
          <cell r="E22" t="str">
            <v>ร้านเห็ดไพลิน</v>
          </cell>
          <cell r="F22" t="str">
            <v>เพชร</v>
          </cell>
          <cell r="G22">
            <v>18</v>
          </cell>
          <cell r="H22">
            <v>28</v>
          </cell>
          <cell r="I22" t="str">
            <v>ขาว</v>
          </cell>
          <cell r="J22"/>
          <cell r="L22">
            <v>50</v>
          </cell>
          <cell r="M22" t="str">
            <v>±</v>
          </cell>
          <cell r="N22">
            <v>5</v>
          </cell>
          <cell r="R22" t="str">
            <v>ไม่</v>
          </cell>
          <cell r="T22">
            <v>19</v>
          </cell>
          <cell r="U22">
            <v>29</v>
          </cell>
          <cell r="V22">
            <v>40</v>
          </cell>
          <cell r="X22">
            <v>45930</v>
          </cell>
          <cell r="Z22" t="str">
            <v>500กระสอบ</v>
          </cell>
          <cell r="AA22">
            <v>5000</v>
          </cell>
          <cell r="AB22">
            <v>67.968380191999998</v>
          </cell>
          <cell r="AC22">
            <v>0</v>
          </cell>
          <cell r="AD22">
            <v>67.968380191999998</v>
          </cell>
          <cell r="AG22"/>
          <cell r="AI22"/>
          <cell r="AJ22">
            <v>0</v>
          </cell>
          <cell r="AL22">
            <v>5000</v>
          </cell>
          <cell r="AM22"/>
          <cell r="AN22">
            <v>5250</v>
          </cell>
          <cell r="AO22" t="str">
            <v>WSWT1825800</v>
          </cell>
          <cell r="AQ22">
            <v>4121.1500000000005</v>
          </cell>
          <cell r="AR22">
            <v>2500</v>
          </cell>
          <cell r="AS22">
            <v>1621.1500000000005</v>
          </cell>
          <cell r="AT22">
            <v>0</v>
          </cell>
          <cell r="AU22">
            <v>0</v>
          </cell>
          <cell r="BZ22" t="str">
            <v>WRWT25800/WRWT25800</v>
          </cell>
          <cell r="CA22">
            <v>111.53512000000003</v>
          </cell>
          <cell r="DL22" t="str">
            <v>P9</v>
          </cell>
          <cell r="DM22">
            <v>3</v>
          </cell>
          <cell r="DN22">
            <v>45930</v>
          </cell>
          <cell r="DP22">
            <v>45925</v>
          </cell>
          <cell r="DQ22"/>
          <cell r="DR22">
            <v>45920</v>
          </cell>
          <cell r="DS22">
            <v>45927</v>
          </cell>
          <cell r="DT22">
            <v>45928</v>
          </cell>
          <cell r="DU22">
            <v>45928</v>
          </cell>
          <cell r="DW22">
            <v>45929</v>
          </cell>
          <cell r="DX22"/>
          <cell r="DY22"/>
          <cell r="DZ22"/>
          <cell r="EA22"/>
          <cell r="EB22"/>
          <cell r="EC22" t="str">
            <v>งานพิมพ์</v>
          </cell>
          <cell r="ED22" t="str">
            <v xml:space="preserve"> /</v>
          </cell>
          <cell r="EG22"/>
          <cell r="EH22"/>
          <cell r="EI22"/>
        </row>
        <row r="23">
          <cell r="B23" t="str">
            <v>MK68-001161</v>
          </cell>
          <cell r="C23">
            <v>45923</v>
          </cell>
          <cell r="E23" t="str">
            <v>หจก.อนนท์อุตสาหกรรม</v>
          </cell>
          <cell r="F23" t="str">
            <v>อนนท์ 20 กก.</v>
          </cell>
          <cell r="G23">
            <v>18</v>
          </cell>
          <cell r="H23">
            <v>28</v>
          </cell>
          <cell r="I23" t="str">
            <v>ขาว</v>
          </cell>
          <cell r="J23"/>
          <cell r="L23">
            <v>50</v>
          </cell>
          <cell r="M23" t="str">
            <v>±</v>
          </cell>
          <cell r="N23">
            <v>5</v>
          </cell>
          <cell r="R23" t="str">
            <v>ไม่</v>
          </cell>
          <cell r="T23">
            <v>19</v>
          </cell>
          <cell r="U23">
            <v>31</v>
          </cell>
          <cell r="V23">
            <v>40</v>
          </cell>
          <cell r="X23">
            <v>45950</v>
          </cell>
          <cell r="Z23" t="str">
            <v>500กระสอบแบน</v>
          </cell>
          <cell r="AA23">
            <v>5000</v>
          </cell>
          <cell r="AB23">
            <v>72.655854687999991</v>
          </cell>
          <cell r="AC23">
            <v>0</v>
          </cell>
          <cell r="AD23">
            <v>72.655854687999991</v>
          </cell>
          <cell r="AG23"/>
          <cell r="AI23"/>
          <cell r="AJ23">
            <v>0</v>
          </cell>
          <cell r="AL23">
            <v>5000</v>
          </cell>
          <cell r="AM23"/>
          <cell r="AN23">
            <v>5250</v>
          </cell>
          <cell r="AO23" t="str">
            <v>WSWT1825800</v>
          </cell>
          <cell r="AQ23">
            <v>4121.1500000000005</v>
          </cell>
          <cell r="AR23">
            <v>0</v>
          </cell>
          <cell r="AS23">
            <v>4121.1500000000005</v>
          </cell>
          <cell r="AT23">
            <v>0</v>
          </cell>
          <cell r="AU23">
            <v>0</v>
          </cell>
          <cell r="BZ23" t="str">
            <v>WRWT25800/WRWT25800</v>
          </cell>
          <cell r="CA23">
            <v>283.53512000000006</v>
          </cell>
          <cell r="DL23" t="str">
            <v>P9</v>
          </cell>
          <cell r="DM23">
            <v>3</v>
          </cell>
          <cell r="DN23">
            <v>45950</v>
          </cell>
          <cell r="DP23">
            <v>45945</v>
          </cell>
          <cell r="DQ23"/>
          <cell r="DR23">
            <v>45940</v>
          </cell>
          <cell r="DS23">
            <v>45947</v>
          </cell>
          <cell r="DT23">
            <v>45948</v>
          </cell>
          <cell r="DU23">
            <v>45948</v>
          </cell>
          <cell r="DW23">
            <v>45949</v>
          </cell>
          <cell r="DX23"/>
          <cell r="DY23"/>
          <cell r="DZ23"/>
          <cell r="EA23"/>
          <cell r="EB23"/>
          <cell r="EC23" t="str">
            <v>งานพิมพ์</v>
          </cell>
          <cell r="ED23" t="str">
            <v xml:space="preserve"> /</v>
          </cell>
          <cell r="EG23"/>
          <cell r="EH23"/>
          <cell r="EI23"/>
        </row>
        <row r="24">
          <cell r="B24" t="str">
            <v>MK68-001162</v>
          </cell>
          <cell r="C24">
            <v>45923</v>
          </cell>
          <cell r="E24" t="str">
            <v>หจก.อนนท์อุตสาหกรรม</v>
          </cell>
          <cell r="F24" t="str">
            <v>ดาว 20 กก.</v>
          </cell>
          <cell r="G24">
            <v>18</v>
          </cell>
          <cell r="H24">
            <v>28</v>
          </cell>
          <cell r="I24" t="str">
            <v>ขาว</v>
          </cell>
          <cell r="J24"/>
          <cell r="L24">
            <v>50</v>
          </cell>
          <cell r="M24" t="str">
            <v>±</v>
          </cell>
          <cell r="N24">
            <v>5</v>
          </cell>
          <cell r="R24" t="str">
            <v>ไม่</v>
          </cell>
          <cell r="T24">
            <v>19</v>
          </cell>
          <cell r="U24">
            <v>31</v>
          </cell>
          <cell r="V24">
            <v>40</v>
          </cell>
          <cell r="X24">
            <v>45950</v>
          </cell>
          <cell r="Z24" t="str">
            <v>500กระสอบแบน</v>
          </cell>
          <cell r="AA24">
            <v>25000</v>
          </cell>
          <cell r="AB24">
            <v>363.27927343999994</v>
          </cell>
          <cell r="AC24">
            <v>0</v>
          </cell>
          <cell r="AD24">
            <v>363.27927343999994</v>
          </cell>
          <cell r="AG24"/>
          <cell r="AI24"/>
          <cell r="AJ24">
            <v>0</v>
          </cell>
          <cell r="AL24">
            <v>25000</v>
          </cell>
          <cell r="AM24"/>
          <cell r="AN24">
            <v>26250</v>
          </cell>
          <cell r="AO24" t="str">
            <v>WSWT1825800</v>
          </cell>
          <cell r="AQ24">
            <v>20605.75</v>
          </cell>
          <cell r="AR24">
            <v>0</v>
          </cell>
          <cell r="AS24">
            <v>20605.75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1417.6755999999998</v>
          </cell>
          <cell r="DL24" t="str">
            <v>P9</v>
          </cell>
          <cell r="DM24">
            <v>3</v>
          </cell>
          <cell r="DN24">
            <v>45950</v>
          </cell>
          <cell r="DP24">
            <v>45945</v>
          </cell>
          <cell r="DQ24"/>
          <cell r="DR24">
            <v>45940</v>
          </cell>
          <cell r="DS24">
            <v>45947</v>
          </cell>
          <cell r="DT24">
            <v>45948</v>
          </cell>
          <cell r="DU24">
            <v>45948</v>
          </cell>
          <cell r="DW24">
            <v>45949</v>
          </cell>
          <cell r="DX24"/>
          <cell r="DY24"/>
          <cell r="DZ24"/>
          <cell r="EA24"/>
          <cell r="EB24"/>
          <cell r="EC24" t="str">
            <v>งานพิมพ์</v>
          </cell>
          <cell r="ED24" t="str">
            <v xml:space="preserve"> /</v>
          </cell>
          <cell r="EG24"/>
          <cell r="EH24"/>
          <cell r="EI24"/>
        </row>
        <row r="25">
          <cell r="B25" t="str">
            <v>MK68-001162</v>
          </cell>
          <cell r="C25">
            <v>45923</v>
          </cell>
          <cell r="E25" t="str">
            <v>หจก.อนนท์อุตสาหกรรม</v>
          </cell>
          <cell r="F25" t="str">
            <v>ดาว 20 กก.</v>
          </cell>
          <cell r="G25">
            <v>18</v>
          </cell>
          <cell r="H25">
            <v>28</v>
          </cell>
          <cell r="I25" t="str">
            <v>ขาว</v>
          </cell>
          <cell r="J25"/>
          <cell r="L25">
            <v>50</v>
          </cell>
          <cell r="M25" t="str">
            <v>±</v>
          </cell>
          <cell r="N25">
            <v>5</v>
          </cell>
          <cell r="R25" t="str">
            <v>ไม่</v>
          </cell>
          <cell r="T25">
            <v>19</v>
          </cell>
          <cell r="U25">
            <v>31</v>
          </cell>
          <cell r="V25">
            <v>40</v>
          </cell>
          <cell r="X25">
            <v>45955</v>
          </cell>
          <cell r="Z25" t="str">
            <v>500กระสอบแบน</v>
          </cell>
          <cell r="AA25">
            <v>25000</v>
          </cell>
          <cell r="AB25">
            <v>363.27927343999994</v>
          </cell>
          <cell r="AC25">
            <v>0</v>
          </cell>
          <cell r="AD25">
            <v>363.27927343999994</v>
          </cell>
          <cell r="AG25"/>
          <cell r="AI25"/>
          <cell r="AJ25">
            <v>0</v>
          </cell>
          <cell r="AL25">
            <v>25000</v>
          </cell>
          <cell r="AM25"/>
          <cell r="AN25">
            <v>26250</v>
          </cell>
          <cell r="AO25" t="str">
            <v>WSWT1825800</v>
          </cell>
          <cell r="AQ25">
            <v>20605.75</v>
          </cell>
          <cell r="AR25">
            <v>0</v>
          </cell>
          <cell r="AS25">
            <v>20605.75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1417.6755999999998</v>
          </cell>
          <cell r="DL25" t="str">
            <v>P9</v>
          </cell>
          <cell r="DM25">
            <v>3</v>
          </cell>
          <cell r="DN25">
            <v>45955</v>
          </cell>
          <cell r="DP25">
            <v>45950</v>
          </cell>
          <cell r="DQ25"/>
          <cell r="DR25">
            <v>45945</v>
          </cell>
          <cell r="DS25">
            <v>45952</v>
          </cell>
          <cell r="DT25">
            <v>45953</v>
          </cell>
          <cell r="DU25">
            <v>45953</v>
          </cell>
          <cell r="DW25">
            <v>45954</v>
          </cell>
          <cell r="DX25"/>
          <cell r="DY25"/>
          <cell r="DZ25"/>
          <cell r="EA25"/>
          <cell r="EB25"/>
          <cell r="EC25" t="str">
            <v>งานพิมพ์</v>
          </cell>
          <cell r="ED25" t="str">
            <v xml:space="preserve"> /</v>
          </cell>
          <cell r="EG25"/>
          <cell r="EH25"/>
          <cell r="EI25"/>
        </row>
        <row r="26">
          <cell r="B26" t="str">
            <v>MK68-001162</v>
          </cell>
          <cell r="C26">
            <v>45923</v>
          </cell>
          <cell r="E26" t="str">
            <v>หจก.อนนท์อุตสาหกรรม</v>
          </cell>
          <cell r="F26" t="str">
            <v>ดาว 20 กก.</v>
          </cell>
          <cell r="G26">
            <v>18</v>
          </cell>
          <cell r="H26">
            <v>28</v>
          </cell>
          <cell r="I26" t="str">
            <v>ขาว</v>
          </cell>
          <cell r="J26"/>
          <cell r="L26">
            <v>50</v>
          </cell>
          <cell r="M26" t="str">
            <v>±</v>
          </cell>
          <cell r="N26">
            <v>5</v>
          </cell>
          <cell r="R26" t="str">
            <v>ไม่</v>
          </cell>
          <cell r="T26">
            <v>19</v>
          </cell>
          <cell r="U26">
            <v>31</v>
          </cell>
          <cell r="V26">
            <v>40</v>
          </cell>
          <cell r="X26">
            <v>45958</v>
          </cell>
          <cell r="Z26" t="str">
            <v>500กระสอบแบน</v>
          </cell>
          <cell r="AA26">
            <v>25000</v>
          </cell>
          <cell r="AB26">
            <v>363.27927343999994</v>
          </cell>
          <cell r="AC26">
            <v>0</v>
          </cell>
          <cell r="AD26">
            <v>363.27927343999994</v>
          </cell>
          <cell r="AG26"/>
          <cell r="AI26"/>
          <cell r="AJ26">
            <v>0</v>
          </cell>
          <cell r="AL26">
            <v>25000</v>
          </cell>
          <cell r="AM26"/>
          <cell r="AN26">
            <v>26250</v>
          </cell>
          <cell r="AO26" t="str">
            <v>WSWT1825800</v>
          </cell>
          <cell r="AQ26">
            <v>20605.75</v>
          </cell>
          <cell r="AR26">
            <v>0</v>
          </cell>
          <cell r="AS26">
            <v>20605.75</v>
          </cell>
          <cell r="AT26">
            <v>0</v>
          </cell>
          <cell r="AU26">
            <v>0</v>
          </cell>
          <cell r="BZ26" t="str">
            <v>WRWT25800/WRWT25800</v>
          </cell>
          <cell r="CA26">
            <v>1417.6755999999998</v>
          </cell>
          <cell r="DL26" t="str">
            <v>P9</v>
          </cell>
          <cell r="DM26">
            <v>3</v>
          </cell>
          <cell r="DN26">
            <v>45958</v>
          </cell>
          <cell r="DP26">
            <v>45953</v>
          </cell>
          <cell r="DQ26"/>
          <cell r="DR26">
            <v>45948</v>
          </cell>
          <cell r="DS26">
            <v>45955</v>
          </cell>
          <cell r="DT26">
            <v>45956</v>
          </cell>
          <cell r="DU26">
            <v>45956</v>
          </cell>
          <cell r="DW26">
            <v>45957</v>
          </cell>
          <cell r="DX26"/>
          <cell r="DY26"/>
          <cell r="DZ26"/>
          <cell r="EA26"/>
          <cell r="EB26"/>
          <cell r="EC26" t="str">
            <v>งานพิมพ์</v>
          </cell>
          <cell r="ED26" t="str">
            <v xml:space="preserve"> /</v>
          </cell>
          <cell r="EG26"/>
          <cell r="EH26"/>
          <cell r="EI26"/>
        </row>
        <row r="27">
          <cell r="B27" t="str">
            <v>MK68-001162</v>
          </cell>
          <cell r="C27">
            <v>45923</v>
          </cell>
          <cell r="E27" t="str">
            <v>หจก.อนนท์อุตสาหกรรม</v>
          </cell>
          <cell r="F27" t="str">
            <v>ดาว 20 กก.</v>
          </cell>
          <cell r="G27">
            <v>18</v>
          </cell>
          <cell r="H27">
            <v>28</v>
          </cell>
          <cell r="I27" t="str">
            <v>ขาว</v>
          </cell>
          <cell r="J27"/>
          <cell r="L27">
            <v>50</v>
          </cell>
          <cell r="M27" t="str">
            <v>±</v>
          </cell>
          <cell r="N27">
            <v>5</v>
          </cell>
          <cell r="R27" t="str">
            <v>ไม่</v>
          </cell>
          <cell r="T27">
            <v>19</v>
          </cell>
          <cell r="U27">
            <v>31</v>
          </cell>
          <cell r="V27">
            <v>40</v>
          </cell>
          <cell r="X27">
            <v>45961</v>
          </cell>
          <cell r="Z27" t="str">
            <v>500กระสอบแบน</v>
          </cell>
          <cell r="AA27">
            <v>25000</v>
          </cell>
          <cell r="AB27">
            <v>363.27927343999994</v>
          </cell>
          <cell r="AC27">
            <v>0</v>
          </cell>
          <cell r="AD27">
            <v>363.27927343999994</v>
          </cell>
          <cell r="AG27"/>
          <cell r="AI27"/>
          <cell r="AJ27">
            <v>0</v>
          </cell>
          <cell r="AL27">
            <v>25000</v>
          </cell>
          <cell r="AM27"/>
          <cell r="AN27">
            <v>26250</v>
          </cell>
          <cell r="AO27" t="str">
            <v>WSWT1825800</v>
          </cell>
          <cell r="AQ27">
            <v>20605.75</v>
          </cell>
          <cell r="AR27">
            <v>0</v>
          </cell>
          <cell r="AS27">
            <v>20605.75</v>
          </cell>
          <cell r="AT27">
            <v>0</v>
          </cell>
          <cell r="AU27">
            <v>0</v>
          </cell>
          <cell r="BZ27" t="str">
            <v>WRWT25800/WRWT25800</v>
          </cell>
          <cell r="CA27">
            <v>1417.6755999999998</v>
          </cell>
          <cell r="DL27" t="str">
            <v>P9</v>
          </cell>
          <cell r="DM27">
            <v>3</v>
          </cell>
          <cell r="DN27">
            <v>45961</v>
          </cell>
          <cell r="DP27">
            <v>45956</v>
          </cell>
          <cell r="DQ27"/>
          <cell r="DR27">
            <v>45951</v>
          </cell>
          <cell r="DS27">
            <v>45958</v>
          </cell>
          <cell r="DT27">
            <v>45959</v>
          </cell>
          <cell r="DU27">
            <v>45959</v>
          </cell>
          <cell r="DW27">
            <v>45960</v>
          </cell>
          <cell r="DX27"/>
          <cell r="DY27"/>
          <cell r="DZ27"/>
          <cell r="EA27"/>
          <cell r="EB27"/>
          <cell r="EC27" t="str">
            <v>งานพิมพ์</v>
          </cell>
          <cell r="ED27" t="str">
            <v xml:space="preserve"> /</v>
          </cell>
          <cell r="EG27"/>
          <cell r="EH27"/>
          <cell r="EI27"/>
        </row>
        <row r="28">
          <cell r="B28" t="str">
            <v>ประมาณการ</v>
          </cell>
          <cell r="C28" t="str">
            <v>ประมาณการ</v>
          </cell>
          <cell r="E28" t="str">
            <v>บจก.ฟาร์เธอร์ส วิง ซัพพลาย</v>
          </cell>
          <cell r="F28" t="str">
            <v>รถไฟ</v>
          </cell>
          <cell r="G28">
            <v>18</v>
          </cell>
          <cell r="H28">
            <v>30</v>
          </cell>
          <cell r="I28" t="str">
            <v>ขาว</v>
          </cell>
          <cell r="J28"/>
          <cell r="L28">
            <v>54</v>
          </cell>
          <cell r="M28" t="str">
            <v>±</v>
          </cell>
          <cell r="N28">
            <v>5</v>
          </cell>
          <cell r="R28" t="str">
            <v>บิด</v>
          </cell>
          <cell r="T28">
            <v>19</v>
          </cell>
          <cell r="U28">
            <v>33</v>
          </cell>
          <cell r="V28">
            <v>40</v>
          </cell>
          <cell r="X28" t="str">
            <v>รอแจ้ง</v>
          </cell>
          <cell r="Z28" t="str">
            <v>500กระสอบ</v>
          </cell>
          <cell r="AA28">
            <v>15000</v>
          </cell>
          <cell r="AB28">
            <v>232.02998755199997</v>
          </cell>
          <cell r="AC28">
            <v>0</v>
          </cell>
          <cell r="AD28">
            <v>232.02998755199997</v>
          </cell>
          <cell r="AG28"/>
          <cell r="AI28"/>
          <cell r="AJ28">
            <v>0</v>
          </cell>
          <cell r="AL28">
            <v>15000</v>
          </cell>
          <cell r="AM28"/>
          <cell r="AN28">
            <v>15750</v>
          </cell>
          <cell r="AO28" t="str">
            <v>WSWT1825800</v>
          </cell>
          <cell r="AQ28">
            <v>13201.65</v>
          </cell>
          <cell r="AR28">
            <v>0</v>
          </cell>
          <cell r="AS28">
            <v>13201.65</v>
          </cell>
          <cell r="AT28">
            <v>0</v>
          </cell>
          <cell r="AU28">
            <v>0</v>
          </cell>
          <cell r="BZ28" t="str">
            <v>WRWT25800/WRWT25800</v>
          </cell>
          <cell r="CA28">
            <v>908.27351999999996</v>
          </cell>
          <cell r="DL28" t="str">
            <v>P9</v>
          </cell>
          <cell r="DM28">
            <v>3</v>
          </cell>
          <cell r="DN28" t="str">
            <v>รอแจ้ง</v>
          </cell>
          <cell r="DP28" t="e">
            <v>#VALUE!</v>
          </cell>
          <cell r="DQ28"/>
          <cell r="DR28" t="e">
            <v>#VALUE!</v>
          </cell>
          <cell r="DS28" t="e">
            <v>#VALUE!</v>
          </cell>
          <cell r="DT28" t="e">
            <v>#VALUE!</v>
          </cell>
          <cell r="DU28" t="e">
            <v>#VALUE!</v>
          </cell>
          <cell r="DW28" t="e">
            <v>#VALUE!</v>
          </cell>
          <cell r="DX28"/>
          <cell r="DY28"/>
          <cell r="DZ28"/>
          <cell r="EA28"/>
          <cell r="EB28"/>
          <cell r="EC28" t="str">
            <v>งานพิมพ์</v>
          </cell>
          <cell r="ED28" t="str">
            <v>รอART</v>
          </cell>
          <cell r="EG28"/>
          <cell r="EH28"/>
          <cell r="EI28"/>
        </row>
        <row r="29">
          <cell r="B29">
            <v>0</v>
          </cell>
          <cell r="C29"/>
          <cell r="E29" t="str">
            <v xml:space="preserve">  </v>
          </cell>
          <cell r="F29" t="str">
            <v xml:space="preserve"> </v>
          </cell>
          <cell r="G29">
            <v>18</v>
          </cell>
          <cell r="H29">
            <v>30</v>
          </cell>
          <cell r="I29" t="str">
            <v>ขาว</v>
          </cell>
          <cell r="J29"/>
          <cell r="L29">
            <v>54</v>
          </cell>
          <cell r="M29" t="str">
            <v>±</v>
          </cell>
          <cell r="N29">
            <v>5</v>
          </cell>
          <cell r="R29"/>
          <cell r="T29"/>
          <cell r="U29"/>
          <cell r="V29"/>
          <cell r="X29"/>
          <cell r="Z29"/>
          <cell r="AA29"/>
          <cell r="AB29">
            <v>0</v>
          </cell>
          <cell r="AC29">
            <v>0</v>
          </cell>
          <cell r="AD29"/>
          <cell r="AG29"/>
          <cell r="AI29" t="str">
            <v>ระบุในSD</v>
          </cell>
          <cell r="AJ29"/>
          <cell r="AL29">
            <v>0</v>
          </cell>
          <cell r="AM29"/>
          <cell r="AN29">
            <v>0</v>
          </cell>
          <cell r="AO29" t="str">
            <v>WSWT1825800</v>
          </cell>
          <cell r="AQ29">
            <v>103866.95</v>
          </cell>
          <cell r="AR29">
            <v>2500</v>
          </cell>
          <cell r="AS29">
            <v>101366.95</v>
          </cell>
          <cell r="AT29">
            <v>0</v>
          </cell>
          <cell r="AU29">
            <v>0</v>
          </cell>
          <cell r="BZ29" t="str">
            <v>WRWT25800/WRWT25800</v>
          </cell>
          <cell r="CA29">
            <v>0</v>
          </cell>
          <cell r="DL29"/>
          <cell r="DM29" t="str">
            <v>Lead time</v>
          </cell>
          <cell r="DN29"/>
          <cell r="DP29"/>
          <cell r="DQ29"/>
          <cell r="DR29"/>
          <cell r="DS29"/>
          <cell r="DT29"/>
          <cell r="DU29"/>
          <cell r="DW29"/>
          <cell r="DX29"/>
          <cell r="DY29"/>
          <cell r="DZ29"/>
          <cell r="EA29"/>
          <cell r="EB29"/>
          <cell r="EC29"/>
          <cell r="ED29"/>
          <cell r="EG29"/>
          <cell r="EH29">
            <v>0</v>
          </cell>
          <cell r="EI29">
            <v>0</v>
          </cell>
        </row>
        <row r="30">
          <cell r="B30">
            <v>0</v>
          </cell>
          <cell r="C30"/>
          <cell r="E30">
            <v>0</v>
          </cell>
          <cell r="F30" t="str">
            <v xml:space="preserve"> </v>
          </cell>
          <cell r="G30">
            <v>18</v>
          </cell>
          <cell r="H30">
            <v>25</v>
          </cell>
          <cell r="I30" t="str">
            <v>ขาว</v>
          </cell>
          <cell r="J30"/>
          <cell r="L30">
            <v>50</v>
          </cell>
          <cell r="M30" t="str">
            <v>±</v>
          </cell>
          <cell r="N30">
            <v>5</v>
          </cell>
          <cell r="R30"/>
          <cell r="T30"/>
          <cell r="U30"/>
          <cell r="V30"/>
          <cell r="X30"/>
          <cell r="Z30"/>
          <cell r="AA30"/>
          <cell r="AB30"/>
          <cell r="AC30">
            <v>0</v>
          </cell>
          <cell r="AD30"/>
          <cell r="AG30"/>
          <cell r="AI30" t="str">
            <v>ระบุในSD</v>
          </cell>
          <cell r="AJ30"/>
          <cell r="AL30">
            <v>0</v>
          </cell>
          <cell r="AM30"/>
          <cell r="AN30">
            <v>0</v>
          </cell>
          <cell r="AO30" t="str">
            <v>WSWT1825800SM</v>
          </cell>
          <cell r="AQ30" t="e">
            <v>#REF!</v>
          </cell>
          <cell r="AR30" t="e">
            <v>#REF!</v>
          </cell>
          <cell r="AS30" t="e">
            <v>#REF!</v>
          </cell>
          <cell r="AT30" t="e">
            <v>#REF!</v>
          </cell>
          <cell r="AU30" t="e">
            <v>#REF!</v>
          </cell>
          <cell r="BZ30" t="str">
            <v>WRWT180800/WRWT25800</v>
          </cell>
          <cell r="CA30">
            <v>0</v>
          </cell>
          <cell r="DL30"/>
          <cell r="DM30" t="str">
            <v>Lead time</v>
          </cell>
          <cell r="DN30"/>
          <cell r="DP30"/>
          <cell r="DQ30"/>
          <cell r="DR30"/>
          <cell r="DS30"/>
          <cell r="DT30"/>
          <cell r="DU30"/>
          <cell r="DW30"/>
          <cell r="DX30"/>
          <cell r="DY30"/>
          <cell r="DZ30"/>
          <cell r="EA30"/>
          <cell r="EB30"/>
          <cell r="EC30"/>
          <cell r="ED30"/>
          <cell r="EG30"/>
          <cell r="EH30">
            <v>0</v>
          </cell>
          <cell r="EI30">
            <v>0</v>
          </cell>
        </row>
        <row r="31">
          <cell r="B31" t="str">
            <v>MK68-001117</v>
          </cell>
          <cell r="C31">
            <v>45916</v>
          </cell>
          <cell r="E31" t="str">
            <v>บจก.เอ็กเซลเล้นท์ ไพโอเนียร์</v>
          </cell>
          <cell r="F31" t="str">
            <v>นกทอง</v>
          </cell>
          <cell r="G31">
            <v>19</v>
          </cell>
          <cell r="H31">
            <v>30</v>
          </cell>
          <cell r="I31" t="str">
            <v>ขาว</v>
          </cell>
          <cell r="J31"/>
          <cell r="L31">
            <v>60</v>
          </cell>
          <cell r="M31" t="str">
            <v>±</v>
          </cell>
          <cell r="N31">
            <v>5</v>
          </cell>
          <cell r="R31" t="str">
            <v>บิด</v>
          </cell>
          <cell r="T31" t="str">
            <v>ไม่สวมถุงใน</v>
          </cell>
          <cell r="U31"/>
          <cell r="V31"/>
          <cell r="X31">
            <v>45925</v>
          </cell>
          <cell r="Z31" t="str">
            <v>500กระสอบ</v>
          </cell>
          <cell r="AA31">
            <v>20000</v>
          </cell>
          <cell r="AB31">
            <v>0</v>
          </cell>
          <cell r="AC31">
            <v>0</v>
          </cell>
          <cell r="AD31">
            <v>0</v>
          </cell>
          <cell r="AG31"/>
          <cell r="AI31"/>
          <cell r="AJ31">
            <v>0</v>
          </cell>
          <cell r="AL31">
            <v>20000</v>
          </cell>
          <cell r="AM31">
            <v>20940</v>
          </cell>
          <cell r="AN31">
            <v>0</v>
          </cell>
          <cell r="AO31" t="str">
            <v>WSWT1925800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0</v>
          </cell>
          <cell r="DL31" t="str">
            <v>P7</v>
          </cell>
          <cell r="DM31">
            <v>2</v>
          </cell>
          <cell r="DN31">
            <v>45925</v>
          </cell>
          <cell r="DP31">
            <v>45920</v>
          </cell>
          <cell r="DQ31"/>
          <cell r="DR31">
            <v>45916</v>
          </cell>
          <cell r="DS31">
            <v>45923</v>
          </cell>
          <cell r="DT31">
            <v>45924</v>
          </cell>
          <cell r="DU31">
            <v>45924</v>
          </cell>
          <cell r="DW31"/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 xml:space="preserve"> /</v>
          </cell>
          <cell r="EG31"/>
          <cell r="EH31"/>
          <cell r="EI31"/>
        </row>
        <row r="32">
          <cell r="B32" t="str">
            <v>MK68-001139</v>
          </cell>
          <cell r="C32">
            <v>45920</v>
          </cell>
          <cell r="E32" t="str">
            <v>บจก.เพรซิเดนท์ฟลาวมิลล์</v>
          </cell>
          <cell r="F32" t="str">
            <v>ผึ้งเหลือง</v>
          </cell>
          <cell r="G32">
            <v>19</v>
          </cell>
          <cell r="H32">
            <v>30</v>
          </cell>
          <cell r="I32" t="str">
            <v>ขาว</v>
          </cell>
          <cell r="J32"/>
          <cell r="L32">
            <v>60</v>
          </cell>
          <cell r="M32" t="str">
            <v>±</v>
          </cell>
          <cell r="N32">
            <v>5</v>
          </cell>
          <cell r="R32" t="str">
            <v>บิด</v>
          </cell>
          <cell r="T32" t="str">
            <v>ไม่สวมถุงใน</v>
          </cell>
          <cell r="U32"/>
          <cell r="V32"/>
          <cell r="X32">
            <v>45938</v>
          </cell>
          <cell r="Z32" t="str">
            <v>500กระสอบแบน</v>
          </cell>
          <cell r="AA32">
            <v>50000</v>
          </cell>
          <cell r="AB32">
            <v>0</v>
          </cell>
          <cell r="AC32">
            <v>0</v>
          </cell>
          <cell r="AD32">
            <v>0</v>
          </cell>
          <cell r="AG32" t="str">
            <v>เย็น8/10</v>
          </cell>
          <cell r="AI32"/>
          <cell r="AJ32">
            <v>0</v>
          </cell>
          <cell r="AL32">
            <v>50000</v>
          </cell>
          <cell r="AM32"/>
          <cell r="AN32">
            <v>52500</v>
          </cell>
          <cell r="AO32" t="str">
            <v>WSWT1925800</v>
          </cell>
          <cell r="AQ32">
            <v>44005.499999999993</v>
          </cell>
          <cell r="AR32">
            <v>39260</v>
          </cell>
          <cell r="AS32">
            <v>4745.4999999999927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344.62875555555507</v>
          </cell>
          <cell r="DL32" t="str">
            <v>P7</v>
          </cell>
          <cell r="DM32">
            <v>2</v>
          </cell>
          <cell r="DN32">
            <v>45938</v>
          </cell>
          <cell r="DP32">
            <v>45933</v>
          </cell>
          <cell r="DQ32"/>
          <cell r="DR32">
            <v>45929</v>
          </cell>
          <cell r="DS32">
            <v>45936</v>
          </cell>
          <cell r="DT32">
            <v>45937</v>
          </cell>
          <cell r="DU32">
            <v>45937</v>
          </cell>
          <cell r="DW32"/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 xml:space="preserve"> /</v>
          </cell>
          <cell r="EG32"/>
          <cell r="EH32"/>
          <cell r="EI32"/>
        </row>
        <row r="33">
          <cell r="B33" t="str">
            <v>MK68-001140</v>
          </cell>
          <cell r="C33">
            <v>45920</v>
          </cell>
          <cell r="E33" t="str">
            <v>บจก.เพรซิเดนท์ฟลาวมิลล์</v>
          </cell>
          <cell r="F33" t="str">
            <v>ผึ้งชมพู</v>
          </cell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 t="str">
            <v>บิด</v>
          </cell>
          <cell r="T33" t="str">
            <v>ไม่สวมถุงใน</v>
          </cell>
          <cell r="U33"/>
          <cell r="V33"/>
          <cell r="X33">
            <v>45938</v>
          </cell>
          <cell r="Z33" t="str">
            <v>500กระสอบแบน</v>
          </cell>
          <cell r="AA33">
            <v>20000</v>
          </cell>
          <cell r="AB33">
            <v>0</v>
          </cell>
          <cell r="AC33">
            <v>0</v>
          </cell>
          <cell r="AD33">
            <v>0</v>
          </cell>
          <cell r="AG33" t="str">
            <v>เย็น8/10</v>
          </cell>
          <cell r="AI33"/>
          <cell r="AJ33">
            <v>0</v>
          </cell>
          <cell r="AL33">
            <v>20000</v>
          </cell>
          <cell r="AM33"/>
          <cell r="AN33">
            <v>21000</v>
          </cell>
          <cell r="AO33" t="str">
            <v>WSWT1925800</v>
          </cell>
          <cell r="AQ33">
            <v>17602.2</v>
          </cell>
          <cell r="AR33">
            <v>0</v>
          </cell>
          <cell r="AS33">
            <v>17602.2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1278.3108800000005</v>
          </cell>
          <cell r="DL33" t="str">
            <v>P7</v>
          </cell>
          <cell r="DM33">
            <v>2</v>
          </cell>
          <cell r="DN33">
            <v>45938</v>
          </cell>
          <cell r="DP33">
            <v>45933</v>
          </cell>
          <cell r="DQ33"/>
          <cell r="DR33">
            <v>45929</v>
          </cell>
          <cell r="DS33">
            <v>45936</v>
          </cell>
          <cell r="DT33">
            <v>45937</v>
          </cell>
          <cell r="DU33">
            <v>45937</v>
          </cell>
          <cell r="DW33"/>
          <cell r="DX33"/>
          <cell r="DY33"/>
          <cell r="DZ33"/>
          <cell r="EB33"/>
          <cell r="EC33" t="str">
            <v>งานพิมพ์</v>
          </cell>
          <cell r="ED33" t="str">
            <v xml:space="preserve"> /</v>
          </cell>
          <cell r="EG33"/>
          <cell r="EH33"/>
          <cell r="EI33"/>
        </row>
        <row r="34">
          <cell r="B34" t="str">
            <v>MK68-001140</v>
          </cell>
          <cell r="C34">
            <v>45920</v>
          </cell>
          <cell r="E34" t="str">
            <v>บจก.เพรซิเดนท์ฟลาวมิลล์</v>
          </cell>
          <cell r="F34" t="str">
            <v>ผึ้งชมพู</v>
          </cell>
          <cell r="G34">
            <v>19</v>
          </cell>
          <cell r="H34">
            <v>30</v>
          </cell>
          <cell r="I34" t="str">
            <v>ขาว</v>
          </cell>
          <cell r="J34"/>
          <cell r="L34">
            <v>60</v>
          </cell>
          <cell r="M34" t="str">
            <v>±</v>
          </cell>
          <cell r="N34">
            <v>5</v>
          </cell>
          <cell r="R34" t="str">
            <v>บิด</v>
          </cell>
          <cell r="T34" t="str">
            <v>ไม่สวมถุงใน</v>
          </cell>
          <cell r="U34"/>
          <cell r="V34"/>
          <cell r="X34">
            <v>45952</v>
          </cell>
          <cell r="Z34" t="str">
            <v>500กระสอบแบน</v>
          </cell>
          <cell r="AA34">
            <v>20000</v>
          </cell>
          <cell r="AB34">
            <v>0</v>
          </cell>
          <cell r="AC34">
            <v>0</v>
          </cell>
          <cell r="AD34">
            <v>0</v>
          </cell>
          <cell r="AG34"/>
          <cell r="AI34"/>
          <cell r="AJ34">
            <v>0</v>
          </cell>
          <cell r="AL34">
            <v>20000</v>
          </cell>
          <cell r="AM34"/>
          <cell r="AN34">
            <v>21000</v>
          </cell>
          <cell r="AO34" t="str">
            <v>WSWT1925800</v>
          </cell>
          <cell r="AQ34">
            <v>17602.2</v>
          </cell>
          <cell r="AR34">
            <v>0</v>
          </cell>
          <cell r="AS34">
            <v>17602.2</v>
          </cell>
          <cell r="AT34">
            <v>0</v>
          </cell>
          <cell r="AU34">
            <v>0</v>
          </cell>
          <cell r="BZ34" t="str">
            <v>WRWT25800/WRWT25800</v>
          </cell>
          <cell r="CA34">
            <v>1278.3108800000005</v>
          </cell>
          <cell r="DL34" t="str">
            <v>P7</v>
          </cell>
          <cell r="DM34">
            <v>2</v>
          </cell>
          <cell r="DN34">
            <v>45952</v>
          </cell>
          <cell r="DP34">
            <v>45947</v>
          </cell>
          <cell r="DQ34"/>
          <cell r="DR34">
            <v>45943</v>
          </cell>
          <cell r="DS34">
            <v>45950</v>
          </cell>
          <cell r="DT34">
            <v>45951</v>
          </cell>
          <cell r="DU34">
            <v>45951</v>
          </cell>
          <cell r="DW34"/>
          <cell r="DX34"/>
          <cell r="DY34"/>
          <cell r="DZ34"/>
          <cell r="EB34"/>
          <cell r="EC34" t="str">
            <v>งานพิมพ์</v>
          </cell>
          <cell r="ED34" t="str">
            <v xml:space="preserve"> /</v>
          </cell>
          <cell r="EG34"/>
          <cell r="EH34"/>
          <cell r="EI34"/>
        </row>
        <row r="35">
          <cell r="B35" t="str">
            <v>ประมาณการ</v>
          </cell>
          <cell r="C35" t="str">
            <v>ประมาณการ</v>
          </cell>
          <cell r="E35" t="str">
            <v>บจก.ไลม์มาสเตอร์</v>
          </cell>
          <cell r="F35" t="str">
            <v>LMC 25 kg</v>
          </cell>
          <cell r="G35">
            <v>19</v>
          </cell>
          <cell r="H35">
            <v>32</v>
          </cell>
          <cell r="I35" t="str">
            <v>ขาว</v>
          </cell>
          <cell r="J35"/>
          <cell r="L35">
            <v>64</v>
          </cell>
          <cell r="M35" t="str">
            <v>±</v>
          </cell>
          <cell r="N35">
            <v>5</v>
          </cell>
          <cell r="R35" t="str">
            <v>ไม่</v>
          </cell>
          <cell r="T35">
            <v>20</v>
          </cell>
          <cell r="U35">
            <v>35</v>
          </cell>
          <cell r="V35">
            <v>40</v>
          </cell>
          <cell r="X35">
            <v>45961</v>
          </cell>
          <cell r="Z35" t="str">
            <v>500กระสอบแบน</v>
          </cell>
          <cell r="AA35">
            <v>20000</v>
          </cell>
          <cell r="AB35">
            <v>341.36903080895991</v>
          </cell>
          <cell r="AC35">
            <v>0</v>
          </cell>
          <cell r="AD35">
            <v>341.36903080895991</v>
          </cell>
          <cell r="AG35"/>
          <cell r="AI35"/>
          <cell r="AJ35">
            <v>233</v>
          </cell>
          <cell r="AL35">
            <v>19767</v>
          </cell>
          <cell r="AM35"/>
          <cell r="AN35">
            <v>20755.350000000002</v>
          </cell>
          <cell r="AO35" t="str">
            <v>WSWT1925800</v>
          </cell>
          <cell r="AQ35">
            <v>18501.714330000003</v>
          </cell>
          <cell r="AR35">
            <v>0</v>
          </cell>
          <cell r="AS35">
            <v>18501.714330000003</v>
          </cell>
          <cell r="AT35">
            <v>0</v>
          </cell>
          <cell r="AU35">
            <v>0</v>
          </cell>
          <cell r="BZ35" t="str">
            <v>WRWT25800/WRWT25800</v>
          </cell>
          <cell r="CA35">
            <v>1343.6356095653334</v>
          </cell>
          <cell r="DL35" t="str">
            <v>P9</v>
          </cell>
          <cell r="DM35">
            <v>3</v>
          </cell>
          <cell r="DN35">
            <v>45961</v>
          </cell>
          <cell r="DP35">
            <v>45956</v>
          </cell>
          <cell r="DQ35"/>
          <cell r="DR35">
            <v>45951</v>
          </cell>
          <cell r="DS35">
            <v>45958</v>
          </cell>
          <cell r="DT35">
            <v>45959</v>
          </cell>
          <cell r="DU35">
            <v>45959</v>
          </cell>
          <cell r="DW35">
            <v>45960</v>
          </cell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>รอART</v>
          </cell>
          <cell r="EG35"/>
          <cell r="EH35"/>
          <cell r="EI35"/>
        </row>
        <row r="36">
          <cell r="B36" t="str">
            <v>ประมาณการ</v>
          </cell>
          <cell r="C36" t="str">
            <v>ประมาณการ</v>
          </cell>
          <cell r="E36" t="str">
            <v>บจก.เอ็กเซลเล้นท์</v>
          </cell>
          <cell r="F36" t="str">
            <v>รอแบบ</v>
          </cell>
          <cell r="G36">
            <v>19</v>
          </cell>
          <cell r="H36">
            <v>30</v>
          </cell>
          <cell r="I36" t="str">
            <v>ขาว</v>
          </cell>
          <cell r="J36"/>
          <cell r="L36">
            <v>60</v>
          </cell>
          <cell r="M36" t="str">
            <v>±</v>
          </cell>
          <cell r="N36">
            <v>5</v>
          </cell>
          <cell r="R36" t="str">
            <v>บิด</v>
          </cell>
          <cell r="T36" t="str">
            <v>ไม่สวมถุงใน</v>
          </cell>
          <cell r="U36"/>
          <cell r="V36"/>
          <cell r="X36">
            <v>45961</v>
          </cell>
          <cell r="Z36" t="str">
            <v>500กระสอบ</v>
          </cell>
          <cell r="AA36">
            <v>40000</v>
          </cell>
          <cell r="AB36">
            <v>0</v>
          </cell>
          <cell r="AC36">
            <v>0</v>
          </cell>
          <cell r="AD36">
            <v>0</v>
          </cell>
          <cell r="AG36"/>
          <cell r="AI36"/>
          <cell r="AJ36">
            <v>0</v>
          </cell>
          <cell r="AL36">
            <v>40000</v>
          </cell>
          <cell r="AM36"/>
          <cell r="AN36">
            <v>42000</v>
          </cell>
          <cell r="AO36" t="str">
            <v>WSWT1925800</v>
          </cell>
          <cell r="AQ36">
            <v>35204.400000000001</v>
          </cell>
          <cell r="AR36">
            <v>0</v>
          </cell>
          <cell r="AS36">
            <v>35204.400000000001</v>
          </cell>
          <cell r="AT36">
            <v>0</v>
          </cell>
          <cell r="AU36">
            <v>0</v>
          </cell>
          <cell r="BZ36" t="str">
            <v>WRWT25800/WRWT25800</v>
          </cell>
          <cell r="CA36">
            <v>2556.6217600000009</v>
          </cell>
          <cell r="DL36" t="str">
            <v>P7</v>
          </cell>
          <cell r="DM36">
            <v>2</v>
          </cell>
          <cell r="DN36">
            <v>45961</v>
          </cell>
          <cell r="DP36">
            <v>45956</v>
          </cell>
          <cell r="DQ36"/>
          <cell r="DR36">
            <v>45952</v>
          </cell>
          <cell r="DS36">
            <v>45959</v>
          </cell>
          <cell r="DT36">
            <v>45960</v>
          </cell>
          <cell r="DU36">
            <v>45960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 t="str">
            <v>รอART</v>
          </cell>
          <cell r="EG36"/>
          <cell r="EH36"/>
          <cell r="EI36"/>
        </row>
        <row r="37">
          <cell r="B37" t="str">
            <v>ประมาณการ</v>
          </cell>
          <cell r="C37" t="str">
            <v>ประมาณการ</v>
          </cell>
          <cell r="E37" t="str">
            <v>บจก.เพรซิเดนท์ฟลาวมิลล์</v>
          </cell>
          <cell r="F37" t="str">
            <v>ผึ้งเหลือง</v>
          </cell>
          <cell r="G37">
            <v>19</v>
          </cell>
          <cell r="H37">
            <v>30</v>
          </cell>
          <cell r="I37" t="str">
            <v>ขาว</v>
          </cell>
          <cell r="J37"/>
          <cell r="L37">
            <v>60</v>
          </cell>
          <cell r="M37" t="str">
            <v>±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45961</v>
          </cell>
          <cell r="Z37" t="str">
            <v>500กระสอบ</v>
          </cell>
          <cell r="AA37">
            <v>140000</v>
          </cell>
          <cell r="AB37">
            <v>0</v>
          </cell>
          <cell r="AC37">
            <v>0</v>
          </cell>
          <cell r="AD37">
            <v>0</v>
          </cell>
          <cell r="AG37"/>
          <cell r="AI37"/>
          <cell r="AJ37">
            <v>0</v>
          </cell>
          <cell r="AL37">
            <v>140000</v>
          </cell>
          <cell r="AM37"/>
          <cell r="AN37">
            <v>147000</v>
          </cell>
          <cell r="AO37" t="str">
            <v>WSWT1925800</v>
          </cell>
          <cell r="AQ37">
            <v>123215.4</v>
          </cell>
          <cell r="AR37">
            <v>0</v>
          </cell>
          <cell r="AS37">
            <v>123215.4</v>
          </cell>
          <cell r="AT37">
            <v>0</v>
          </cell>
          <cell r="AU37">
            <v>0</v>
          </cell>
          <cell r="BZ37" t="str">
            <v>WRWT25800/WRWT25800</v>
          </cell>
          <cell r="CA37">
            <v>8948.1761600000009</v>
          </cell>
          <cell r="DL37" t="str">
            <v>P7</v>
          </cell>
          <cell r="DM37">
            <v>2</v>
          </cell>
          <cell r="DN37">
            <v>45961</v>
          </cell>
          <cell r="DP37">
            <v>45956</v>
          </cell>
          <cell r="DQ37"/>
          <cell r="DR37">
            <v>45952</v>
          </cell>
          <cell r="DS37">
            <v>45959</v>
          </cell>
          <cell r="DT37">
            <v>45960</v>
          </cell>
          <cell r="DU37">
            <v>45960</v>
          </cell>
          <cell r="DW37"/>
          <cell r="DX37"/>
          <cell r="DY37"/>
          <cell r="DZ37"/>
          <cell r="EA37"/>
          <cell r="EB37"/>
          <cell r="EC37" t="str">
            <v>งานพิมพ์</v>
          </cell>
          <cell r="ED37" t="str">
            <v>รอART</v>
          </cell>
          <cell r="EG37"/>
          <cell r="EH37"/>
          <cell r="EI37"/>
        </row>
        <row r="38">
          <cell r="B38">
            <v>0</v>
          </cell>
          <cell r="C38"/>
          <cell r="E38"/>
          <cell r="F38"/>
          <cell r="G38">
            <v>19</v>
          </cell>
          <cell r="H38">
            <v>30</v>
          </cell>
          <cell r="I38" t="str">
            <v>ขาว</v>
          </cell>
          <cell r="J38"/>
          <cell r="L38">
            <v>60</v>
          </cell>
          <cell r="M38" t="str">
            <v>±</v>
          </cell>
          <cell r="N38">
            <v>5</v>
          </cell>
          <cell r="R38"/>
          <cell r="T38"/>
          <cell r="U38"/>
          <cell r="V38"/>
          <cell r="X38"/>
          <cell r="Z38"/>
          <cell r="AA38"/>
          <cell r="AB38">
            <v>0</v>
          </cell>
          <cell r="AC38">
            <v>0</v>
          </cell>
          <cell r="AD38"/>
          <cell r="AG38"/>
          <cell r="AI38" t="str">
            <v>ระบุในSD</v>
          </cell>
          <cell r="AJ38"/>
          <cell r="AL38">
            <v>0</v>
          </cell>
          <cell r="AM38"/>
          <cell r="AN38">
            <v>0</v>
          </cell>
          <cell r="AO38" t="str">
            <v>WSWT1925800</v>
          </cell>
          <cell r="AQ38">
            <v>256131.41433</v>
          </cell>
          <cell r="AR38">
            <v>39260</v>
          </cell>
          <cell r="AS38">
            <v>216871.41433</v>
          </cell>
          <cell r="AT38">
            <v>0</v>
          </cell>
          <cell r="AU38">
            <v>0</v>
          </cell>
          <cell r="BZ38" t="str">
            <v>WRWT25800/WRWT25800</v>
          </cell>
          <cell r="CA38">
            <v>0</v>
          </cell>
          <cell r="DL38"/>
          <cell r="DM38" t="str">
            <v>Lead time</v>
          </cell>
          <cell r="DN38"/>
          <cell r="DP38"/>
          <cell r="DQ38"/>
          <cell r="DR38"/>
          <cell r="DS38"/>
          <cell r="DT38"/>
          <cell r="DU38"/>
          <cell r="DW38"/>
          <cell r="DX38"/>
          <cell r="DY38"/>
          <cell r="DZ38"/>
          <cell r="EA38"/>
          <cell r="EB38"/>
          <cell r="EC38"/>
          <cell r="ED38"/>
          <cell r="EG38"/>
          <cell r="EH38"/>
          <cell r="EI38">
            <v>0</v>
          </cell>
        </row>
        <row r="39">
          <cell r="B39" t="str">
            <v>MK68-001099</v>
          </cell>
          <cell r="C39">
            <v>45910</v>
          </cell>
          <cell r="E39" t="str">
            <v>บจก.เคอรี่ฟลาวมิลล์</v>
          </cell>
          <cell r="F39" t="str">
            <v>ถุงเขียว</v>
          </cell>
          <cell r="G39">
            <v>19</v>
          </cell>
          <cell r="H39">
            <v>32</v>
          </cell>
          <cell r="I39" t="str">
            <v>ขาว</v>
          </cell>
          <cell r="J39"/>
          <cell r="L39">
            <v>67</v>
          </cell>
          <cell r="M39" t="str">
            <v>+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>
            <v>45925</v>
          </cell>
          <cell r="Z39" t="str">
            <v>ห่ออัดเบลแบน500</v>
          </cell>
          <cell r="AA39">
            <v>10000</v>
          </cell>
          <cell r="AB39">
            <v>0</v>
          </cell>
          <cell r="AC39">
            <v>0</v>
          </cell>
          <cell r="AD39">
            <v>0</v>
          </cell>
          <cell r="AG39"/>
          <cell r="AI39" t="str">
            <v>PDR250299</v>
          </cell>
          <cell r="AJ39">
            <v>10000</v>
          </cell>
          <cell r="AL39">
            <v>0</v>
          </cell>
          <cell r="AM39">
            <v>10400</v>
          </cell>
          <cell r="AN39">
            <v>0</v>
          </cell>
          <cell r="AO39" t="str">
            <v>WSWT1921720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P7</v>
          </cell>
          <cell r="DM39">
            <v>2</v>
          </cell>
          <cell r="DN39">
            <v>45925</v>
          </cell>
          <cell r="DP39">
            <v>45920</v>
          </cell>
          <cell r="DQ39"/>
          <cell r="DR39">
            <v>45916</v>
          </cell>
          <cell r="DS39">
            <v>45923</v>
          </cell>
          <cell r="DT39">
            <v>45924</v>
          </cell>
          <cell r="DU39">
            <v>45924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 t="str">
            <v xml:space="preserve"> /</v>
          </cell>
          <cell r="EG39"/>
          <cell r="EH39"/>
          <cell r="EI39"/>
        </row>
        <row r="40">
          <cell r="B40" t="str">
            <v>MK68-001099</v>
          </cell>
          <cell r="C40">
            <v>45910</v>
          </cell>
          <cell r="E40" t="str">
            <v>บจก.เคอรี่ฟลาวมิลล์</v>
          </cell>
          <cell r="F40" t="str">
            <v>ถุงทองแซนวิช</v>
          </cell>
          <cell r="G40">
            <v>19</v>
          </cell>
          <cell r="H40">
            <v>32</v>
          </cell>
          <cell r="I40" t="str">
            <v>ขาว</v>
          </cell>
          <cell r="J40"/>
          <cell r="L40">
            <v>67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45925</v>
          </cell>
          <cell r="Z40" t="str">
            <v>ห่ออัดเบลแบน500</v>
          </cell>
          <cell r="AA40">
            <v>10000</v>
          </cell>
          <cell r="AB40">
            <v>0</v>
          </cell>
          <cell r="AC40">
            <v>0</v>
          </cell>
          <cell r="AD40">
            <v>0</v>
          </cell>
          <cell r="AG40" t="str">
            <v>ลบสี 500</v>
          </cell>
          <cell r="AI40" t="str">
            <v>PDR250299</v>
          </cell>
          <cell r="AJ40">
            <v>10000</v>
          </cell>
          <cell r="AL40">
            <v>0</v>
          </cell>
          <cell r="AM40">
            <v>10490</v>
          </cell>
          <cell r="AN40">
            <v>0</v>
          </cell>
          <cell r="AO40" t="str">
            <v>WSWT1921720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P7</v>
          </cell>
          <cell r="DM40">
            <v>2</v>
          </cell>
          <cell r="DN40">
            <v>45925</v>
          </cell>
          <cell r="DP40">
            <v>45920</v>
          </cell>
          <cell r="DQ40"/>
          <cell r="DR40">
            <v>45916</v>
          </cell>
          <cell r="DS40">
            <v>45923</v>
          </cell>
          <cell r="DT40">
            <v>45924</v>
          </cell>
          <cell r="DU40">
            <v>45924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 t="str">
            <v xml:space="preserve"> /</v>
          </cell>
          <cell r="EG40"/>
          <cell r="EH40"/>
          <cell r="EI40"/>
        </row>
        <row r="41">
          <cell r="B41" t="str">
            <v>MK68-001099</v>
          </cell>
          <cell r="C41">
            <v>45910</v>
          </cell>
          <cell r="E41" t="str">
            <v>บจก.เคอรี่ฟลาวมิลล์</v>
          </cell>
          <cell r="F41" t="str">
            <v>BS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45925</v>
          </cell>
          <cell r="Z41" t="str">
            <v>ห่ออัดเบลแบน500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 t="str">
            <v>ลบสี 900</v>
          </cell>
          <cell r="AI41" t="str">
            <v>PDR250299</v>
          </cell>
          <cell r="AJ41">
            <v>5000</v>
          </cell>
          <cell r="AL41">
            <v>0</v>
          </cell>
          <cell r="AM41">
            <v>5250</v>
          </cell>
          <cell r="AN41">
            <v>0</v>
          </cell>
          <cell r="AO41" t="str">
            <v>WSWT1921720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45925</v>
          </cell>
          <cell r="DP41">
            <v>45920</v>
          </cell>
          <cell r="DQ41"/>
          <cell r="DR41">
            <v>45916</v>
          </cell>
          <cell r="DS41">
            <v>45923</v>
          </cell>
          <cell r="DT41">
            <v>45924</v>
          </cell>
          <cell r="DU41">
            <v>45924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 xml:space="preserve"> /</v>
          </cell>
          <cell r="EG41"/>
          <cell r="EH41"/>
          <cell r="EI41"/>
        </row>
        <row r="42">
          <cell r="B42" t="str">
            <v>MK68-001108</v>
          </cell>
          <cell r="C42">
            <v>45912</v>
          </cell>
          <cell r="E42" t="str">
            <v>บจก.เคอรี่ฟลาวมิลล์</v>
          </cell>
          <cell r="F42" t="str">
            <v>ถุงเขียว</v>
          </cell>
          <cell r="G42">
            <v>19</v>
          </cell>
          <cell r="H42">
            <v>32</v>
          </cell>
          <cell r="I42" t="str">
            <v>ขาว</v>
          </cell>
          <cell r="J42"/>
          <cell r="L42">
            <v>67</v>
          </cell>
          <cell r="M42" t="str">
            <v>+</v>
          </cell>
          <cell r="N42">
            <v>5</v>
          </cell>
          <cell r="R42" t="str">
            <v>บิด</v>
          </cell>
          <cell r="T42" t="str">
            <v>ไม่สวมถุงใน</v>
          </cell>
          <cell r="U42"/>
          <cell r="V42"/>
          <cell r="X42">
            <v>45925</v>
          </cell>
          <cell r="Z42" t="str">
            <v>ห่ออัดเบลแบน500</v>
          </cell>
          <cell r="AA42">
            <v>10000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PDR250302</v>
          </cell>
          <cell r="AJ42">
            <v>10000</v>
          </cell>
          <cell r="AL42">
            <v>0</v>
          </cell>
          <cell r="AM42">
            <v>10600</v>
          </cell>
          <cell r="AN42">
            <v>0</v>
          </cell>
          <cell r="AO42" t="str">
            <v>WSWT1921720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45925</v>
          </cell>
          <cell r="DP42">
            <v>45920</v>
          </cell>
          <cell r="DQ42"/>
          <cell r="DR42">
            <v>45916</v>
          </cell>
          <cell r="DS42">
            <v>45923</v>
          </cell>
          <cell r="DT42">
            <v>45924</v>
          </cell>
          <cell r="DU42">
            <v>45924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 xml:space="preserve"> /</v>
          </cell>
          <cell r="EG42"/>
          <cell r="EH42"/>
          <cell r="EI42"/>
        </row>
        <row r="43">
          <cell r="B43" t="str">
            <v>MK68-001108</v>
          </cell>
          <cell r="C43">
            <v>45912</v>
          </cell>
          <cell r="E43" t="str">
            <v>บจก.เคอรี่ฟลาวมิลล์</v>
          </cell>
          <cell r="F43" t="str">
            <v>ถุงเงิน</v>
          </cell>
          <cell r="G43">
            <v>19</v>
          </cell>
          <cell r="H43">
            <v>32</v>
          </cell>
          <cell r="I43" t="str">
            <v>ขาว</v>
          </cell>
          <cell r="J43"/>
          <cell r="L43">
            <v>67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45925</v>
          </cell>
          <cell r="Z43" t="str">
            <v>ห่ออัดเบลแบน500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PDR250302</v>
          </cell>
          <cell r="AJ43">
            <v>5000</v>
          </cell>
          <cell r="AL43">
            <v>0</v>
          </cell>
          <cell r="AM43">
            <v>5300</v>
          </cell>
          <cell r="AN43">
            <v>0</v>
          </cell>
          <cell r="AO43" t="str">
            <v>WSWT1921720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45925</v>
          </cell>
          <cell r="DP43">
            <v>45920</v>
          </cell>
          <cell r="DQ43"/>
          <cell r="DR43">
            <v>45916</v>
          </cell>
          <cell r="DS43">
            <v>45923</v>
          </cell>
          <cell r="DT43">
            <v>45924</v>
          </cell>
          <cell r="DU43">
            <v>45924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 xml:space="preserve"> /</v>
          </cell>
          <cell r="EG43"/>
          <cell r="EH43"/>
          <cell r="EI43"/>
        </row>
        <row r="44">
          <cell r="B44" t="str">
            <v>MK68-001108</v>
          </cell>
          <cell r="C44">
            <v>45912</v>
          </cell>
          <cell r="E44" t="str">
            <v>บจก.เคอรี่ฟลาวมิลล์</v>
          </cell>
          <cell r="F44" t="str">
            <v>ดอกไม้ม่วง</v>
          </cell>
          <cell r="G44">
            <v>19</v>
          </cell>
          <cell r="H44">
            <v>32</v>
          </cell>
          <cell r="I44" t="str">
            <v>ขาว</v>
          </cell>
          <cell r="J44"/>
          <cell r="L44">
            <v>67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45925</v>
          </cell>
          <cell r="Z44" t="str">
            <v>ห่ออัดเบลแบน500</v>
          </cell>
          <cell r="AA44">
            <v>5000</v>
          </cell>
          <cell r="AB44">
            <v>0</v>
          </cell>
          <cell r="AC44">
            <v>0</v>
          </cell>
          <cell r="AD44">
            <v>0</v>
          </cell>
          <cell r="AG44"/>
          <cell r="AI44" t="str">
            <v>PDR250302</v>
          </cell>
          <cell r="AJ44">
            <v>5000</v>
          </cell>
          <cell r="AL44">
            <v>0</v>
          </cell>
          <cell r="AM44">
            <v>5600</v>
          </cell>
          <cell r="AN44">
            <v>0</v>
          </cell>
          <cell r="AO44" t="str">
            <v>WSWT1921720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P7</v>
          </cell>
          <cell r="DM44">
            <v>2</v>
          </cell>
          <cell r="DN44">
            <v>45925</v>
          </cell>
          <cell r="DP44">
            <v>45920</v>
          </cell>
          <cell r="DQ44"/>
          <cell r="DR44">
            <v>45916</v>
          </cell>
          <cell r="DS44">
            <v>45923</v>
          </cell>
          <cell r="DT44">
            <v>45924</v>
          </cell>
          <cell r="DU44">
            <v>45924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 xml:space="preserve"> /</v>
          </cell>
          <cell r="EG44"/>
          <cell r="EH44"/>
          <cell r="EI44"/>
        </row>
        <row r="45">
          <cell r="B45" t="str">
            <v>MK68-001109</v>
          </cell>
          <cell r="C45">
            <v>45912</v>
          </cell>
          <cell r="E45" t="str">
            <v>บจก.เคอรี่ฟลาวมิลล์</v>
          </cell>
          <cell r="F45" t="str">
            <v>NHR-1</v>
          </cell>
          <cell r="G45">
            <v>19</v>
          </cell>
          <cell r="H45">
            <v>32</v>
          </cell>
          <cell r="I45" t="str">
            <v>ขาว</v>
          </cell>
          <cell r="J45"/>
          <cell r="L45">
            <v>67</v>
          </cell>
          <cell r="M45" t="str">
            <v>+</v>
          </cell>
          <cell r="N45">
            <v>5</v>
          </cell>
          <cell r="R45" t="str">
            <v>บิด</v>
          </cell>
          <cell r="T45" t="str">
            <v>ไม่สวมถุงใน</v>
          </cell>
          <cell r="U45"/>
          <cell r="V45"/>
          <cell r="X45">
            <v>45927</v>
          </cell>
          <cell r="Z45" t="str">
            <v>ห่ออัดเบลแบน500</v>
          </cell>
          <cell r="AA45">
            <v>5000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PDR250303</v>
          </cell>
          <cell r="AJ45">
            <v>5000</v>
          </cell>
          <cell r="AL45">
            <v>0</v>
          </cell>
          <cell r="AM45">
            <v>5250</v>
          </cell>
          <cell r="AN45">
            <v>0</v>
          </cell>
          <cell r="AO45" t="str">
            <v>WSWT1921720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0</v>
          </cell>
          <cell r="DL45" t="str">
            <v>P7</v>
          </cell>
          <cell r="DM45">
            <v>2</v>
          </cell>
          <cell r="DN45">
            <v>45927</v>
          </cell>
          <cell r="DP45">
            <v>45922</v>
          </cell>
          <cell r="DQ45"/>
          <cell r="DR45">
            <v>45918</v>
          </cell>
          <cell r="DS45">
            <v>45925</v>
          </cell>
          <cell r="DT45">
            <v>45926</v>
          </cell>
          <cell r="DU45">
            <v>45926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 xml:space="preserve"> /</v>
          </cell>
          <cell r="EG45"/>
          <cell r="EH45"/>
          <cell r="EI45"/>
        </row>
        <row r="46">
          <cell r="B46" t="str">
            <v>MK68-001109</v>
          </cell>
          <cell r="C46">
            <v>45912</v>
          </cell>
          <cell r="E46" t="str">
            <v>บจก.เคอรี่ฟลาวมิลล์</v>
          </cell>
          <cell r="F46" t="str">
            <v>ถุงเงิน</v>
          </cell>
          <cell r="G46">
            <v>19</v>
          </cell>
          <cell r="H46">
            <v>32</v>
          </cell>
          <cell r="I46" t="str">
            <v>ขาว</v>
          </cell>
          <cell r="J46"/>
          <cell r="L46">
            <v>67</v>
          </cell>
          <cell r="M46" t="str">
            <v>+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45927</v>
          </cell>
          <cell r="Z46" t="str">
            <v>ห่ออัดเบลแบน500</v>
          </cell>
          <cell r="AA46">
            <v>5000</v>
          </cell>
          <cell r="AB46">
            <v>0</v>
          </cell>
          <cell r="AC46">
            <v>0</v>
          </cell>
          <cell r="AD46">
            <v>0</v>
          </cell>
          <cell r="AG46"/>
          <cell r="AI46" t="str">
            <v>PDR250303</v>
          </cell>
          <cell r="AJ46">
            <v>5000</v>
          </cell>
          <cell r="AL46">
            <v>0</v>
          </cell>
          <cell r="AM46">
            <v>5300</v>
          </cell>
          <cell r="AN46">
            <v>0</v>
          </cell>
          <cell r="AO46" t="str">
            <v>WSWT1921720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0</v>
          </cell>
          <cell r="DL46" t="str">
            <v>P7</v>
          </cell>
          <cell r="DM46">
            <v>2</v>
          </cell>
          <cell r="DN46">
            <v>45927</v>
          </cell>
          <cell r="DP46">
            <v>45922</v>
          </cell>
          <cell r="DQ46"/>
          <cell r="DR46">
            <v>45918</v>
          </cell>
          <cell r="DS46">
            <v>45925</v>
          </cell>
          <cell r="DT46">
            <v>45926</v>
          </cell>
          <cell r="DU46">
            <v>45926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 xml:space="preserve"> /</v>
          </cell>
          <cell r="EG46"/>
          <cell r="EH46"/>
          <cell r="EI46"/>
        </row>
        <row r="47">
          <cell r="B47" t="str">
            <v>MK68-001109</v>
          </cell>
          <cell r="C47">
            <v>45912</v>
          </cell>
          <cell r="E47" t="str">
            <v>บจก.เคอรี่ฟลาวมิลล์</v>
          </cell>
          <cell r="F47" t="str">
            <v>ดอกไม้เขียว</v>
          </cell>
          <cell r="G47">
            <v>19</v>
          </cell>
          <cell r="H47">
            <v>32</v>
          </cell>
          <cell r="I47" t="str">
            <v>ขาว</v>
          </cell>
          <cell r="J47"/>
          <cell r="L47">
            <v>67</v>
          </cell>
          <cell r="M47" t="str">
            <v>+</v>
          </cell>
          <cell r="N47">
            <v>5</v>
          </cell>
          <cell r="R47" t="str">
            <v>บิด</v>
          </cell>
          <cell r="T47" t="str">
            <v>ไม่สวมถุงใน</v>
          </cell>
          <cell r="U47"/>
          <cell r="V47"/>
          <cell r="X47">
            <v>45927</v>
          </cell>
          <cell r="Z47" t="str">
            <v>ห่ออัดเบลแบน500</v>
          </cell>
          <cell r="AA47">
            <v>10000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PDR250303</v>
          </cell>
          <cell r="AJ47">
            <v>10000</v>
          </cell>
          <cell r="AL47">
            <v>0</v>
          </cell>
          <cell r="AM47">
            <v>10500</v>
          </cell>
          <cell r="AN47">
            <v>0</v>
          </cell>
          <cell r="AO47" t="str">
            <v>WSWT1921720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0</v>
          </cell>
          <cell r="DL47" t="str">
            <v>P7</v>
          </cell>
          <cell r="DM47">
            <v>2</v>
          </cell>
          <cell r="DN47">
            <v>45927</v>
          </cell>
          <cell r="DP47">
            <v>45922</v>
          </cell>
          <cell r="DQ47"/>
          <cell r="DR47">
            <v>45918</v>
          </cell>
          <cell r="DS47">
            <v>45925</v>
          </cell>
          <cell r="DT47">
            <v>45926</v>
          </cell>
          <cell r="DU47">
            <v>45926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 t="str">
            <v xml:space="preserve"> /</v>
          </cell>
          <cell r="EG47"/>
          <cell r="EH47"/>
          <cell r="EI47"/>
        </row>
        <row r="48">
          <cell r="B48" t="str">
            <v>MK68-001116</v>
          </cell>
          <cell r="C48">
            <v>45916</v>
          </cell>
          <cell r="E48" t="str">
            <v>บจก.เคอรี่ฟลาวมิลล์</v>
          </cell>
          <cell r="F48" t="str">
            <v>กุ้งแดง</v>
          </cell>
          <cell r="G48">
            <v>19</v>
          </cell>
          <cell r="H48">
            <v>32</v>
          </cell>
          <cell r="I48" t="str">
            <v>ขาว</v>
          </cell>
          <cell r="J48"/>
          <cell r="L48">
            <v>67</v>
          </cell>
          <cell r="M48" t="str">
            <v>+</v>
          </cell>
          <cell r="N48">
            <v>5</v>
          </cell>
          <cell r="R48" t="str">
            <v>บิด</v>
          </cell>
          <cell r="T48" t="str">
            <v>ไม่สวมถุงใน</v>
          </cell>
          <cell r="U48"/>
          <cell r="V48"/>
          <cell r="X48">
            <v>45927</v>
          </cell>
          <cell r="Z48" t="str">
            <v>ห่ออัดเบลแบน500</v>
          </cell>
          <cell r="AA48">
            <v>10000</v>
          </cell>
          <cell r="AB48">
            <v>0</v>
          </cell>
          <cell r="AC48">
            <v>0</v>
          </cell>
          <cell r="AD48">
            <v>0</v>
          </cell>
          <cell r="AG48"/>
          <cell r="AI48" t="str">
            <v>PDR250307</v>
          </cell>
          <cell r="AJ48">
            <v>10000</v>
          </cell>
          <cell r="AL48">
            <v>0</v>
          </cell>
          <cell r="AM48">
            <v>10500</v>
          </cell>
          <cell r="AN48">
            <v>0</v>
          </cell>
          <cell r="AO48" t="str">
            <v>WSWT1921720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0</v>
          </cell>
          <cell r="DL48" t="str">
            <v>P7</v>
          </cell>
          <cell r="DM48">
            <v>2</v>
          </cell>
          <cell r="DN48">
            <v>45927</v>
          </cell>
          <cell r="DP48">
            <v>45922</v>
          </cell>
          <cell r="DQ48"/>
          <cell r="DR48">
            <v>45918</v>
          </cell>
          <cell r="DS48">
            <v>45925</v>
          </cell>
          <cell r="DT48">
            <v>45926</v>
          </cell>
          <cell r="DU48">
            <v>45926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 t="str">
            <v xml:space="preserve"> /</v>
          </cell>
          <cell r="EG48"/>
          <cell r="EH48"/>
          <cell r="EI48"/>
        </row>
        <row r="49">
          <cell r="B49" t="str">
            <v>MK68-001116</v>
          </cell>
          <cell r="C49">
            <v>45916</v>
          </cell>
          <cell r="E49" t="str">
            <v>บจก.เคอรี่ฟลาวมิลล์</v>
          </cell>
          <cell r="F49" t="str">
            <v>ดอกไม้เขียว</v>
          </cell>
          <cell r="G49">
            <v>19</v>
          </cell>
          <cell r="H49">
            <v>32</v>
          </cell>
          <cell r="I49" t="str">
            <v>ขาว</v>
          </cell>
          <cell r="J49"/>
          <cell r="L49">
            <v>67</v>
          </cell>
          <cell r="M49" t="str">
            <v>+</v>
          </cell>
          <cell r="N49">
            <v>5</v>
          </cell>
          <cell r="R49" t="str">
            <v>บิด</v>
          </cell>
          <cell r="T49" t="str">
            <v>ไม่สวมถุงใน</v>
          </cell>
          <cell r="U49"/>
          <cell r="V49"/>
          <cell r="X49">
            <v>45927</v>
          </cell>
          <cell r="Z49" t="str">
            <v>ห่ออัดเบลแบน500</v>
          </cell>
          <cell r="AA49">
            <v>10000</v>
          </cell>
          <cell r="AB49">
            <v>0</v>
          </cell>
          <cell r="AC49">
            <v>0</v>
          </cell>
          <cell r="AD49">
            <v>0</v>
          </cell>
          <cell r="AG49"/>
          <cell r="AI49" t="str">
            <v>PDR250307</v>
          </cell>
          <cell r="AJ49">
            <v>10000</v>
          </cell>
          <cell r="AL49">
            <v>0</v>
          </cell>
          <cell r="AM49">
            <v>10500</v>
          </cell>
          <cell r="AN49">
            <v>0</v>
          </cell>
          <cell r="AO49" t="str">
            <v>WSWT1921720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0</v>
          </cell>
          <cell r="DL49" t="str">
            <v>P7</v>
          </cell>
          <cell r="DM49">
            <v>2</v>
          </cell>
          <cell r="DN49">
            <v>45927</v>
          </cell>
          <cell r="DP49">
            <v>45922</v>
          </cell>
          <cell r="DQ49"/>
          <cell r="DR49">
            <v>45918</v>
          </cell>
          <cell r="DS49">
            <v>45925</v>
          </cell>
          <cell r="DT49">
            <v>45926</v>
          </cell>
          <cell r="DU49">
            <v>45926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 t="str">
            <v xml:space="preserve"> /</v>
          </cell>
          <cell r="EG49"/>
          <cell r="EH49"/>
          <cell r="EI49"/>
        </row>
        <row r="50">
          <cell r="B50" t="str">
            <v>MK68-001116</v>
          </cell>
          <cell r="C50">
            <v>45916</v>
          </cell>
          <cell r="E50" t="str">
            <v>บจก.เคอรี่ฟลาวมิลล์</v>
          </cell>
          <cell r="F50" t="str">
            <v>บลูทีมแดง</v>
          </cell>
          <cell r="G50">
            <v>19</v>
          </cell>
          <cell r="H50">
            <v>32</v>
          </cell>
          <cell r="I50" t="str">
            <v>ขาว</v>
          </cell>
          <cell r="J50"/>
          <cell r="L50">
            <v>67</v>
          </cell>
          <cell r="M50" t="str">
            <v>+</v>
          </cell>
          <cell r="N50">
            <v>5</v>
          </cell>
          <cell r="R50" t="str">
            <v>บิด</v>
          </cell>
          <cell r="T50" t="str">
            <v>ไม่สวมถุงใน</v>
          </cell>
          <cell r="U50"/>
          <cell r="V50"/>
          <cell r="X50">
            <v>45927</v>
          </cell>
          <cell r="Z50" t="str">
            <v>ห่ออัดเบลแบน500</v>
          </cell>
          <cell r="AA50">
            <v>5000</v>
          </cell>
          <cell r="AB50">
            <v>0</v>
          </cell>
          <cell r="AC50">
            <v>0</v>
          </cell>
          <cell r="AD50">
            <v>0</v>
          </cell>
          <cell r="AG50" t="str">
            <v>สีลอกทั้งหมด และ ลบสี</v>
          </cell>
          <cell r="AI50" t="str">
            <v>PDR250307</v>
          </cell>
          <cell r="AJ50">
            <v>5000</v>
          </cell>
          <cell r="AL50">
            <v>0</v>
          </cell>
          <cell r="AM50">
            <v>5400</v>
          </cell>
          <cell r="AN50">
            <v>0</v>
          </cell>
          <cell r="AO50" t="str">
            <v>WSWT1921720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0</v>
          </cell>
          <cell r="DL50" t="str">
            <v>P7</v>
          </cell>
          <cell r="DM50">
            <v>2</v>
          </cell>
          <cell r="DN50">
            <v>45927</v>
          </cell>
          <cell r="DP50">
            <v>45922</v>
          </cell>
          <cell r="DQ50"/>
          <cell r="DR50">
            <v>45918</v>
          </cell>
          <cell r="DS50">
            <v>45925</v>
          </cell>
          <cell r="DT50">
            <v>45926</v>
          </cell>
          <cell r="DU50">
            <v>45926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 t="str">
            <v xml:space="preserve"> /</v>
          </cell>
          <cell r="EG50"/>
          <cell r="EH50"/>
          <cell r="EI50"/>
        </row>
        <row r="51">
          <cell r="B51" t="str">
            <v>MK68-001113</v>
          </cell>
          <cell r="C51">
            <v>45913</v>
          </cell>
          <cell r="E51" t="str">
            <v>บจก.เคอรี่ฟลาวมิลล์</v>
          </cell>
          <cell r="F51" t="str">
            <v>ไม่พิมพ์</v>
          </cell>
          <cell r="G51">
            <v>19</v>
          </cell>
          <cell r="H51">
            <v>36</v>
          </cell>
          <cell r="I51" t="str">
            <v>ขาว</v>
          </cell>
          <cell r="J51"/>
          <cell r="L51">
            <v>75</v>
          </cell>
          <cell r="M51" t="str">
            <v>+</v>
          </cell>
          <cell r="N51">
            <v>5</v>
          </cell>
          <cell r="R51" t="str">
            <v>ไม่</v>
          </cell>
          <cell r="T51" t="str">
            <v>ไม่สวมถุงใน</v>
          </cell>
          <cell r="U51"/>
          <cell r="V51"/>
          <cell r="X51">
            <v>45930</v>
          </cell>
          <cell r="Z51" t="str">
            <v>ห่ออัดเบลแบน500</v>
          </cell>
          <cell r="AA51">
            <v>10000</v>
          </cell>
          <cell r="AB51">
            <v>0</v>
          </cell>
          <cell r="AC51">
            <v>0</v>
          </cell>
          <cell r="AD51">
            <v>0</v>
          </cell>
          <cell r="AG51"/>
          <cell r="AI51" t="str">
            <v>PDR250306</v>
          </cell>
          <cell r="AJ51">
            <v>10000</v>
          </cell>
          <cell r="AL51">
            <v>0</v>
          </cell>
          <cell r="AM51"/>
          <cell r="AN51">
            <v>0</v>
          </cell>
          <cell r="AO51" t="str">
            <v>WSWT1921720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0</v>
          </cell>
          <cell r="DL51" t="str">
            <v>P3</v>
          </cell>
          <cell r="DM51">
            <v>1</v>
          </cell>
          <cell r="DN51">
            <v>45930</v>
          </cell>
          <cell r="DP51">
            <v>45925</v>
          </cell>
          <cell r="DQ51"/>
          <cell r="DR51"/>
          <cell r="DS51"/>
          <cell r="DT51"/>
          <cell r="DU51">
            <v>45929</v>
          </cell>
          <cell r="DW51"/>
          <cell r="DX51"/>
          <cell r="DY51"/>
          <cell r="DZ51"/>
          <cell r="EA51"/>
          <cell r="EB51"/>
          <cell r="EC51" t="str">
            <v>ตัด</v>
          </cell>
          <cell r="ED51" t="str">
            <v xml:space="preserve"> </v>
          </cell>
          <cell r="EG51"/>
          <cell r="EH51"/>
          <cell r="EI51"/>
        </row>
        <row r="52">
          <cell r="B52" t="str">
            <v>MK68-001113</v>
          </cell>
          <cell r="C52">
            <v>45913</v>
          </cell>
          <cell r="E52" t="str">
            <v>บจก.เคอรี่ฟลาวมิลล์</v>
          </cell>
          <cell r="F52" t="str">
            <v>ถุงทองแซนวิช</v>
          </cell>
          <cell r="G52">
            <v>19</v>
          </cell>
          <cell r="H52">
            <v>32</v>
          </cell>
          <cell r="I52" t="str">
            <v>ขาว</v>
          </cell>
          <cell r="J52"/>
          <cell r="L52">
            <v>67</v>
          </cell>
          <cell r="M52" t="str">
            <v>+</v>
          </cell>
          <cell r="N52">
            <v>5</v>
          </cell>
          <cell r="R52" t="str">
            <v>บิด</v>
          </cell>
          <cell r="T52" t="str">
            <v>ไม่สวมถุงใน</v>
          </cell>
          <cell r="U52"/>
          <cell r="V52"/>
          <cell r="X52">
            <v>45930</v>
          </cell>
          <cell r="Z52" t="str">
            <v>ห่ออัดเบลแบน500</v>
          </cell>
          <cell r="AA52">
            <v>10000</v>
          </cell>
          <cell r="AB52">
            <v>0</v>
          </cell>
          <cell r="AC52">
            <v>0</v>
          </cell>
          <cell r="AD52">
            <v>0</v>
          </cell>
          <cell r="AG52"/>
          <cell r="AI52" t="str">
            <v>PDR250306</v>
          </cell>
          <cell r="AJ52">
            <v>9500</v>
          </cell>
          <cell r="AL52">
            <v>500</v>
          </cell>
          <cell r="AM52">
            <v>10650</v>
          </cell>
          <cell r="AN52">
            <v>0</v>
          </cell>
          <cell r="AO52" t="str">
            <v>WSWT1921720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0</v>
          </cell>
          <cell r="DL52" t="str">
            <v>P7</v>
          </cell>
          <cell r="DM52">
            <v>2</v>
          </cell>
          <cell r="DN52">
            <v>45930</v>
          </cell>
          <cell r="DP52">
            <v>45925</v>
          </cell>
          <cell r="DQ52"/>
          <cell r="DR52">
            <v>45921</v>
          </cell>
          <cell r="DS52">
            <v>45928</v>
          </cell>
          <cell r="DT52">
            <v>45929</v>
          </cell>
          <cell r="DU52">
            <v>45929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 t="str">
            <v xml:space="preserve"> /</v>
          </cell>
          <cell r="EG52"/>
          <cell r="EH52"/>
          <cell r="EI52"/>
        </row>
        <row r="53">
          <cell r="B53" t="str">
            <v>MK68-001113</v>
          </cell>
          <cell r="C53">
            <v>45913</v>
          </cell>
          <cell r="E53" t="str">
            <v>บจก.เคอรี่ฟลาวมิลล์</v>
          </cell>
          <cell r="F53" t="str">
            <v>ดอกไม้แดง</v>
          </cell>
          <cell r="G53">
            <v>19</v>
          </cell>
          <cell r="H53">
            <v>32</v>
          </cell>
          <cell r="I53" t="str">
            <v>ขาว</v>
          </cell>
          <cell r="J53"/>
          <cell r="L53">
            <v>67</v>
          </cell>
          <cell r="M53" t="str">
            <v>+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>
            <v>45930</v>
          </cell>
          <cell r="Z53" t="str">
            <v>ห่ออัดเบลแบน500</v>
          </cell>
          <cell r="AA53">
            <v>5000</v>
          </cell>
          <cell r="AB53">
            <v>0</v>
          </cell>
          <cell r="AC53">
            <v>0</v>
          </cell>
          <cell r="AD53">
            <v>0</v>
          </cell>
          <cell r="AG53" t="str">
            <v>ลบสีจำนวนมาก</v>
          </cell>
          <cell r="AI53" t="str">
            <v>PDR250306</v>
          </cell>
          <cell r="AJ53">
            <v>5000</v>
          </cell>
          <cell r="AL53">
            <v>0</v>
          </cell>
          <cell r="AM53">
            <v>5400</v>
          </cell>
          <cell r="AN53">
            <v>0</v>
          </cell>
          <cell r="AO53" t="str">
            <v>WSWT1921720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0</v>
          </cell>
          <cell r="DL53" t="str">
            <v>P7</v>
          </cell>
          <cell r="DM53">
            <v>2</v>
          </cell>
          <cell r="DN53">
            <v>45930</v>
          </cell>
          <cell r="DP53">
            <v>45925</v>
          </cell>
          <cell r="DQ53"/>
          <cell r="DR53">
            <v>45921</v>
          </cell>
          <cell r="DS53">
            <v>45928</v>
          </cell>
          <cell r="DT53">
            <v>45929</v>
          </cell>
          <cell r="DU53">
            <v>45929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 t="str">
            <v xml:space="preserve"> /</v>
          </cell>
          <cell r="EG53"/>
          <cell r="EH53"/>
          <cell r="EI53"/>
        </row>
        <row r="54">
          <cell r="B54" t="str">
            <v>MK68-001141</v>
          </cell>
          <cell r="C54">
            <v>45919</v>
          </cell>
          <cell r="E54" t="str">
            <v>บจก.เคอรี่ฟลาวมิลล์</v>
          </cell>
          <cell r="F54" t="str">
            <v>ดอกไม้แดง</v>
          </cell>
          <cell r="G54">
            <v>19</v>
          </cell>
          <cell r="H54">
            <v>32</v>
          </cell>
          <cell r="I54" t="str">
            <v>ขาว</v>
          </cell>
          <cell r="J54"/>
          <cell r="L54">
            <v>67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45932</v>
          </cell>
          <cell r="Z54" t="str">
            <v>ห่ออัดเบลแบน500</v>
          </cell>
          <cell r="AA54">
            <v>5000</v>
          </cell>
          <cell r="AB54">
            <v>0</v>
          </cell>
          <cell r="AC54">
            <v>0</v>
          </cell>
          <cell r="AD54">
            <v>0</v>
          </cell>
          <cell r="AG54"/>
          <cell r="AI54" t="str">
            <v>PDR250320</v>
          </cell>
          <cell r="AJ54">
            <v>0</v>
          </cell>
          <cell r="AL54">
            <v>5000</v>
          </cell>
          <cell r="AM54"/>
          <cell r="AN54">
            <v>5250</v>
          </cell>
          <cell r="AO54" t="str">
            <v>WSWT1921720</v>
          </cell>
          <cell r="AQ54">
            <v>4679.9500000000007</v>
          </cell>
          <cell r="AR54">
            <v>4679.9500000000007</v>
          </cell>
          <cell r="AS54">
            <v>0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0</v>
          </cell>
          <cell r="DL54" t="str">
            <v>P7</v>
          </cell>
          <cell r="DM54">
            <v>2</v>
          </cell>
          <cell r="DN54">
            <v>45932</v>
          </cell>
          <cell r="DP54">
            <v>45927</v>
          </cell>
          <cell r="DQ54"/>
          <cell r="DR54">
            <v>45923</v>
          </cell>
          <cell r="DS54">
            <v>45930</v>
          </cell>
          <cell r="DT54">
            <v>45931</v>
          </cell>
          <cell r="DU54">
            <v>45931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 t="str">
            <v xml:space="preserve"> /</v>
          </cell>
          <cell r="EG54"/>
          <cell r="EH54"/>
          <cell r="EI54"/>
        </row>
        <row r="55">
          <cell r="B55" t="str">
            <v>MK68-001141</v>
          </cell>
          <cell r="C55">
            <v>45919</v>
          </cell>
          <cell r="E55" t="str">
            <v>บจก.เคอรี่ฟลาวมิลล์</v>
          </cell>
          <cell r="F55" t="str">
            <v>โบว์น้ำเงิน</v>
          </cell>
          <cell r="G55">
            <v>19</v>
          </cell>
          <cell r="H55">
            <v>32</v>
          </cell>
          <cell r="I55" t="str">
            <v>ขาว</v>
          </cell>
          <cell r="J55"/>
          <cell r="L55">
            <v>67</v>
          </cell>
          <cell r="M55" t="str">
            <v>+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45932</v>
          </cell>
          <cell r="Z55" t="str">
            <v>ห่ออัดเบลแบน500</v>
          </cell>
          <cell r="AA55">
            <v>5000</v>
          </cell>
          <cell r="AB55">
            <v>0</v>
          </cell>
          <cell r="AC55">
            <v>0</v>
          </cell>
          <cell r="AD55">
            <v>0</v>
          </cell>
          <cell r="AG55"/>
          <cell r="AI55" t="str">
            <v>PDR250320</v>
          </cell>
          <cell r="AJ55">
            <v>0</v>
          </cell>
          <cell r="AL55">
            <v>5000</v>
          </cell>
          <cell r="AM55"/>
          <cell r="AN55">
            <v>5250</v>
          </cell>
          <cell r="AO55" t="str">
            <v>WSWT1921720</v>
          </cell>
          <cell r="AQ55">
            <v>4679.9500000000007</v>
          </cell>
          <cell r="AR55">
            <v>4679.9500000000007</v>
          </cell>
          <cell r="AS55">
            <v>0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0</v>
          </cell>
          <cell r="DL55" t="str">
            <v>P7</v>
          </cell>
          <cell r="DM55">
            <v>2</v>
          </cell>
          <cell r="DN55">
            <v>45932</v>
          </cell>
          <cell r="DP55">
            <v>45927</v>
          </cell>
          <cell r="DQ55"/>
          <cell r="DR55">
            <v>45923</v>
          </cell>
          <cell r="DS55">
            <v>45930</v>
          </cell>
          <cell r="DT55">
            <v>45931</v>
          </cell>
          <cell r="DU55">
            <v>45931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 t="str">
            <v xml:space="preserve"> /</v>
          </cell>
          <cell r="EG55"/>
          <cell r="EH55"/>
          <cell r="EI55"/>
        </row>
        <row r="56">
          <cell r="B56" t="str">
            <v>MK68-001141</v>
          </cell>
          <cell r="C56">
            <v>45919</v>
          </cell>
          <cell r="E56" t="str">
            <v>บจก.เคอรี่ฟลาวมิลล์</v>
          </cell>
          <cell r="F56" t="str">
            <v>โบว์แดง</v>
          </cell>
          <cell r="G56">
            <v>19</v>
          </cell>
          <cell r="H56">
            <v>32</v>
          </cell>
          <cell r="I56" t="str">
            <v>ขาว</v>
          </cell>
          <cell r="J56"/>
          <cell r="L56">
            <v>67</v>
          </cell>
          <cell r="M56" t="str">
            <v>+</v>
          </cell>
          <cell r="N56">
            <v>5</v>
          </cell>
          <cell r="R56" t="str">
            <v>บิด</v>
          </cell>
          <cell r="T56" t="str">
            <v>ไม่สวมถุงใน</v>
          </cell>
          <cell r="U56"/>
          <cell r="V56"/>
          <cell r="X56">
            <v>45932</v>
          </cell>
          <cell r="Z56" t="str">
            <v>ห่ออัดเบลแบน500</v>
          </cell>
          <cell r="AA56">
            <v>5000</v>
          </cell>
          <cell r="AB56">
            <v>0</v>
          </cell>
          <cell r="AC56">
            <v>0</v>
          </cell>
          <cell r="AD56">
            <v>0</v>
          </cell>
          <cell r="AG56"/>
          <cell r="AI56" t="str">
            <v>PDR250320</v>
          </cell>
          <cell r="AJ56">
            <v>0</v>
          </cell>
          <cell r="AL56">
            <v>5000</v>
          </cell>
          <cell r="AM56"/>
          <cell r="AN56">
            <v>5250</v>
          </cell>
          <cell r="AO56" t="str">
            <v>WSWT1921720</v>
          </cell>
          <cell r="AQ56">
            <v>4679.9500000000007</v>
          </cell>
          <cell r="AR56">
            <v>4679.9500000000007</v>
          </cell>
          <cell r="AS56">
            <v>0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0</v>
          </cell>
          <cell r="DL56" t="str">
            <v>P7</v>
          </cell>
          <cell r="DM56">
            <v>2</v>
          </cell>
          <cell r="DN56">
            <v>45932</v>
          </cell>
          <cell r="DP56">
            <v>45927</v>
          </cell>
          <cell r="DQ56"/>
          <cell r="DR56">
            <v>45923</v>
          </cell>
          <cell r="DS56">
            <v>45930</v>
          </cell>
          <cell r="DT56">
            <v>45931</v>
          </cell>
          <cell r="DU56">
            <v>45931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 t="str">
            <v xml:space="preserve"> /</v>
          </cell>
          <cell r="EG56"/>
          <cell r="EH56"/>
          <cell r="EI56"/>
        </row>
        <row r="57">
          <cell r="B57" t="str">
            <v>MK68-001141</v>
          </cell>
          <cell r="C57">
            <v>45919</v>
          </cell>
          <cell r="E57" t="str">
            <v>บจก.เคอรี่ฟลาวมิลล์</v>
          </cell>
          <cell r="F57" t="str">
            <v>กุ้งแดง</v>
          </cell>
          <cell r="G57">
            <v>19</v>
          </cell>
          <cell r="H57">
            <v>32</v>
          </cell>
          <cell r="I57" t="str">
            <v>ขาว</v>
          </cell>
          <cell r="J57"/>
          <cell r="L57">
            <v>67</v>
          </cell>
          <cell r="M57" t="str">
            <v>+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45932</v>
          </cell>
          <cell r="Z57" t="str">
            <v>ห่ออัดเบลแบน500</v>
          </cell>
          <cell r="AA57">
            <v>10000</v>
          </cell>
          <cell r="AB57">
            <v>0</v>
          </cell>
          <cell r="AC57">
            <v>0</v>
          </cell>
          <cell r="AD57">
            <v>0</v>
          </cell>
          <cell r="AG57"/>
          <cell r="AI57" t="str">
            <v>PDR250320</v>
          </cell>
          <cell r="AJ57">
            <v>0</v>
          </cell>
          <cell r="AL57">
            <v>10000</v>
          </cell>
          <cell r="AM57"/>
          <cell r="AN57">
            <v>10500</v>
          </cell>
          <cell r="AO57" t="str">
            <v>WSWT1921720</v>
          </cell>
          <cell r="AQ57">
            <v>9359.9000000000015</v>
          </cell>
          <cell r="AR57">
            <v>9359.9000000000015</v>
          </cell>
          <cell r="AS57">
            <v>0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0</v>
          </cell>
          <cell r="DL57" t="str">
            <v>P7</v>
          </cell>
          <cell r="DM57">
            <v>2</v>
          </cell>
          <cell r="DN57">
            <v>45932</v>
          </cell>
          <cell r="DP57">
            <v>45927</v>
          </cell>
          <cell r="DQ57"/>
          <cell r="DR57">
            <v>45923</v>
          </cell>
          <cell r="DS57">
            <v>45930</v>
          </cell>
          <cell r="DT57">
            <v>45931</v>
          </cell>
          <cell r="DU57">
            <v>45931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 t="str">
            <v xml:space="preserve"> /</v>
          </cell>
          <cell r="EG57"/>
          <cell r="EH57"/>
          <cell r="EI57"/>
        </row>
        <row r="58">
          <cell r="B58" t="str">
            <v>MK68-001141</v>
          </cell>
          <cell r="C58">
            <v>45919</v>
          </cell>
          <cell r="E58" t="str">
            <v>บจก.เคอรี่ฟลาวมิลล์</v>
          </cell>
          <cell r="F58" t="str">
            <v>ถุงเขียว</v>
          </cell>
          <cell r="G58">
            <v>19</v>
          </cell>
          <cell r="H58">
            <v>32</v>
          </cell>
          <cell r="I58" t="str">
            <v>ขาว</v>
          </cell>
          <cell r="J58"/>
          <cell r="L58">
            <v>67</v>
          </cell>
          <cell r="M58" t="str">
            <v>+</v>
          </cell>
          <cell r="N58">
            <v>5</v>
          </cell>
          <cell r="R58" t="str">
            <v>บิด</v>
          </cell>
          <cell r="T58" t="str">
            <v>ไม่สวมถุงใน</v>
          </cell>
          <cell r="U58"/>
          <cell r="V58"/>
          <cell r="X58">
            <v>45934</v>
          </cell>
          <cell r="Z58" t="str">
            <v>ห่ออัดเบลแบน500</v>
          </cell>
          <cell r="AA58">
            <v>10000</v>
          </cell>
          <cell r="AB58">
            <v>0</v>
          </cell>
          <cell r="AC58">
            <v>0</v>
          </cell>
          <cell r="AD58">
            <v>0</v>
          </cell>
          <cell r="AG58"/>
          <cell r="AI58" t="str">
            <v>PDR250321</v>
          </cell>
          <cell r="AJ58">
            <v>0</v>
          </cell>
          <cell r="AL58">
            <v>10000</v>
          </cell>
          <cell r="AM58"/>
          <cell r="AN58">
            <v>10500</v>
          </cell>
          <cell r="AO58" t="str">
            <v>WSWT1921720</v>
          </cell>
          <cell r="AQ58">
            <v>9359.9000000000015</v>
          </cell>
          <cell r="AR58">
            <v>2739</v>
          </cell>
          <cell r="AS58">
            <v>6620.9000000000015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498.71561422222231</v>
          </cell>
          <cell r="DL58" t="str">
            <v>P7</v>
          </cell>
          <cell r="DM58">
            <v>2</v>
          </cell>
          <cell r="DN58">
            <v>45934</v>
          </cell>
          <cell r="DP58">
            <v>45929</v>
          </cell>
          <cell r="DQ58"/>
          <cell r="DR58">
            <v>45925</v>
          </cell>
          <cell r="DS58">
            <v>45932</v>
          </cell>
          <cell r="DT58">
            <v>45933</v>
          </cell>
          <cell r="DU58">
            <v>45933</v>
          </cell>
          <cell r="DW58"/>
          <cell r="DX58"/>
          <cell r="DY58"/>
          <cell r="DZ58"/>
          <cell r="EA58"/>
          <cell r="EB58"/>
          <cell r="EC58" t="str">
            <v>งานพิมพ์</v>
          </cell>
          <cell r="ED58" t="str">
            <v xml:space="preserve"> /</v>
          </cell>
          <cell r="EG58"/>
          <cell r="EH58"/>
          <cell r="EI58"/>
        </row>
        <row r="59">
          <cell r="B59" t="str">
            <v>MK68-001141</v>
          </cell>
          <cell r="C59">
            <v>45919</v>
          </cell>
          <cell r="E59" t="str">
            <v>บจก.เคอรี่ฟลาวมิลล์</v>
          </cell>
          <cell r="F59" t="str">
            <v>KFM-HF</v>
          </cell>
          <cell r="G59">
            <v>19</v>
          </cell>
          <cell r="H59">
            <v>32</v>
          </cell>
          <cell r="I59" t="str">
            <v>ขาว</v>
          </cell>
          <cell r="J59"/>
          <cell r="L59">
            <v>67</v>
          </cell>
          <cell r="M59" t="str">
            <v>+</v>
          </cell>
          <cell r="N59">
            <v>5</v>
          </cell>
          <cell r="R59" t="str">
            <v>บิด</v>
          </cell>
          <cell r="T59" t="str">
            <v>ไม่สวมถุงใน</v>
          </cell>
          <cell r="U59"/>
          <cell r="V59"/>
          <cell r="X59">
            <v>45934</v>
          </cell>
          <cell r="Z59" t="str">
            <v>ห่ออัดเบลแบน500</v>
          </cell>
          <cell r="AA59">
            <v>5000</v>
          </cell>
          <cell r="AB59">
            <v>0</v>
          </cell>
          <cell r="AC59">
            <v>0</v>
          </cell>
          <cell r="AD59">
            <v>0</v>
          </cell>
          <cell r="AG59"/>
          <cell r="AI59" t="str">
            <v>PDR250321</v>
          </cell>
          <cell r="AJ59">
            <v>0</v>
          </cell>
          <cell r="AL59">
            <v>5000</v>
          </cell>
          <cell r="AM59"/>
          <cell r="AN59">
            <v>5250</v>
          </cell>
          <cell r="AO59" t="str">
            <v>WSWT1921720</v>
          </cell>
          <cell r="AQ59">
            <v>4679.9500000000007</v>
          </cell>
          <cell r="AR59">
            <v>0</v>
          </cell>
          <cell r="AS59">
            <v>4679.9500000000007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352.51463377777782</v>
          </cell>
          <cell r="DL59" t="str">
            <v>P7</v>
          </cell>
          <cell r="DM59">
            <v>2</v>
          </cell>
          <cell r="DN59">
            <v>45934</v>
          </cell>
          <cell r="DP59">
            <v>45929</v>
          </cell>
          <cell r="DQ59"/>
          <cell r="DR59">
            <v>45925</v>
          </cell>
          <cell r="DS59">
            <v>45932</v>
          </cell>
          <cell r="DT59">
            <v>45933</v>
          </cell>
          <cell r="DU59">
            <v>45933</v>
          </cell>
          <cell r="DW59"/>
          <cell r="DX59"/>
          <cell r="DY59"/>
          <cell r="DZ59"/>
          <cell r="EA59"/>
          <cell r="EB59"/>
          <cell r="EC59" t="str">
            <v>งานพิมพ์</v>
          </cell>
          <cell r="ED59" t="str">
            <v xml:space="preserve"> /</v>
          </cell>
          <cell r="EG59"/>
          <cell r="EH59"/>
          <cell r="EI59"/>
        </row>
        <row r="60">
          <cell r="B60" t="str">
            <v>MK68-001141</v>
          </cell>
          <cell r="C60">
            <v>45919</v>
          </cell>
          <cell r="E60" t="str">
            <v>บจก.เคอรี่ฟลาวมิลล์</v>
          </cell>
          <cell r="F60" t="str">
            <v>BS</v>
          </cell>
          <cell r="G60">
            <v>19</v>
          </cell>
          <cell r="H60">
            <v>32</v>
          </cell>
          <cell r="I60" t="str">
            <v>ขาว</v>
          </cell>
          <cell r="J60"/>
          <cell r="L60">
            <v>67</v>
          </cell>
          <cell r="M60" t="str">
            <v>+</v>
          </cell>
          <cell r="N60">
            <v>5</v>
          </cell>
          <cell r="R60" t="str">
            <v>บิด</v>
          </cell>
          <cell r="T60" t="str">
            <v>ไม่สวมถุงใน</v>
          </cell>
          <cell r="U60"/>
          <cell r="V60"/>
          <cell r="X60">
            <v>45934</v>
          </cell>
          <cell r="Z60" t="str">
            <v>ห่ออัดเบลแบน500</v>
          </cell>
          <cell r="AA60">
            <v>5000</v>
          </cell>
          <cell r="AB60">
            <v>0</v>
          </cell>
          <cell r="AC60">
            <v>0</v>
          </cell>
          <cell r="AD60">
            <v>0</v>
          </cell>
          <cell r="AG60"/>
          <cell r="AI60" t="str">
            <v>PDR250321</v>
          </cell>
          <cell r="AJ60">
            <v>0</v>
          </cell>
          <cell r="AL60">
            <v>5000</v>
          </cell>
          <cell r="AM60"/>
          <cell r="AN60">
            <v>5250</v>
          </cell>
          <cell r="AO60" t="str">
            <v>WSWT1921720</v>
          </cell>
          <cell r="AQ60">
            <v>4679.9500000000007</v>
          </cell>
          <cell r="AR60">
            <v>0</v>
          </cell>
          <cell r="AS60">
            <v>4679.9500000000007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352.51463377777782</v>
          </cell>
          <cell r="DL60" t="str">
            <v>P7</v>
          </cell>
          <cell r="DM60">
            <v>2</v>
          </cell>
          <cell r="DN60">
            <v>45934</v>
          </cell>
          <cell r="DP60">
            <v>45929</v>
          </cell>
          <cell r="DQ60"/>
          <cell r="DR60">
            <v>45925</v>
          </cell>
          <cell r="DS60">
            <v>45932</v>
          </cell>
          <cell r="DT60">
            <v>45933</v>
          </cell>
          <cell r="DU60">
            <v>45933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 t="str">
            <v xml:space="preserve"> /</v>
          </cell>
          <cell r="EG60"/>
          <cell r="EH60"/>
          <cell r="EI60"/>
        </row>
        <row r="61">
          <cell r="B61" t="str">
            <v>MK68-001141</v>
          </cell>
          <cell r="C61">
            <v>45919</v>
          </cell>
          <cell r="E61" t="str">
            <v>บจก.เคอรี่ฟลาวมิลล์</v>
          </cell>
          <cell r="F61" t="str">
            <v>แปดแต้มแดง</v>
          </cell>
          <cell r="G61">
            <v>19</v>
          </cell>
          <cell r="H61">
            <v>32</v>
          </cell>
          <cell r="I61" t="str">
            <v>ขาว</v>
          </cell>
          <cell r="J61"/>
          <cell r="L61">
            <v>67</v>
          </cell>
          <cell r="M61" t="str">
            <v>+</v>
          </cell>
          <cell r="N61">
            <v>5</v>
          </cell>
          <cell r="R61" t="str">
            <v>บิด</v>
          </cell>
          <cell r="T61" t="str">
            <v>ไม่สวมถุงใน</v>
          </cell>
          <cell r="U61"/>
          <cell r="V61"/>
          <cell r="X61">
            <v>45934</v>
          </cell>
          <cell r="Z61" t="str">
            <v>ห่ออัดเบลแบน500</v>
          </cell>
          <cell r="AA61">
            <v>5000</v>
          </cell>
          <cell r="AB61">
            <v>0</v>
          </cell>
          <cell r="AC61">
            <v>0</v>
          </cell>
          <cell r="AD61">
            <v>0</v>
          </cell>
          <cell r="AG61"/>
          <cell r="AI61" t="str">
            <v>PDR250321</v>
          </cell>
          <cell r="AJ61">
            <v>0</v>
          </cell>
          <cell r="AL61">
            <v>5000</v>
          </cell>
          <cell r="AM61"/>
          <cell r="AN61">
            <v>5250</v>
          </cell>
          <cell r="AO61" t="str">
            <v>WSWT1921720</v>
          </cell>
          <cell r="AQ61">
            <v>4679.9500000000007</v>
          </cell>
          <cell r="AR61">
            <v>0</v>
          </cell>
          <cell r="AS61">
            <v>4679.9500000000007</v>
          </cell>
          <cell r="AT61">
            <v>0</v>
          </cell>
          <cell r="AU61">
            <v>0</v>
          </cell>
          <cell r="BZ61" t="str">
            <v>WRWT21720/WRWT25800</v>
          </cell>
          <cell r="CA61">
            <v>352.51463377777782</v>
          </cell>
          <cell r="DL61" t="str">
            <v>P7</v>
          </cell>
          <cell r="DM61">
            <v>2</v>
          </cell>
          <cell r="DN61">
            <v>45934</v>
          </cell>
          <cell r="DP61">
            <v>45929</v>
          </cell>
          <cell r="DQ61"/>
          <cell r="DR61">
            <v>45925</v>
          </cell>
          <cell r="DS61">
            <v>45932</v>
          </cell>
          <cell r="DT61">
            <v>45933</v>
          </cell>
          <cell r="DU61">
            <v>45933</v>
          </cell>
          <cell r="DW61"/>
          <cell r="DX61"/>
          <cell r="DY61"/>
          <cell r="DZ61"/>
          <cell r="EA61"/>
          <cell r="EB61"/>
          <cell r="EC61" t="str">
            <v>งานพิมพ์</v>
          </cell>
          <cell r="ED61" t="str">
            <v xml:space="preserve"> /</v>
          </cell>
          <cell r="EG61"/>
          <cell r="EH61"/>
          <cell r="EI61"/>
        </row>
        <row r="62">
          <cell r="B62" t="str">
            <v>MK68-001142</v>
          </cell>
          <cell r="C62">
            <v>45919</v>
          </cell>
          <cell r="E62" t="str">
            <v>บจก.เคอรี่ฟลาวมิลล์</v>
          </cell>
          <cell r="F62" t="str">
            <v>ไม่พิมพ์</v>
          </cell>
          <cell r="G62">
            <v>19</v>
          </cell>
          <cell r="H62">
            <v>32</v>
          </cell>
          <cell r="I62" t="str">
            <v>ขาว</v>
          </cell>
          <cell r="J62"/>
          <cell r="L62">
            <v>67</v>
          </cell>
          <cell r="M62" t="str">
            <v>+</v>
          </cell>
          <cell r="N62">
            <v>5</v>
          </cell>
          <cell r="R62" t="str">
            <v>ไม่</v>
          </cell>
          <cell r="T62" t="str">
            <v>ไม่สวมถุงใน</v>
          </cell>
          <cell r="U62"/>
          <cell r="V62"/>
          <cell r="X62">
            <v>45937</v>
          </cell>
          <cell r="Z62" t="str">
            <v>ห่ออัดเบลแบน501</v>
          </cell>
          <cell r="AA62">
            <v>20000</v>
          </cell>
          <cell r="AB62">
            <v>0</v>
          </cell>
          <cell r="AC62">
            <v>0</v>
          </cell>
          <cell r="AD62">
            <v>0</v>
          </cell>
          <cell r="AG62"/>
          <cell r="AI62" t="str">
            <v>PDR250322</v>
          </cell>
          <cell r="AJ62">
            <v>0</v>
          </cell>
          <cell r="AL62">
            <v>20000</v>
          </cell>
          <cell r="AM62"/>
          <cell r="AN62">
            <v>0</v>
          </cell>
          <cell r="AO62" t="str">
            <v>WSWT1921720</v>
          </cell>
          <cell r="AQ62">
            <v>18719.800000000003</v>
          </cell>
          <cell r="AR62">
            <v>0</v>
          </cell>
          <cell r="AS62">
            <v>18719.800000000003</v>
          </cell>
          <cell r="AT62">
            <v>0</v>
          </cell>
          <cell r="AU62">
            <v>0</v>
          </cell>
          <cell r="BZ62" t="str">
            <v>WRWT21720/WRWT25800</v>
          </cell>
          <cell r="CA62">
            <v>1410.0585351111113</v>
          </cell>
          <cell r="DL62" t="str">
            <v>P3</v>
          </cell>
          <cell r="DM62">
            <v>1</v>
          </cell>
          <cell r="DN62">
            <v>45937</v>
          </cell>
          <cell r="DP62">
            <v>45932</v>
          </cell>
          <cell r="DQ62"/>
          <cell r="DR62"/>
          <cell r="DS62"/>
          <cell r="DT62"/>
          <cell r="DU62">
            <v>45936</v>
          </cell>
          <cell r="DW62"/>
          <cell r="DX62"/>
          <cell r="DY62"/>
          <cell r="DZ62"/>
          <cell r="EA62"/>
          <cell r="EB62"/>
          <cell r="EC62" t="str">
            <v>ตัด</v>
          </cell>
          <cell r="ED62"/>
          <cell r="EG62"/>
          <cell r="EH62"/>
          <cell r="EI62"/>
        </row>
        <row r="63">
          <cell r="B63" t="str">
            <v>MK68-001143</v>
          </cell>
          <cell r="C63">
            <v>45919</v>
          </cell>
          <cell r="E63" t="str">
            <v>บจก.เคอรี่ฟลาวมิลล์</v>
          </cell>
          <cell r="F63" t="str">
            <v>ไม่พิมพ์</v>
          </cell>
          <cell r="G63">
            <v>19</v>
          </cell>
          <cell r="H63">
            <v>32</v>
          </cell>
          <cell r="I63" t="str">
            <v>ขาว</v>
          </cell>
          <cell r="J63"/>
          <cell r="L63">
            <v>67</v>
          </cell>
          <cell r="M63" t="str">
            <v>+</v>
          </cell>
          <cell r="N63">
            <v>5</v>
          </cell>
          <cell r="R63" t="str">
            <v>ไม่</v>
          </cell>
          <cell r="T63" t="str">
            <v>ไม่สวมถุงใน</v>
          </cell>
          <cell r="U63"/>
          <cell r="V63"/>
          <cell r="X63">
            <v>45937</v>
          </cell>
          <cell r="Z63" t="str">
            <v>ห่ออัดเบลแบน501</v>
          </cell>
          <cell r="AA63">
            <v>20000</v>
          </cell>
          <cell r="AB63">
            <v>0</v>
          </cell>
          <cell r="AC63">
            <v>0</v>
          </cell>
          <cell r="AD63">
            <v>0</v>
          </cell>
          <cell r="AG63"/>
          <cell r="AI63" t="str">
            <v>PDR250323</v>
          </cell>
          <cell r="AJ63">
            <v>0</v>
          </cell>
          <cell r="AL63">
            <v>20000</v>
          </cell>
          <cell r="AM63"/>
          <cell r="AN63">
            <v>0</v>
          </cell>
          <cell r="AO63" t="str">
            <v>WSWT1921720</v>
          </cell>
          <cell r="AQ63">
            <v>18719.800000000003</v>
          </cell>
          <cell r="AR63">
            <v>0</v>
          </cell>
          <cell r="AS63">
            <v>18719.800000000003</v>
          </cell>
          <cell r="AT63">
            <v>0</v>
          </cell>
          <cell r="AU63">
            <v>0</v>
          </cell>
          <cell r="BZ63" t="str">
            <v>WRWT21720/WRWT25800</v>
          </cell>
          <cell r="CA63">
            <v>1410.0585351111113</v>
          </cell>
          <cell r="DL63" t="str">
            <v>P3</v>
          </cell>
          <cell r="DM63">
            <v>1</v>
          </cell>
          <cell r="DN63">
            <v>45937</v>
          </cell>
          <cell r="DP63">
            <v>45932</v>
          </cell>
          <cell r="DQ63"/>
          <cell r="DR63"/>
          <cell r="DS63"/>
          <cell r="DT63"/>
          <cell r="DU63">
            <v>45936</v>
          </cell>
          <cell r="DW63"/>
          <cell r="DX63"/>
          <cell r="DY63"/>
          <cell r="DZ63"/>
          <cell r="EA63"/>
          <cell r="EB63"/>
          <cell r="EC63" t="str">
            <v>ตัด</v>
          </cell>
          <cell r="ED63"/>
          <cell r="EG63"/>
          <cell r="EH63"/>
          <cell r="EI63"/>
        </row>
        <row r="64">
          <cell r="B64" t="str">
            <v>MK68-001142</v>
          </cell>
          <cell r="C64">
            <v>45919</v>
          </cell>
          <cell r="E64" t="str">
            <v>บจก.เคอรี่ฟลาวมิลล์</v>
          </cell>
          <cell r="F64" t="str">
            <v>ไม่พิมพ์</v>
          </cell>
          <cell r="G64">
            <v>19</v>
          </cell>
          <cell r="H64">
            <v>32</v>
          </cell>
          <cell r="I64" t="str">
            <v>ขาว</v>
          </cell>
          <cell r="J64"/>
          <cell r="L64">
            <v>67</v>
          </cell>
          <cell r="M64" t="str">
            <v>+</v>
          </cell>
          <cell r="N64">
            <v>5</v>
          </cell>
          <cell r="R64" t="str">
            <v>ไม่</v>
          </cell>
          <cell r="T64" t="str">
            <v>ไม่สวมถุงใน</v>
          </cell>
          <cell r="U64"/>
          <cell r="V64"/>
          <cell r="X64">
            <v>45947</v>
          </cell>
          <cell r="Z64" t="str">
            <v>ห่ออัดเบลแบน501</v>
          </cell>
          <cell r="AA64">
            <v>20000</v>
          </cell>
          <cell r="AB64">
            <v>0</v>
          </cell>
          <cell r="AC64">
            <v>0</v>
          </cell>
          <cell r="AD64">
            <v>0</v>
          </cell>
          <cell r="AG64"/>
          <cell r="AI64" t="str">
            <v>PDR250322</v>
          </cell>
          <cell r="AJ64">
            <v>0</v>
          </cell>
          <cell r="AL64">
            <v>20000</v>
          </cell>
          <cell r="AM64"/>
          <cell r="AN64">
            <v>0</v>
          </cell>
          <cell r="AO64" t="str">
            <v>WSWT1921720</v>
          </cell>
          <cell r="AQ64">
            <v>18719.800000000003</v>
          </cell>
          <cell r="AR64">
            <v>0</v>
          </cell>
          <cell r="AS64">
            <v>18719.800000000003</v>
          </cell>
          <cell r="AT64">
            <v>0</v>
          </cell>
          <cell r="AU64">
            <v>0</v>
          </cell>
          <cell r="BZ64" t="str">
            <v>WRWT21720/WRWT25800</v>
          </cell>
          <cell r="CA64">
            <v>1410.0585351111113</v>
          </cell>
          <cell r="DL64" t="str">
            <v>P3</v>
          </cell>
          <cell r="DM64">
            <v>1</v>
          </cell>
          <cell r="DN64">
            <v>45947</v>
          </cell>
          <cell r="DP64">
            <v>45942</v>
          </cell>
          <cell r="DQ64"/>
          <cell r="DR64"/>
          <cell r="DS64"/>
          <cell r="DT64"/>
          <cell r="DU64">
            <v>45946</v>
          </cell>
          <cell r="DW64"/>
          <cell r="DX64"/>
          <cell r="DY64"/>
          <cell r="DZ64"/>
          <cell r="EA64"/>
          <cell r="EB64"/>
          <cell r="EC64" t="str">
            <v>ตัด</v>
          </cell>
          <cell r="ED64"/>
          <cell r="EG64"/>
          <cell r="EH64"/>
          <cell r="EI64"/>
        </row>
        <row r="65">
          <cell r="B65" t="str">
            <v>MK68-001143</v>
          </cell>
          <cell r="C65">
            <v>45919</v>
          </cell>
          <cell r="E65" t="str">
            <v>บจก.เคอรี่ฟลาวมิลล์</v>
          </cell>
          <cell r="F65" t="str">
            <v>ไม่พิมพ์</v>
          </cell>
          <cell r="G65">
            <v>19</v>
          </cell>
          <cell r="H65">
            <v>32</v>
          </cell>
          <cell r="I65" t="str">
            <v>ขาว</v>
          </cell>
          <cell r="J65"/>
          <cell r="L65">
            <v>67</v>
          </cell>
          <cell r="M65" t="str">
            <v>+</v>
          </cell>
          <cell r="N65">
            <v>5</v>
          </cell>
          <cell r="R65" t="str">
            <v>ไม่</v>
          </cell>
          <cell r="T65" t="str">
            <v>ไม่สวมถุงใน</v>
          </cell>
          <cell r="U65"/>
          <cell r="V65"/>
          <cell r="X65">
            <v>45947</v>
          </cell>
          <cell r="Z65" t="str">
            <v>ห่ออัดเบลแบน501</v>
          </cell>
          <cell r="AA65">
            <v>20000</v>
          </cell>
          <cell r="AB65">
            <v>0</v>
          </cell>
          <cell r="AC65">
            <v>0</v>
          </cell>
          <cell r="AD65">
            <v>0</v>
          </cell>
          <cell r="AG65"/>
          <cell r="AI65" t="str">
            <v>PDR250323</v>
          </cell>
          <cell r="AJ65">
            <v>0</v>
          </cell>
          <cell r="AL65">
            <v>20000</v>
          </cell>
          <cell r="AM65"/>
          <cell r="AN65">
            <v>0</v>
          </cell>
          <cell r="AO65" t="str">
            <v>WSWT1921720</v>
          </cell>
          <cell r="AQ65">
            <v>18719.800000000003</v>
          </cell>
          <cell r="AR65">
            <v>0</v>
          </cell>
          <cell r="AS65">
            <v>18719.800000000003</v>
          </cell>
          <cell r="AT65">
            <v>0</v>
          </cell>
          <cell r="AU65">
            <v>0</v>
          </cell>
          <cell r="BZ65" t="str">
            <v>WRWT21720/WRWT25800</v>
          </cell>
          <cell r="CA65">
            <v>1410.0585351111113</v>
          </cell>
          <cell r="DL65" t="str">
            <v>P3</v>
          </cell>
          <cell r="DM65">
            <v>1</v>
          </cell>
          <cell r="DN65">
            <v>45947</v>
          </cell>
          <cell r="DP65">
            <v>45942</v>
          </cell>
          <cell r="DQ65"/>
          <cell r="DR65"/>
          <cell r="DS65"/>
          <cell r="DT65"/>
          <cell r="DU65">
            <v>45946</v>
          </cell>
          <cell r="DW65"/>
          <cell r="DX65"/>
          <cell r="DY65"/>
          <cell r="DZ65"/>
          <cell r="EA65"/>
          <cell r="EB65"/>
          <cell r="EC65" t="str">
            <v>ตัด</v>
          </cell>
          <cell r="ED65"/>
          <cell r="EG65"/>
          <cell r="EH65"/>
          <cell r="EI65"/>
        </row>
        <row r="66">
          <cell r="B66" t="str">
            <v>ประมาณการ</v>
          </cell>
          <cell r="C66" t="str">
            <v>ประมาณการ</v>
          </cell>
          <cell r="E66" t="str">
            <v>บจก.เคอรี่ฟลาวมิลล์</v>
          </cell>
          <cell r="F66" t="str">
            <v>แต้มแดง</v>
          </cell>
          <cell r="G66">
            <v>19</v>
          </cell>
          <cell r="H66">
            <v>32</v>
          </cell>
          <cell r="I66" t="str">
            <v>ขาว</v>
          </cell>
          <cell r="J66"/>
          <cell r="L66">
            <v>67</v>
          </cell>
          <cell r="M66" t="str">
            <v>+</v>
          </cell>
          <cell r="N66">
            <v>5</v>
          </cell>
          <cell r="R66" t="str">
            <v>บิด</v>
          </cell>
          <cell r="T66" t="str">
            <v>ไม่สวมถุงใน</v>
          </cell>
          <cell r="U66"/>
          <cell r="V66"/>
          <cell r="X66" t="str">
            <v>รอแจ้ง</v>
          </cell>
          <cell r="Z66" t="str">
            <v>ห่ออัดเบลแบน500</v>
          </cell>
          <cell r="AA66">
            <v>5000</v>
          </cell>
          <cell r="AB66">
            <v>0</v>
          </cell>
          <cell r="AC66">
            <v>0</v>
          </cell>
          <cell r="AD66">
            <v>0</v>
          </cell>
          <cell r="AG66"/>
          <cell r="AI66"/>
          <cell r="AJ66">
            <v>5000</v>
          </cell>
          <cell r="AL66">
            <v>0</v>
          </cell>
          <cell r="AM66">
            <v>5400</v>
          </cell>
          <cell r="AN66">
            <v>0</v>
          </cell>
          <cell r="AO66" t="str">
            <v>WSWT1921720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BZ66" t="str">
            <v>WRWT21720/WRWT25800</v>
          </cell>
          <cell r="CA66">
            <v>0</v>
          </cell>
          <cell r="DL66" t="str">
            <v>P7</v>
          </cell>
          <cell r="DM66">
            <v>2</v>
          </cell>
          <cell r="DN66" t="str">
            <v>รอแจ้ง</v>
          </cell>
          <cell r="DP66" t="e">
            <v>#VALUE!</v>
          </cell>
          <cell r="DQ66"/>
          <cell r="DR66" t="e">
            <v>#VALUE!</v>
          </cell>
          <cell r="DS66" t="e">
            <v>#VALUE!</v>
          </cell>
          <cell r="DT66" t="e">
            <v>#VALUE!</v>
          </cell>
          <cell r="DU66" t="e">
            <v>#VALUE!</v>
          </cell>
          <cell r="DW66"/>
          <cell r="DX66"/>
          <cell r="DY66"/>
          <cell r="DZ66"/>
          <cell r="EA66"/>
          <cell r="EB66"/>
          <cell r="EC66" t="str">
            <v>งานพิมพ์</v>
          </cell>
          <cell r="ED66" t="str">
            <v xml:space="preserve"> /</v>
          </cell>
          <cell r="EG66"/>
          <cell r="EH66"/>
          <cell r="EI66"/>
        </row>
        <row r="67">
          <cell r="B67" t="str">
            <v>ประมาณการ</v>
          </cell>
          <cell r="C67" t="str">
            <v>ประมาณการ</v>
          </cell>
          <cell r="E67" t="str">
            <v>บจก.เคอรี่ฟลาวมิลล์</v>
          </cell>
          <cell r="F67" t="str">
            <v>รอแบบ</v>
          </cell>
          <cell r="G67">
            <v>19</v>
          </cell>
          <cell r="H67">
            <v>32</v>
          </cell>
          <cell r="I67" t="str">
            <v>ขาว</v>
          </cell>
          <cell r="J67"/>
          <cell r="L67">
            <v>67</v>
          </cell>
          <cell r="M67" t="str">
            <v>+</v>
          </cell>
          <cell r="N67">
            <v>5</v>
          </cell>
          <cell r="R67" t="str">
            <v>บิด</v>
          </cell>
          <cell r="T67" t="str">
            <v>ไม่สวมถุงใน</v>
          </cell>
          <cell r="U67"/>
          <cell r="V67"/>
          <cell r="X67">
            <v>45961</v>
          </cell>
          <cell r="Z67" t="str">
            <v>ห่ออัดเบลแบน500</v>
          </cell>
          <cell r="AA67">
            <v>400000</v>
          </cell>
          <cell r="AB67">
            <v>0</v>
          </cell>
          <cell r="AC67">
            <v>0</v>
          </cell>
          <cell r="AD67">
            <v>0</v>
          </cell>
          <cell r="AG67"/>
          <cell r="AI67"/>
          <cell r="AJ67">
            <v>0</v>
          </cell>
          <cell r="AL67">
            <v>400000</v>
          </cell>
          <cell r="AM67"/>
          <cell r="AN67">
            <v>420000</v>
          </cell>
          <cell r="AO67" t="str">
            <v>WSWT1921720</v>
          </cell>
          <cell r="AQ67">
            <v>374396.00000000006</v>
          </cell>
          <cell r="AR67">
            <v>0</v>
          </cell>
          <cell r="AS67">
            <v>374396.00000000006</v>
          </cell>
          <cell r="AT67">
            <v>0</v>
          </cell>
          <cell r="AU67">
            <v>0</v>
          </cell>
          <cell r="BZ67" t="str">
            <v>WRWT21720/WRWT25800</v>
          </cell>
          <cell r="CA67">
            <v>28201.170702222225</v>
          </cell>
          <cell r="DL67" t="str">
            <v>P7</v>
          </cell>
          <cell r="DM67">
            <v>2</v>
          </cell>
          <cell r="DN67">
            <v>45961</v>
          </cell>
          <cell r="DP67">
            <v>45956</v>
          </cell>
          <cell r="DQ67"/>
          <cell r="DR67">
            <v>45952</v>
          </cell>
          <cell r="DS67">
            <v>45959</v>
          </cell>
          <cell r="DT67">
            <v>45960</v>
          </cell>
          <cell r="DU67">
            <v>45960</v>
          </cell>
          <cell r="DW67"/>
          <cell r="DX67"/>
          <cell r="DY67"/>
          <cell r="DZ67"/>
          <cell r="EA67"/>
          <cell r="EB67"/>
          <cell r="EC67" t="str">
            <v>งานพิมพ์</v>
          </cell>
          <cell r="ED67" t="str">
            <v>รอART</v>
          </cell>
          <cell r="EG67"/>
          <cell r="EH67"/>
          <cell r="EI67"/>
        </row>
        <row r="68">
          <cell r="B68">
            <v>0</v>
          </cell>
          <cell r="C68"/>
          <cell r="E68"/>
          <cell r="F68"/>
          <cell r="G68">
            <v>19</v>
          </cell>
          <cell r="H68">
            <v>30</v>
          </cell>
          <cell r="I68"/>
          <cell r="J68"/>
          <cell r="L68">
            <v>63</v>
          </cell>
          <cell r="M68" t="str">
            <v>+</v>
          </cell>
          <cell r="N68">
            <v>5</v>
          </cell>
          <cell r="R68"/>
          <cell r="T68"/>
          <cell r="U68"/>
          <cell r="V68"/>
          <cell r="X68"/>
          <cell r="Z68"/>
          <cell r="AA68">
            <v>0</v>
          </cell>
          <cell r="AB68"/>
          <cell r="AC68">
            <v>0</v>
          </cell>
          <cell r="AD68"/>
          <cell r="AG68"/>
          <cell r="AI68" t="str">
            <v>ระบุในSD</v>
          </cell>
          <cell r="AJ68">
            <v>0</v>
          </cell>
          <cell r="AL68">
            <v>0</v>
          </cell>
          <cell r="AM68"/>
          <cell r="AN68">
            <v>0</v>
          </cell>
          <cell r="AO68" t="str">
            <v>WSWT1921720</v>
          </cell>
          <cell r="AQ68">
            <v>496074.70000000007</v>
          </cell>
          <cell r="AR68">
            <v>26138.750000000004</v>
          </cell>
          <cell r="AS68">
            <v>469935.95000000007</v>
          </cell>
          <cell r="AT68">
            <v>0</v>
          </cell>
          <cell r="AU68">
            <v>0</v>
          </cell>
          <cell r="BZ68" t="str">
            <v>WRWT190720/WRWT25800</v>
          </cell>
          <cell r="CA68">
            <v>0</v>
          </cell>
          <cell r="DL68"/>
          <cell r="DM68" t="str">
            <v>Lead time</v>
          </cell>
          <cell r="DN68"/>
          <cell r="DP68"/>
          <cell r="DQ68"/>
          <cell r="DR68"/>
          <cell r="DS68"/>
          <cell r="DT68"/>
          <cell r="DU68"/>
          <cell r="DW68"/>
          <cell r="DX68"/>
          <cell r="DY68"/>
          <cell r="DZ68"/>
          <cell r="EA68"/>
          <cell r="EB68"/>
          <cell r="EC68"/>
          <cell r="ED68"/>
          <cell r="EG68"/>
          <cell r="EH68">
            <v>0</v>
          </cell>
          <cell r="EI68">
            <v>0</v>
          </cell>
        </row>
        <row r="69">
          <cell r="B69">
            <v>0</v>
          </cell>
          <cell r="C69"/>
          <cell r="E69"/>
          <cell r="F69"/>
          <cell r="G69">
            <v>19</v>
          </cell>
          <cell r="H69">
            <v>30</v>
          </cell>
          <cell r="I69"/>
          <cell r="J69"/>
          <cell r="L69">
            <v>56</v>
          </cell>
          <cell r="M69" t="str">
            <v>±</v>
          </cell>
          <cell r="N69">
            <v>5</v>
          </cell>
          <cell r="R69"/>
          <cell r="T69"/>
          <cell r="U69"/>
          <cell r="V69"/>
          <cell r="X69"/>
          <cell r="Z69"/>
          <cell r="AA69">
            <v>0</v>
          </cell>
          <cell r="AB69"/>
          <cell r="AC69">
            <v>0</v>
          </cell>
          <cell r="AD69"/>
          <cell r="AG69"/>
          <cell r="AI69" t="str">
            <v>ระบุในSD</v>
          </cell>
          <cell r="AJ69" t="str">
            <v xml:space="preserve"> </v>
          </cell>
          <cell r="AL69">
            <v>0</v>
          </cell>
          <cell r="AM69"/>
          <cell r="AN69">
            <v>0</v>
          </cell>
          <cell r="AO69" t="str">
            <v>WSWT1925800SM</v>
          </cell>
          <cell r="AQ69" t="e">
            <v>#REF!</v>
          </cell>
          <cell r="AR69" t="e">
            <v>#REF!</v>
          </cell>
          <cell r="AS69" t="e">
            <v>#REF!</v>
          </cell>
          <cell r="AT69" t="e">
            <v>#REF!</v>
          </cell>
          <cell r="AU69" t="e">
            <v>#REF!</v>
          </cell>
          <cell r="BZ69" t="str">
            <v>WRWT190800/WRWT25800</v>
          </cell>
          <cell r="CA69">
            <v>0</v>
          </cell>
          <cell r="DL69"/>
          <cell r="DM69" t="str">
            <v>Lead time</v>
          </cell>
          <cell r="DN69"/>
          <cell r="DP69"/>
          <cell r="DQ69"/>
          <cell r="DR69"/>
          <cell r="DS69"/>
          <cell r="DT69"/>
          <cell r="DU69"/>
          <cell r="DW69"/>
          <cell r="DX69"/>
          <cell r="DY69"/>
          <cell r="DZ69"/>
          <cell r="EA69"/>
          <cell r="EB69"/>
          <cell r="EC69"/>
          <cell r="ED69"/>
          <cell r="EG69"/>
          <cell r="EH69">
            <v>0</v>
          </cell>
          <cell r="EI69">
            <v>0</v>
          </cell>
        </row>
        <row r="70">
          <cell r="B70" t="str">
            <v>MK68-001128</v>
          </cell>
          <cell r="C70">
            <v>45919</v>
          </cell>
          <cell r="E70" t="str">
            <v>บจก.อินเทคค์ โกลบอล</v>
          </cell>
          <cell r="F70" t="str">
            <v>เพอเฟคค์104S โกลด์</v>
          </cell>
          <cell r="G70">
            <v>19</v>
          </cell>
          <cell r="H70">
            <v>34</v>
          </cell>
          <cell r="I70" t="str">
            <v>ขาว</v>
          </cell>
          <cell r="J70" t="str">
            <v>ด้าน</v>
          </cell>
          <cell r="L70">
            <v>100</v>
          </cell>
          <cell r="M70" t="str">
            <v>±</v>
          </cell>
          <cell r="N70">
            <v>5</v>
          </cell>
          <cell r="R70" t="str">
            <v>จับจีบ4"</v>
          </cell>
          <cell r="T70" t="str">
            <v>ไม่สวมถุงใน</v>
          </cell>
          <cell r="U70"/>
          <cell r="V70"/>
          <cell r="X70">
            <v>45930</v>
          </cell>
          <cell r="Z70" t="str">
            <v>มัด80 ใช้สายรัด</v>
          </cell>
          <cell r="AA70">
            <v>5040</v>
          </cell>
          <cell r="AB70">
            <v>0</v>
          </cell>
          <cell r="AC70">
            <v>0</v>
          </cell>
          <cell r="AD70">
            <v>0</v>
          </cell>
          <cell r="AG70"/>
          <cell r="AI70"/>
          <cell r="AJ70">
            <v>0</v>
          </cell>
          <cell r="AL70">
            <v>5040</v>
          </cell>
          <cell r="AM70"/>
          <cell r="AN70">
            <v>5292</v>
          </cell>
          <cell r="AO70" t="str">
            <v>WSWT19251000SM</v>
          </cell>
          <cell r="AQ70">
            <v>4999.0247999999992</v>
          </cell>
          <cell r="AR70">
            <v>4999.0247999999992</v>
          </cell>
          <cell r="AS70">
            <v>0</v>
          </cell>
          <cell r="AT70">
            <v>4999.0247999999992</v>
          </cell>
          <cell r="AU70">
            <v>0</v>
          </cell>
          <cell r="BZ70" t="str">
            <v>WRWT251000/WRWT251000</v>
          </cell>
          <cell r="CA70">
            <v>0</v>
          </cell>
          <cell r="DL70" t="str">
            <v>P6</v>
          </cell>
          <cell r="DM70">
            <v>4</v>
          </cell>
          <cell r="DN70">
            <v>45930</v>
          </cell>
          <cell r="DP70">
            <v>45925</v>
          </cell>
          <cell r="DQ70">
            <v>45926</v>
          </cell>
          <cell r="DR70">
            <v>45919</v>
          </cell>
          <cell r="DS70">
            <v>45927</v>
          </cell>
          <cell r="DT70">
            <v>45928</v>
          </cell>
          <cell r="DU70">
            <v>45929</v>
          </cell>
          <cell r="DW70"/>
          <cell r="DX70"/>
          <cell r="DY70"/>
          <cell r="DZ70"/>
          <cell r="EA70"/>
          <cell r="EB70"/>
          <cell r="EC70" t="str">
            <v>งานเคลือบ+พิมพ์</v>
          </cell>
          <cell r="ED70" t="str">
            <v xml:space="preserve"> /</v>
          </cell>
          <cell r="EG70"/>
          <cell r="EH70"/>
          <cell r="EI70"/>
        </row>
        <row r="71">
          <cell r="B71" t="str">
            <v>MK68-001080</v>
          </cell>
          <cell r="C71">
            <v>45905</v>
          </cell>
          <cell r="E71" t="str">
            <v>บจก.อินเทคค์ โกลบอล</v>
          </cell>
          <cell r="F71" t="str">
            <v>เพอเฟคค์104 โกลด์</v>
          </cell>
          <cell r="G71">
            <v>19</v>
          </cell>
          <cell r="H71">
            <v>34</v>
          </cell>
          <cell r="I71" t="str">
            <v>ขาว</v>
          </cell>
          <cell r="J71" t="str">
            <v>ด้าน</v>
          </cell>
          <cell r="L71">
            <v>100</v>
          </cell>
          <cell r="M71" t="str">
            <v>±</v>
          </cell>
          <cell r="N71">
            <v>5</v>
          </cell>
          <cell r="R71" t="str">
            <v>จับจีบ4"</v>
          </cell>
          <cell r="T71" t="str">
            <v>ไม่สวมถุงใน</v>
          </cell>
          <cell r="U71"/>
          <cell r="V71"/>
          <cell r="X71" t="str">
            <v>รอแจ้ง</v>
          </cell>
          <cell r="Z71" t="str">
            <v>มัด80 ใช้สายรัด</v>
          </cell>
          <cell r="AA71">
            <v>109</v>
          </cell>
          <cell r="AB71">
            <v>0</v>
          </cell>
          <cell r="AC71">
            <v>0</v>
          </cell>
          <cell r="AD71">
            <v>0</v>
          </cell>
          <cell r="AG71"/>
          <cell r="AI71"/>
          <cell r="AJ71">
            <v>0</v>
          </cell>
          <cell r="AL71">
            <v>109</v>
          </cell>
          <cell r="AM71">
            <v>6124</v>
          </cell>
          <cell r="AN71">
            <v>0</v>
          </cell>
          <cell r="AO71" t="str">
            <v>WSWT19251000SM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BZ71" t="str">
            <v>WRWT251000/WRWT251000</v>
          </cell>
          <cell r="CA71">
            <v>0</v>
          </cell>
          <cell r="DL71" t="str">
            <v>P6</v>
          </cell>
          <cell r="DM71">
            <v>4</v>
          </cell>
          <cell r="DN71" t="str">
            <v>รอแจ้ง</v>
          </cell>
          <cell r="DP71" t="e">
            <v>#VALUE!</v>
          </cell>
          <cell r="DQ71" t="e">
            <v>#VALUE!</v>
          </cell>
          <cell r="DR71" t="e">
            <v>#VALUE!</v>
          </cell>
          <cell r="DS71" t="e">
            <v>#VALUE!</v>
          </cell>
          <cell r="DT71" t="e">
            <v>#VALUE!</v>
          </cell>
          <cell r="DU71" t="e">
            <v>#VALUE!</v>
          </cell>
          <cell r="DW71"/>
          <cell r="DX71"/>
          <cell r="DY71"/>
          <cell r="DZ71"/>
          <cell r="EA71"/>
          <cell r="EB71"/>
          <cell r="EC71" t="str">
            <v>งานเคลือบ+พิมพ์</v>
          </cell>
          <cell r="ED71" t="str">
            <v xml:space="preserve"> /</v>
          </cell>
          <cell r="EG71"/>
          <cell r="EH71"/>
          <cell r="EI71"/>
        </row>
        <row r="72">
          <cell r="B72">
            <v>0</v>
          </cell>
          <cell r="C72"/>
          <cell r="E72"/>
          <cell r="F72"/>
          <cell r="G72">
            <v>19</v>
          </cell>
          <cell r="H72">
            <v>34</v>
          </cell>
          <cell r="I72" t="str">
            <v>ขาว</v>
          </cell>
          <cell r="J72"/>
          <cell r="L72">
            <v>80</v>
          </cell>
          <cell r="M72" t="str">
            <v>±</v>
          </cell>
          <cell r="N72">
            <v>5</v>
          </cell>
          <cell r="R72"/>
          <cell r="T72"/>
          <cell r="U72"/>
          <cell r="V72"/>
          <cell r="X72"/>
          <cell r="Z72"/>
          <cell r="AA72"/>
          <cell r="AB72">
            <v>0</v>
          </cell>
          <cell r="AC72">
            <v>0</v>
          </cell>
          <cell r="AD72"/>
          <cell r="AG72"/>
          <cell r="AI72" t="str">
            <v>ระบุในSD</v>
          </cell>
          <cell r="AJ72"/>
          <cell r="AL72">
            <v>0</v>
          </cell>
          <cell r="AM72"/>
          <cell r="AN72">
            <v>0</v>
          </cell>
          <cell r="AO72" t="str">
            <v>WSWT19251000SM</v>
          </cell>
          <cell r="AQ72">
            <v>4999.0247999999992</v>
          </cell>
          <cell r="AR72">
            <v>4999.0247999999992</v>
          </cell>
          <cell r="AS72">
            <v>0</v>
          </cell>
          <cell r="AT72">
            <v>4999.0247999999992</v>
          </cell>
          <cell r="AU72">
            <v>0</v>
          </cell>
          <cell r="BZ72" t="str">
            <v>WRWT251000/WRYL251000</v>
          </cell>
          <cell r="CA72">
            <v>0</v>
          </cell>
          <cell r="DL72"/>
          <cell r="DM72" t="str">
            <v>Lead time</v>
          </cell>
          <cell r="DN72"/>
          <cell r="DP72"/>
          <cell r="DQ72"/>
          <cell r="DR72"/>
          <cell r="DS72"/>
          <cell r="DT72"/>
          <cell r="DU72"/>
          <cell r="DW72"/>
          <cell r="DX72"/>
          <cell r="DY72"/>
          <cell r="DZ72"/>
          <cell r="EA72"/>
          <cell r="EB72"/>
          <cell r="EC72"/>
          <cell r="ED72"/>
          <cell r="EG72"/>
          <cell r="EH72"/>
          <cell r="EI72">
            <v>0</v>
          </cell>
        </row>
        <row r="73">
          <cell r="B73">
            <v>0</v>
          </cell>
          <cell r="C73"/>
          <cell r="E73"/>
          <cell r="F73"/>
          <cell r="G73">
            <v>20</v>
          </cell>
          <cell r="H73">
            <v>37</v>
          </cell>
          <cell r="I73" t="str">
            <v>ขาว</v>
          </cell>
          <cell r="J73"/>
          <cell r="L73">
            <v>65</v>
          </cell>
          <cell r="M73" t="str">
            <v>±</v>
          </cell>
          <cell r="N73">
            <v>5</v>
          </cell>
          <cell r="R73"/>
          <cell r="T73"/>
          <cell r="U73"/>
          <cell r="V73"/>
          <cell r="X73"/>
          <cell r="Z73"/>
          <cell r="AA73"/>
          <cell r="AB73">
            <v>0</v>
          </cell>
          <cell r="AC73">
            <v>0</v>
          </cell>
          <cell r="AD73"/>
          <cell r="AG73"/>
          <cell r="AI73" t="str">
            <v>ระบุในSD</v>
          </cell>
          <cell r="AJ73"/>
          <cell r="AL73">
            <v>0</v>
          </cell>
          <cell r="AM73"/>
          <cell r="AN73">
            <v>0</v>
          </cell>
          <cell r="AO73" t="str">
            <v>WSWT2025650</v>
          </cell>
          <cell r="AQ73" t="e">
            <v>#REF!</v>
          </cell>
          <cell r="AR73" t="e">
            <v>#REF!</v>
          </cell>
          <cell r="AS73" t="e">
            <v>#REF!</v>
          </cell>
          <cell r="AT73" t="e">
            <v>#REF!</v>
          </cell>
          <cell r="AU73" t="e">
            <v>#REF!</v>
          </cell>
          <cell r="BZ73" t="str">
            <v>WRWT25650/WRWT25650</v>
          </cell>
          <cell r="CA73">
            <v>0</v>
          </cell>
          <cell r="DL73"/>
          <cell r="DM73" t="str">
            <v>Lead time</v>
          </cell>
          <cell r="DN73"/>
          <cell r="DP73"/>
          <cell r="DQ73"/>
          <cell r="DR73"/>
          <cell r="DS73"/>
          <cell r="DT73"/>
          <cell r="DU73"/>
          <cell r="DW73"/>
          <cell r="DX73"/>
          <cell r="DY73"/>
          <cell r="DZ73"/>
          <cell r="EA73"/>
          <cell r="EB73"/>
          <cell r="EC73"/>
          <cell r="ED73"/>
          <cell r="EG73"/>
          <cell r="EH73"/>
          <cell r="EI73">
            <v>0</v>
          </cell>
        </row>
        <row r="74">
          <cell r="B74" t="str">
            <v>MK68-001163</v>
          </cell>
          <cell r="C74">
            <v>45923</v>
          </cell>
          <cell r="E74" t="str">
            <v>หจก.เอ็ม.ที.เอส เทรดดิ้ง</v>
          </cell>
          <cell r="F74" t="str">
            <v>แป้งมันไก่เหลืองMTS(ถุงในเจาะรู)</v>
          </cell>
          <cell r="G74">
            <v>20</v>
          </cell>
          <cell r="H74">
            <v>37</v>
          </cell>
          <cell r="I74" t="str">
            <v>ขาว</v>
          </cell>
          <cell r="J74"/>
          <cell r="L74">
            <v>70</v>
          </cell>
          <cell r="M74" t="str">
            <v>±</v>
          </cell>
          <cell r="N74">
            <v>5</v>
          </cell>
          <cell r="R74" t="str">
            <v>ไม่</v>
          </cell>
          <cell r="T74">
            <v>21</v>
          </cell>
          <cell r="U74">
            <v>40</v>
          </cell>
          <cell r="V74">
            <v>40</v>
          </cell>
          <cell r="X74">
            <v>45936</v>
          </cell>
          <cell r="Z74" t="str">
            <v>500กระสอบ</v>
          </cell>
          <cell r="AA74">
            <v>5000</v>
          </cell>
          <cell r="AB74">
            <v>103.61785728</v>
          </cell>
          <cell r="AC74">
            <v>0</v>
          </cell>
          <cell r="AD74">
            <v>103.61785728</v>
          </cell>
          <cell r="AG74"/>
          <cell r="AI74"/>
          <cell r="AJ74">
            <v>0</v>
          </cell>
          <cell r="AL74">
            <v>5000</v>
          </cell>
          <cell r="AM74"/>
          <cell r="AN74">
            <v>5250</v>
          </cell>
          <cell r="AO74" t="str">
            <v>WSWT2025700</v>
          </cell>
          <cell r="AQ74">
            <v>5378.4500000000007</v>
          </cell>
          <cell r="AR74">
            <v>0</v>
          </cell>
          <cell r="AS74">
            <v>5378.4500000000007</v>
          </cell>
          <cell r="AT74">
            <v>0</v>
          </cell>
          <cell r="AU74">
            <v>0</v>
          </cell>
          <cell r="BZ74" t="str">
            <v>WRWT25800/WRWT25650</v>
          </cell>
          <cell r="CA74">
            <v>387.24840000000006</v>
          </cell>
          <cell r="DL74" t="str">
            <v>P9</v>
          </cell>
          <cell r="DM74">
            <v>3</v>
          </cell>
          <cell r="DN74">
            <v>45936</v>
          </cell>
          <cell r="DP74">
            <v>45931</v>
          </cell>
          <cell r="DQ74"/>
          <cell r="DR74">
            <v>45926</v>
          </cell>
          <cell r="DS74">
            <v>45933</v>
          </cell>
          <cell r="DT74">
            <v>45934</v>
          </cell>
          <cell r="DU74">
            <v>45934</v>
          </cell>
          <cell r="DW74">
            <v>45935</v>
          </cell>
          <cell r="DX74"/>
          <cell r="DY74"/>
          <cell r="DZ74"/>
          <cell r="EA74"/>
          <cell r="EB74"/>
          <cell r="EC74" t="str">
            <v>งานพิมพ์</v>
          </cell>
          <cell r="ED74" t="str">
            <v xml:space="preserve"> /</v>
          </cell>
          <cell r="EG74"/>
          <cell r="EH74"/>
          <cell r="EI74"/>
        </row>
        <row r="75">
          <cell r="B75">
            <v>0</v>
          </cell>
          <cell r="C75"/>
          <cell r="E75"/>
          <cell r="F75"/>
          <cell r="G75">
            <v>20</v>
          </cell>
          <cell r="H75">
            <v>37</v>
          </cell>
          <cell r="I75" t="str">
            <v>ขาว</v>
          </cell>
          <cell r="J75"/>
          <cell r="L75">
            <v>70</v>
          </cell>
          <cell r="M75" t="str">
            <v>±</v>
          </cell>
          <cell r="N75">
            <v>5</v>
          </cell>
          <cell r="R75"/>
          <cell r="T75"/>
          <cell r="U75"/>
          <cell r="V75"/>
          <cell r="X75"/>
          <cell r="Z75"/>
          <cell r="AA75"/>
          <cell r="AB75">
            <v>0</v>
          </cell>
          <cell r="AC75">
            <v>0</v>
          </cell>
          <cell r="AD75"/>
          <cell r="AG75"/>
          <cell r="AI75" t="str">
            <v>ระบุในSD</v>
          </cell>
          <cell r="AJ75"/>
          <cell r="AL75">
            <v>0</v>
          </cell>
          <cell r="AM75"/>
          <cell r="AN75">
            <v>0</v>
          </cell>
          <cell r="AO75" t="str">
            <v>WSWT2025700</v>
          </cell>
          <cell r="AQ75">
            <v>5378.4500000000007</v>
          </cell>
          <cell r="AR75">
            <v>0</v>
          </cell>
          <cell r="AS75">
            <v>5378.4500000000007</v>
          </cell>
          <cell r="AT75">
            <v>0</v>
          </cell>
          <cell r="AU75">
            <v>0</v>
          </cell>
          <cell r="BZ75" t="str">
            <v>WRWT25800/WRWT25650</v>
          </cell>
          <cell r="CA75">
            <v>0</v>
          </cell>
          <cell r="DL75"/>
          <cell r="DM75" t="str">
            <v>Lead time</v>
          </cell>
          <cell r="DN75"/>
          <cell r="DP75"/>
          <cell r="DQ75"/>
          <cell r="DR75"/>
          <cell r="DS75"/>
          <cell r="DT75"/>
          <cell r="DU75"/>
          <cell r="DW75"/>
          <cell r="DX75"/>
          <cell r="DY75"/>
          <cell r="DZ75"/>
          <cell r="EA75"/>
          <cell r="EB75"/>
          <cell r="EC75"/>
          <cell r="ED75"/>
          <cell r="EG75"/>
          <cell r="EH75"/>
          <cell r="EI75">
            <v>0</v>
          </cell>
        </row>
        <row r="76">
          <cell r="B76" t="str">
            <v>MK68-001086</v>
          </cell>
          <cell r="C76">
            <v>45908</v>
          </cell>
          <cell r="E76" t="str">
            <v>บจก.เอ.เจ.ฟาร์ม่าแล็บ</v>
          </cell>
          <cell r="F76" t="str">
            <v>เบส-มิน</v>
          </cell>
          <cell r="G76">
            <v>20</v>
          </cell>
          <cell r="H76">
            <v>34</v>
          </cell>
          <cell r="I76" t="str">
            <v>ขาว</v>
          </cell>
          <cell r="J76" t="str">
            <v>ใส</v>
          </cell>
          <cell r="L76">
            <v>95</v>
          </cell>
          <cell r="M76" t="str">
            <v>±</v>
          </cell>
          <cell r="N76">
            <v>5</v>
          </cell>
          <cell r="R76" t="str">
            <v>จับจีบ</v>
          </cell>
          <cell r="T76" t="str">
            <v>ไม่สวมถุงใน</v>
          </cell>
          <cell r="U76"/>
          <cell r="V76"/>
          <cell r="X76" t="str">
            <v>รอส่ง</v>
          </cell>
          <cell r="Z76" t="str">
            <v>500กระสอบ</v>
          </cell>
          <cell r="AA76">
            <v>4000</v>
          </cell>
          <cell r="AB76">
            <v>0</v>
          </cell>
          <cell r="AC76">
            <v>0</v>
          </cell>
          <cell r="AD76">
            <v>0</v>
          </cell>
          <cell r="AG76"/>
          <cell r="AI76"/>
          <cell r="AJ76">
            <v>4000</v>
          </cell>
          <cell r="AL76">
            <v>0</v>
          </cell>
          <cell r="AM76">
            <v>4060</v>
          </cell>
          <cell r="AN76">
            <v>0</v>
          </cell>
          <cell r="AO76" t="str">
            <v>WSWT2025800SM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BZ76" t="str">
            <v>WRWT25850/WRWT25850</v>
          </cell>
          <cell r="CA76">
            <v>0</v>
          </cell>
          <cell r="DL76" t="str">
            <v>P6</v>
          </cell>
          <cell r="DM76">
            <v>4</v>
          </cell>
          <cell r="DN76" t="str">
            <v>รอส่ง</v>
          </cell>
          <cell r="DP76" t="e">
            <v>#VALUE!</v>
          </cell>
          <cell r="DQ76" t="e">
            <v>#VALUE!</v>
          </cell>
          <cell r="DR76" t="e">
            <v>#VALUE!</v>
          </cell>
          <cell r="DS76" t="e">
            <v>#VALUE!</v>
          </cell>
          <cell r="DT76" t="e">
            <v>#VALUE!</v>
          </cell>
          <cell r="DU76" t="e">
            <v>#VALUE!</v>
          </cell>
          <cell r="DW76"/>
          <cell r="DX76"/>
          <cell r="DY76"/>
          <cell r="DZ76"/>
          <cell r="EA76"/>
          <cell r="EB76"/>
          <cell r="EC76" t="str">
            <v>งานเคลือบ+พิมพ์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MK68-001086</v>
          </cell>
          <cell r="C77">
            <v>45908</v>
          </cell>
          <cell r="E77" t="str">
            <v>บจก.เอ.เจ.ฟาร์ม่าแล็บ</v>
          </cell>
          <cell r="F77" t="str">
            <v>เวท-มิน</v>
          </cell>
          <cell r="G77">
            <v>20</v>
          </cell>
          <cell r="H77">
            <v>34</v>
          </cell>
          <cell r="I77" t="str">
            <v>ขาว</v>
          </cell>
          <cell r="J77" t="str">
            <v>ใส</v>
          </cell>
          <cell r="L77">
            <v>95</v>
          </cell>
          <cell r="M77" t="str">
            <v>±</v>
          </cell>
          <cell r="N77">
            <v>5</v>
          </cell>
          <cell r="R77" t="str">
            <v>จับจีบ</v>
          </cell>
          <cell r="T77" t="str">
            <v>ไม่สวมถุงใน</v>
          </cell>
          <cell r="U77"/>
          <cell r="V77"/>
          <cell r="X77" t="str">
            <v>รอส่ง</v>
          </cell>
          <cell r="Z77" t="str">
            <v>500กระสอบ</v>
          </cell>
          <cell r="AA77">
            <v>4000</v>
          </cell>
          <cell r="AB77">
            <v>0</v>
          </cell>
          <cell r="AC77">
            <v>0</v>
          </cell>
          <cell r="AD77">
            <v>0</v>
          </cell>
          <cell r="AG77"/>
          <cell r="AI77"/>
          <cell r="AJ77">
            <v>4000</v>
          </cell>
          <cell r="AL77">
            <v>0</v>
          </cell>
          <cell r="AM77">
            <v>4060</v>
          </cell>
          <cell r="AN77">
            <v>0</v>
          </cell>
          <cell r="AO77" t="str">
            <v>WSWT2025800SM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BZ77" t="str">
            <v>WRWT25850/WRWT25850</v>
          </cell>
          <cell r="CA77">
            <v>0</v>
          </cell>
          <cell r="DL77" t="str">
            <v>P6</v>
          </cell>
          <cell r="DM77">
            <v>4</v>
          </cell>
          <cell r="DN77" t="str">
            <v>รอส่ง</v>
          </cell>
          <cell r="DP77" t="e">
            <v>#VALUE!</v>
          </cell>
          <cell r="DQ77" t="e">
            <v>#VALUE!</v>
          </cell>
          <cell r="DR77" t="e">
            <v>#VALUE!</v>
          </cell>
          <cell r="DS77" t="e">
            <v>#VALUE!</v>
          </cell>
          <cell r="DT77" t="e">
            <v>#VALUE!</v>
          </cell>
          <cell r="DU77" t="e">
            <v>#VALUE!</v>
          </cell>
          <cell r="DW77"/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MK68-000694</v>
          </cell>
          <cell r="C78">
            <v>45799</v>
          </cell>
          <cell r="E78" t="str">
            <v>บจก.เอ.เจ.ฟาร์ม่าแล็บ</v>
          </cell>
          <cell r="F78" t="str">
            <v>เบส-มิน</v>
          </cell>
          <cell r="G78">
            <v>20</v>
          </cell>
          <cell r="H78">
            <v>34</v>
          </cell>
          <cell r="I78" t="str">
            <v>ขาว</v>
          </cell>
          <cell r="J78" t="str">
            <v>ใส</v>
          </cell>
          <cell r="L78">
            <v>95</v>
          </cell>
          <cell r="M78" t="str">
            <v>±</v>
          </cell>
          <cell r="N78">
            <v>5</v>
          </cell>
          <cell r="R78" t="str">
            <v>จับจีบ</v>
          </cell>
          <cell r="T78" t="str">
            <v>ไม่สวมถุงใน</v>
          </cell>
          <cell r="U78"/>
          <cell r="V78"/>
          <cell r="X78" t="str">
            <v>รอส่ง</v>
          </cell>
          <cell r="Z78" t="str">
            <v>500กระสอบ</v>
          </cell>
          <cell r="AA78">
            <v>4000</v>
          </cell>
          <cell r="AB78">
            <v>0</v>
          </cell>
          <cell r="AC78">
            <v>0</v>
          </cell>
          <cell r="AD78">
            <v>0</v>
          </cell>
          <cell r="AG78"/>
          <cell r="AI78" t="str">
            <v>ห้ามขาด-ห้ามเกิน</v>
          </cell>
          <cell r="AJ78">
            <v>3975</v>
          </cell>
          <cell r="AL78">
            <v>25</v>
          </cell>
          <cell r="AM78">
            <v>4140</v>
          </cell>
          <cell r="AN78">
            <v>0</v>
          </cell>
          <cell r="AO78" t="str">
            <v>WSWT2025800SM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BZ78" t="str">
            <v>WRWT25850/WRWT25850</v>
          </cell>
          <cell r="CA78">
            <v>0</v>
          </cell>
          <cell r="DL78" t="str">
            <v>P6</v>
          </cell>
          <cell r="DM78">
            <v>4</v>
          </cell>
          <cell r="DN78" t="str">
            <v>รอส่ง</v>
          </cell>
          <cell r="DP78" t="e">
            <v>#VALUE!</v>
          </cell>
          <cell r="DQ78" t="e">
            <v>#VALUE!</v>
          </cell>
          <cell r="DR78" t="e">
            <v>#VALUE!</v>
          </cell>
          <cell r="DS78" t="e">
            <v>#VALUE!</v>
          </cell>
          <cell r="DT78" t="e">
            <v>#VALUE!</v>
          </cell>
          <cell r="DU78" t="e">
            <v>#VALUE!</v>
          </cell>
          <cell r="DW78"/>
          <cell r="DX78"/>
          <cell r="DY78"/>
          <cell r="DZ78"/>
          <cell r="EA78"/>
          <cell r="EB78"/>
          <cell r="EC78" t="str">
            <v>งานเคลือบ+พิมพ์</v>
          </cell>
          <cell r="ED78" t="str">
            <v xml:space="preserve"> /</v>
          </cell>
          <cell r="EG78"/>
          <cell r="EH78"/>
          <cell r="EI78"/>
        </row>
        <row r="79">
          <cell r="B79" t="str">
            <v>MK68-000694</v>
          </cell>
          <cell r="C79">
            <v>45799</v>
          </cell>
          <cell r="E79" t="str">
            <v>บจก.เอ.เจ.ฟาร์ม่าแล็บ</v>
          </cell>
          <cell r="F79" t="str">
            <v>เวท-มิน</v>
          </cell>
          <cell r="G79">
            <v>20</v>
          </cell>
          <cell r="H79">
            <v>34</v>
          </cell>
          <cell r="I79" t="str">
            <v>ขาว</v>
          </cell>
          <cell r="J79" t="str">
            <v>ใส</v>
          </cell>
          <cell r="L79">
            <v>95</v>
          </cell>
          <cell r="M79" t="str">
            <v>±</v>
          </cell>
          <cell r="N79">
            <v>5</v>
          </cell>
          <cell r="R79" t="str">
            <v>จับจีบ</v>
          </cell>
          <cell r="T79" t="str">
            <v>ไม่สวมถุงใน</v>
          </cell>
          <cell r="U79"/>
          <cell r="V79"/>
          <cell r="X79" t="str">
            <v>รอส่ง</v>
          </cell>
          <cell r="Z79" t="str">
            <v>500กระสอบ</v>
          </cell>
          <cell r="AA79">
            <v>4000</v>
          </cell>
          <cell r="AB79">
            <v>0</v>
          </cell>
          <cell r="AC79">
            <v>0</v>
          </cell>
          <cell r="AD79">
            <v>0</v>
          </cell>
          <cell r="AG79"/>
          <cell r="AI79" t="str">
            <v>ห้ามขาด-ห้ามเกิน</v>
          </cell>
          <cell r="AJ79">
            <v>4056</v>
          </cell>
          <cell r="AL79">
            <v>0</v>
          </cell>
          <cell r="AM79">
            <v>4404</v>
          </cell>
          <cell r="AN79">
            <v>0</v>
          </cell>
          <cell r="AO79" t="str">
            <v>WSWT2025800SM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BZ79" t="str">
            <v>WRWT25850/WRWT25850</v>
          </cell>
          <cell r="CA79">
            <v>0</v>
          </cell>
          <cell r="DL79" t="str">
            <v>P6</v>
          </cell>
          <cell r="DM79">
            <v>4</v>
          </cell>
          <cell r="DN79" t="str">
            <v>รอส่ง</v>
          </cell>
          <cell r="DP79" t="e">
            <v>#VALUE!</v>
          </cell>
          <cell r="DQ79" t="e">
            <v>#VALUE!</v>
          </cell>
          <cell r="DR79" t="e">
            <v>#VALUE!</v>
          </cell>
          <cell r="DS79" t="e">
            <v>#VALUE!</v>
          </cell>
          <cell r="DT79" t="e">
            <v>#VALUE!</v>
          </cell>
          <cell r="DU79" t="e">
            <v>#VALUE!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 t="str">
            <v xml:space="preserve"> /</v>
          </cell>
          <cell r="EG79"/>
          <cell r="EH79"/>
          <cell r="EI79"/>
        </row>
        <row r="80">
          <cell r="B80" t="str">
            <v>MK68-001152</v>
          </cell>
          <cell r="C80">
            <v>45923</v>
          </cell>
          <cell r="E80" t="str">
            <v>คุณฐนวรวรรศณ์ ภัทรนนท์สกุล</v>
          </cell>
          <cell r="F80" t="str">
            <v>ปลาวาฬยิ้ม</v>
          </cell>
          <cell r="G80">
            <v>20</v>
          </cell>
          <cell r="H80">
            <v>30</v>
          </cell>
          <cell r="I80" t="str">
            <v>ขาว</v>
          </cell>
          <cell r="J80" t="str">
            <v>ใส</v>
          </cell>
          <cell r="L80">
            <v>80</v>
          </cell>
          <cell r="M80" t="str">
            <v>±</v>
          </cell>
          <cell r="N80">
            <v>5</v>
          </cell>
          <cell r="R80" t="str">
            <v>จับจีบ</v>
          </cell>
          <cell r="T80" t="str">
            <v>ไม่สวมถุงใน</v>
          </cell>
          <cell r="U80"/>
          <cell r="V80"/>
          <cell r="X80">
            <v>45930</v>
          </cell>
          <cell r="Z80" t="str">
            <v>500กระสอบ</v>
          </cell>
          <cell r="AA80">
            <v>5000</v>
          </cell>
          <cell r="AB80">
            <v>0</v>
          </cell>
          <cell r="AC80">
            <v>0</v>
          </cell>
          <cell r="AD80">
            <v>0</v>
          </cell>
          <cell r="AG80"/>
          <cell r="AI80"/>
          <cell r="AJ80">
            <v>0</v>
          </cell>
          <cell r="AL80">
            <v>5000</v>
          </cell>
          <cell r="AM80">
            <v>1730</v>
          </cell>
          <cell r="AN80">
            <v>3433.5</v>
          </cell>
          <cell r="AO80" t="str">
            <v>WSWT2025800SM</v>
          </cell>
          <cell r="AQ80">
            <v>3021.8576849999999</v>
          </cell>
          <cell r="AR80">
            <v>3021.8576849999999</v>
          </cell>
          <cell r="AS80">
            <v>0</v>
          </cell>
          <cell r="AT80">
            <v>3021.8576849999999</v>
          </cell>
          <cell r="AU80">
            <v>0</v>
          </cell>
          <cell r="BZ80" t="str">
            <v>WRWT25850/WRWT25850</v>
          </cell>
          <cell r="CA80">
            <v>0</v>
          </cell>
          <cell r="DL80" t="str">
            <v>P6</v>
          </cell>
          <cell r="DM80">
            <v>4</v>
          </cell>
          <cell r="DN80">
            <v>45930</v>
          </cell>
          <cell r="DP80">
            <v>45925</v>
          </cell>
          <cell r="DQ80">
            <v>45926</v>
          </cell>
          <cell r="DR80">
            <v>45919</v>
          </cell>
          <cell r="DS80">
            <v>45927</v>
          </cell>
          <cell r="DT80">
            <v>45928</v>
          </cell>
          <cell r="DU80">
            <v>45929</v>
          </cell>
          <cell r="DW80"/>
          <cell r="DX80"/>
          <cell r="DY80"/>
          <cell r="DZ80"/>
          <cell r="EA80"/>
          <cell r="EB80"/>
          <cell r="EC80" t="str">
            <v>งานเคลือบ+พิมพ์</v>
          </cell>
          <cell r="ED80" t="str">
            <v xml:space="preserve"> /</v>
          </cell>
          <cell r="EG80"/>
          <cell r="EH80"/>
          <cell r="EI80"/>
        </row>
        <row r="81">
          <cell r="B81" t="str">
            <v>MK68-001151</v>
          </cell>
          <cell r="C81">
            <v>45922</v>
          </cell>
          <cell r="E81" t="str">
            <v>บจก.วีซีเอฟ</v>
          </cell>
          <cell r="F81" t="str">
            <v>JET 405 โปรตีน 18%</v>
          </cell>
          <cell r="G81">
            <v>20</v>
          </cell>
          <cell r="H81">
            <v>37</v>
          </cell>
          <cell r="I81" t="str">
            <v>ขาว</v>
          </cell>
          <cell r="J81" t="str">
            <v>ใส</v>
          </cell>
          <cell r="L81">
            <v>100</v>
          </cell>
          <cell r="M81" t="str">
            <v>±</v>
          </cell>
          <cell r="N81">
            <v>5</v>
          </cell>
          <cell r="R81" t="str">
            <v>บิด</v>
          </cell>
          <cell r="T81" t="str">
            <v>ไม่สวมถุงใน</v>
          </cell>
          <cell r="U81"/>
          <cell r="V81"/>
          <cell r="X81">
            <v>45927</v>
          </cell>
          <cell r="Z81" t="str">
            <v>500กระสอบแบน</v>
          </cell>
          <cell r="AA81">
            <v>10000</v>
          </cell>
          <cell r="AB81">
            <v>0</v>
          </cell>
          <cell r="AC81">
            <v>0</v>
          </cell>
          <cell r="AD81">
            <v>0</v>
          </cell>
          <cell r="AG81"/>
          <cell r="AI81"/>
          <cell r="AJ81">
            <v>0</v>
          </cell>
          <cell r="AL81">
            <v>10000</v>
          </cell>
          <cell r="AM81"/>
          <cell r="AN81">
            <v>10500</v>
          </cell>
          <cell r="AO81" t="str">
            <v>WSWT2025800SM</v>
          </cell>
          <cell r="AQ81">
            <v>10756.900000000001</v>
          </cell>
          <cell r="AR81">
            <v>0</v>
          </cell>
          <cell r="AS81">
            <v>10756.900000000001</v>
          </cell>
          <cell r="AT81">
            <v>0</v>
          </cell>
          <cell r="AU81">
            <v>10756.900000000001</v>
          </cell>
          <cell r="BZ81" t="str">
            <v>WRWT25850/WRWT25850</v>
          </cell>
          <cell r="CA81">
            <v>812.74355555555564</v>
          </cell>
          <cell r="DL81" t="str">
            <v>P6</v>
          </cell>
          <cell r="DM81">
            <v>4</v>
          </cell>
          <cell r="DN81">
            <v>45927</v>
          </cell>
          <cell r="DP81">
            <v>45922</v>
          </cell>
          <cell r="DQ81">
            <v>45923</v>
          </cell>
          <cell r="DR81">
            <v>45916</v>
          </cell>
          <cell r="DS81">
            <v>45924</v>
          </cell>
          <cell r="DT81">
            <v>45925</v>
          </cell>
          <cell r="DU81">
            <v>45926</v>
          </cell>
          <cell r="DW81"/>
          <cell r="DX81"/>
          <cell r="DY81"/>
          <cell r="DZ81"/>
          <cell r="EA81"/>
          <cell r="EB81"/>
          <cell r="EC81" t="str">
            <v>งานเคลือบ+พิมพ์</v>
          </cell>
          <cell r="ED81" t="str">
            <v xml:space="preserve"> / </v>
          </cell>
          <cell r="EG81"/>
          <cell r="EH81"/>
          <cell r="EI81"/>
        </row>
        <row r="82">
          <cell r="B82" t="str">
            <v>MK68-001151</v>
          </cell>
          <cell r="C82">
            <v>45922</v>
          </cell>
          <cell r="E82" t="str">
            <v>บจก.วีซีเอฟ</v>
          </cell>
          <cell r="F82" t="str">
            <v>SPEED PLUS 222 ลาว</v>
          </cell>
          <cell r="G82">
            <v>20</v>
          </cell>
          <cell r="H82">
            <v>37</v>
          </cell>
          <cell r="I82" t="str">
            <v>ขาว</v>
          </cell>
          <cell r="J82" t="str">
            <v>ใส</v>
          </cell>
          <cell r="L82">
            <v>100</v>
          </cell>
          <cell r="M82" t="str">
            <v>±</v>
          </cell>
          <cell r="N82">
            <v>5</v>
          </cell>
          <cell r="R82" t="str">
            <v>ไม่</v>
          </cell>
          <cell r="T82" t="str">
            <v>ไม่สวมถุงใน</v>
          </cell>
          <cell r="U82"/>
          <cell r="V82"/>
          <cell r="X82">
            <v>45927</v>
          </cell>
          <cell r="Z82" t="str">
            <v>500กระสอบแบน</v>
          </cell>
          <cell r="AA82">
            <v>5000</v>
          </cell>
          <cell r="AB82">
            <v>0</v>
          </cell>
          <cell r="AC82">
            <v>0</v>
          </cell>
          <cell r="AD82">
            <v>0</v>
          </cell>
          <cell r="AG82"/>
          <cell r="AI82"/>
          <cell r="AJ82">
            <v>0</v>
          </cell>
          <cell r="AL82">
            <v>5000</v>
          </cell>
          <cell r="AM82"/>
          <cell r="AN82">
            <v>5250</v>
          </cell>
          <cell r="AO82" t="str">
            <v>WSWT2025800SM</v>
          </cell>
          <cell r="AQ82">
            <v>5378.4500000000007</v>
          </cell>
          <cell r="AR82">
            <v>0</v>
          </cell>
          <cell r="AS82">
            <v>5378.4500000000007</v>
          </cell>
          <cell r="AT82">
            <v>0</v>
          </cell>
          <cell r="AU82">
            <v>5378.4500000000007</v>
          </cell>
          <cell r="BZ82" t="str">
            <v>WRWT25850/WRWT25850</v>
          </cell>
          <cell r="CA82">
            <v>406.37177777777782</v>
          </cell>
          <cell r="DL82" t="str">
            <v>P6</v>
          </cell>
          <cell r="DM82">
            <v>4</v>
          </cell>
          <cell r="DN82">
            <v>45927</v>
          </cell>
          <cell r="DP82">
            <v>45922</v>
          </cell>
          <cell r="DQ82">
            <v>45923</v>
          </cell>
          <cell r="DR82">
            <v>45916</v>
          </cell>
          <cell r="DS82">
            <v>45924</v>
          </cell>
          <cell r="DT82">
            <v>45925</v>
          </cell>
          <cell r="DU82">
            <v>45926</v>
          </cell>
          <cell r="DW82"/>
          <cell r="DX82"/>
          <cell r="DY82"/>
          <cell r="DZ82"/>
          <cell r="EA82"/>
          <cell r="EB82"/>
          <cell r="EC82" t="str">
            <v>งานเคลือบ+พิมพ์</v>
          </cell>
          <cell r="ED82" t="str">
            <v xml:space="preserve"> / </v>
          </cell>
          <cell r="EG82"/>
          <cell r="EH82"/>
          <cell r="EI82"/>
        </row>
        <row r="83">
          <cell r="B83" t="str">
            <v>MK68-001154</v>
          </cell>
          <cell r="C83">
            <v>45922</v>
          </cell>
          <cell r="E83" t="str">
            <v>บจก.วีซีเอฟ</v>
          </cell>
          <cell r="F83" t="str">
            <v>VC108</v>
          </cell>
          <cell r="G83">
            <v>20</v>
          </cell>
          <cell r="H83">
            <v>37</v>
          </cell>
          <cell r="I83" t="str">
            <v>ขาว</v>
          </cell>
          <cell r="J83" t="str">
            <v>ใส</v>
          </cell>
          <cell r="L83">
            <v>100</v>
          </cell>
          <cell r="M83" t="str">
            <v>±</v>
          </cell>
          <cell r="N83">
            <v>5</v>
          </cell>
          <cell r="R83" t="str">
            <v>บิด</v>
          </cell>
          <cell r="T83" t="str">
            <v>ไม่สวมถุงใน</v>
          </cell>
          <cell r="U83"/>
          <cell r="V83"/>
          <cell r="X83">
            <v>45929</v>
          </cell>
          <cell r="Z83" t="str">
            <v>500กระสอบแบน</v>
          </cell>
          <cell r="AA83">
            <v>10000</v>
          </cell>
          <cell r="AB83">
            <v>0</v>
          </cell>
          <cell r="AC83">
            <v>0</v>
          </cell>
          <cell r="AD83">
            <v>0</v>
          </cell>
          <cell r="AG83"/>
          <cell r="AI83"/>
          <cell r="AJ83">
            <v>0</v>
          </cell>
          <cell r="AL83">
            <v>10000</v>
          </cell>
          <cell r="AM83"/>
          <cell r="AN83">
            <v>10500</v>
          </cell>
          <cell r="AO83" t="str">
            <v>WSWT2025800SM</v>
          </cell>
          <cell r="AQ83">
            <v>10756.900000000001</v>
          </cell>
          <cell r="AR83">
            <v>0</v>
          </cell>
          <cell r="AS83">
            <v>10756.900000000001</v>
          </cell>
          <cell r="AT83">
            <v>0</v>
          </cell>
          <cell r="AU83">
            <v>10756.900000000001</v>
          </cell>
          <cell r="BZ83" t="str">
            <v>WRWT25850/WRWT25850</v>
          </cell>
          <cell r="CA83">
            <v>812.74355555555564</v>
          </cell>
          <cell r="DL83" t="str">
            <v>P6</v>
          </cell>
          <cell r="DM83">
            <v>4</v>
          </cell>
          <cell r="DN83">
            <v>45929</v>
          </cell>
          <cell r="DP83">
            <v>45924</v>
          </cell>
          <cell r="DQ83">
            <v>45925</v>
          </cell>
          <cell r="DR83">
            <v>45918</v>
          </cell>
          <cell r="DS83">
            <v>45926</v>
          </cell>
          <cell r="DT83">
            <v>45927</v>
          </cell>
          <cell r="DU83">
            <v>45928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 xml:space="preserve"> / </v>
          </cell>
          <cell r="EG83"/>
          <cell r="EH83"/>
          <cell r="EI83"/>
        </row>
        <row r="84">
          <cell r="B84" t="str">
            <v>MK68-001154</v>
          </cell>
          <cell r="C84">
            <v>45922</v>
          </cell>
          <cell r="E84" t="str">
            <v>บจก.วีซีเอฟ</v>
          </cell>
          <cell r="F84" t="str">
            <v>SPEED PLUS 111 ลาว</v>
          </cell>
          <cell r="G84">
            <v>20</v>
          </cell>
          <cell r="H84">
            <v>37</v>
          </cell>
          <cell r="I84" t="str">
            <v>ขาว</v>
          </cell>
          <cell r="J84" t="str">
            <v>ใส</v>
          </cell>
          <cell r="L84">
            <v>100</v>
          </cell>
          <cell r="M84" t="str">
            <v>±</v>
          </cell>
          <cell r="N84">
            <v>5</v>
          </cell>
          <cell r="R84" t="str">
            <v>ไม่</v>
          </cell>
          <cell r="T84" t="str">
            <v>ไม่สวมถุงใน</v>
          </cell>
          <cell r="U84"/>
          <cell r="V84"/>
          <cell r="X84">
            <v>45929</v>
          </cell>
          <cell r="Z84" t="str">
            <v>500กระสอบแบน</v>
          </cell>
          <cell r="AA84">
            <v>5000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0</v>
          </cell>
          <cell r="AL84">
            <v>5000</v>
          </cell>
          <cell r="AM84"/>
          <cell r="AN84">
            <v>5250</v>
          </cell>
          <cell r="AO84" t="str">
            <v>WSWT2025800SM</v>
          </cell>
          <cell r="AQ84">
            <v>5378.4500000000007</v>
          </cell>
          <cell r="AR84">
            <v>0</v>
          </cell>
          <cell r="AS84">
            <v>5378.4500000000007</v>
          </cell>
          <cell r="AT84">
            <v>0</v>
          </cell>
          <cell r="AU84">
            <v>5378.4500000000007</v>
          </cell>
          <cell r="BZ84" t="str">
            <v>WRWT25850/WRWT25850</v>
          </cell>
          <cell r="CA84">
            <v>406.37177777777782</v>
          </cell>
          <cell r="DL84" t="str">
            <v>P6</v>
          </cell>
          <cell r="DM84">
            <v>4</v>
          </cell>
          <cell r="DN84">
            <v>45929</v>
          </cell>
          <cell r="DP84">
            <v>45924</v>
          </cell>
          <cell r="DQ84">
            <v>45925</v>
          </cell>
          <cell r="DR84">
            <v>45918</v>
          </cell>
          <cell r="DS84">
            <v>45926</v>
          </cell>
          <cell r="DT84">
            <v>45927</v>
          </cell>
          <cell r="DU84">
            <v>45928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 xml:space="preserve"> / </v>
          </cell>
          <cell r="EG84"/>
          <cell r="EH84"/>
          <cell r="EI84"/>
        </row>
        <row r="85">
          <cell r="B85" t="str">
            <v>MK68-001153</v>
          </cell>
          <cell r="C85">
            <v>45922</v>
          </cell>
          <cell r="E85" t="str">
            <v>บจก.วีซีเอฟ</v>
          </cell>
          <cell r="F85" t="str">
            <v>VC 105</v>
          </cell>
          <cell r="G85">
            <v>20</v>
          </cell>
          <cell r="H85">
            <v>37</v>
          </cell>
          <cell r="I85" t="str">
            <v>ขาว</v>
          </cell>
          <cell r="J85" t="str">
            <v>ใส</v>
          </cell>
          <cell r="L85">
            <v>100</v>
          </cell>
          <cell r="M85" t="str">
            <v>±</v>
          </cell>
          <cell r="N85">
            <v>5</v>
          </cell>
          <cell r="R85" t="str">
            <v>บิด</v>
          </cell>
          <cell r="T85" t="str">
            <v>ไม่สวมถุงใน</v>
          </cell>
          <cell r="U85"/>
          <cell r="V85"/>
          <cell r="X85">
            <v>45937</v>
          </cell>
          <cell r="Z85" t="str">
            <v>500กระสอบแบน</v>
          </cell>
          <cell r="AA85">
            <v>10000</v>
          </cell>
          <cell r="AB85">
            <v>0</v>
          </cell>
          <cell r="AC85">
            <v>0</v>
          </cell>
          <cell r="AD85">
            <v>0</v>
          </cell>
          <cell r="AG85"/>
          <cell r="AI85"/>
          <cell r="AJ85">
            <v>0</v>
          </cell>
          <cell r="AL85">
            <v>10000</v>
          </cell>
          <cell r="AM85"/>
          <cell r="AN85">
            <v>10500</v>
          </cell>
          <cell r="AO85" t="str">
            <v>WSWT2025800SM</v>
          </cell>
          <cell r="AQ85">
            <v>10756.900000000001</v>
          </cell>
          <cell r="AR85">
            <v>0</v>
          </cell>
          <cell r="AS85">
            <v>10756.900000000001</v>
          </cell>
          <cell r="AT85">
            <v>0</v>
          </cell>
          <cell r="AU85">
            <v>10756.900000000001</v>
          </cell>
          <cell r="BZ85" t="str">
            <v>WRWT25850/WRWT25850</v>
          </cell>
          <cell r="CA85">
            <v>812.74355555555564</v>
          </cell>
          <cell r="DL85" t="str">
            <v>P6</v>
          </cell>
          <cell r="DM85">
            <v>4</v>
          </cell>
          <cell r="DN85">
            <v>45937</v>
          </cell>
          <cell r="DP85">
            <v>45932</v>
          </cell>
          <cell r="DQ85">
            <v>45933</v>
          </cell>
          <cell r="DR85">
            <v>45926</v>
          </cell>
          <cell r="DS85">
            <v>45934</v>
          </cell>
          <cell r="DT85">
            <v>45935</v>
          </cell>
          <cell r="DU85">
            <v>45936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 xml:space="preserve"> / </v>
          </cell>
          <cell r="EG85"/>
          <cell r="EH85"/>
          <cell r="EI85"/>
        </row>
        <row r="86">
          <cell r="B86" t="str">
            <v>MK68-001153</v>
          </cell>
          <cell r="C86">
            <v>45922</v>
          </cell>
          <cell r="E86" t="str">
            <v>บจก.วีซีเอฟ</v>
          </cell>
          <cell r="F86" t="str">
            <v>VC 120</v>
          </cell>
          <cell r="G86">
            <v>20</v>
          </cell>
          <cell r="H86">
            <v>37</v>
          </cell>
          <cell r="I86" t="str">
            <v>ขาว</v>
          </cell>
          <cell r="J86" t="str">
            <v>ใส</v>
          </cell>
          <cell r="L86">
            <v>100</v>
          </cell>
          <cell r="M86" t="str">
            <v>±</v>
          </cell>
          <cell r="N86">
            <v>5</v>
          </cell>
          <cell r="R86" t="str">
            <v>บิด</v>
          </cell>
          <cell r="T86" t="str">
            <v>ไม่สวมถุงใน</v>
          </cell>
          <cell r="U86"/>
          <cell r="V86"/>
          <cell r="X86">
            <v>45937</v>
          </cell>
          <cell r="Z86" t="str">
            <v>500กระสอบแบน</v>
          </cell>
          <cell r="AA86">
            <v>30000</v>
          </cell>
          <cell r="AB86">
            <v>0</v>
          </cell>
          <cell r="AC86">
            <v>0</v>
          </cell>
          <cell r="AD86">
            <v>0</v>
          </cell>
          <cell r="AG86"/>
          <cell r="AI86"/>
          <cell r="AJ86">
            <v>0</v>
          </cell>
          <cell r="AL86">
            <v>30000</v>
          </cell>
          <cell r="AM86"/>
          <cell r="AN86">
            <v>31500</v>
          </cell>
          <cell r="AO86" t="str">
            <v>WSWT2025800SM</v>
          </cell>
          <cell r="AQ86">
            <v>32270.700000000004</v>
          </cell>
          <cell r="AR86">
            <v>0</v>
          </cell>
          <cell r="AS86">
            <v>32270.700000000004</v>
          </cell>
          <cell r="AT86">
            <v>0</v>
          </cell>
          <cell r="AU86">
            <v>32270.700000000004</v>
          </cell>
          <cell r="BZ86" t="str">
            <v>WRWT25850/WRWT25850</v>
          </cell>
          <cell r="CA86">
            <v>2438.2306666666668</v>
          </cell>
          <cell r="DL86" t="str">
            <v>P6</v>
          </cell>
          <cell r="DM86">
            <v>4</v>
          </cell>
          <cell r="DN86">
            <v>45937</v>
          </cell>
          <cell r="DP86">
            <v>45932</v>
          </cell>
          <cell r="DQ86">
            <v>45933</v>
          </cell>
          <cell r="DR86">
            <v>45926</v>
          </cell>
          <cell r="DS86">
            <v>45934</v>
          </cell>
          <cell r="DT86">
            <v>45935</v>
          </cell>
          <cell r="DU86">
            <v>45936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 xml:space="preserve"> / </v>
          </cell>
          <cell r="EG86"/>
          <cell r="EH86"/>
          <cell r="EI86"/>
        </row>
        <row r="87">
          <cell r="B87" t="str">
            <v>MK68-001153</v>
          </cell>
          <cell r="C87">
            <v>45922</v>
          </cell>
          <cell r="E87" t="str">
            <v>บจก.วีซีเอฟ</v>
          </cell>
          <cell r="F87" t="str">
            <v>JET 888</v>
          </cell>
          <cell r="G87">
            <v>20</v>
          </cell>
          <cell r="H87">
            <v>37</v>
          </cell>
          <cell r="I87" t="str">
            <v>ขาว</v>
          </cell>
          <cell r="J87" t="str">
            <v>ใส</v>
          </cell>
          <cell r="L87">
            <v>100</v>
          </cell>
          <cell r="M87" t="str">
            <v>±</v>
          </cell>
          <cell r="N87">
            <v>5</v>
          </cell>
          <cell r="R87" t="str">
            <v>ไม่</v>
          </cell>
          <cell r="T87" t="str">
            <v>ไม่สวมถุงใน</v>
          </cell>
          <cell r="U87"/>
          <cell r="V87"/>
          <cell r="X87">
            <v>45937</v>
          </cell>
          <cell r="Z87" t="str">
            <v>500กระสอบแบน</v>
          </cell>
          <cell r="AA87">
            <v>5000</v>
          </cell>
          <cell r="AB87">
            <v>0</v>
          </cell>
          <cell r="AC87">
            <v>0</v>
          </cell>
          <cell r="AD87">
            <v>0</v>
          </cell>
          <cell r="AG87"/>
          <cell r="AI87"/>
          <cell r="AJ87">
            <v>0</v>
          </cell>
          <cell r="AL87">
            <v>5000</v>
          </cell>
          <cell r="AM87"/>
          <cell r="AN87">
            <v>5250</v>
          </cell>
          <cell r="AO87" t="str">
            <v>WSWT2025800SM</v>
          </cell>
          <cell r="AQ87">
            <v>5378.4500000000007</v>
          </cell>
          <cell r="AR87">
            <v>0</v>
          </cell>
          <cell r="AS87">
            <v>5378.4500000000007</v>
          </cell>
          <cell r="AT87">
            <v>0</v>
          </cell>
          <cell r="AU87">
            <v>5378.4500000000007</v>
          </cell>
          <cell r="BZ87" t="str">
            <v>WRWT25850/WRWT25850</v>
          </cell>
          <cell r="CA87">
            <v>406.37177777777782</v>
          </cell>
          <cell r="DL87" t="str">
            <v>P6</v>
          </cell>
          <cell r="DM87">
            <v>4</v>
          </cell>
          <cell r="DN87">
            <v>45937</v>
          </cell>
          <cell r="DP87">
            <v>45932</v>
          </cell>
          <cell r="DQ87">
            <v>45933</v>
          </cell>
          <cell r="DR87">
            <v>45926</v>
          </cell>
          <cell r="DS87">
            <v>45934</v>
          </cell>
          <cell r="DT87">
            <v>45935</v>
          </cell>
          <cell r="DU87">
            <v>45936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 xml:space="preserve"> / </v>
          </cell>
          <cell r="EG87"/>
          <cell r="EH87"/>
          <cell r="EI87"/>
        </row>
        <row r="88">
          <cell r="B88" t="str">
            <v>MK68-001156</v>
          </cell>
          <cell r="C88">
            <v>45923</v>
          </cell>
          <cell r="E88" t="str">
            <v>บจก.เอสพีเอ็ม อาหารสัตว์</v>
          </cell>
          <cell r="F88" t="str">
            <v>NOVA S5</v>
          </cell>
          <cell r="G88">
            <v>20</v>
          </cell>
          <cell r="H88">
            <v>38</v>
          </cell>
          <cell r="I88" t="str">
            <v>ขาว</v>
          </cell>
          <cell r="J88" t="str">
            <v>ด้าน</v>
          </cell>
          <cell r="L88">
            <v>100</v>
          </cell>
          <cell r="M88" t="str">
            <v>±</v>
          </cell>
          <cell r="N88">
            <v>5</v>
          </cell>
          <cell r="R88" t="str">
            <v>บิด</v>
          </cell>
          <cell r="T88" t="str">
            <v>ไม่สวมถุงใน</v>
          </cell>
          <cell r="U88"/>
          <cell r="V88"/>
          <cell r="X88">
            <v>45958</v>
          </cell>
          <cell r="Z88" t="str">
            <v>500กระสอบแบน</v>
          </cell>
          <cell r="AA88">
            <v>3000</v>
          </cell>
          <cell r="AB88">
            <v>0</v>
          </cell>
          <cell r="AC88">
            <v>0</v>
          </cell>
          <cell r="AD88">
            <v>0</v>
          </cell>
          <cell r="AG88"/>
          <cell r="AI88"/>
          <cell r="AJ88">
            <v>0</v>
          </cell>
          <cell r="AL88">
            <v>3000</v>
          </cell>
          <cell r="AM88"/>
          <cell r="AN88">
            <v>3150</v>
          </cell>
          <cell r="AO88" t="str">
            <v>WSWT2025800SM</v>
          </cell>
          <cell r="AQ88">
            <v>3310.89</v>
          </cell>
          <cell r="AR88">
            <v>0</v>
          </cell>
          <cell r="AS88">
            <v>3310.89</v>
          </cell>
          <cell r="AT88">
            <v>0</v>
          </cell>
          <cell r="AU88">
            <v>3310.89</v>
          </cell>
          <cell r="BZ88" t="str">
            <v>WRWT25850/WRWT25850</v>
          </cell>
          <cell r="CA88">
            <v>250.15613333333337</v>
          </cell>
          <cell r="DL88" t="str">
            <v>P6</v>
          </cell>
          <cell r="DM88">
            <v>4</v>
          </cell>
          <cell r="DN88">
            <v>45958</v>
          </cell>
          <cell r="DP88">
            <v>45953</v>
          </cell>
          <cell r="DQ88">
            <v>45954</v>
          </cell>
          <cell r="DR88">
            <v>45947</v>
          </cell>
          <cell r="DS88">
            <v>45955</v>
          </cell>
          <cell r="DT88">
            <v>45956</v>
          </cell>
          <cell r="DU88">
            <v>45957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 xml:space="preserve"> / </v>
          </cell>
          <cell r="EG88"/>
          <cell r="EH88"/>
          <cell r="EI88"/>
        </row>
        <row r="89">
          <cell r="B89" t="str">
            <v>MK68-001155</v>
          </cell>
          <cell r="C89">
            <v>45923</v>
          </cell>
          <cell r="E89" t="str">
            <v>บจก.เอสพีเอ็ม อาหารสัตว์</v>
          </cell>
          <cell r="F89" t="str">
            <v>นาโน 01 พลัส</v>
          </cell>
          <cell r="G89">
            <v>20</v>
          </cell>
          <cell r="H89">
            <v>38</v>
          </cell>
          <cell r="I89" t="str">
            <v>ขาว</v>
          </cell>
          <cell r="J89" t="str">
            <v>ด้าน</v>
          </cell>
          <cell r="L89">
            <v>100</v>
          </cell>
          <cell r="M89" t="str">
            <v>±</v>
          </cell>
          <cell r="N89">
            <v>5</v>
          </cell>
          <cell r="R89" t="str">
            <v>บิด</v>
          </cell>
          <cell r="T89" t="str">
            <v>ไม่สวมถุงใน</v>
          </cell>
          <cell r="U89"/>
          <cell r="V89"/>
          <cell r="X89" t="str">
            <v>รอแจ้ง</v>
          </cell>
          <cell r="Z89" t="str">
            <v>500กระสอบแบน</v>
          </cell>
          <cell r="AA89">
            <v>3000</v>
          </cell>
          <cell r="AB89">
            <v>0</v>
          </cell>
          <cell r="AC89">
            <v>0</v>
          </cell>
          <cell r="AD89">
            <v>0</v>
          </cell>
          <cell r="AG89"/>
          <cell r="AI89"/>
          <cell r="AJ89">
            <v>0</v>
          </cell>
          <cell r="AL89">
            <v>3000</v>
          </cell>
          <cell r="AM89"/>
          <cell r="AN89">
            <v>3150</v>
          </cell>
          <cell r="AO89" t="str">
            <v>WSWT2025800SM</v>
          </cell>
          <cell r="AQ89">
            <v>3310.89</v>
          </cell>
          <cell r="AR89">
            <v>0</v>
          </cell>
          <cell r="AS89">
            <v>3310.89</v>
          </cell>
          <cell r="AT89">
            <v>0</v>
          </cell>
          <cell r="AU89">
            <v>3310.89</v>
          </cell>
          <cell r="BZ89" t="str">
            <v>WRWT25850/WRWT25850</v>
          </cell>
          <cell r="CA89">
            <v>250.15613333333337</v>
          </cell>
          <cell r="DL89" t="str">
            <v>P6</v>
          </cell>
          <cell r="DM89">
            <v>4</v>
          </cell>
          <cell r="DN89" t="str">
            <v>รอแจ้ง</v>
          </cell>
          <cell r="DP89" t="e">
            <v>#VALUE!</v>
          </cell>
          <cell r="DQ89" t="e">
            <v>#VALUE!</v>
          </cell>
          <cell r="DR89" t="e">
            <v>#VALUE!</v>
          </cell>
          <cell r="DS89" t="e">
            <v>#VALUE!</v>
          </cell>
          <cell r="DT89" t="e">
            <v>#VALUE!</v>
          </cell>
          <cell r="DU89" t="e">
            <v>#VALUE!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 xml:space="preserve"> / </v>
          </cell>
          <cell r="EG89"/>
          <cell r="EH89"/>
          <cell r="EI89"/>
        </row>
        <row r="90">
          <cell r="B90" t="str">
            <v>MK68-001158</v>
          </cell>
          <cell r="C90">
            <v>45923</v>
          </cell>
          <cell r="E90" t="str">
            <v>บจก.เอสพีเอ็ม อาหารสัตว์</v>
          </cell>
          <cell r="F90" t="str">
            <v>SW 441</v>
          </cell>
          <cell r="G90">
            <v>20</v>
          </cell>
          <cell r="H90">
            <v>38</v>
          </cell>
          <cell r="I90" t="str">
            <v>ขาว</v>
          </cell>
          <cell r="J90" t="str">
            <v>ใส</v>
          </cell>
          <cell r="L90">
            <v>100</v>
          </cell>
          <cell r="M90" t="str">
            <v>±</v>
          </cell>
          <cell r="N90">
            <v>5</v>
          </cell>
          <cell r="R90" t="str">
            <v>บิด</v>
          </cell>
          <cell r="T90" t="str">
            <v>ไม่สวมถุงใน</v>
          </cell>
          <cell r="U90"/>
          <cell r="V90"/>
          <cell r="X90" t="str">
            <v>รอแจ้ง</v>
          </cell>
          <cell r="Z90" t="str">
            <v>500กระสอบแบน</v>
          </cell>
          <cell r="AA90">
            <v>25000</v>
          </cell>
          <cell r="AB90">
            <v>0</v>
          </cell>
          <cell r="AC90">
            <v>0</v>
          </cell>
          <cell r="AD90">
            <v>0</v>
          </cell>
          <cell r="AG90"/>
          <cell r="AI90"/>
          <cell r="AJ90">
            <v>0</v>
          </cell>
          <cell r="AL90">
            <v>25000</v>
          </cell>
          <cell r="AM90"/>
          <cell r="AN90">
            <v>26250</v>
          </cell>
          <cell r="AO90" t="str">
            <v>WSWT2025800SM</v>
          </cell>
          <cell r="AQ90">
            <v>27590.75</v>
          </cell>
          <cell r="AR90">
            <v>0</v>
          </cell>
          <cell r="AS90">
            <v>27590.75</v>
          </cell>
          <cell r="AT90">
            <v>0</v>
          </cell>
          <cell r="AU90">
            <v>27590.75</v>
          </cell>
          <cell r="BZ90" t="str">
            <v>WRWT25850/WRWT25850</v>
          </cell>
          <cell r="CA90">
            <v>2084.6344444444444</v>
          </cell>
          <cell r="DL90" t="str">
            <v>P6</v>
          </cell>
          <cell r="DM90">
            <v>4</v>
          </cell>
          <cell r="DN90" t="str">
            <v>รอแจ้ง</v>
          </cell>
          <cell r="DP90" t="e">
            <v>#VALUE!</v>
          </cell>
          <cell r="DQ90" t="e">
            <v>#VALUE!</v>
          </cell>
          <cell r="DR90" t="e">
            <v>#VALUE!</v>
          </cell>
          <cell r="DS90" t="e">
            <v>#VALUE!</v>
          </cell>
          <cell r="DT90" t="e">
            <v>#VALUE!</v>
          </cell>
          <cell r="DU90" t="e">
            <v>#VALUE!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 xml:space="preserve"> / </v>
          </cell>
          <cell r="EG90"/>
          <cell r="EH90"/>
          <cell r="EI90"/>
        </row>
        <row r="91">
          <cell r="B91" t="str">
            <v>MK68-001159</v>
          </cell>
          <cell r="C91">
            <v>45923</v>
          </cell>
          <cell r="E91" t="str">
            <v>บจก.เอสพีเอ็ม อาหารสัตว์</v>
          </cell>
          <cell r="F91" t="str">
            <v>SPM 915</v>
          </cell>
          <cell r="G91">
            <v>20</v>
          </cell>
          <cell r="H91">
            <v>38</v>
          </cell>
          <cell r="I91" t="str">
            <v>ขาว</v>
          </cell>
          <cell r="J91" t="str">
            <v>ด้าน</v>
          </cell>
          <cell r="L91">
            <v>100</v>
          </cell>
          <cell r="M91" t="str">
            <v>±</v>
          </cell>
          <cell r="N91">
            <v>5</v>
          </cell>
          <cell r="R91" t="str">
            <v>บิด</v>
          </cell>
          <cell r="T91" t="str">
            <v>ไม่สวมถุงใน</v>
          </cell>
          <cell r="U91"/>
          <cell r="V91"/>
          <cell r="X91" t="str">
            <v>รอแจ้ง</v>
          </cell>
          <cell r="Z91" t="str">
            <v>500กระสอบแบน</v>
          </cell>
          <cell r="AA91">
            <v>3000</v>
          </cell>
          <cell r="AB91">
            <v>0</v>
          </cell>
          <cell r="AC91">
            <v>0</v>
          </cell>
          <cell r="AD91">
            <v>0</v>
          </cell>
          <cell r="AG91"/>
          <cell r="AI91"/>
          <cell r="AJ91">
            <v>0</v>
          </cell>
          <cell r="AL91">
            <v>3000</v>
          </cell>
          <cell r="AM91"/>
          <cell r="AN91">
            <v>3150</v>
          </cell>
          <cell r="AO91" t="str">
            <v>WSWT2025800SM</v>
          </cell>
          <cell r="AQ91">
            <v>3310.89</v>
          </cell>
          <cell r="AR91">
            <v>0</v>
          </cell>
          <cell r="AS91">
            <v>3310.89</v>
          </cell>
          <cell r="AT91">
            <v>0</v>
          </cell>
          <cell r="AU91">
            <v>3310.89</v>
          </cell>
          <cell r="BZ91" t="str">
            <v>WRWT25850/WRWT25850</v>
          </cell>
          <cell r="CA91">
            <v>250.15613333333337</v>
          </cell>
          <cell r="DL91" t="str">
            <v>P6</v>
          </cell>
          <cell r="DM91">
            <v>4</v>
          </cell>
          <cell r="DN91" t="str">
            <v>รอแจ้ง</v>
          </cell>
          <cell r="DP91" t="e">
            <v>#VALUE!</v>
          </cell>
          <cell r="DQ91" t="e">
            <v>#VALUE!</v>
          </cell>
          <cell r="DR91" t="e">
            <v>#VALUE!</v>
          </cell>
          <cell r="DS91" t="e">
            <v>#VALUE!</v>
          </cell>
          <cell r="DT91" t="e">
            <v>#VALUE!</v>
          </cell>
          <cell r="DU91" t="e">
            <v>#VALUE!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 xml:space="preserve"> / </v>
          </cell>
          <cell r="EG91"/>
          <cell r="EH91"/>
          <cell r="EI91"/>
        </row>
        <row r="92">
          <cell r="B92" t="str">
            <v>MK68-001157</v>
          </cell>
          <cell r="C92">
            <v>45923</v>
          </cell>
          <cell r="E92" t="str">
            <v>บจก.เอสพีเอ็ม อาหารสัตว์</v>
          </cell>
          <cell r="F92" t="str">
            <v>HERO 111</v>
          </cell>
          <cell r="G92">
            <v>20</v>
          </cell>
          <cell r="H92">
            <v>38</v>
          </cell>
          <cell r="I92" t="str">
            <v>ขาว</v>
          </cell>
          <cell r="J92" t="str">
            <v>ด้าน</v>
          </cell>
          <cell r="L92">
            <v>100</v>
          </cell>
          <cell r="M92" t="str">
            <v>±</v>
          </cell>
          <cell r="N92">
            <v>5</v>
          </cell>
          <cell r="R92" t="str">
            <v>บิด</v>
          </cell>
          <cell r="T92" t="str">
            <v>ไม่สวมถุงใน</v>
          </cell>
          <cell r="U92"/>
          <cell r="V92"/>
          <cell r="X92" t="str">
            <v>รอแจ้ง</v>
          </cell>
          <cell r="Z92" t="str">
            <v>500กระสอบแบน</v>
          </cell>
          <cell r="AA92">
            <v>3000</v>
          </cell>
          <cell r="AB92">
            <v>0</v>
          </cell>
          <cell r="AC92">
            <v>0</v>
          </cell>
          <cell r="AD92">
            <v>0</v>
          </cell>
          <cell r="AG92"/>
          <cell r="AI92"/>
          <cell r="AJ92">
            <v>0</v>
          </cell>
          <cell r="AL92">
            <v>3000</v>
          </cell>
          <cell r="AM92"/>
          <cell r="AN92">
            <v>3150</v>
          </cell>
          <cell r="AO92" t="str">
            <v>WSWT2025800SM</v>
          </cell>
          <cell r="AQ92">
            <v>3310.89</v>
          </cell>
          <cell r="AR92">
            <v>0</v>
          </cell>
          <cell r="AS92">
            <v>3310.89</v>
          </cell>
          <cell r="AT92">
            <v>0</v>
          </cell>
          <cell r="AU92">
            <v>3310.89</v>
          </cell>
          <cell r="BZ92" t="str">
            <v>WRWT25850/WRWT25850</v>
          </cell>
          <cell r="CA92">
            <v>250.15613333333337</v>
          </cell>
          <cell r="DL92" t="str">
            <v>P6</v>
          </cell>
          <cell r="DM92">
            <v>4</v>
          </cell>
          <cell r="DN92" t="str">
            <v>รอแจ้ง</v>
          </cell>
          <cell r="DP92" t="e">
            <v>#VALUE!</v>
          </cell>
          <cell r="DQ92" t="e">
            <v>#VALUE!</v>
          </cell>
          <cell r="DR92" t="e">
            <v>#VALUE!</v>
          </cell>
          <cell r="DS92" t="e">
            <v>#VALUE!</v>
          </cell>
          <cell r="DT92" t="e">
            <v>#VALUE!</v>
          </cell>
          <cell r="DU92" t="e">
            <v>#VALUE!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 xml:space="preserve"> / </v>
          </cell>
          <cell r="EG92"/>
          <cell r="EH92"/>
          <cell r="EI92"/>
        </row>
        <row r="93">
          <cell r="B93" t="str">
            <v>MK68-001093</v>
          </cell>
          <cell r="C93">
            <v>45909</v>
          </cell>
          <cell r="E93" t="str">
            <v>บจก.เอสพีเอ็ม อาหารสัตว์</v>
          </cell>
          <cell r="F93" t="str">
            <v>เอส ฟาร์ม115</v>
          </cell>
          <cell r="G93">
            <v>20</v>
          </cell>
          <cell r="H93">
            <v>38</v>
          </cell>
          <cell r="I93" t="str">
            <v>ขาว</v>
          </cell>
          <cell r="J93" t="str">
            <v>ด้าน</v>
          </cell>
          <cell r="L93">
            <v>100</v>
          </cell>
          <cell r="M93" t="str">
            <v>±</v>
          </cell>
          <cell r="N93">
            <v>5</v>
          </cell>
          <cell r="R93" t="str">
            <v>บิด</v>
          </cell>
          <cell r="T93" t="str">
            <v>ไม่สวมถุงใน</v>
          </cell>
          <cell r="U93"/>
          <cell r="V93"/>
          <cell r="X93">
            <v>45958</v>
          </cell>
          <cell r="Z93" t="str">
            <v>500กระสอบแบน</v>
          </cell>
          <cell r="AA93">
            <v>6000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5531</v>
          </cell>
          <cell r="AL93">
            <v>469</v>
          </cell>
          <cell r="AM93">
            <v>6100</v>
          </cell>
          <cell r="AN93">
            <v>0</v>
          </cell>
          <cell r="AO93" t="str">
            <v>WSWT2025800SM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BZ93" t="str">
            <v>WRWT25850/WRWT25850</v>
          </cell>
          <cell r="CA93">
            <v>0</v>
          </cell>
          <cell r="DL93" t="str">
            <v>P6</v>
          </cell>
          <cell r="DM93">
            <v>4</v>
          </cell>
          <cell r="DN93">
            <v>45958</v>
          </cell>
          <cell r="DP93">
            <v>45953</v>
          </cell>
          <cell r="DQ93">
            <v>45954</v>
          </cell>
          <cell r="DR93">
            <v>45947</v>
          </cell>
          <cell r="DS93">
            <v>45955</v>
          </cell>
          <cell r="DT93">
            <v>45956</v>
          </cell>
          <cell r="DU93">
            <v>45957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 xml:space="preserve"> / </v>
          </cell>
          <cell r="EG93"/>
          <cell r="EH93"/>
          <cell r="EI93"/>
        </row>
        <row r="94">
          <cell r="B94" t="str">
            <v>MK68-001040</v>
          </cell>
          <cell r="C94">
            <v>45896</v>
          </cell>
          <cell r="E94" t="str">
            <v>บจก.เอสพีเอ็ม อาหารสัตว์</v>
          </cell>
          <cell r="F94" t="str">
            <v>ฟิล กู๊ด พี4</v>
          </cell>
          <cell r="G94">
            <v>20</v>
          </cell>
          <cell r="H94">
            <v>38</v>
          </cell>
          <cell r="I94" t="str">
            <v>ขาว</v>
          </cell>
          <cell r="J94" t="str">
            <v>ใส</v>
          </cell>
          <cell r="L94">
            <v>100</v>
          </cell>
          <cell r="M94" t="str">
            <v>±</v>
          </cell>
          <cell r="N94">
            <v>5</v>
          </cell>
          <cell r="R94" t="str">
            <v>บิด</v>
          </cell>
          <cell r="T94" t="str">
            <v>ไม่สวมถุงใน</v>
          </cell>
          <cell r="U94"/>
          <cell r="V94"/>
          <cell r="X94">
            <v>45926</v>
          </cell>
          <cell r="Z94" t="str">
            <v>500กระสอบแบน</v>
          </cell>
          <cell r="AA94">
            <v>8000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7232</v>
          </cell>
          <cell r="AL94">
            <v>768</v>
          </cell>
          <cell r="AM94">
            <v>8100</v>
          </cell>
          <cell r="AN94">
            <v>0</v>
          </cell>
          <cell r="AO94" t="str">
            <v>WSWT2025800SM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BZ94" t="str">
            <v>WRWT25850/WRWT25850</v>
          </cell>
          <cell r="CA94">
            <v>0</v>
          </cell>
          <cell r="DL94" t="str">
            <v>P6</v>
          </cell>
          <cell r="DM94">
            <v>5</v>
          </cell>
          <cell r="DN94">
            <v>45926</v>
          </cell>
          <cell r="DP94">
            <v>45921</v>
          </cell>
          <cell r="DQ94">
            <v>45921</v>
          </cell>
          <cell r="DR94">
            <v>45914</v>
          </cell>
          <cell r="DS94">
            <v>45922</v>
          </cell>
          <cell r="DT94">
            <v>45923</v>
          </cell>
          <cell r="DU94">
            <v>45924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MK68-001119</v>
          </cell>
          <cell r="C95">
            <v>45916</v>
          </cell>
          <cell r="E95" t="str">
            <v>บจก.ซันฟีด</v>
          </cell>
          <cell r="F95" t="str">
            <v>ขุนศึกเบอร์ 1</v>
          </cell>
          <cell r="G95">
            <v>20</v>
          </cell>
          <cell r="H95">
            <v>38</v>
          </cell>
          <cell r="I95" t="str">
            <v>ขาว</v>
          </cell>
          <cell r="J95" t="str">
            <v>ด้าน</v>
          </cell>
          <cell r="L95">
            <v>100</v>
          </cell>
          <cell r="M95" t="str">
            <v>+</v>
          </cell>
          <cell r="N95"/>
          <cell r="R95" t="str">
            <v>บิด</v>
          </cell>
          <cell r="T95" t="str">
            <v>ไม่สวมถุงใน</v>
          </cell>
          <cell r="U95"/>
          <cell r="V95"/>
          <cell r="X95">
            <v>45926</v>
          </cell>
          <cell r="Z95" t="str">
            <v xml:space="preserve">300กระสอบแบนเต็มใบ </v>
          </cell>
          <cell r="AA95">
            <v>10000</v>
          </cell>
          <cell r="AB95">
            <v>0</v>
          </cell>
          <cell r="AC95">
            <v>0</v>
          </cell>
          <cell r="AD95">
            <v>0</v>
          </cell>
          <cell r="AG95"/>
          <cell r="AI95"/>
          <cell r="AJ95">
            <v>0</v>
          </cell>
          <cell r="AL95">
            <v>10000</v>
          </cell>
          <cell r="AM95">
            <v>10100</v>
          </cell>
          <cell r="AN95">
            <v>0</v>
          </cell>
          <cell r="AO95" t="str">
            <v>WSWT2025800SM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BZ95" t="str">
            <v>WRWT25850/WRWT25850</v>
          </cell>
          <cell r="CA95">
            <v>0</v>
          </cell>
          <cell r="DL95" t="str">
            <v>P6</v>
          </cell>
          <cell r="DM95">
            <v>4</v>
          </cell>
          <cell r="DN95">
            <v>45926</v>
          </cell>
          <cell r="DP95">
            <v>45921</v>
          </cell>
          <cell r="DQ95">
            <v>45922</v>
          </cell>
          <cell r="DR95">
            <v>45915</v>
          </cell>
          <cell r="DS95">
            <v>45923</v>
          </cell>
          <cell r="DT95">
            <v>45924</v>
          </cell>
          <cell r="DU95">
            <v>45925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 xml:space="preserve"> /</v>
          </cell>
          <cell r="EG95"/>
          <cell r="EH95"/>
          <cell r="EI95"/>
        </row>
        <row r="96">
          <cell r="B96" t="str">
            <v>MK68-001119</v>
          </cell>
          <cell r="C96">
            <v>45916</v>
          </cell>
          <cell r="E96" t="str">
            <v>บจก.ซันฟีด</v>
          </cell>
          <cell r="F96" t="str">
            <v>ขุนศึกเบอร์ 2</v>
          </cell>
          <cell r="G96">
            <v>20</v>
          </cell>
          <cell r="H96">
            <v>38</v>
          </cell>
          <cell r="I96" t="str">
            <v>ขาว</v>
          </cell>
          <cell r="J96" t="str">
            <v>ด้าน</v>
          </cell>
          <cell r="L96">
            <v>100</v>
          </cell>
          <cell r="M96" t="str">
            <v>+</v>
          </cell>
          <cell r="N96"/>
          <cell r="R96" t="str">
            <v>บิด</v>
          </cell>
          <cell r="T96" t="str">
            <v>ไม่สวมถุงใน</v>
          </cell>
          <cell r="U96"/>
          <cell r="V96"/>
          <cell r="X96">
            <v>45926</v>
          </cell>
          <cell r="Z96" t="str">
            <v xml:space="preserve">300กระสอบแบนเต็มใบ </v>
          </cell>
          <cell r="AA96">
            <v>5000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0</v>
          </cell>
          <cell r="AL96">
            <v>5000</v>
          </cell>
          <cell r="AM96">
            <v>5050</v>
          </cell>
          <cell r="AN96">
            <v>0</v>
          </cell>
          <cell r="AO96" t="str">
            <v>WSWT2025800SM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BZ96" t="str">
            <v>WRWT25850/WRWT25850</v>
          </cell>
          <cell r="CA96">
            <v>0</v>
          </cell>
          <cell r="DL96" t="str">
            <v>P6</v>
          </cell>
          <cell r="DM96">
            <v>4</v>
          </cell>
          <cell r="DN96">
            <v>45926</v>
          </cell>
          <cell r="DP96">
            <v>45921</v>
          </cell>
          <cell r="DQ96">
            <v>45922</v>
          </cell>
          <cell r="DR96">
            <v>45915</v>
          </cell>
          <cell r="DS96">
            <v>45923</v>
          </cell>
          <cell r="DT96">
            <v>45924</v>
          </cell>
          <cell r="DU96">
            <v>45925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 xml:space="preserve"> /</v>
          </cell>
          <cell r="EG96"/>
          <cell r="EH96"/>
          <cell r="EI96"/>
        </row>
        <row r="97">
          <cell r="B97" t="str">
            <v>MK68-001119</v>
          </cell>
          <cell r="C97">
            <v>45916</v>
          </cell>
          <cell r="E97" t="str">
            <v>บจก.ซันฟีด</v>
          </cell>
          <cell r="F97">
            <v>952</v>
          </cell>
          <cell r="G97">
            <v>20</v>
          </cell>
          <cell r="H97">
            <v>38</v>
          </cell>
          <cell r="I97" t="str">
            <v>ขาว</v>
          </cell>
          <cell r="J97" t="str">
            <v>ด้าน</v>
          </cell>
          <cell r="L97">
            <v>100</v>
          </cell>
          <cell r="M97" t="str">
            <v>+</v>
          </cell>
          <cell r="N97"/>
          <cell r="R97" t="str">
            <v>บิด</v>
          </cell>
          <cell r="T97" t="str">
            <v>ไม่สวมถุงใน</v>
          </cell>
          <cell r="U97"/>
          <cell r="V97"/>
          <cell r="X97">
            <v>45926</v>
          </cell>
          <cell r="Z97" t="str">
            <v xml:space="preserve">300กระสอบแบนเต็มใบ </v>
          </cell>
          <cell r="AA97">
            <v>5000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0</v>
          </cell>
          <cell r="AL97">
            <v>5000</v>
          </cell>
          <cell r="AM97">
            <v>5100</v>
          </cell>
          <cell r="AN97">
            <v>0</v>
          </cell>
          <cell r="AO97" t="str">
            <v>WSWT2025800SM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BZ97" t="str">
            <v>WRWT25850/WRWT25850</v>
          </cell>
          <cell r="CA97">
            <v>0</v>
          </cell>
          <cell r="DL97" t="str">
            <v>P6</v>
          </cell>
          <cell r="DM97">
            <v>4</v>
          </cell>
          <cell r="DN97">
            <v>45926</v>
          </cell>
          <cell r="DP97">
            <v>45921</v>
          </cell>
          <cell r="DQ97">
            <v>45922</v>
          </cell>
          <cell r="DR97">
            <v>45915</v>
          </cell>
          <cell r="DS97">
            <v>45923</v>
          </cell>
          <cell r="DT97">
            <v>45924</v>
          </cell>
          <cell r="DU97">
            <v>45925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MK68-001029</v>
          </cell>
          <cell r="C98">
            <v>45892</v>
          </cell>
          <cell r="E98" t="str">
            <v>บจก.เอสพีเอ็ม อาหารสัตว์</v>
          </cell>
          <cell r="F98" t="str">
            <v>SPM 312</v>
          </cell>
          <cell r="G98">
            <v>20</v>
          </cell>
          <cell r="H98">
            <v>37</v>
          </cell>
          <cell r="I98" t="str">
            <v>ขาว</v>
          </cell>
          <cell r="J98" t="str">
            <v>ด้าน</v>
          </cell>
          <cell r="L98">
            <v>97</v>
          </cell>
          <cell r="M98" t="str">
            <v>±</v>
          </cell>
          <cell r="N98">
            <v>5</v>
          </cell>
          <cell r="R98" t="str">
            <v>บิด</v>
          </cell>
          <cell r="T98" t="str">
            <v>ไม่สวมถุงใน</v>
          </cell>
          <cell r="U98"/>
          <cell r="V98"/>
          <cell r="X98">
            <v>45930</v>
          </cell>
          <cell r="Z98" t="str">
            <v>500กระสอบแบน</v>
          </cell>
          <cell r="AA98">
            <v>3000</v>
          </cell>
          <cell r="AB98">
            <v>0</v>
          </cell>
          <cell r="AC98">
            <v>0</v>
          </cell>
          <cell r="AD98">
            <v>0</v>
          </cell>
          <cell r="AG98" t="str">
            <v>ลบสี 675</v>
          </cell>
          <cell r="AI98"/>
          <cell r="AJ98">
            <v>3000</v>
          </cell>
          <cell r="AL98">
            <v>0</v>
          </cell>
          <cell r="AM98">
            <v>3100</v>
          </cell>
          <cell r="AN98">
            <v>0</v>
          </cell>
          <cell r="AO98" t="str">
            <v>WSWT2025800SM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BZ98" t="str">
            <v>WRWT25850/WRWT25850</v>
          </cell>
          <cell r="CA98">
            <v>0</v>
          </cell>
          <cell r="DL98" t="str">
            <v>P6</v>
          </cell>
          <cell r="DM98">
            <v>4</v>
          </cell>
          <cell r="DN98">
            <v>45930</v>
          </cell>
          <cell r="DP98">
            <v>45925</v>
          </cell>
          <cell r="DQ98">
            <v>45926</v>
          </cell>
          <cell r="DR98">
            <v>45919</v>
          </cell>
          <cell r="DS98">
            <v>45927</v>
          </cell>
          <cell r="DT98">
            <v>45928</v>
          </cell>
          <cell r="DU98">
            <v>45929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 xml:space="preserve"> /</v>
          </cell>
          <cell r="EG98"/>
          <cell r="EH98"/>
          <cell r="EI98"/>
        </row>
        <row r="99">
          <cell r="B99" t="str">
            <v>MK68-001033</v>
          </cell>
          <cell r="C99">
            <v>45891</v>
          </cell>
          <cell r="E99" t="str">
            <v>บจก.เอสพีเอ็ม อาหารสัตว์</v>
          </cell>
          <cell r="F99" t="str">
            <v>นาโน 03</v>
          </cell>
          <cell r="G99">
            <v>20</v>
          </cell>
          <cell r="H99">
            <v>38</v>
          </cell>
          <cell r="I99" t="str">
            <v>ขาว</v>
          </cell>
          <cell r="J99" t="str">
            <v>ด้าน</v>
          </cell>
          <cell r="L99">
            <v>100</v>
          </cell>
          <cell r="M99" t="str">
            <v>±</v>
          </cell>
          <cell r="N99">
            <v>5</v>
          </cell>
          <cell r="R99" t="str">
            <v>บิด</v>
          </cell>
          <cell r="T99" t="str">
            <v>ไม่สวมถุงใน</v>
          </cell>
          <cell r="U99"/>
          <cell r="V99"/>
          <cell r="X99">
            <v>45930</v>
          </cell>
          <cell r="Z99" t="str">
            <v>500กระสอบแบน</v>
          </cell>
          <cell r="AA99">
            <v>9000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8447</v>
          </cell>
          <cell r="AL99">
            <v>553</v>
          </cell>
          <cell r="AM99">
            <v>9150</v>
          </cell>
          <cell r="AN99">
            <v>0</v>
          </cell>
          <cell r="AO99" t="str">
            <v>WSWT2025800SM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BZ99" t="str">
            <v>WRWT25850/WRWT25850</v>
          </cell>
          <cell r="CA99">
            <v>0</v>
          </cell>
          <cell r="DL99" t="str">
            <v>P6</v>
          </cell>
          <cell r="DM99">
            <v>5</v>
          </cell>
          <cell r="DN99">
            <v>45930</v>
          </cell>
          <cell r="DP99">
            <v>45925</v>
          </cell>
          <cell r="DQ99">
            <v>45925</v>
          </cell>
          <cell r="DR99">
            <v>45918</v>
          </cell>
          <cell r="DS99">
            <v>45926</v>
          </cell>
          <cell r="DT99">
            <v>45927</v>
          </cell>
          <cell r="DU99">
            <v>45928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</v>
          </cell>
          <cell r="EG99"/>
          <cell r="EH99"/>
          <cell r="EI99"/>
        </row>
        <row r="100">
          <cell r="B100" t="str">
            <v>MK68-001034</v>
          </cell>
          <cell r="C100">
            <v>45891</v>
          </cell>
          <cell r="E100" t="str">
            <v>บจก.เอสพีเอ็ม อาหารสัตว์</v>
          </cell>
          <cell r="F100" t="str">
            <v>นาโน 01</v>
          </cell>
          <cell r="G100">
            <v>20</v>
          </cell>
          <cell r="H100">
            <v>38</v>
          </cell>
          <cell r="I100" t="str">
            <v>ขาว</v>
          </cell>
          <cell r="J100" t="str">
            <v>ด้าน</v>
          </cell>
          <cell r="L100">
            <v>100</v>
          </cell>
          <cell r="M100" t="str">
            <v>±</v>
          </cell>
          <cell r="N100">
            <v>5</v>
          </cell>
          <cell r="R100" t="str">
            <v>บิด</v>
          </cell>
          <cell r="T100" t="str">
            <v>ไม่สวมถุงใน</v>
          </cell>
          <cell r="U100"/>
          <cell r="V100"/>
          <cell r="X100">
            <v>45930</v>
          </cell>
          <cell r="Z100" t="str">
            <v>500กระสอบแบน</v>
          </cell>
          <cell r="AA100">
            <v>4000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3780</v>
          </cell>
          <cell r="AL100">
            <v>220</v>
          </cell>
          <cell r="AM100">
            <v>4100</v>
          </cell>
          <cell r="AN100">
            <v>0</v>
          </cell>
          <cell r="AO100" t="str">
            <v>WSWT2025800SM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BZ100" t="str">
            <v>WRWT25850/WRWT25850</v>
          </cell>
          <cell r="CA100">
            <v>0</v>
          </cell>
          <cell r="DL100" t="str">
            <v>P6</v>
          </cell>
          <cell r="DM100">
            <v>5</v>
          </cell>
          <cell r="DN100">
            <v>45930</v>
          </cell>
          <cell r="DP100">
            <v>45925</v>
          </cell>
          <cell r="DQ100">
            <v>45925</v>
          </cell>
          <cell r="DR100">
            <v>45918</v>
          </cell>
          <cell r="DS100">
            <v>45926</v>
          </cell>
          <cell r="DT100">
            <v>45927</v>
          </cell>
          <cell r="DU100">
            <v>45928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</v>
          </cell>
          <cell r="EG100"/>
          <cell r="EH100"/>
          <cell r="EI100"/>
        </row>
        <row r="101">
          <cell r="B101" t="str">
            <v>MK68-001035</v>
          </cell>
          <cell r="C101">
            <v>45891</v>
          </cell>
          <cell r="E101" t="str">
            <v>บจก.เอสพีเอ็ม อาหารสัตว์</v>
          </cell>
          <cell r="F101" t="str">
            <v>นาโน 02</v>
          </cell>
          <cell r="G101">
            <v>20</v>
          </cell>
          <cell r="H101">
            <v>38</v>
          </cell>
          <cell r="I101" t="str">
            <v>ขาว</v>
          </cell>
          <cell r="J101" t="str">
            <v>ด้าน</v>
          </cell>
          <cell r="L101">
            <v>100</v>
          </cell>
          <cell r="M101" t="str">
            <v>±</v>
          </cell>
          <cell r="N101">
            <v>5</v>
          </cell>
          <cell r="R101" t="str">
            <v>บิด</v>
          </cell>
          <cell r="T101" t="str">
            <v>ไม่สวมถุงใน</v>
          </cell>
          <cell r="U101"/>
          <cell r="V101"/>
          <cell r="X101">
            <v>45930</v>
          </cell>
          <cell r="Z101" t="str">
            <v>500กระสอบแบน</v>
          </cell>
          <cell r="AA101">
            <v>9000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8500</v>
          </cell>
          <cell r="AL101">
            <v>500</v>
          </cell>
          <cell r="AM101">
            <v>9455</v>
          </cell>
          <cell r="AN101">
            <v>0</v>
          </cell>
          <cell r="AO101" t="str">
            <v>WSWT2025800SM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5</v>
          </cell>
          <cell r="DN101">
            <v>45930</v>
          </cell>
          <cell r="DP101">
            <v>45925</v>
          </cell>
          <cell r="DQ101">
            <v>45925</v>
          </cell>
          <cell r="DR101">
            <v>45918</v>
          </cell>
          <cell r="DS101">
            <v>45926</v>
          </cell>
          <cell r="DT101">
            <v>45927</v>
          </cell>
          <cell r="DU101">
            <v>45928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 xml:space="preserve"> /</v>
          </cell>
          <cell r="EG101"/>
          <cell r="EH101"/>
          <cell r="EI101"/>
        </row>
        <row r="102">
          <cell r="B102" t="str">
            <v>MK68-000609</v>
          </cell>
          <cell r="C102">
            <v>45782</v>
          </cell>
          <cell r="E102" t="str">
            <v>บจก.เอสพีเอ็ม อาหารสัตว์</v>
          </cell>
          <cell r="F102" t="str">
            <v xml:space="preserve">SW 441 </v>
          </cell>
          <cell r="G102">
            <v>20</v>
          </cell>
          <cell r="H102">
            <v>38</v>
          </cell>
          <cell r="I102" t="str">
            <v>ขาว</v>
          </cell>
          <cell r="J102" t="str">
            <v>ใส</v>
          </cell>
          <cell r="L102">
            <v>100</v>
          </cell>
          <cell r="M102" t="str">
            <v>±</v>
          </cell>
          <cell r="N102">
            <v>5</v>
          </cell>
          <cell r="R102" t="str">
            <v>บิด</v>
          </cell>
          <cell r="T102" t="str">
            <v>ไม่สวมถุงใน</v>
          </cell>
          <cell r="U102"/>
          <cell r="V102"/>
          <cell r="X102">
            <v>45930</v>
          </cell>
          <cell r="Z102" t="str">
            <v>500กระสอบแบน</v>
          </cell>
          <cell r="AA102">
            <v>5000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5000</v>
          </cell>
          <cell r="AL102">
            <v>0</v>
          </cell>
          <cell r="AM102">
            <v>7290</v>
          </cell>
          <cell r="AN102">
            <v>0</v>
          </cell>
          <cell r="AO102" t="str">
            <v>WSWT2025800SM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BZ102" t="str">
            <v>WRWT25850/WRWT25850</v>
          </cell>
          <cell r="CA102">
            <v>0</v>
          </cell>
          <cell r="DL102" t="str">
            <v>P6</v>
          </cell>
          <cell r="DM102">
            <v>4</v>
          </cell>
          <cell r="DN102">
            <v>45930</v>
          </cell>
          <cell r="DP102">
            <v>45925</v>
          </cell>
          <cell r="DQ102">
            <v>45926</v>
          </cell>
          <cell r="DR102">
            <v>45919</v>
          </cell>
          <cell r="DS102">
            <v>45927</v>
          </cell>
          <cell r="DT102">
            <v>45928</v>
          </cell>
          <cell r="DU102">
            <v>45929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 xml:space="preserve"> / </v>
          </cell>
          <cell r="EG102"/>
          <cell r="EH102"/>
          <cell r="EI102"/>
        </row>
        <row r="103">
          <cell r="B103" t="str">
            <v>MK68-001119</v>
          </cell>
          <cell r="C103">
            <v>45916</v>
          </cell>
          <cell r="E103" t="str">
            <v>บจก.ซันฟีด</v>
          </cell>
          <cell r="F103" t="str">
            <v>ขุนศึกเบอร์ 1</v>
          </cell>
          <cell r="G103">
            <v>20</v>
          </cell>
          <cell r="H103">
            <v>38</v>
          </cell>
          <cell r="I103" t="str">
            <v>ขาว</v>
          </cell>
          <cell r="J103" t="str">
            <v>ด้าน</v>
          </cell>
          <cell r="L103">
            <v>100</v>
          </cell>
          <cell r="M103" t="str">
            <v>+</v>
          </cell>
          <cell r="N103"/>
          <cell r="R103" t="str">
            <v>บิด</v>
          </cell>
          <cell r="T103" t="str">
            <v>ไม่สวมถุงใน</v>
          </cell>
          <cell r="U103"/>
          <cell r="V103"/>
          <cell r="X103">
            <v>45929</v>
          </cell>
          <cell r="Z103" t="str">
            <v xml:space="preserve">300กระสอบแบนเต็มใบ </v>
          </cell>
          <cell r="AA103">
            <v>5000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0</v>
          </cell>
          <cell r="AL103">
            <v>5000</v>
          </cell>
          <cell r="AM103">
            <v>5050</v>
          </cell>
          <cell r="AN103">
            <v>0</v>
          </cell>
          <cell r="AO103" t="str">
            <v>WSWT2025800SM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BZ103" t="str">
            <v>WRWT25850/WRWT25850</v>
          </cell>
          <cell r="CA103">
            <v>0</v>
          </cell>
          <cell r="DL103" t="str">
            <v>P6</v>
          </cell>
          <cell r="DM103">
            <v>4</v>
          </cell>
          <cell r="DN103">
            <v>45929</v>
          </cell>
          <cell r="DP103">
            <v>45924</v>
          </cell>
          <cell r="DQ103">
            <v>45925</v>
          </cell>
          <cell r="DR103">
            <v>45918</v>
          </cell>
          <cell r="DS103">
            <v>45926</v>
          </cell>
          <cell r="DT103">
            <v>45927</v>
          </cell>
          <cell r="DU103">
            <v>45928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 xml:space="preserve"> /</v>
          </cell>
          <cell r="EG103"/>
          <cell r="EH103"/>
          <cell r="EI103"/>
        </row>
        <row r="104">
          <cell r="B104" t="str">
            <v>MK68-001119</v>
          </cell>
          <cell r="C104">
            <v>45916</v>
          </cell>
          <cell r="E104" t="str">
            <v>บจก.ซันฟีด</v>
          </cell>
          <cell r="F104" t="str">
            <v>ขุนศึกเบอร์ 2</v>
          </cell>
          <cell r="G104">
            <v>20</v>
          </cell>
          <cell r="H104">
            <v>38</v>
          </cell>
          <cell r="I104" t="str">
            <v>ขาว</v>
          </cell>
          <cell r="J104" t="str">
            <v>ด้าน</v>
          </cell>
          <cell r="L104">
            <v>100</v>
          </cell>
          <cell r="M104" t="str">
            <v>+</v>
          </cell>
          <cell r="N104"/>
          <cell r="R104" t="str">
            <v>บิด</v>
          </cell>
          <cell r="T104" t="str">
            <v>ไม่สวมถุงใน</v>
          </cell>
          <cell r="U104"/>
          <cell r="V104"/>
          <cell r="X104">
            <v>45929</v>
          </cell>
          <cell r="Z104" t="str">
            <v xml:space="preserve">300กระสอบแบนเต็มใบ </v>
          </cell>
          <cell r="AA104">
            <v>5000</v>
          </cell>
          <cell r="AB104">
            <v>0</v>
          </cell>
          <cell r="AC104">
            <v>0</v>
          </cell>
          <cell r="AD104">
            <v>0</v>
          </cell>
          <cell r="AG104"/>
          <cell r="AI104"/>
          <cell r="AJ104">
            <v>0</v>
          </cell>
          <cell r="AL104">
            <v>5000</v>
          </cell>
          <cell r="AM104">
            <v>5050</v>
          </cell>
          <cell r="AN104">
            <v>0</v>
          </cell>
          <cell r="AO104" t="str">
            <v>WSWT2025800SM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BZ104" t="str">
            <v>WRWT25850/WRWT25850</v>
          </cell>
          <cell r="CA104">
            <v>0</v>
          </cell>
          <cell r="DL104" t="str">
            <v>P6</v>
          </cell>
          <cell r="DM104">
            <v>4</v>
          </cell>
          <cell r="DN104">
            <v>45929</v>
          </cell>
          <cell r="DP104">
            <v>45924</v>
          </cell>
          <cell r="DQ104">
            <v>45925</v>
          </cell>
          <cell r="DR104">
            <v>45918</v>
          </cell>
          <cell r="DS104">
            <v>45926</v>
          </cell>
          <cell r="DT104">
            <v>45927</v>
          </cell>
          <cell r="DU104">
            <v>45928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MK68-001119</v>
          </cell>
          <cell r="C105">
            <v>45916</v>
          </cell>
          <cell r="E105" t="str">
            <v>บจก.ซันฟีด</v>
          </cell>
          <cell r="F105">
            <v>952</v>
          </cell>
          <cell r="G105">
            <v>20</v>
          </cell>
          <cell r="H105">
            <v>38</v>
          </cell>
          <cell r="I105" t="str">
            <v>ขาว</v>
          </cell>
          <cell r="J105" t="str">
            <v>ด้าน</v>
          </cell>
          <cell r="L105">
            <v>100</v>
          </cell>
          <cell r="M105" t="str">
            <v>+</v>
          </cell>
          <cell r="N105"/>
          <cell r="R105" t="str">
            <v>บิด</v>
          </cell>
          <cell r="T105" t="str">
            <v>ไม่สวมถุงใน</v>
          </cell>
          <cell r="U105"/>
          <cell r="V105"/>
          <cell r="X105">
            <v>45929</v>
          </cell>
          <cell r="Z105" t="str">
            <v xml:space="preserve">300กระสอบแบนเต็มใบ </v>
          </cell>
          <cell r="AA105">
            <v>5000</v>
          </cell>
          <cell r="AB105">
            <v>0</v>
          </cell>
          <cell r="AC105">
            <v>0</v>
          </cell>
          <cell r="AD105">
            <v>0</v>
          </cell>
          <cell r="AG105"/>
          <cell r="AI105"/>
          <cell r="AJ105">
            <v>0</v>
          </cell>
          <cell r="AL105">
            <v>5000</v>
          </cell>
          <cell r="AM105">
            <v>2040</v>
          </cell>
          <cell r="AN105">
            <v>3108</v>
          </cell>
          <cell r="AO105" t="str">
            <v>WSWT2025800SM</v>
          </cell>
          <cell r="AQ105">
            <v>3430.0820400000002</v>
          </cell>
          <cell r="AR105">
            <v>3430.0820400000002</v>
          </cell>
          <cell r="AS105">
            <v>0</v>
          </cell>
          <cell r="AT105">
            <v>3430.0820400000002</v>
          </cell>
          <cell r="AU105">
            <v>0</v>
          </cell>
          <cell r="BZ105" t="str">
            <v>WRWT25850/WRWT25850</v>
          </cell>
          <cell r="CA105">
            <v>0</v>
          </cell>
          <cell r="DL105" t="str">
            <v>P6</v>
          </cell>
          <cell r="DM105">
            <v>4</v>
          </cell>
          <cell r="DN105">
            <v>45929</v>
          </cell>
          <cell r="DP105">
            <v>45924</v>
          </cell>
          <cell r="DQ105">
            <v>45925</v>
          </cell>
          <cell r="DR105">
            <v>45918</v>
          </cell>
          <cell r="DS105">
            <v>45926</v>
          </cell>
          <cell r="DT105">
            <v>45927</v>
          </cell>
          <cell r="DU105">
            <v>45928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 xml:space="preserve"> /</v>
          </cell>
          <cell r="EG105"/>
          <cell r="EH105"/>
          <cell r="EI105"/>
        </row>
        <row r="106">
          <cell r="B106" t="str">
            <v>MK68-001123</v>
          </cell>
          <cell r="C106">
            <v>45931</v>
          </cell>
          <cell r="E106" t="str">
            <v>บจก.อินเทคค์ โกลบอล</v>
          </cell>
          <cell r="F106" t="str">
            <v>เพอเฟคค์ 000</v>
          </cell>
          <cell r="G106">
            <v>20</v>
          </cell>
          <cell r="H106">
            <v>36</v>
          </cell>
          <cell r="I106" t="str">
            <v>ขาว</v>
          </cell>
          <cell r="J106" t="str">
            <v>ด้าน</v>
          </cell>
          <cell r="L106">
            <v>100</v>
          </cell>
          <cell r="M106" t="str">
            <v>±</v>
          </cell>
          <cell r="N106">
            <v>5</v>
          </cell>
          <cell r="R106" t="str">
            <v>จับจีบ4"</v>
          </cell>
          <cell r="T106" t="str">
            <v>ไม่สวมถุงใน</v>
          </cell>
          <cell r="U106"/>
          <cell r="V106"/>
          <cell r="X106">
            <v>45930</v>
          </cell>
          <cell r="Z106" t="str">
            <v>มัด80 ใช้สายรัด</v>
          </cell>
          <cell r="AA106">
            <v>10000</v>
          </cell>
          <cell r="AB106">
            <v>0</v>
          </cell>
          <cell r="AC106">
            <v>0</v>
          </cell>
          <cell r="AD106">
            <v>0</v>
          </cell>
          <cell r="AG106"/>
          <cell r="AI106"/>
          <cell r="AJ106">
            <v>0</v>
          </cell>
          <cell r="AL106">
            <v>10000</v>
          </cell>
          <cell r="AM106"/>
          <cell r="AN106">
            <v>10500</v>
          </cell>
          <cell r="AO106" t="str">
            <v>WSWT2025800SM</v>
          </cell>
          <cell r="AQ106">
            <v>10477.5</v>
          </cell>
          <cell r="AR106">
            <v>10477.5</v>
          </cell>
          <cell r="AS106">
            <v>0</v>
          </cell>
          <cell r="AT106">
            <v>10477.5</v>
          </cell>
          <cell r="AU106">
            <v>0</v>
          </cell>
          <cell r="BZ106" t="str">
            <v>WRWT25850/WRWT25850</v>
          </cell>
          <cell r="CA106">
            <v>0</v>
          </cell>
          <cell r="DL106" t="str">
            <v>P6</v>
          </cell>
          <cell r="DM106">
            <v>4</v>
          </cell>
          <cell r="DN106">
            <v>45930</v>
          </cell>
          <cell r="DP106">
            <v>45925</v>
          </cell>
          <cell r="DQ106">
            <v>45926</v>
          </cell>
          <cell r="DR106">
            <v>45919</v>
          </cell>
          <cell r="DS106">
            <v>45927</v>
          </cell>
          <cell r="DT106">
            <v>45928</v>
          </cell>
          <cell r="DU106">
            <v>45929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</v>
          </cell>
          <cell r="EG106"/>
          <cell r="EH106"/>
          <cell r="EI106"/>
        </row>
        <row r="107">
          <cell r="B107" t="str">
            <v>MK68-001129</v>
          </cell>
          <cell r="C107">
            <v>45919</v>
          </cell>
          <cell r="E107" t="str">
            <v>บจก.อินเทคค์ โกลบอล</v>
          </cell>
          <cell r="F107" t="str">
            <v>สุบรรณ 222</v>
          </cell>
          <cell r="G107">
            <v>20</v>
          </cell>
          <cell r="H107">
            <v>36</v>
          </cell>
          <cell r="I107" t="str">
            <v>ขาว</v>
          </cell>
          <cell r="J107" t="str">
            <v>ด้าน</v>
          </cell>
          <cell r="L107">
            <v>100</v>
          </cell>
          <cell r="M107" t="str">
            <v>±</v>
          </cell>
          <cell r="N107">
            <v>5</v>
          </cell>
          <cell r="R107" t="str">
            <v>จับจีบ3.5"</v>
          </cell>
          <cell r="T107" t="str">
            <v>ไม่สวมถุงใน</v>
          </cell>
          <cell r="U107"/>
          <cell r="V107"/>
          <cell r="X107">
            <v>45930</v>
          </cell>
          <cell r="Z107" t="str">
            <v>มัด80 ใช้สายรัด</v>
          </cell>
          <cell r="AA107">
            <v>5040</v>
          </cell>
          <cell r="AB107">
            <v>0</v>
          </cell>
          <cell r="AC107">
            <v>0</v>
          </cell>
          <cell r="AD107">
            <v>0</v>
          </cell>
          <cell r="AG107"/>
          <cell r="AI107"/>
          <cell r="AJ107">
            <v>0</v>
          </cell>
          <cell r="AL107">
            <v>5040</v>
          </cell>
          <cell r="AM107"/>
          <cell r="AN107">
            <v>5292</v>
          </cell>
          <cell r="AO107" t="str">
            <v>WSWT2025800SM</v>
          </cell>
          <cell r="AQ107">
            <v>5280.6600000000008</v>
          </cell>
          <cell r="AR107">
            <v>5280.6600000000008</v>
          </cell>
          <cell r="AS107">
            <v>0</v>
          </cell>
          <cell r="AT107">
            <v>5280.6600000000008</v>
          </cell>
          <cell r="AU107">
            <v>0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4</v>
          </cell>
          <cell r="DN107">
            <v>45930</v>
          </cell>
          <cell r="DP107">
            <v>45925</v>
          </cell>
          <cell r="DQ107">
            <v>45926</v>
          </cell>
          <cell r="DR107">
            <v>45919</v>
          </cell>
          <cell r="DS107">
            <v>45927</v>
          </cell>
          <cell r="DT107">
            <v>45928</v>
          </cell>
          <cell r="DU107">
            <v>45929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</v>
          </cell>
          <cell r="EG107"/>
          <cell r="EH107"/>
          <cell r="EI107"/>
        </row>
        <row r="108">
          <cell r="B108" t="str">
            <v>MK68-001129</v>
          </cell>
          <cell r="C108">
            <v>45919</v>
          </cell>
          <cell r="E108" t="str">
            <v>บจก.อินเทคค์ โกลบอล</v>
          </cell>
          <cell r="F108" t="str">
            <v>สุบรรณ 333</v>
          </cell>
          <cell r="G108">
            <v>20</v>
          </cell>
          <cell r="H108">
            <v>36</v>
          </cell>
          <cell r="I108" t="str">
            <v>ขาว</v>
          </cell>
          <cell r="J108" t="str">
            <v>ด้าน</v>
          </cell>
          <cell r="L108">
            <v>100</v>
          </cell>
          <cell r="M108" t="str">
            <v>±</v>
          </cell>
          <cell r="N108">
            <v>5</v>
          </cell>
          <cell r="R108" t="str">
            <v>จับจีบ3.5"</v>
          </cell>
          <cell r="T108" t="str">
            <v>ไม่สวมถุงใน</v>
          </cell>
          <cell r="U108"/>
          <cell r="V108"/>
          <cell r="X108">
            <v>45930</v>
          </cell>
          <cell r="Z108" t="str">
            <v>มัด80 ใช้สายรัด</v>
          </cell>
          <cell r="AA108">
            <v>5040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0</v>
          </cell>
          <cell r="AL108">
            <v>5040</v>
          </cell>
          <cell r="AM108"/>
          <cell r="AN108">
            <v>5292</v>
          </cell>
          <cell r="AO108" t="str">
            <v>WSWT2025800SM</v>
          </cell>
          <cell r="AQ108">
            <v>5280.6600000000008</v>
          </cell>
          <cell r="AR108">
            <v>5280.6600000000008</v>
          </cell>
          <cell r="AS108">
            <v>0</v>
          </cell>
          <cell r="AT108">
            <v>5280.6600000000008</v>
          </cell>
          <cell r="AU108">
            <v>0</v>
          </cell>
          <cell r="BZ108" t="str">
            <v>WRWT25850/WRWT25850</v>
          </cell>
          <cell r="CA108">
            <v>0</v>
          </cell>
          <cell r="DL108" t="str">
            <v>P6</v>
          </cell>
          <cell r="DM108">
            <v>4</v>
          </cell>
          <cell r="DN108">
            <v>45930</v>
          </cell>
          <cell r="DP108">
            <v>45925</v>
          </cell>
          <cell r="DQ108">
            <v>45926</v>
          </cell>
          <cell r="DR108">
            <v>45919</v>
          </cell>
          <cell r="DS108">
            <v>45927</v>
          </cell>
          <cell r="DT108">
            <v>45928</v>
          </cell>
          <cell r="DU108">
            <v>45929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</v>
          </cell>
          <cell r="EG108"/>
          <cell r="EH108"/>
          <cell r="EI108"/>
        </row>
        <row r="109">
          <cell r="B109" t="str">
            <v>MK68-001128</v>
          </cell>
          <cell r="C109">
            <v>45919</v>
          </cell>
          <cell r="E109" t="str">
            <v>บจก.อินเทคค์ โกลบอล</v>
          </cell>
          <cell r="F109" t="str">
            <v>เฟิร์สคลาส 912</v>
          </cell>
          <cell r="G109">
            <v>20</v>
          </cell>
          <cell r="H109">
            <v>35</v>
          </cell>
          <cell r="I109" t="str">
            <v>ขาว</v>
          </cell>
          <cell r="J109" t="str">
            <v>ด้าน</v>
          </cell>
          <cell r="L109">
            <v>97</v>
          </cell>
          <cell r="M109" t="str">
            <v>±</v>
          </cell>
          <cell r="N109">
            <v>5</v>
          </cell>
          <cell r="R109" t="str">
            <v>จับจีบ</v>
          </cell>
          <cell r="T109" t="str">
            <v>ไม่สวมถุงใน</v>
          </cell>
          <cell r="U109"/>
          <cell r="V109"/>
          <cell r="X109">
            <v>45930</v>
          </cell>
          <cell r="Z109" t="str">
            <v>มัด80 ใช้สายรัด</v>
          </cell>
          <cell r="AA109">
            <v>5040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0</v>
          </cell>
          <cell r="AL109">
            <v>5040</v>
          </cell>
          <cell r="AM109"/>
          <cell r="AN109">
            <v>5292</v>
          </cell>
          <cell r="AO109" t="str">
            <v>WSWT2025800SM</v>
          </cell>
          <cell r="AQ109">
            <v>5139.8424000000005</v>
          </cell>
          <cell r="AR109">
            <v>5139.8424000000005</v>
          </cell>
          <cell r="AS109">
            <v>0</v>
          </cell>
          <cell r="AT109">
            <v>5139.8424000000005</v>
          </cell>
          <cell r="AU109">
            <v>0</v>
          </cell>
          <cell r="BZ109" t="str">
            <v>WRWT25850/WRWT25850</v>
          </cell>
          <cell r="CA109">
            <v>0</v>
          </cell>
          <cell r="DL109" t="str">
            <v>P6</v>
          </cell>
          <cell r="DM109">
            <v>4</v>
          </cell>
          <cell r="DN109">
            <v>45930</v>
          </cell>
          <cell r="DP109">
            <v>45925</v>
          </cell>
          <cell r="DQ109">
            <v>45926</v>
          </cell>
          <cell r="DR109">
            <v>45919</v>
          </cell>
          <cell r="DS109">
            <v>45927</v>
          </cell>
          <cell r="DT109">
            <v>45928</v>
          </cell>
          <cell r="DU109">
            <v>45929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 xml:space="preserve"> /</v>
          </cell>
          <cell r="EG109"/>
          <cell r="EH109"/>
          <cell r="EI109"/>
        </row>
        <row r="110">
          <cell r="B110" t="str">
            <v>MK68-001123</v>
          </cell>
          <cell r="C110">
            <v>45919</v>
          </cell>
          <cell r="E110" t="str">
            <v>บจก.อินเทคค์ โกลบอล</v>
          </cell>
          <cell r="F110" t="str">
            <v>เพอเฟคค์ 912</v>
          </cell>
          <cell r="G110">
            <v>20</v>
          </cell>
          <cell r="H110">
            <v>36</v>
          </cell>
          <cell r="I110" t="str">
            <v>ขาว</v>
          </cell>
          <cell r="J110" t="str">
            <v>ด้าน</v>
          </cell>
          <cell r="L110">
            <v>100</v>
          </cell>
          <cell r="M110" t="str">
            <v>±</v>
          </cell>
          <cell r="N110">
            <v>5</v>
          </cell>
          <cell r="R110" t="str">
            <v>จับจีบ4"</v>
          </cell>
          <cell r="T110" t="str">
            <v>ไม่สวมถุงใน</v>
          </cell>
          <cell r="U110"/>
          <cell r="V110"/>
          <cell r="X110">
            <v>45934</v>
          </cell>
          <cell r="Z110" t="str">
            <v>มัด80 ใช้สายรัด</v>
          </cell>
          <cell r="AA110">
            <v>10000</v>
          </cell>
          <cell r="AB110">
            <v>0</v>
          </cell>
          <cell r="AC110">
            <v>0</v>
          </cell>
          <cell r="AD110">
            <v>0</v>
          </cell>
          <cell r="AG110"/>
          <cell r="AI110"/>
          <cell r="AJ110">
            <v>0</v>
          </cell>
          <cell r="AL110">
            <v>10000</v>
          </cell>
          <cell r="AM110"/>
          <cell r="AN110">
            <v>10500</v>
          </cell>
          <cell r="AO110" t="str">
            <v>WSWT2025800SM</v>
          </cell>
          <cell r="AQ110">
            <v>10477.5</v>
          </cell>
          <cell r="AR110">
            <v>10477.5</v>
          </cell>
          <cell r="AS110">
            <v>0</v>
          </cell>
          <cell r="AT110">
            <v>10477.5</v>
          </cell>
          <cell r="AU110">
            <v>0</v>
          </cell>
          <cell r="BZ110" t="str">
            <v>WRWT25850/WRWT25850</v>
          </cell>
          <cell r="CA110">
            <v>0</v>
          </cell>
          <cell r="DL110" t="str">
            <v>P6</v>
          </cell>
          <cell r="DM110">
            <v>4</v>
          </cell>
          <cell r="DN110">
            <v>45934</v>
          </cell>
          <cell r="DP110">
            <v>45929</v>
          </cell>
          <cell r="DQ110">
            <v>45930</v>
          </cell>
          <cell r="DR110">
            <v>45923</v>
          </cell>
          <cell r="DS110">
            <v>45931</v>
          </cell>
          <cell r="DT110">
            <v>45932</v>
          </cell>
          <cell r="DU110">
            <v>45933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 xml:space="preserve"> /</v>
          </cell>
          <cell r="EG110"/>
          <cell r="EH110"/>
          <cell r="EI110"/>
        </row>
        <row r="111">
          <cell r="B111" t="str">
            <v>MK68-001124</v>
          </cell>
          <cell r="C111">
            <v>45919</v>
          </cell>
          <cell r="E111" t="str">
            <v>บจก.อินเทคค์ โกลบอล</v>
          </cell>
          <cell r="F111" t="str">
            <v>เพอเฟคค์ 913</v>
          </cell>
          <cell r="G111">
            <v>20</v>
          </cell>
          <cell r="H111">
            <v>36</v>
          </cell>
          <cell r="I111" t="str">
            <v>ขาว</v>
          </cell>
          <cell r="J111" t="str">
            <v>ด้าน</v>
          </cell>
          <cell r="L111">
            <v>100</v>
          </cell>
          <cell r="M111" t="str">
            <v>±</v>
          </cell>
          <cell r="N111">
            <v>5</v>
          </cell>
          <cell r="R111" t="str">
            <v>จับจีบ4"</v>
          </cell>
          <cell r="T111" t="str">
            <v>ไม่สวมถุงใน</v>
          </cell>
          <cell r="U111"/>
          <cell r="V111"/>
          <cell r="X111">
            <v>45934</v>
          </cell>
          <cell r="Z111" t="str">
            <v>มัด80 ใช้สายรัด</v>
          </cell>
          <cell r="AA111">
            <v>30000</v>
          </cell>
          <cell r="AB111">
            <v>0</v>
          </cell>
          <cell r="AC111">
            <v>0</v>
          </cell>
          <cell r="AD111">
            <v>0</v>
          </cell>
          <cell r="AG111" t="str">
            <v>4/10   11/10</v>
          </cell>
          <cell r="AI111"/>
          <cell r="AJ111">
            <v>0</v>
          </cell>
          <cell r="AL111">
            <v>30000</v>
          </cell>
          <cell r="AM111"/>
          <cell r="AN111">
            <v>31500</v>
          </cell>
          <cell r="AO111" t="str">
            <v>WSWT2025800SM</v>
          </cell>
          <cell r="AQ111">
            <v>31432.500000000004</v>
          </cell>
          <cell r="AR111">
            <v>31432.500000000004</v>
          </cell>
          <cell r="AS111">
            <v>0</v>
          </cell>
          <cell r="AT111">
            <v>10478</v>
          </cell>
          <cell r="AU111">
            <v>20954.500000000004</v>
          </cell>
          <cell r="BZ111" t="str">
            <v>WRWT25850/WRWT25850</v>
          </cell>
          <cell r="CA111">
            <v>0</v>
          </cell>
          <cell r="DL111" t="str">
            <v>P6</v>
          </cell>
          <cell r="DM111">
            <v>4</v>
          </cell>
          <cell r="DN111">
            <v>45934</v>
          </cell>
          <cell r="DP111">
            <v>45929</v>
          </cell>
          <cell r="DQ111">
            <v>45930</v>
          </cell>
          <cell r="DR111">
            <v>45923</v>
          </cell>
          <cell r="DS111">
            <v>45931</v>
          </cell>
          <cell r="DT111">
            <v>45932</v>
          </cell>
          <cell r="DU111">
            <v>45933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 xml:space="preserve"> /</v>
          </cell>
          <cell r="EG111"/>
          <cell r="EH111"/>
          <cell r="EI111"/>
        </row>
        <row r="112">
          <cell r="B112" t="str">
            <v>MK68-001026</v>
          </cell>
          <cell r="C112">
            <v>45892</v>
          </cell>
          <cell r="E112" t="str">
            <v>บจก.อินเทคค์ โกลบอล</v>
          </cell>
          <cell r="F112" t="str">
            <v>เพอเฟคค์ 913</v>
          </cell>
          <cell r="G112">
            <v>20</v>
          </cell>
          <cell r="H112">
            <v>36</v>
          </cell>
          <cell r="I112" t="str">
            <v>ขาว</v>
          </cell>
          <cell r="J112" t="str">
            <v>ด้าน</v>
          </cell>
          <cell r="L112">
            <v>100</v>
          </cell>
          <cell r="M112" t="str">
            <v>±</v>
          </cell>
          <cell r="N112">
            <v>5</v>
          </cell>
          <cell r="R112" t="str">
            <v>จับจีบ</v>
          </cell>
          <cell r="T112" t="str">
            <v>ไม่สวมถุงใน</v>
          </cell>
          <cell r="U112"/>
          <cell r="V112"/>
          <cell r="X112">
            <v>45934</v>
          </cell>
          <cell r="Z112" t="str">
            <v>มัด80 ใช้สายรัด</v>
          </cell>
          <cell r="AA112">
            <v>1840</v>
          </cell>
          <cell r="AB112">
            <v>0</v>
          </cell>
          <cell r="AC112">
            <v>0</v>
          </cell>
          <cell r="AD112">
            <v>0</v>
          </cell>
          <cell r="AG112"/>
          <cell r="AI112"/>
          <cell r="AJ112">
            <v>80</v>
          </cell>
          <cell r="AL112">
            <v>1760</v>
          </cell>
          <cell r="AM112">
            <v>0</v>
          </cell>
          <cell r="AN112">
            <v>1848</v>
          </cell>
          <cell r="AO112" t="str">
            <v>WSWT2025800SM</v>
          </cell>
          <cell r="AQ112">
            <v>1844.0400000000002</v>
          </cell>
          <cell r="AR112">
            <v>1844.0400000000002</v>
          </cell>
          <cell r="AS112">
            <v>0</v>
          </cell>
          <cell r="AT112">
            <v>0</v>
          </cell>
          <cell r="AU112">
            <v>1844.0400000000002</v>
          </cell>
          <cell r="BZ112" t="str">
            <v>WRWT25850/WRWT25850</v>
          </cell>
          <cell r="CA112">
            <v>0</v>
          </cell>
          <cell r="DL112" t="str">
            <v>P6</v>
          </cell>
          <cell r="DM112">
            <v>4</v>
          </cell>
          <cell r="DN112">
            <v>45934</v>
          </cell>
          <cell r="DP112">
            <v>45929</v>
          </cell>
          <cell r="DQ112">
            <v>45930</v>
          </cell>
          <cell r="DR112">
            <v>45923</v>
          </cell>
          <cell r="DS112">
            <v>45931</v>
          </cell>
          <cell r="DT112">
            <v>45932</v>
          </cell>
          <cell r="DU112">
            <v>45933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MK68-001124</v>
          </cell>
          <cell r="C113">
            <v>45919</v>
          </cell>
          <cell r="E113" t="str">
            <v>บจก.อินเทคค์ โกลบอล</v>
          </cell>
          <cell r="F113" t="str">
            <v>เพอเฟคค์ 916</v>
          </cell>
          <cell r="G113">
            <v>20</v>
          </cell>
          <cell r="H113">
            <v>36</v>
          </cell>
          <cell r="I113" t="str">
            <v>ขาว</v>
          </cell>
          <cell r="J113" t="str">
            <v>ด้าน</v>
          </cell>
          <cell r="L113">
            <v>100</v>
          </cell>
          <cell r="M113" t="str">
            <v>±</v>
          </cell>
          <cell r="N113">
            <v>5</v>
          </cell>
          <cell r="R113" t="str">
            <v>จับจีบ4"</v>
          </cell>
          <cell r="T113" t="str">
            <v>ไม่สวมถุงใน</v>
          </cell>
          <cell r="U113"/>
          <cell r="V113"/>
          <cell r="X113">
            <v>45934</v>
          </cell>
          <cell r="Z113" t="str">
            <v>มัด80 ใช้สายรัด</v>
          </cell>
          <cell r="AA113">
            <v>20000</v>
          </cell>
          <cell r="AB113">
            <v>0</v>
          </cell>
          <cell r="AC113">
            <v>0</v>
          </cell>
          <cell r="AD113">
            <v>0</v>
          </cell>
          <cell r="AG113" t="str">
            <v>4/10   10/10</v>
          </cell>
          <cell r="AI113"/>
          <cell r="AJ113">
            <v>0</v>
          </cell>
          <cell r="AL113">
            <v>20000</v>
          </cell>
          <cell r="AM113"/>
          <cell r="AN113">
            <v>21000</v>
          </cell>
          <cell r="AO113" t="str">
            <v>WSWT2025800SM</v>
          </cell>
          <cell r="AQ113">
            <v>20955</v>
          </cell>
          <cell r="AR113">
            <v>20955</v>
          </cell>
          <cell r="AS113">
            <v>0</v>
          </cell>
          <cell r="AT113">
            <v>0</v>
          </cell>
          <cell r="AU113">
            <v>20955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4</v>
          </cell>
          <cell r="DN113">
            <v>45934</v>
          </cell>
          <cell r="DP113">
            <v>45929</v>
          </cell>
          <cell r="DQ113">
            <v>45930</v>
          </cell>
          <cell r="DR113">
            <v>45923</v>
          </cell>
          <cell r="DS113">
            <v>45931</v>
          </cell>
          <cell r="DT113">
            <v>45932</v>
          </cell>
          <cell r="DU113">
            <v>45933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</v>
          </cell>
          <cell r="EG113"/>
          <cell r="EH113"/>
          <cell r="EI113"/>
        </row>
        <row r="114">
          <cell r="B114" t="str">
            <v>MK68-001007</v>
          </cell>
          <cell r="C114">
            <v>45887</v>
          </cell>
          <cell r="E114" t="str">
            <v>บจก.อินเทคค์ โกลบอล</v>
          </cell>
          <cell r="F114" t="str">
            <v>เพอเฟคค์ 916</v>
          </cell>
          <cell r="G114">
            <v>20</v>
          </cell>
          <cell r="H114">
            <v>36</v>
          </cell>
          <cell r="I114" t="str">
            <v>ขาว</v>
          </cell>
          <cell r="J114" t="str">
            <v>ด้าน</v>
          </cell>
          <cell r="L114">
            <v>100</v>
          </cell>
          <cell r="M114" t="str">
            <v>±</v>
          </cell>
          <cell r="N114">
            <v>5</v>
          </cell>
          <cell r="R114" t="str">
            <v>จับจีบ</v>
          </cell>
          <cell r="T114" t="str">
            <v>ไม่สวมถุงใน</v>
          </cell>
          <cell r="U114"/>
          <cell r="V114"/>
          <cell r="X114">
            <v>45934</v>
          </cell>
          <cell r="Z114" t="str">
            <v>มัด80 ใช้สายรัด</v>
          </cell>
          <cell r="AA114">
            <v>104</v>
          </cell>
          <cell r="AB114">
            <v>0</v>
          </cell>
          <cell r="AC114">
            <v>0</v>
          </cell>
          <cell r="AD114">
            <v>0</v>
          </cell>
          <cell r="AG114"/>
          <cell r="AI114"/>
          <cell r="AJ114">
            <v>0</v>
          </cell>
          <cell r="AL114">
            <v>104</v>
          </cell>
          <cell r="AM114">
            <v>0</v>
          </cell>
          <cell r="AN114">
            <v>109.2</v>
          </cell>
          <cell r="AO114" t="str">
            <v>WSWT2025800SM</v>
          </cell>
          <cell r="AQ114">
            <v>108.96600000000001</v>
          </cell>
          <cell r="AR114">
            <v>108.96600000000001</v>
          </cell>
          <cell r="AS114">
            <v>0</v>
          </cell>
          <cell r="AT114">
            <v>0</v>
          </cell>
          <cell r="AU114">
            <v>108.96600000000001</v>
          </cell>
          <cell r="BZ114" t="str">
            <v>WRWT25850/WRWT25850</v>
          </cell>
          <cell r="CA114">
            <v>0</v>
          </cell>
          <cell r="DL114" t="str">
            <v>P6</v>
          </cell>
          <cell r="DM114">
            <v>4</v>
          </cell>
          <cell r="DN114">
            <v>45934</v>
          </cell>
          <cell r="DP114">
            <v>45929</v>
          </cell>
          <cell r="DQ114">
            <v>45930</v>
          </cell>
          <cell r="DR114">
            <v>45923</v>
          </cell>
          <cell r="DS114">
            <v>45931</v>
          </cell>
          <cell r="DT114">
            <v>45932</v>
          </cell>
          <cell r="DU114">
            <v>45933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 xml:space="preserve"> /</v>
          </cell>
          <cell r="EG114"/>
          <cell r="EH114"/>
          <cell r="EI114"/>
        </row>
        <row r="115">
          <cell r="B115" t="str">
            <v>MK68-001121</v>
          </cell>
          <cell r="C115">
            <v>45919</v>
          </cell>
          <cell r="E115" t="str">
            <v>บจก.อินเทคค์ โกลบอล</v>
          </cell>
          <cell r="F115" t="str">
            <v>เฟิร์สช้อย 912</v>
          </cell>
          <cell r="G115">
            <v>20</v>
          </cell>
          <cell r="H115">
            <v>36</v>
          </cell>
          <cell r="I115" t="str">
            <v>ขาว</v>
          </cell>
          <cell r="J115" t="str">
            <v>ด้าน</v>
          </cell>
          <cell r="L115">
            <v>100</v>
          </cell>
          <cell r="M115" t="str">
            <v>±</v>
          </cell>
          <cell r="N115">
            <v>5</v>
          </cell>
          <cell r="R115" t="str">
            <v>จับจีบ4"</v>
          </cell>
          <cell r="T115" t="str">
            <v>ไม่สวมถุงใน</v>
          </cell>
          <cell r="U115"/>
          <cell r="V115"/>
          <cell r="X115">
            <v>45936</v>
          </cell>
          <cell r="Z115" t="str">
            <v>มัด80 ใช้สายรัด</v>
          </cell>
          <cell r="AA115">
            <v>15040</v>
          </cell>
          <cell r="AB115">
            <v>0</v>
          </cell>
          <cell r="AC115">
            <v>0</v>
          </cell>
          <cell r="AD115">
            <v>0</v>
          </cell>
          <cell r="AG115"/>
          <cell r="AI115"/>
          <cell r="AJ115">
            <v>0</v>
          </cell>
          <cell r="AL115">
            <v>15040</v>
          </cell>
          <cell r="AM115"/>
          <cell r="AN115">
            <v>15792</v>
          </cell>
          <cell r="AO115" t="str">
            <v>WSWT2025800SM</v>
          </cell>
          <cell r="AQ115">
            <v>15758.160000000002</v>
          </cell>
          <cell r="AR115">
            <v>15758.160000000002</v>
          </cell>
          <cell r="AS115">
            <v>0</v>
          </cell>
          <cell r="AT115">
            <v>0</v>
          </cell>
          <cell r="AU115">
            <v>15758.160000000002</v>
          </cell>
          <cell r="BZ115" t="str">
            <v>WRWT25850/WRWT25850</v>
          </cell>
          <cell r="CA115">
            <v>0</v>
          </cell>
          <cell r="DL115" t="str">
            <v>P6</v>
          </cell>
          <cell r="DM115">
            <v>4</v>
          </cell>
          <cell r="DN115">
            <v>45936</v>
          </cell>
          <cell r="DP115">
            <v>45931</v>
          </cell>
          <cell r="DQ115">
            <v>45932</v>
          </cell>
          <cell r="DR115">
            <v>45925</v>
          </cell>
          <cell r="DS115">
            <v>45933</v>
          </cell>
          <cell r="DT115">
            <v>45934</v>
          </cell>
          <cell r="DU115">
            <v>45935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 xml:space="preserve"> /</v>
          </cell>
          <cell r="EG115"/>
          <cell r="EH115"/>
          <cell r="EI115"/>
        </row>
        <row r="116">
          <cell r="B116" t="str">
            <v>MK68-001122</v>
          </cell>
          <cell r="C116">
            <v>45919</v>
          </cell>
          <cell r="E116" t="str">
            <v>บจก.อินเทคค์ โกลบอล</v>
          </cell>
          <cell r="F116" t="str">
            <v>เฟิร์สช้อย 913</v>
          </cell>
          <cell r="G116">
            <v>20</v>
          </cell>
          <cell r="H116">
            <v>36</v>
          </cell>
          <cell r="I116" t="str">
            <v>ขาว</v>
          </cell>
          <cell r="J116" t="str">
            <v>ด้าน</v>
          </cell>
          <cell r="L116">
            <v>100</v>
          </cell>
          <cell r="M116" t="str">
            <v>±</v>
          </cell>
          <cell r="N116">
            <v>5</v>
          </cell>
          <cell r="R116" t="str">
            <v>จับจีบ4"</v>
          </cell>
          <cell r="T116" t="str">
            <v>ไม่สวมถุงใน</v>
          </cell>
          <cell r="U116"/>
          <cell r="V116"/>
          <cell r="X116">
            <v>45936</v>
          </cell>
          <cell r="Z116" t="str">
            <v>มัด80 ใช้สายรัด</v>
          </cell>
          <cell r="AA116">
            <v>10000</v>
          </cell>
          <cell r="AB116">
            <v>0</v>
          </cell>
          <cell r="AC116">
            <v>0</v>
          </cell>
          <cell r="AD116">
            <v>0</v>
          </cell>
          <cell r="AG116"/>
          <cell r="AI116"/>
          <cell r="AJ116">
            <v>0</v>
          </cell>
          <cell r="AL116">
            <v>10000</v>
          </cell>
          <cell r="AM116"/>
          <cell r="AN116">
            <v>10500</v>
          </cell>
          <cell r="AO116" t="str">
            <v>WSWT2025800SM</v>
          </cell>
          <cell r="AQ116">
            <v>10477.5</v>
          </cell>
          <cell r="AR116">
            <v>10477.5</v>
          </cell>
          <cell r="AS116">
            <v>0</v>
          </cell>
          <cell r="AT116">
            <v>0</v>
          </cell>
          <cell r="AU116">
            <v>10477.5</v>
          </cell>
          <cell r="BZ116" t="str">
            <v>WRWT25850/WRWT25850</v>
          </cell>
          <cell r="CA116">
            <v>0</v>
          </cell>
          <cell r="DL116" t="str">
            <v>P6</v>
          </cell>
          <cell r="DM116">
            <v>4</v>
          </cell>
          <cell r="DN116">
            <v>45936</v>
          </cell>
          <cell r="DP116">
            <v>45931</v>
          </cell>
          <cell r="DQ116">
            <v>45932</v>
          </cell>
          <cell r="DR116">
            <v>45925</v>
          </cell>
          <cell r="DS116">
            <v>45933</v>
          </cell>
          <cell r="DT116">
            <v>45934</v>
          </cell>
          <cell r="DU116">
            <v>45935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 xml:space="preserve"> /</v>
          </cell>
          <cell r="EG116"/>
          <cell r="EH116"/>
          <cell r="EI116"/>
        </row>
        <row r="117">
          <cell r="B117" t="str">
            <v>MK68-001024</v>
          </cell>
          <cell r="C117">
            <v>45892</v>
          </cell>
          <cell r="E117" t="str">
            <v>บจก.อินเทคค์ โกลบอล</v>
          </cell>
          <cell r="F117" t="str">
            <v>เฟิร์สช้อย 913</v>
          </cell>
          <cell r="G117">
            <v>20</v>
          </cell>
          <cell r="H117">
            <v>36</v>
          </cell>
          <cell r="I117" t="str">
            <v>ขาว</v>
          </cell>
          <cell r="J117" t="str">
            <v>ด้าน</v>
          </cell>
          <cell r="L117">
            <v>100</v>
          </cell>
          <cell r="M117" t="str">
            <v>±</v>
          </cell>
          <cell r="N117">
            <v>5</v>
          </cell>
          <cell r="R117" t="str">
            <v>จับจีบ</v>
          </cell>
          <cell r="T117" t="str">
            <v>ไม่สวมถุงใน</v>
          </cell>
          <cell r="U117"/>
          <cell r="V117"/>
          <cell r="X117">
            <v>45936</v>
          </cell>
          <cell r="Z117" t="str">
            <v>มัด80 ใช้สายรัด</v>
          </cell>
          <cell r="AA117">
            <v>640</v>
          </cell>
          <cell r="AB117">
            <v>0</v>
          </cell>
          <cell r="AC117">
            <v>0</v>
          </cell>
          <cell r="AD117">
            <v>0</v>
          </cell>
          <cell r="AG117" t="str">
            <v>สีผิดเบอร์280</v>
          </cell>
          <cell r="AI117"/>
          <cell r="AJ117">
            <v>0</v>
          </cell>
          <cell r="AL117">
            <v>640</v>
          </cell>
          <cell r="AM117">
            <v>0</v>
          </cell>
          <cell r="AN117">
            <v>672</v>
          </cell>
          <cell r="AO117" t="str">
            <v>WSWT2025800SM</v>
          </cell>
          <cell r="AQ117">
            <v>670.56000000000006</v>
          </cell>
          <cell r="AR117">
            <v>670.56000000000006</v>
          </cell>
          <cell r="AS117">
            <v>0</v>
          </cell>
          <cell r="AT117">
            <v>0</v>
          </cell>
          <cell r="AU117">
            <v>670.56000000000006</v>
          </cell>
          <cell r="BZ117" t="str">
            <v>WRWT25850/WRWT25850</v>
          </cell>
          <cell r="CA117">
            <v>0</v>
          </cell>
          <cell r="DL117" t="str">
            <v>P6</v>
          </cell>
          <cell r="DM117">
            <v>4</v>
          </cell>
          <cell r="DN117">
            <v>45936</v>
          </cell>
          <cell r="DP117">
            <v>45931</v>
          </cell>
          <cell r="DQ117">
            <v>45932</v>
          </cell>
          <cell r="DR117">
            <v>45925</v>
          </cell>
          <cell r="DS117">
            <v>45933</v>
          </cell>
          <cell r="DT117">
            <v>45934</v>
          </cell>
          <cell r="DU117">
            <v>45935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 xml:space="preserve"> /</v>
          </cell>
          <cell r="EG117"/>
          <cell r="EH117"/>
          <cell r="EI117"/>
        </row>
        <row r="118">
          <cell r="B118" t="str">
            <v>MK68-001122</v>
          </cell>
          <cell r="C118">
            <v>45919</v>
          </cell>
          <cell r="E118" t="str">
            <v>บจก.อินเทคค์ โกลบอล</v>
          </cell>
          <cell r="F118" t="str">
            <v>เพอเฟคค์ 914</v>
          </cell>
          <cell r="G118">
            <v>20</v>
          </cell>
          <cell r="H118">
            <v>36</v>
          </cell>
          <cell r="I118" t="str">
            <v>ขาว</v>
          </cell>
          <cell r="J118" t="str">
            <v>ด้าน</v>
          </cell>
          <cell r="L118">
            <v>100</v>
          </cell>
          <cell r="M118" t="str">
            <v>±</v>
          </cell>
          <cell r="N118">
            <v>5</v>
          </cell>
          <cell r="R118" t="str">
            <v>จับจีบ4"</v>
          </cell>
          <cell r="T118" t="str">
            <v>ไม่สวมถุงใน</v>
          </cell>
          <cell r="U118"/>
          <cell r="V118"/>
          <cell r="X118">
            <v>45936</v>
          </cell>
          <cell r="Z118" t="str">
            <v>มัด80 ใช้สายรัด</v>
          </cell>
          <cell r="AA118">
            <v>20000</v>
          </cell>
          <cell r="AB118">
            <v>0</v>
          </cell>
          <cell r="AC118">
            <v>0</v>
          </cell>
          <cell r="AD118">
            <v>0</v>
          </cell>
          <cell r="AG118"/>
          <cell r="AI118"/>
          <cell r="AJ118">
            <v>0</v>
          </cell>
          <cell r="AL118">
            <v>20000</v>
          </cell>
          <cell r="AM118"/>
          <cell r="AN118">
            <v>21000</v>
          </cell>
          <cell r="AO118" t="str">
            <v>WSWT2025800SM</v>
          </cell>
          <cell r="AQ118">
            <v>20955</v>
          </cell>
          <cell r="AR118">
            <v>20955</v>
          </cell>
          <cell r="AS118">
            <v>0</v>
          </cell>
          <cell r="AT118">
            <v>0</v>
          </cell>
          <cell r="AU118">
            <v>20955</v>
          </cell>
          <cell r="BZ118" t="str">
            <v>WRWT25850/WRWT25850</v>
          </cell>
          <cell r="CA118">
            <v>0</v>
          </cell>
          <cell r="DL118" t="str">
            <v>P6</v>
          </cell>
          <cell r="DM118">
            <v>4</v>
          </cell>
          <cell r="DN118">
            <v>45936</v>
          </cell>
          <cell r="DP118">
            <v>45931</v>
          </cell>
          <cell r="DQ118">
            <v>45932</v>
          </cell>
          <cell r="DR118">
            <v>45925</v>
          </cell>
          <cell r="DS118">
            <v>45933</v>
          </cell>
          <cell r="DT118">
            <v>45934</v>
          </cell>
          <cell r="DU118">
            <v>45935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 xml:space="preserve"> /</v>
          </cell>
          <cell r="EG118"/>
          <cell r="EH118"/>
          <cell r="EI118"/>
        </row>
        <row r="119">
          <cell r="B119" t="str">
            <v>MK68-000675</v>
          </cell>
          <cell r="C119">
            <v>45796</v>
          </cell>
          <cell r="E119" t="str">
            <v>บจก.อินเทคค์ โกลบอล</v>
          </cell>
          <cell r="F119" t="str">
            <v>เพอเฟคค์ 914</v>
          </cell>
          <cell r="G119">
            <v>20</v>
          </cell>
          <cell r="H119">
            <v>36</v>
          </cell>
          <cell r="I119" t="str">
            <v>ขาว</v>
          </cell>
          <cell r="J119" t="str">
            <v>ด้าน</v>
          </cell>
          <cell r="L119">
            <v>100</v>
          </cell>
          <cell r="M119" t="str">
            <v>±</v>
          </cell>
          <cell r="N119">
            <v>5</v>
          </cell>
          <cell r="R119" t="str">
            <v>จับจีบ</v>
          </cell>
          <cell r="T119" t="str">
            <v>ไม่สวมถุงใน</v>
          </cell>
          <cell r="U119"/>
          <cell r="V119"/>
          <cell r="X119">
            <v>45936</v>
          </cell>
          <cell r="Z119" t="str">
            <v>มัด80 ใช้สายรัด</v>
          </cell>
          <cell r="AA119">
            <v>240</v>
          </cell>
          <cell r="AB119">
            <v>0</v>
          </cell>
          <cell r="AC119">
            <v>0</v>
          </cell>
          <cell r="AD119">
            <v>0</v>
          </cell>
          <cell r="AG119" t="str">
            <v>2/6---6/6</v>
          </cell>
          <cell r="AI119"/>
          <cell r="AJ119">
            <v>0</v>
          </cell>
          <cell r="AL119">
            <v>240</v>
          </cell>
          <cell r="AM119">
            <v>0</v>
          </cell>
          <cell r="AN119">
            <v>252</v>
          </cell>
          <cell r="AO119" t="str">
            <v>WSWT2025800SM</v>
          </cell>
          <cell r="AQ119">
            <v>251.46</v>
          </cell>
          <cell r="AR119">
            <v>251.46</v>
          </cell>
          <cell r="AS119">
            <v>0</v>
          </cell>
          <cell r="AT119">
            <v>0</v>
          </cell>
          <cell r="AU119">
            <v>251.46</v>
          </cell>
          <cell r="BZ119" t="str">
            <v>WRWT25850/WRWT25850</v>
          </cell>
          <cell r="CA119">
            <v>0</v>
          </cell>
          <cell r="DL119" t="str">
            <v>P6</v>
          </cell>
          <cell r="DM119">
            <v>4</v>
          </cell>
          <cell r="DN119">
            <v>45936</v>
          </cell>
          <cell r="DP119">
            <v>45931</v>
          </cell>
          <cell r="DQ119">
            <v>45932</v>
          </cell>
          <cell r="DR119">
            <v>45925</v>
          </cell>
          <cell r="DS119">
            <v>45933</v>
          </cell>
          <cell r="DT119">
            <v>45934</v>
          </cell>
          <cell r="DU119">
            <v>45935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 xml:space="preserve"> /</v>
          </cell>
          <cell r="EG119"/>
          <cell r="EH119"/>
          <cell r="EI119"/>
        </row>
        <row r="120">
          <cell r="B120" t="str">
            <v>MK68-001119</v>
          </cell>
          <cell r="C120">
            <v>45916</v>
          </cell>
          <cell r="E120" t="str">
            <v>บจก.ซันฟีด</v>
          </cell>
          <cell r="F120">
            <v>953</v>
          </cell>
          <cell r="G120">
            <v>20</v>
          </cell>
          <cell r="H120">
            <v>38</v>
          </cell>
          <cell r="I120" t="str">
            <v>ขาว</v>
          </cell>
          <cell r="J120" t="str">
            <v>ด้าน</v>
          </cell>
          <cell r="L120">
            <v>100</v>
          </cell>
          <cell r="M120" t="str">
            <v>+</v>
          </cell>
          <cell r="N120"/>
          <cell r="R120" t="str">
            <v>บิด</v>
          </cell>
          <cell r="T120" t="str">
            <v>ไม่สวมถุงใน</v>
          </cell>
          <cell r="U120"/>
          <cell r="V120"/>
          <cell r="X120">
            <v>45937</v>
          </cell>
          <cell r="Z120" t="str">
            <v xml:space="preserve">300กระสอบแบนเต็มใบ </v>
          </cell>
          <cell r="AA120">
            <v>5000</v>
          </cell>
          <cell r="AB120">
            <v>0</v>
          </cell>
          <cell r="AC120">
            <v>0</v>
          </cell>
          <cell r="AD120">
            <v>0</v>
          </cell>
          <cell r="AG120"/>
          <cell r="AI120"/>
          <cell r="AJ120">
            <v>0</v>
          </cell>
          <cell r="AL120">
            <v>5000</v>
          </cell>
          <cell r="AM120"/>
          <cell r="AN120">
            <v>5250</v>
          </cell>
          <cell r="AO120" t="str">
            <v>WSWT2025800SM</v>
          </cell>
          <cell r="AQ120">
            <v>5518.15</v>
          </cell>
          <cell r="AR120">
            <v>5518.15</v>
          </cell>
          <cell r="AS120">
            <v>0</v>
          </cell>
          <cell r="AT120">
            <v>0</v>
          </cell>
          <cell r="AU120">
            <v>5518.15</v>
          </cell>
          <cell r="BZ120" t="str">
            <v>WRWT25850/WRWT25850</v>
          </cell>
          <cell r="CA120">
            <v>0</v>
          </cell>
          <cell r="DL120" t="str">
            <v>P6</v>
          </cell>
          <cell r="DM120">
            <v>4</v>
          </cell>
          <cell r="DN120">
            <v>45937</v>
          </cell>
          <cell r="DP120">
            <v>45932</v>
          </cell>
          <cell r="DQ120">
            <v>45933</v>
          </cell>
          <cell r="DR120">
            <v>45926</v>
          </cell>
          <cell r="DS120">
            <v>45934</v>
          </cell>
          <cell r="DT120">
            <v>45935</v>
          </cell>
          <cell r="DU120">
            <v>45936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 t="str">
            <v xml:space="preserve"> /</v>
          </cell>
          <cell r="EG120"/>
          <cell r="EH120"/>
          <cell r="EI120"/>
        </row>
        <row r="121">
          <cell r="B121" t="str">
            <v>MK68-001119</v>
          </cell>
          <cell r="C121">
            <v>45916</v>
          </cell>
          <cell r="E121" t="str">
            <v>บจก.ซันฟีด</v>
          </cell>
          <cell r="F121">
            <v>956</v>
          </cell>
          <cell r="G121">
            <v>20</v>
          </cell>
          <cell r="H121">
            <v>38</v>
          </cell>
          <cell r="I121" t="str">
            <v>ขาว</v>
          </cell>
          <cell r="J121" t="str">
            <v>ด้าน</v>
          </cell>
          <cell r="L121">
            <v>100</v>
          </cell>
          <cell r="M121" t="str">
            <v>+</v>
          </cell>
          <cell r="N121"/>
          <cell r="R121" t="str">
            <v>บิด</v>
          </cell>
          <cell r="T121" t="str">
            <v>ไม่สวมถุงใน</v>
          </cell>
          <cell r="U121"/>
          <cell r="V121"/>
          <cell r="X121">
            <v>45937</v>
          </cell>
          <cell r="Z121" t="str">
            <v xml:space="preserve">300กระสอบแบนเต็มใบ </v>
          </cell>
          <cell r="AA121">
            <v>2500</v>
          </cell>
          <cell r="AB121">
            <v>0</v>
          </cell>
          <cell r="AC121">
            <v>0</v>
          </cell>
          <cell r="AD121">
            <v>0</v>
          </cell>
          <cell r="AG121"/>
          <cell r="AI121"/>
          <cell r="AJ121">
            <v>0</v>
          </cell>
          <cell r="AL121">
            <v>2500</v>
          </cell>
          <cell r="AM121"/>
          <cell r="AN121">
            <v>2625</v>
          </cell>
          <cell r="AO121" t="str">
            <v>WSWT2025800SM</v>
          </cell>
          <cell r="AQ121">
            <v>2759.0749999999998</v>
          </cell>
          <cell r="AR121">
            <v>2759.0749999999998</v>
          </cell>
          <cell r="AS121">
            <v>0</v>
          </cell>
          <cell r="AT121">
            <v>0</v>
          </cell>
          <cell r="AU121">
            <v>2759.0749999999998</v>
          </cell>
          <cell r="BZ121" t="str">
            <v>WRWT25850/WRWT25850</v>
          </cell>
          <cell r="CA121">
            <v>0</v>
          </cell>
          <cell r="DL121" t="str">
            <v>P6</v>
          </cell>
          <cell r="DM121">
            <v>4</v>
          </cell>
          <cell r="DN121">
            <v>45937</v>
          </cell>
          <cell r="DP121">
            <v>45932</v>
          </cell>
          <cell r="DQ121">
            <v>45933</v>
          </cell>
          <cell r="DR121">
            <v>45926</v>
          </cell>
          <cell r="DS121">
            <v>45934</v>
          </cell>
          <cell r="DT121">
            <v>45935</v>
          </cell>
          <cell r="DU121">
            <v>45936</v>
          </cell>
          <cell r="DW121"/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 xml:space="preserve"> /</v>
          </cell>
          <cell r="EG121"/>
          <cell r="EH121"/>
          <cell r="EI121"/>
        </row>
        <row r="122">
          <cell r="B122" t="str">
            <v>MK68-001119</v>
          </cell>
          <cell r="C122">
            <v>45916</v>
          </cell>
          <cell r="E122" t="str">
            <v>บจก.ซันฟีด</v>
          </cell>
          <cell r="F122" t="str">
            <v>ขุนศึกเบอร์ 1</v>
          </cell>
          <cell r="G122">
            <v>20</v>
          </cell>
          <cell r="H122">
            <v>38</v>
          </cell>
          <cell r="I122" t="str">
            <v>ขาว</v>
          </cell>
          <cell r="J122" t="str">
            <v>ด้าน</v>
          </cell>
          <cell r="L122">
            <v>100</v>
          </cell>
          <cell r="M122" t="str">
            <v>+</v>
          </cell>
          <cell r="N122"/>
          <cell r="R122" t="str">
            <v>บิด</v>
          </cell>
          <cell r="T122" t="str">
            <v>ไม่สวมถุงใน</v>
          </cell>
          <cell r="U122"/>
          <cell r="V122"/>
          <cell r="X122">
            <v>45939</v>
          </cell>
          <cell r="Z122" t="str">
            <v xml:space="preserve">300กระสอบแบนเต็มใบ </v>
          </cell>
          <cell r="AA122">
            <v>5000</v>
          </cell>
          <cell r="AB122">
            <v>0</v>
          </cell>
          <cell r="AC122">
            <v>0</v>
          </cell>
          <cell r="AD122">
            <v>0</v>
          </cell>
          <cell r="AG122"/>
          <cell r="AI122"/>
          <cell r="AJ122">
            <v>0</v>
          </cell>
          <cell r="AL122">
            <v>5000</v>
          </cell>
          <cell r="AM122">
            <v>5050</v>
          </cell>
          <cell r="AN122">
            <v>0</v>
          </cell>
          <cell r="AO122" t="str">
            <v>WSWT2025800SM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BZ122" t="str">
            <v>WRWT25850/WRWT25850</v>
          </cell>
          <cell r="CA122">
            <v>0</v>
          </cell>
          <cell r="DL122" t="str">
            <v>P6</v>
          </cell>
          <cell r="DM122">
            <v>4</v>
          </cell>
          <cell r="DN122">
            <v>45939</v>
          </cell>
          <cell r="DP122">
            <v>45934</v>
          </cell>
          <cell r="DQ122">
            <v>45935</v>
          </cell>
          <cell r="DR122">
            <v>45928</v>
          </cell>
          <cell r="DS122">
            <v>45936</v>
          </cell>
          <cell r="DT122">
            <v>45937</v>
          </cell>
          <cell r="DU122">
            <v>45938</v>
          </cell>
          <cell r="DW122"/>
          <cell r="DX122"/>
          <cell r="DY122"/>
          <cell r="DZ122"/>
          <cell r="EA122"/>
          <cell r="EB122"/>
          <cell r="EC122" t="str">
            <v>งานเคลือบ+พิมพ์</v>
          </cell>
          <cell r="ED122" t="str">
            <v xml:space="preserve"> /</v>
          </cell>
          <cell r="EG122"/>
          <cell r="EH122"/>
          <cell r="EI122"/>
        </row>
        <row r="123">
          <cell r="B123" t="str">
            <v>MK68-001119</v>
          </cell>
          <cell r="C123">
            <v>45916</v>
          </cell>
          <cell r="E123" t="str">
            <v>บจก.ซันฟีด</v>
          </cell>
          <cell r="F123" t="str">
            <v>ขุนศึกเบอร์ 2</v>
          </cell>
          <cell r="G123">
            <v>20</v>
          </cell>
          <cell r="H123">
            <v>38</v>
          </cell>
          <cell r="I123" t="str">
            <v>ขาว</v>
          </cell>
          <cell r="J123" t="str">
            <v>ด้าน</v>
          </cell>
          <cell r="L123">
            <v>100</v>
          </cell>
          <cell r="M123" t="str">
            <v>+</v>
          </cell>
          <cell r="N123"/>
          <cell r="R123" t="str">
            <v>บิด</v>
          </cell>
          <cell r="T123" t="str">
            <v>ไม่สวมถุงใน</v>
          </cell>
          <cell r="U123"/>
          <cell r="V123"/>
          <cell r="X123">
            <v>45939</v>
          </cell>
          <cell r="Z123" t="str">
            <v xml:space="preserve">300กระสอบแบนเต็มใบ </v>
          </cell>
          <cell r="AA123">
            <v>5000</v>
          </cell>
          <cell r="AB123">
            <v>0</v>
          </cell>
          <cell r="AC123">
            <v>0</v>
          </cell>
          <cell r="AD123">
            <v>0</v>
          </cell>
          <cell r="AG123"/>
          <cell r="AI123"/>
          <cell r="AJ123">
            <v>0</v>
          </cell>
          <cell r="AL123">
            <v>5000</v>
          </cell>
          <cell r="AM123">
            <v>5900</v>
          </cell>
          <cell r="AN123">
            <v>0</v>
          </cell>
          <cell r="AO123" t="str">
            <v>WSWT2025800SM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BZ123" t="str">
            <v>WRWT25850/WRWT25850</v>
          </cell>
          <cell r="CA123">
            <v>0</v>
          </cell>
          <cell r="DL123" t="str">
            <v>P6</v>
          </cell>
          <cell r="DM123">
            <v>4</v>
          </cell>
          <cell r="DN123">
            <v>45939</v>
          </cell>
          <cell r="DP123">
            <v>45934</v>
          </cell>
          <cell r="DQ123">
            <v>45935</v>
          </cell>
          <cell r="DR123">
            <v>45928</v>
          </cell>
          <cell r="DS123">
            <v>45936</v>
          </cell>
          <cell r="DT123">
            <v>45937</v>
          </cell>
          <cell r="DU123">
            <v>45938</v>
          </cell>
          <cell r="DW123"/>
          <cell r="DX123"/>
          <cell r="DY123"/>
          <cell r="DZ123"/>
          <cell r="EA123"/>
          <cell r="EB123"/>
          <cell r="EC123" t="str">
            <v>งานเคลือบ+พิมพ์</v>
          </cell>
          <cell r="ED123" t="str">
            <v xml:space="preserve"> /</v>
          </cell>
          <cell r="EG123"/>
          <cell r="EH123"/>
          <cell r="EI123"/>
        </row>
        <row r="124">
          <cell r="B124" t="str">
            <v>MK68-001119</v>
          </cell>
          <cell r="C124">
            <v>45916</v>
          </cell>
          <cell r="E124" t="str">
            <v>บจก.ซันฟีด</v>
          </cell>
          <cell r="F124" t="str">
            <v>007</v>
          </cell>
          <cell r="G124">
            <v>20</v>
          </cell>
          <cell r="H124">
            <v>38</v>
          </cell>
          <cell r="I124" t="str">
            <v>ขาว</v>
          </cell>
          <cell r="J124" t="str">
            <v>ด้าน</v>
          </cell>
          <cell r="L124">
            <v>100</v>
          </cell>
          <cell r="M124" t="str">
            <v>+</v>
          </cell>
          <cell r="N124"/>
          <cell r="R124" t="str">
            <v>บิด</v>
          </cell>
          <cell r="T124" t="str">
            <v>ไม่สวมถุงใน</v>
          </cell>
          <cell r="U124"/>
          <cell r="V124"/>
          <cell r="X124">
            <v>45940</v>
          </cell>
          <cell r="Z124" t="str">
            <v xml:space="preserve">300กระสอบแบนเต็มใบ </v>
          </cell>
          <cell r="AA124">
            <v>2500</v>
          </cell>
          <cell r="AB124">
            <v>0</v>
          </cell>
          <cell r="AC124">
            <v>0</v>
          </cell>
          <cell r="AD124">
            <v>0</v>
          </cell>
          <cell r="AG124"/>
          <cell r="AI124"/>
          <cell r="AJ124">
            <v>0</v>
          </cell>
          <cell r="AL124">
            <v>2500</v>
          </cell>
          <cell r="AM124"/>
          <cell r="AN124">
            <v>2625</v>
          </cell>
          <cell r="AO124" t="str">
            <v>WSWT2025800SM</v>
          </cell>
          <cell r="AQ124">
            <v>2759.0749999999998</v>
          </cell>
          <cell r="AR124">
            <v>2759.0749999999998</v>
          </cell>
          <cell r="AS124">
            <v>0</v>
          </cell>
          <cell r="AT124">
            <v>0</v>
          </cell>
          <cell r="AU124">
            <v>2759.0749999999998</v>
          </cell>
          <cell r="BZ124" t="str">
            <v>WRWT25850/WRWT25850</v>
          </cell>
          <cell r="CA124">
            <v>0</v>
          </cell>
          <cell r="DL124" t="str">
            <v>P6</v>
          </cell>
          <cell r="DM124">
            <v>4</v>
          </cell>
          <cell r="DN124">
            <v>45940</v>
          </cell>
          <cell r="DP124">
            <v>45935</v>
          </cell>
          <cell r="DQ124">
            <v>45936</v>
          </cell>
          <cell r="DR124">
            <v>45929</v>
          </cell>
          <cell r="DS124">
            <v>45937</v>
          </cell>
          <cell r="DT124">
            <v>45938</v>
          </cell>
          <cell r="DU124">
            <v>45939</v>
          </cell>
          <cell r="DW124"/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 xml:space="preserve"> /</v>
          </cell>
          <cell r="EG124"/>
          <cell r="EH124"/>
          <cell r="EI124"/>
        </row>
        <row r="125">
          <cell r="B125" t="str">
            <v>MK68-001119</v>
          </cell>
          <cell r="C125">
            <v>45916</v>
          </cell>
          <cell r="E125" t="str">
            <v>บจก.ซันฟีด</v>
          </cell>
          <cell r="F125">
            <v>952</v>
          </cell>
          <cell r="G125">
            <v>20</v>
          </cell>
          <cell r="H125">
            <v>38</v>
          </cell>
          <cell r="I125" t="str">
            <v>ขาว</v>
          </cell>
          <cell r="J125" t="str">
            <v>ด้าน</v>
          </cell>
          <cell r="L125">
            <v>100</v>
          </cell>
          <cell r="M125" t="str">
            <v>+</v>
          </cell>
          <cell r="N125"/>
          <cell r="R125" t="str">
            <v>บิด</v>
          </cell>
          <cell r="T125" t="str">
            <v>ไม่สวมถุงใน</v>
          </cell>
          <cell r="U125"/>
          <cell r="V125"/>
          <cell r="X125">
            <v>45940</v>
          </cell>
          <cell r="Z125" t="str">
            <v xml:space="preserve">300กระสอบแบนเต็มใบ </v>
          </cell>
          <cell r="AA125">
            <v>5000</v>
          </cell>
          <cell r="AB125">
            <v>0</v>
          </cell>
          <cell r="AC125">
            <v>0</v>
          </cell>
          <cell r="AD125">
            <v>0</v>
          </cell>
          <cell r="AG125"/>
          <cell r="AI125"/>
          <cell r="AJ125">
            <v>0</v>
          </cell>
          <cell r="AL125">
            <v>5000</v>
          </cell>
          <cell r="AM125"/>
          <cell r="AN125">
            <v>5250</v>
          </cell>
          <cell r="AO125" t="str">
            <v>WSWT2025800SM</v>
          </cell>
          <cell r="AQ125">
            <v>5518.15</v>
          </cell>
          <cell r="AR125">
            <v>5518.15</v>
          </cell>
          <cell r="AS125">
            <v>0</v>
          </cell>
          <cell r="AT125">
            <v>0</v>
          </cell>
          <cell r="AU125">
            <v>5518.15</v>
          </cell>
          <cell r="BZ125" t="str">
            <v>WRWT25850/WRWT25850</v>
          </cell>
          <cell r="CA125">
            <v>0</v>
          </cell>
          <cell r="DL125" t="str">
            <v>P6</v>
          </cell>
          <cell r="DM125">
            <v>4</v>
          </cell>
          <cell r="DN125">
            <v>45940</v>
          </cell>
          <cell r="DP125">
            <v>45935</v>
          </cell>
          <cell r="DQ125">
            <v>45936</v>
          </cell>
          <cell r="DR125">
            <v>45929</v>
          </cell>
          <cell r="DS125">
            <v>45937</v>
          </cell>
          <cell r="DT125">
            <v>45938</v>
          </cell>
          <cell r="DU125">
            <v>45939</v>
          </cell>
          <cell r="DW125"/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MK68-001121</v>
          </cell>
          <cell r="C126">
            <v>45919</v>
          </cell>
          <cell r="E126" t="str">
            <v>บจก.อินเทคค์ โกลบอล</v>
          </cell>
          <cell r="F126" t="str">
            <v>เฟิร์สช้อย 911</v>
          </cell>
          <cell r="G126">
            <v>20</v>
          </cell>
          <cell r="H126">
            <v>36</v>
          </cell>
          <cell r="I126" t="str">
            <v>ขาว</v>
          </cell>
          <cell r="J126" t="str">
            <v>ด้าน</v>
          </cell>
          <cell r="L126">
            <v>100</v>
          </cell>
          <cell r="M126" t="str">
            <v>±</v>
          </cell>
          <cell r="N126">
            <v>5</v>
          </cell>
          <cell r="R126" t="str">
            <v>จับจีบ4"</v>
          </cell>
          <cell r="T126" t="str">
            <v>ไม่สวมถุงใน</v>
          </cell>
          <cell r="U126"/>
          <cell r="V126"/>
          <cell r="X126">
            <v>45941</v>
          </cell>
          <cell r="Z126" t="str">
            <v>มัด80 ใช้สายรัด</v>
          </cell>
          <cell r="AA126">
            <v>5040</v>
          </cell>
          <cell r="AB126">
            <v>0</v>
          </cell>
          <cell r="AC126">
            <v>0</v>
          </cell>
          <cell r="AD126">
            <v>0</v>
          </cell>
          <cell r="AG126"/>
          <cell r="AI126"/>
          <cell r="AJ126">
            <v>0</v>
          </cell>
          <cell r="AL126">
            <v>5040</v>
          </cell>
          <cell r="AM126"/>
          <cell r="AN126">
            <v>5292</v>
          </cell>
          <cell r="AO126" t="str">
            <v>WSWT2025800SM</v>
          </cell>
          <cell r="AQ126">
            <v>5280.6600000000008</v>
          </cell>
          <cell r="AR126">
            <v>5280.6600000000008</v>
          </cell>
          <cell r="AS126">
            <v>0</v>
          </cell>
          <cell r="AT126">
            <v>0</v>
          </cell>
          <cell r="AU126">
            <v>5280.6600000000008</v>
          </cell>
          <cell r="BZ126" t="str">
            <v>WRWT25850/WRWT25850</v>
          </cell>
          <cell r="CA126">
            <v>0</v>
          </cell>
          <cell r="DL126" t="str">
            <v>P6</v>
          </cell>
          <cell r="DM126">
            <v>4</v>
          </cell>
          <cell r="DN126">
            <v>45941</v>
          </cell>
          <cell r="DP126">
            <v>45936</v>
          </cell>
          <cell r="DQ126">
            <v>45937</v>
          </cell>
          <cell r="DR126">
            <v>45930</v>
          </cell>
          <cell r="DS126">
            <v>45938</v>
          </cell>
          <cell r="DT126">
            <v>45939</v>
          </cell>
          <cell r="DU126">
            <v>45940</v>
          </cell>
          <cell r="DW126"/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 xml:space="preserve"> /</v>
          </cell>
          <cell r="EG126"/>
          <cell r="EH126"/>
          <cell r="EI126"/>
        </row>
        <row r="127">
          <cell r="B127" t="str">
            <v>MK68-001120</v>
          </cell>
          <cell r="C127">
            <v>45918</v>
          </cell>
          <cell r="E127" t="str">
            <v>บจก.เอสพีเอ็ม อาหารสัตว์</v>
          </cell>
          <cell r="F127" t="str">
            <v>B922</v>
          </cell>
          <cell r="G127">
            <v>20</v>
          </cell>
          <cell r="H127">
            <v>38</v>
          </cell>
          <cell r="I127" t="str">
            <v>ขาว</v>
          </cell>
          <cell r="J127" t="str">
            <v>ใส</v>
          </cell>
          <cell r="L127">
            <v>100</v>
          </cell>
          <cell r="M127" t="str">
            <v>±</v>
          </cell>
          <cell r="N127">
            <v>5</v>
          </cell>
          <cell r="R127" t="str">
            <v>[</v>
          </cell>
          <cell r="T127" t="str">
            <v>ไม่สวมถุงใน</v>
          </cell>
          <cell r="U127"/>
          <cell r="V127"/>
          <cell r="X127">
            <v>45944</v>
          </cell>
          <cell r="Z127" t="str">
            <v>500กระสอบแบน</v>
          </cell>
          <cell r="AA127">
            <v>616</v>
          </cell>
          <cell r="AB127">
            <v>0</v>
          </cell>
          <cell r="AC127">
            <v>0</v>
          </cell>
          <cell r="AD127">
            <v>0</v>
          </cell>
          <cell r="AG127"/>
          <cell r="AI127"/>
          <cell r="AJ127">
            <v>616</v>
          </cell>
          <cell r="AL127">
            <v>0</v>
          </cell>
          <cell r="AM127"/>
          <cell r="AN127">
            <v>0</v>
          </cell>
          <cell r="AO127" t="str">
            <v>WSWT2025800SM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BZ127" t="str">
            <v>WRWT25850/WRWT25850</v>
          </cell>
          <cell r="CA127">
            <v>0</v>
          </cell>
          <cell r="DL127"/>
          <cell r="DM127"/>
          <cell r="DN127"/>
          <cell r="DP127"/>
          <cell r="DQ127"/>
          <cell r="DR127"/>
          <cell r="DS127"/>
          <cell r="DT127"/>
          <cell r="DU127"/>
          <cell r="DW127"/>
          <cell r="DX127"/>
          <cell r="DY127"/>
          <cell r="DZ127"/>
          <cell r="EA127"/>
          <cell r="EB127"/>
          <cell r="EC127"/>
          <cell r="ED127"/>
          <cell r="EG127"/>
          <cell r="EH127"/>
          <cell r="EI127"/>
        </row>
        <row r="128">
          <cell r="B128" t="str">
            <v>MK68-000990</v>
          </cell>
          <cell r="C128">
            <v>45877</v>
          </cell>
          <cell r="E128" t="str">
            <v>บจก.เอสพีเอ็ม อาหารสัตว์</v>
          </cell>
          <cell r="F128" t="str">
            <v>SW 441 PLUS</v>
          </cell>
          <cell r="G128">
            <v>20</v>
          </cell>
          <cell r="H128">
            <v>38</v>
          </cell>
          <cell r="I128" t="str">
            <v>ขาว</v>
          </cell>
          <cell r="J128" t="str">
            <v>ใส</v>
          </cell>
          <cell r="L128">
            <v>100</v>
          </cell>
          <cell r="M128" t="str">
            <v>±</v>
          </cell>
          <cell r="N128">
            <v>5</v>
          </cell>
          <cell r="R128" t="str">
            <v>บิด</v>
          </cell>
          <cell r="T128" t="str">
            <v>ไม่สวมถุงใน</v>
          </cell>
          <cell r="U128"/>
          <cell r="V128"/>
          <cell r="X128">
            <v>45944</v>
          </cell>
          <cell r="Z128" t="str">
            <v>500กระสอบแบน</v>
          </cell>
          <cell r="AA128">
            <v>3500</v>
          </cell>
          <cell r="AB128">
            <v>0</v>
          </cell>
          <cell r="AC128">
            <v>0</v>
          </cell>
          <cell r="AD128">
            <v>0</v>
          </cell>
          <cell r="AG128"/>
          <cell r="AI128"/>
          <cell r="AJ128">
            <v>3500</v>
          </cell>
          <cell r="AL128">
            <v>0</v>
          </cell>
          <cell r="AM128">
            <v>3605</v>
          </cell>
          <cell r="AN128">
            <v>0</v>
          </cell>
          <cell r="AO128" t="str">
            <v>WSWT2025800SM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BZ128" t="str">
            <v>WRWT25850/WRWT25850</v>
          </cell>
          <cell r="CA128">
            <v>0</v>
          </cell>
          <cell r="DL128" t="str">
            <v>P6</v>
          </cell>
          <cell r="DM128">
            <v>4</v>
          </cell>
          <cell r="DN128">
            <v>45944</v>
          </cell>
          <cell r="DP128">
            <v>45939</v>
          </cell>
          <cell r="DQ128">
            <v>45940</v>
          </cell>
          <cell r="DR128">
            <v>45933</v>
          </cell>
          <cell r="DS128">
            <v>45941</v>
          </cell>
          <cell r="DT128">
            <v>45942</v>
          </cell>
          <cell r="DU128">
            <v>45943</v>
          </cell>
          <cell r="DW128"/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 xml:space="preserve"> /</v>
          </cell>
          <cell r="EG128"/>
          <cell r="EH128"/>
          <cell r="EI128"/>
        </row>
        <row r="129">
          <cell r="B129" t="str">
            <v>MK68-000990</v>
          </cell>
          <cell r="C129">
            <v>45877</v>
          </cell>
          <cell r="E129" t="str">
            <v>บจก.เอสพีเอ็ม อาหารสัตว์</v>
          </cell>
          <cell r="F129" t="str">
            <v>SW 441 PLUS</v>
          </cell>
          <cell r="G129">
            <v>20</v>
          </cell>
          <cell r="H129">
            <v>38</v>
          </cell>
          <cell r="I129" t="str">
            <v>ขาว</v>
          </cell>
          <cell r="J129" t="str">
            <v>ใส</v>
          </cell>
          <cell r="L129">
            <v>100</v>
          </cell>
          <cell r="M129" t="str">
            <v>±</v>
          </cell>
          <cell r="N129">
            <v>5</v>
          </cell>
          <cell r="R129" t="str">
            <v>บิด</v>
          </cell>
          <cell r="T129" t="str">
            <v>ไม่สวมถุงใน</v>
          </cell>
          <cell r="U129"/>
          <cell r="V129"/>
          <cell r="X129" t="str">
            <v>รอแจ้ง</v>
          </cell>
          <cell r="Z129" t="str">
            <v>500กระสอบแบน</v>
          </cell>
          <cell r="AA129">
            <v>3500</v>
          </cell>
          <cell r="AB129">
            <v>0</v>
          </cell>
          <cell r="AC129">
            <v>0</v>
          </cell>
          <cell r="AD129">
            <v>0</v>
          </cell>
          <cell r="AG129"/>
          <cell r="AI129"/>
          <cell r="AJ129">
            <v>1217</v>
          </cell>
          <cell r="AL129">
            <v>2283</v>
          </cell>
          <cell r="AM129">
            <v>1545</v>
          </cell>
          <cell r="AN129">
            <v>2052.75</v>
          </cell>
          <cell r="AO129" t="str">
            <v>WSWT2025800SM</v>
          </cell>
          <cell r="AQ129">
            <v>2265.4764825000002</v>
          </cell>
          <cell r="AR129">
            <v>2265.4764825000002</v>
          </cell>
          <cell r="AS129">
            <v>0</v>
          </cell>
          <cell r="AT129">
            <v>2265.4764825000002</v>
          </cell>
          <cell r="AU129">
            <v>0</v>
          </cell>
          <cell r="BZ129" t="str">
            <v>WRWT25850/WRWT25850</v>
          </cell>
          <cell r="CA129">
            <v>0</v>
          </cell>
          <cell r="DL129" t="str">
            <v>P6</v>
          </cell>
          <cell r="DM129">
            <v>4</v>
          </cell>
          <cell r="DN129" t="str">
            <v>รอแจ้ง</v>
          </cell>
          <cell r="DP129" t="e">
            <v>#VALUE!</v>
          </cell>
          <cell r="DQ129" t="e">
            <v>#VALUE!</v>
          </cell>
          <cell r="DR129" t="e">
            <v>#VALUE!</v>
          </cell>
          <cell r="DS129" t="e">
            <v>#VALUE!</v>
          </cell>
          <cell r="DT129" t="e">
            <v>#VALUE!</v>
          </cell>
          <cell r="DU129" t="e">
            <v>#VALUE!</v>
          </cell>
          <cell r="DW129"/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 t="str">
            <v xml:space="preserve"> /</v>
          </cell>
          <cell r="EG129"/>
          <cell r="EH129"/>
          <cell r="EI129"/>
        </row>
        <row r="130">
          <cell r="B130" t="str">
            <v>MK68-001119</v>
          </cell>
          <cell r="C130">
            <v>45916</v>
          </cell>
          <cell r="E130" t="str">
            <v>บจก.ซันฟีด</v>
          </cell>
          <cell r="F130" t="str">
            <v>ขุนศึกเบอร์ 1</v>
          </cell>
          <cell r="G130">
            <v>20</v>
          </cell>
          <cell r="H130">
            <v>38</v>
          </cell>
          <cell r="I130" t="str">
            <v>ขาว</v>
          </cell>
          <cell r="J130" t="str">
            <v>ด้าน</v>
          </cell>
          <cell r="L130">
            <v>100</v>
          </cell>
          <cell r="M130" t="str">
            <v>+</v>
          </cell>
          <cell r="N130"/>
          <cell r="R130" t="str">
            <v>บิด</v>
          </cell>
          <cell r="T130" t="str">
            <v>ไม่สวมถุงใน</v>
          </cell>
          <cell r="U130"/>
          <cell r="V130"/>
          <cell r="X130">
            <v>45945</v>
          </cell>
          <cell r="Z130" t="str">
            <v xml:space="preserve">300กระสอบแบนเต็มใบ </v>
          </cell>
          <cell r="AA130">
            <v>5000</v>
          </cell>
          <cell r="AB130">
            <v>0</v>
          </cell>
          <cell r="AC130">
            <v>0</v>
          </cell>
          <cell r="AD130">
            <v>0</v>
          </cell>
          <cell r="AG130"/>
          <cell r="AI130"/>
          <cell r="AJ130">
            <v>0</v>
          </cell>
          <cell r="AL130">
            <v>5000</v>
          </cell>
          <cell r="AM130"/>
          <cell r="AN130">
            <v>5250</v>
          </cell>
          <cell r="AO130" t="str">
            <v>WSWT2025800SM</v>
          </cell>
          <cell r="AQ130">
            <v>5518.15</v>
          </cell>
          <cell r="AR130">
            <v>5518.15</v>
          </cell>
          <cell r="AS130">
            <v>0</v>
          </cell>
          <cell r="AT130">
            <v>0</v>
          </cell>
          <cell r="AU130">
            <v>5518.15</v>
          </cell>
          <cell r="BZ130" t="str">
            <v>WRWT25850/WRWT25850</v>
          </cell>
          <cell r="CA130">
            <v>0</v>
          </cell>
          <cell r="DL130" t="str">
            <v>P6</v>
          </cell>
          <cell r="DM130">
            <v>4</v>
          </cell>
          <cell r="DN130">
            <v>45945</v>
          </cell>
          <cell r="DP130">
            <v>45940</v>
          </cell>
          <cell r="DQ130">
            <v>45941</v>
          </cell>
          <cell r="DR130">
            <v>45934</v>
          </cell>
          <cell r="DS130">
            <v>45942</v>
          </cell>
          <cell r="DT130">
            <v>45943</v>
          </cell>
          <cell r="DU130">
            <v>45944</v>
          </cell>
          <cell r="DW130"/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 t="str">
            <v xml:space="preserve"> /</v>
          </cell>
          <cell r="EG130"/>
          <cell r="EH130"/>
          <cell r="EI130"/>
        </row>
        <row r="131">
          <cell r="B131" t="str">
            <v>MK68-001119</v>
          </cell>
          <cell r="C131">
            <v>45916</v>
          </cell>
          <cell r="E131" t="str">
            <v>บจก.ซันฟีด</v>
          </cell>
          <cell r="F131">
            <v>952</v>
          </cell>
          <cell r="G131">
            <v>20</v>
          </cell>
          <cell r="H131">
            <v>38</v>
          </cell>
          <cell r="I131" t="str">
            <v>ขาว</v>
          </cell>
          <cell r="J131" t="str">
            <v>ด้าน</v>
          </cell>
          <cell r="L131">
            <v>100</v>
          </cell>
          <cell r="M131" t="str">
            <v>+</v>
          </cell>
          <cell r="N131"/>
          <cell r="R131" t="str">
            <v>บิด</v>
          </cell>
          <cell r="T131" t="str">
            <v>ไม่สวมถุงใน</v>
          </cell>
          <cell r="U131"/>
          <cell r="V131"/>
          <cell r="X131">
            <v>45946</v>
          </cell>
          <cell r="Z131" t="str">
            <v xml:space="preserve">300กระสอบแบนเต็มใบ </v>
          </cell>
          <cell r="AA131">
            <v>7500</v>
          </cell>
          <cell r="AB131">
            <v>0</v>
          </cell>
          <cell r="AC131">
            <v>0</v>
          </cell>
          <cell r="AD131">
            <v>0</v>
          </cell>
          <cell r="AG131"/>
          <cell r="AI131"/>
          <cell r="AJ131">
            <v>0</v>
          </cell>
          <cell r="AL131">
            <v>7500</v>
          </cell>
          <cell r="AM131"/>
          <cell r="AN131">
            <v>7875</v>
          </cell>
          <cell r="AO131" t="str">
            <v>WSWT2025800SM</v>
          </cell>
          <cell r="AQ131">
            <v>8277.2250000000004</v>
          </cell>
          <cell r="AR131">
            <v>8277.2250000000004</v>
          </cell>
          <cell r="AS131">
            <v>0</v>
          </cell>
          <cell r="AT131">
            <v>0</v>
          </cell>
          <cell r="AU131">
            <v>8277.2250000000004</v>
          </cell>
          <cell r="BZ131" t="str">
            <v>WRWT25850/WRWT25850</v>
          </cell>
          <cell r="CA131">
            <v>0</v>
          </cell>
          <cell r="DL131" t="str">
            <v>P6</v>
          </cell>
          <cell r="DM131">
            <v>4</v>
          </cell>
          <cell r="DN131">
            <v>45946</v>
          </cell>
          <cell r="DP131">
            <v>45941</v>
          </cell>
          <cell r="DQ131">
            <v>45942</v>
          </cell>
          <cell r="DR131">
            <v>45935</v>
          </cell>
          <cell r="DS131">
            <v>45943</v>
          </cell>
          <cell r="DT131">
            <v>45944</v>
          </cell>
          <cell r="DU131">
            <v>45945</v>
          </cell>
          <cell r="DW131"/>
          <cell r="DX131"/>
          <cell r="DY131"/>
          <cell r="DZ131"/>
          <cell r="EA131"/>
          <cell r="EB131"/>
          <cell r="EC131" t="str">
            <v>งานเคลือบ+พิมพ์</v>
          </cell>
          <cell r="ED131" t="str">
            <v xml:space="preserve"> /</v>
          </cell>
          <cell r="EG131"/>
          <cell r="EH131"/>
          <cell r="EI131"/>
        </row>
        <row r="132">
          <cell r="B132" t="str">
            <v>MK68-001119</v>
          </cell>
          <cell r="C132">
            <v>45916</v>
          </cell>
          <cell r="E132" t="str">
            <v>บจก.ซันฟีด</v>
          </cell>
          <cell r="F132">
            <v>953</v>
          </cell>
          <cell r="G132">
            <v>20</v>
          </cell>
          <cell r="H132">
            <v>38</v>
          </cell>
          <cell r="I132" t="str">
            <v>ขาว</v>
          </cell>
          <cell r="J132" t="str">
            <v>ด้าน</v>
          </cell>
          <cell r="L132">
            <v>100</v>
          </cell>
          <cell r="M132" t="str">
            <v>+</v>
          </cell>
          <cell r="N132"/>
          <cell r="R132" t="str">
            <v>บิด</v>
          </cell>
          <cell r="T132" t="str">
            <v>ไม่สวมถุงใน</v>
          </cell>
          <cell r="U132"/>
          <cell r="V132"/>
          <cell r="X132">
            <v>45946</v>
          </cell>
          <cell r="Z132" t="str">
            <v xml:space="preserve">300กระสอบแบนเต็มใบ </v>
          </cell>
          <cell r="AA132">
            <v>5000</v>
          </cell>
          <cell r="AB132">
            <v>0</v>
          </cell>
          <cell r="AC132">
            <v>0</v>
          </cell>
          <cell r="AD132">
            <v>0</v>
          </cell>
          <cell r="AG132"/>
          <cell r="AI132"/>
          <cell r="AJ132">
            <v>0</v>
          </cell>
          <cell r="AL132">
            <v>5000</v>
          </cell>
          <cell r="AM132"/>
          <cell r="AN132">
            <v>5250</v>
          </cell>
          <cell r="AO132" t="str">
            <v>WSWT2025800SM</v>
          </cell>
          <cell r="AQ132">
            <v>5518.15</v>
          </cell>
          <cell r="AR132">
            <v>5518.15</v>
          </cell>
          <cell r="AS132">
            <v>0</v>
          </cell>
          <cell r="AT132">
            <v>0</v>
          </cell>
          <cell r="AU132">
            <v>5518.15</v>
          </cell>
          <cell r="BZ132" t="str">
            <v>WRWT25850/WRWT25850</v>
          </cell>
          <cell r="CA132">
            <v>0</v>
          </cell>
          <cell r="DL132" t="str">
            <v>P6</v>
          </cell>
          <cell r="DM132">
            <v>4</v>
          </cell>
          <cell r="DN132">
            <v>45946</v>
          </cell>
          <cell r="DP132">
            <v>45941</v>
          </cell>
          <cell r="DQ132">
            <v>45942</v>
          </cell>
          <cell r="DR132">
            <v>45935</v>
          </cell>
          <cell r="DS132">
            <v>45943</v>
          </cell>
          <cell r="DT132">
            <v>45944</v>
          </cell>
          <cell r="DU132">
            <v>45945</v>
          </cell>
          <cell r="DW132"/>
          <cell r="DX132"/>
          <cell r="DY132"/>
          <cell r="DZ132"/>
          <cell r="EA132"/>
          <cell r="EB132"/>
          <cell r="EC132" t="str">
            <v>งานเคลือบ+พิมพ์</v>
          </cell>
          <cell r="ED132" t="str">
            <v xml:space="preserve"> /</v>
          </cell>
          <cell r="EG132"/>
          <cell r="EH132"/>
          <cell r="EI132"/>
        </row>
        <row r="133">
          <cell r="B133" t="str">
            <v>MK68-001119</v>
          </cell>
          <cell r="C133">
            <v>45916</v>
          </cell>
          <cell r="E133" t="str">
            <v>บจก.ซันฟีด</v>
          </cell>
          <cell r="F133" t="str">
            <v>007</v>
          </cell>
          <cell r="G133">
            <v>20</v>
          </cell>
          <cell r="H133">
            <v>38</v>
          </cell>
          <cell r="I133" t="str">
            <v>ขาว</v>
          </cell>
          <cell r="J133" t="str">
            <v>ด้าน</v>
          </cell>
          <cell r="L133">
            <v>100</v>
          </cell>
          <cell r="M133" t="str">
            <v>+</v>
          </cell>
          <cell r="N133"/>
          <cell r="R133" t="str">
            <v>บิด</v>
          </cell>
          <cell r="T133" t="str">
            <v>ไม่สวมถุงใน</v>
          </cell>
          <cell r="U133"/>
          <cell r="V133"/>
          <cell r="X133">
            <v>45947</v>
          </cell>
          <cell r="Z133" t="str">
            <v xml:space="preserve">300กระสอบแบนเต็มใบ </v>
          </cell>
          <cell r="AA133">
            <v>2500</v>
          </cell>
          <cell r="AB133">
            <v>0</v>
          </cell>
          <cell r="AC133">
            <v>0</v>
          </cell>
          <cell r="AD133">
            <v>0</v>
          </cell>
          <cell r="AG133"/>
          <cell r="AI133"/>
          <cell r="AJ133">
            <v>0</v>
          </cell>
          <cell r="AL133">
            <v>2500</v>
          </cell>
          <cell r="AM133"/>
          <cell r="AN133">
            <v>2625</v>
          </cell>
          <cell r="AO133" t="str">
            <v>WSWT2025800SM</v>
          </cell>
          <cell r="AQ133">
            <v>2759.0749999999998</v>
          </cell>
          <cell r="AR133">
            <v>2759.0749999999998</v>
          </cell>
          <cell r="AS133">
            <v>0</v>
          </cell>
          <cell r="AT133">
            <v>0</v>
          </cell>
          <cell r="AU133">
            <v>2759.0749999999998</v>
          </cell>
          <cell r="BZ133" t="str">
            <v>WRWT25850/WRWT25850</v>
          </cell>
          <cell r="CA133">
            <v>0</v>
          </cell>
          <cell r="DL133" t="str">
            <v>P6</v>
          </cell>
          <cell r="DM133">
            <v>4</v>
          </cell>
          <cell r="DN133">
            <v>45947</v>
          </cell>
          <cell r="DP133">
            <v>45942</v>
          </cell>
          <cell r="DQ133">
            <v>45943</v>
          </cell>
          <cell r="DR133">
            <v>45936</v>
          </cell>
          <cell r="DS133">
            <v>45944</v>
          </cell>
          <cell r="DT133">
            <v>45945</v>
          </cell>
          <cell r="DU133">
            <v>45946</v>
          </cell>
          <cell r="DW133"/>
          <cell r="DX133"/>
          <cell r="DY133"/>
          <cell r="DZ133"/>
          <cell r="EA133"/>
          <cell r="EB133"/>
          <cell r="EC133" t="str">
            <v>งานเคลือบ+พิมพ์</v>
          </cell>
          <cell r="ED133" t="str">
            <v xml:space="preserve"> /</v>
          </cell>
          <cell r="EG133"/>
          <cell r="EH133"/>
          <cell r="EI133"/>
        </row>
        <row r="134">
          <cell r="B134" t="str">
            <v>MK68-001119</v>
          </cell>
          <cell r="C134">
            <v>45916</v>
          </cell>
          <cell r="E134" t="str">
            <v>บจก.ซันฟีด</v>
          </cell>
          <cell r="F134" t="str">
            <v>ขุนศึกเบอร์ 2</v>
          </cell>
          <cell r="G134">
            <v>20</v>
          </cell>
          <cell r="H134">
            <v>38</v>
          </cell>
          <cell r="I134" t="str">
            <v>ขาว</v>
          </cell>
          <cell r="J134" t="str">
            <v>ด้าน</v>
          </cell>
          <cell r="L134">
            <v>100</v>
          </cell>
          <cell r="M134" t="str">
            <v>+</v>
          </cell>
          <cell r="N134"/>
          <cell r="R134" t="str">
            <v>บิด</v>
          </cell>
          <cell r="T134" t="str">
            <v>ไม่สวมถุงใน</v>
          </cell>
          <cell r="U134"/>
          <cell r="V134"/>
          <cell r="X134">
            <v>45947</v>
          </cell>
          <cell r="Z134" t="str">
            <v xml:space="preserve">300กระสอบแบนเต็มใบ </v>
          </cell>
          <cell r="AA134">
            <v>5000</v>
          </cell>
          <cell r="AB134">
            <v>0</v>
          </cell>
          <cell r="AC134">
            <v>0</v>
          </cell>
          <cell r="AD134">
            <v>0</v>
          </cell>
          <cell r="AG134"/>
          <cell r="AI134"/>
          <cell r="AJ134">
            <v>0</v>
          </cell>
          <cell r="AL134">
            <v>5000</v>
          </cell>
          <cell r="AM134"/>
          <cell r="AN134">
            <v>5250</v>
          </cell>
          <cell r="AO134" t="str">
            <v>WSWT2025800SM</v>
          </cell>
          <cell r="AQ134">
            <v>5518.15</v>
          </cell>
          <cell r="AR134">
            <v>5518.15</v>
          </cell>
          <cell r="AS134">
            <v>0</v>
          </cell>
          <cell r="AT134">
            <v>0</v>
          </cell>
          <cell r="AU134">
            <v>5518.15</v>
          </cell>
          <cell r="BZ134" t="str">
            <v>WRWT25850/WRWT25850</v>
          </cell>
          <cell r="CA134">
            <v>0</v>
          </cell>
          <cell r="DL134" t="str">
            <v>P6</v>
          </cell>
          <cell r="DM134">
            <v>4</v>
          </cell>
          <cell r="DN134">
            <v>45947</v>
          </cell>
          <cell r="DP134">
            <v>45942</v>
          </cell>
          <cell r="DQ134">
            <v>45943</v>
          </cell>
          <cell r="DR134">
            <v>45936</v>
          </cell>
          <cell r="DS134">
            <v>45944</v>
          </cell>
          <cell r="DT134">
            <v>45945</v>
          </cell>
          <cell r="DU134">
            <v>45946</v>
          </cell>
          <cell r="DW134"/>
          <cell r="DX134"/>
          <cell r="DY134"/>
          <cell r="DZ134"/>
          <cell r="EA134"/>
          <cell r="EB134"/>
          <cell r="EC134" t="str">
            <v>งานเคลือบ+พิมพ์</v>
          </cell>
          <cell r="ED134" t="str">
            <v xml:space="preserve"> /</v>
          </cell>
          <cell r="EG134"/>
          <cell r="EH134"/>
          <cell r="EI134"/>
        </row>
        <row r="135">
          <cell r="B135" t="str">
            <v>MK68-001105</v>
          </cell>
          <cell r="C135">
            <v>45911</v>
          </cell>
          <cell r="E135" t="str">
            <v>บจก.เอพีเอ็ม อะโกร</v>
          </cell>
          <cell r="F135" t="str">
            <v>ฟีล-กู๊ด พี6</v>
          </cell>
          <cell r="G135">
            <v>20</v>
          </cell>
          <cell r="H135">
            <v>38</v>
          </cell>
          <cell r="I135" t="str">
            <v>ขาว</v>
          </cell>
          <cell r="J135" t="str">
            <v>ใส</v>
          </cell>
          <cell r="L135">
            <v>100</v>
          </cell>
          <cell r="M135" t="str">
            <v>±</v>
          </cell>
          <cell r="N135">
            <v>5</v>
          </cell>
          <cell r="R135" t="str">
            <v>บิด</v>
          </cell>
          <cell r="T135" t="str">
            <v>ไม่สวมถุงใน</v>
          </cell>
          <cell r="U135"/>
          <cell r="V135"/>
          <cell r="X135">
            <v>45947</v>
          </cell>
          <cell r="Z135" t="str">
            <v>500กระสอบแบน</v>
          </cell>
          <cell r="AA135">
            <v>8000</v>
          </cell>
          <cell r="AB135">
            <v>0</v>
          </cell>
          <cell r="AC135">
            <v>0</v>
          </cell>
          <cell r="AD135">
            <v>0</v>
          </cell>
          <cell r="AG135"/>
          <cell r="AI135"/>
          <cell r="AJ135">
            <v>0</v>
          </cell>
          <cell r="AL135">
            <v>8000</v>
          </cell>
          <cell r="AM135"/>
          <cell r="AN135">
            <v>8400</v>
          </cell>
          <cell r="AO135" t="str">
            <v>WSWT2025800SM</v>
          </cell>
          <cell r="AQ135">
            <v>8829.0399999999991</v>
          </cell>
          <cell r="AR135">
            <v>8829.0399999999991</v>
          </cell>
          <cell r="AS135">
            <v>0</v>
          </cell>
          <cell r="AT135">
            <v>0</v>
          </cell>
          <cell r="AU135">
            <v>8829.0399999999991</v>
          </cell>
          <cell r="BZ135" t="str">
            <v>WRWT25850/WRWT25850</v>
          </cell>
          <cell r="CA135">
            <v>0</v>
          </cell>
          <cell r="DL135" t="str">
            <v>P6</v>
          </cell>
          <cell r="DM135">
            <v>4</v>
          </cell>
          <cell r="DN135">
            <v>45947</v>
          </cell>
          <cell r="DP135">
            <v>45942</v>
          </cell>
          <cell r="DQ135">
            <v>45943</v>
          </cell>
          <cell r="DR135">
            <v>45936</v>
          </cell>
          <cell r="DS135">
            <v>45944</v>
          </cell>
          <cell r="DT135">
            <v>45945</v>
          </cell>
          <cell r="DU135">
            <v>45946</v>
          </cell>
          <cell r="DW135"/>
          <cell r="DX135"/>
          <cell r="DY135"/>
          <cell r="DZ135"/>
          <cell r="EA135"/>
          <cell r="EB135"/>
          <cell r="EC135" t="str">
            <v>งานเคลือบ+พิมพ์</v>
          </cell>
          <cell r="ED135" t="str">
            <v xml:space="preserve"> /</v>
          </cell>
          <cell r="EG135"/>
          <cell r="EH135"/>
          <cell r="EI135"/>
        </row>
        <row r="136">
          <cell r="B136" t="str">
            <v>MK68-001092</v>
          </cell>
          <cell r="C136">
            <v>45909</v>
          </cell>
          <cell r="E136" t="str">
            <v>บจก.เอพีเอ็ม อะโกร</v>
          </cell>
          <cell r="F136" t="str">
            <v>APM915</v>
          </cell>
          <cell r="G136">
            <v>20</v>
          </cell>
          <cell r="H136">
            <v>38</v>
          </cell>
          <cell r="I136" t="str">
            <v>ขาว</v>
          </cell>
          <cell r="J136" t="str">
            <v>ใส</v>
          </cell>
          <cell r="L136">
            <v>100</v>
          </cell>
          <cell r="M136" t="str">
            <v>±</v>
          </cell>
          <cell r="N136">
            <v>5</v>
          </cell>
          <cell r="R136" t="str">
            <v>บิด</v>
          </cell>
          <cell r="T136" t="str">
            <v>ไม่สวมถุงใน</v>
          </cell>
          <cell r="U136"/>
          <cell r="V136"/>
          <cell r="X136">
            <v>45947</v>
          </cell>
          <cell r="Z136" t="str">
            <v>500กระสอบแบน</v>
          </cell>
          <cell r="AA136">
            <v>3000</v>
          </cell>
          <cell r="AB136">
            <v>0</v>
          </cell>
          <cell r="AC136">
            <v>0</v>
          </cell>
          <cell r="AD136">
            <v>0</v>
          </cell>
          <cell r="AG136"/>
          <cell r="AI136"/>
          <cell r="AJ136">
            <v>0</v>
          </cell>
          <cell r="AL136">
            <v>3000</v>
          </cell>
          <cell r="AM136"/>
          <cell r="AN136">
            <v>3150</v>
          </cell>
          <cell r="AO136" t="str">
            <v>WSWT2025800SM</v>
          </cell>
          <cell r="AQ136">
            <v>3310.89</v>
          </cell>
          <cell r="AR136">
            <v>3310.89</v>
          </cell>
          <cell r="AS136">
            <v>0</v>
          </cell>
          <cell r="AT136">
            <v>0</v>
          </cell>
          <cell r="AU136">
            <v>3310.89</v>
          </cell>
          <cell r="BZ136" t="str">
            <v>WRWT25850/WRWT25850</v>
          </cell>
          <cell r="CA136">
            <v>0</v>
          </cell>
          <cell r="DL136" t="str">
            <v>P6</v>
          </cell>
          <cell r="DM136">
            <v>4</v>
          </cell>
          <cell r="DN136">
            <v>45947</v>
          </cell>
          <cell r="DP136">
            <v>45942</v>
          </cell>
          <cell r="DQ136">
            <v>45943</v>
          </cell>
          <cell r="DR136">
            <v>45936</v>
          </cell>
          <cell r="DS136">
            <v>45944</v>
          </cell>
          <cell r="DT136">
            <v>45945</v>
          </cell>
          <cell r="DU136">
            <v>45946</v>
          </cell>
          <cell r="DW136"/>
          <cell r="DX136"/>
          <cell r="DY136"/>
          <cell r="DZ136"/>
          <cell r="EA136"/>
          <cell r="EB136"/>
          <cell r="EC136" t="str">
            <v>งานเคลือบ+พิมพ์</v>
          </cell>
          <cell r="ED136" t="str">
            <v xml:space="preserve"> / </v>
          </cell>
          <cell r="EG136"/>
          <cell r="EH136"/>
          <cell r="EI136"/>
        </row>
        <row r="137">
          <cell r="B137" t="str">
            <v>MK68-001119</v>
          </cell>
          <cell r="C137">
            <v>45916</v>
          </cell>
          <cell r="E137" t="str">
            <v>บจก.ซันฟีด</v>
          </cell>
          <cell r="F137" t="str">
            <v>ขุนศึกเบอร์ 1</v>
          </cell>
          <cell r="G137">
            <v>20</v>
          </cell>
          <cell r="H137">
            <v>38</v>
          </cell>
          <cell r="I137" t="str">
            <v>ขาว</v>
          </cell>
          <cell r="J137" t="str">
            <v>ด้าน</v>
          </cell>
          <cell r="L137">
            <v>100</v>
          </cell>
          <cell r="M137" t="str">
            <v>+</v>
          </cell>
          <cell r="N137"/>
          <cell r="R137" t="str">
            <v>บิด</v>
          </cell>
          <cell r="T137" t="str">
            <v>ไม่สวมถุงใน</v>
          </cell>
          <cell r="U137"/>
          <cell r="V137"/>
          <cell r="X137">
            <v>45950</v>
          </cell>
          <cell r="Z137" t="str">
            <v xml:space="preserve">300กระสอบแบนเต็มใบ </v>
          </cell>
          <cell r="AA137">
            <v>5000</v>
          </cell>
          <cell r="AB137">
            <v>0</v>
          </cell>
          <cell r="AC137">
            <v>0</v>
          </cell>
          <cell r="AD137">
            <v>0</v>
          </cell>
          <cell r="AG137"/>
          <cell r="AI137"/>
          <cell r="AJ137">
            <v>0</v>
          </cell>
          <cell r="AL137">
            <v>5000</v>
          </cell>
          <cell r="AM137"/>
          <cell r="AN137">
            <v>5250</v>
          </cell>
          <cell r="AO137" t="str">
            <v>WSWT2025800SM</v>
          </cell>
          <cell r="AQ137">
            <v>5518.15</v>
          </cell>
          <cell r="AR137">
            <v>5518.15</v>
          </cell>
          <cell r="AS137">
            <v>0</v>
          </cell>
          <cell r="AT137">
            <v>0</v>
          </cell>
          <cell r="AU137">
            <v>5518.15</v>
          </cell>
          <cell r="BZ137" t="str">
            <v>WRWT25850/WRWT25850</v>
          </cell>
          <cell r="CA137">
            <v>0</v>
          </cell>
          <cell r="DL137" t="str">
            <v>P6</v>
          </cell>
          <cell r="DM137">
            <v>4</v>
          </cell>
          <cell r="DN137">
            <v>45950</v>
          </cell>
          <cell r="DP137">
            <v>45945</v>
          </cell>
          <cell r="DQ137">
            <v>45946</v>
          </cell>
          <cell r="DR137">
            <v>45939</v>
          </cell>
          <cell r="DS137">
            <v>45947</v>
          </cell>
          <cell r="DT137">
            <v>45948</v>
          </cell>
          <cell r="DU137">
            <v>45949</v>
          </cell>
          <cell r="DW137"/>
          <cell r="DX137"/>
          <cell r="DY137"/>
          <cell r="DZ137"/>
          <cell r="EA137"/>
          <cell r="EB137"/>
          <cell r="EC137" t="str">
            <v>งานเคลือบ+พิมพ์</v>
          </cell>
          <cell r="ED137" t="str">
            <v xml:space="preserve"> /</v>
          </cell>
          <cell r="EG137"/>
          <cell r="EH137"/>
          <cell r="EI137"/>
        </row>
        <row r="138">
          <cell r="B138" t="str">
            <v>MK68-001119</v>
          </cell>
          <cell r="C138">
            <v>45916</v>
          </cell>
          <cell r="E138" t="str">
            <v>บจก.ซันฟีด</v>
          </cell>
          <cell r="F138" t="str">
            <v>ขุนศึกเบอร์ 2</v>
          </cell>
          <cell r="G138">
            <v>20</v>
          </cell>
          <cell r="H138">
            <v>38</v>
          </cell>
          <cell r="I138" t="str">
            <v>ขาว</v>
          </cell>
          <cell r="J138" t="str">
            <v>ด้าน</v>
          </cell>
          <cell r="L138">
            <v>100</v>
          </cell>
          <cell r="M138" t="str">
            <v>+</v>
          </cell>
          <cell r="N138"/>
          <cell r="R138" t="str">
            <v>บิด</v>
          </cell>
          <cell r="T138" t="str">
            <v>ไม่สวมถุงใน</v>
          </cell>
          <cell r="U138"/>
          <cell r="V138"/>
          <cell r="X138">
            <v>45951</v>
          </cell>
          <cell r="Z138" t="str">
            <v xml:space="preserve">300กระสอบแบนเต็มใบ </v>
          </cell>
          <cell r="AA138">
            <v>5000</v>
          </cell>
          <cell r="AB138">
            <v>0</v>
          </cell>
          <cell r="AC138">
            <v>0</v>
          </cell>
          <cell r="AD138">
            <v>0</v>
          </cell>
          <cell r="AG138"/>
          <cell r="AI138"/>
          <cell r="AJ138">
            <v>0</v>
          </cell>
          <cell r="AL138">
            <v>5000</v>
          </cell>
          <cell r="AM138"/>
          <cell r="AN138">
            <v>5250</v>
          </cell>
          <cell r="AO138" t="str">
            <v>WSWT2025800SM</v>
          </cell>
          <cell r="AQ138">
            <v>5518.15</v>
          </cell>
          <cell r="AR138">
            <v>5518.15</v>
          </cell>
          <cell r="AS138">
            <v>0</v>
          </cell>
          <cell r="AT138">
            <v>0</v>
          </cell>
          <cell r="AU138">
            <v>5518.15</v>
          </cell>
          <cell r="BZ138" t="str">
            <v>WRWT25850/WRWT25850</v>
          </cell>
          <cell r="CA138">
            <v>0</v>
          </cell>
          <cell r="DL138" t="str">
            <v>P6</v>
          </cell>
          <cell r="DM138">
            <v>4</v>
          </cell>
          <cell r="DN138">
            <v>45951</v>
          </cell>
          <cell r="DP138">
            <v>45946</v>
          </cell>
          <cell r="DQ138">
            <v>45947</v>
          </cell>
          <cell r="DR138">
            <v>45940</v>
          </cell>
          <cell r="DS138">
            <v>45948</v>
          </cell>
          <cell r="DT138">
            <v>45949</v>
          </cell>
          <cell r="DU138">
            <v>45950</v>
          </cell>
          <cell r="DW138"/>
          <cell r="DX138"/>
          <cell r="DY138"/>
          <cell r="DZ138"/>
          <cell r="EA138"/>
          <cell r="EB138"/>
          <cell r="EC138" t="str">
            <v>งานเคลือบ+พิมพ์</v>
          </cell>
          <cell r="ED138" t="str">
            <v xml:space="preserve"> /</v>
          </cell>
          <cell r="EG138"/>
          <cell r="EH138"/>
          <cell r="EI138"/>
        </row>
        <row r="139">
          <cell r="B139" t="str">
            <v>MK68-001119</v>
          </cell>
          <cell r="C139">
            <v>45916</v>
          </cell>
          <cell r="E139" t="str">
            <v>บจก.ซันฟีด</v>
          </cell>
          <cell r="F139">
            <v>956</v>
          </cell>
          <cell r="G139">
            <v>20</v>
          </cell>
          <cell r="H139">
            <v>38</v>
          </cell>
          <cell r="I139" t="str">
            <v>ขาว</v>
          </cell>
          <cell r="J139" t="str">
            <v>ด้าน</v>
          </cell>
          <cell r="L139">
            <v>100</v>
          </cell>
          <cell r="M139" t="str">
            <v>+</v>
          </cell>
          <cell r="N139"/>
          <cell r="R139" t="str">
            <v>บิด</v>
          </cell>
          <cell r="T139" t="str">
            <v>ไม่สวมถุงใน</v>
          </cell>
          <cell r="U139"/>
          <cell r="V139"/>
          <cell r="X139">
            <v>45951</v>
          </cell>
          <cell r="Z139" t="str">
            <v xml:space="preserve">300กระสอบแบนเต็มใบ </v>
          </cell>
          <cell r="AA139">
            <v>2500</v>
          </cell>
          <cell r="AB139">
            <v>0</v>
          </cell>
          <cell r="AC139">
            <v>0</v>
          </cell>
          <cell r="AD139">
            <v>0</v>
          </cell>
          <cell r="AG139"/>
          <cell r="AI139"/>
          <cell r="AJ139">
            <v>0</v>
          </cell>
          <cell r="AL139">
            <v>2500</v>
          </cell>
          <cell r="AM139"/>
          <cell r="AN139">
            <v>2625</v>
          </cell>
          <cell r="AO139" t="str">
            <v>WSWT2025800SM</v>
          </cell>
          <cell r="AQ139">
            <v>2759.0749999999998</v>
          </cell>
          <cell r="AR139">
            <v>2759.0749999999998</v>
          </cell>
          <cell r="AS139">
            <v>0</v>
          </cell>
          <cell r="AT139">
            <v>0</v>
          </cell>
          <cell r="AU139">
            <v>2759.0749999999998</v>
          </cell>
          <cell r="BZ139" t="str">
            <v>WRWT25850/WRWT25850</v>
          </cell>
          <cell r="CA139">
            <v>0</v>
          </cell>
          <cell r="DL139" t="str">
            <v>P6</v>
          </cell>
          <cell r="DM139">
            <v>4</v>
          </cell>
          <cell r="DN139">
            <v>45951</v>
          </cell>
          <cell r="DP139">
            <v>45946</v>
          </cell>
          <cell r="DQ139">
            <v>45947</v>
          </cell>
          <cell r="DR139">
            <v>45940</v>
          </cell>
          <cell r="DS139">
            <v>45948</v>
          </cell>
          <cell r="DT139">
            <v>45949</v>
          </cell>
          <cell r="DU139">
            <v>45950</v>
          </cell>
          <cell r="DW139"/>
          <cell r="DX139"/>
          <cell r="DY139"/>
          <cell r="DZ139"/>
          <cell r="EA139"/>
          <cell r="EB139"/>
          <cell r="EC139" t="str">
            <v>งานเคลือบ+พิมพ์</v>
          </cell>
          <cell r="ED139" t="str">
            <v xml:space="preserve"> /</v>
          </cell>
          <cell r="EG139"/>
          <cell r="EH139"/>
          <cell r="EI139"/>
        </row>
        <row r="140">
          <cell r="B140" t="str">
            <v>MK68-001027</v>
          </cell>
          <cell r="C140">
            <v>45892</v>
          </cell>
          <cell r="E140" t="str">
            <v>บจก.เอสพีเอ็ม อาหารสัตว์</v>
          </cell>
          <cell r="F140" t="str">
            <v>นีโอ 05</v>
          </cell>
          <cell r="G140">
            <v>20</v>
          </cell>
          <cell r="H140">
            <v>38</v>
          </cell>
          <cell r="I140" t="str">
            <v>ขาว</v>
          </cell>
          <cell r="J140" t="str">
            <v>ด้าน</v>
          </cell>
          <cell r="L140">
            <v>100</v>
          </cell>
          <cell r="M140" t="str">
            <v>±</v>
          </cell>
          <cell r="N140">
            <v>5</v>
          </cell>
          <cell r="R140" t="str">
            <v>ไม่</v>
          </cell>
          <cell r="T140" t="str">
            <v>ไม่สวมถุงใน</v>
          </cell>
          <cell r="U140"/>
          <cell r="V140"/>
          <cell r="X140">
            <v>45951</v>
          </cell>
          <cell r="Z140" t="str">
            <v>500กระสอบแบน</v>
          </cell>
          <cell r="AA140">
            <v>6000</v>
          </cell>
          <cell r="AB140">
            <v>0</v>
          </cell>
          <cell r="AC140">
            <v>0</v>
          </cell>
          <cell r="AD140">
            <v>0</v>
          </cell>
          <cell r="AG140"/>
          <cell r="AI140"/>
          <cell r="AJ140">
            <v>0</v>
          </cell>
          <cell r="AL140">
            <v>6000</v>
          </cell>
          <cell r="AM140"/>
          <cell r="AN140">
            <v>6300</v>
          </cell>
          <cell r="AO140" t="str">
            <v>WSWT2025800SM</v>
          </cell>
          <cell r="AQ140">
            <v>6621.78</v>
          </cell>
          <cell r="AR140">
            <v>6621.78</v>
          </cell>
          <cell r="AS140">
            <v>0</v>
          </cell>
          <cell r="AT140">
            <v>0</v>
          </cell>
          <cell r="AU140">
            <v>6621.78</v>
          </cell>
          <cell r="BZ140" t="str">
            <v>WRWT25850/WRWT25850</v>
          </cell>
          <cell r="CA140">
            <v>0</v>
          </cell>
          <cell r="DL140" t="str">
            <v>P6</v>
          </cell>
          <cell r="DM140">
            <v>4</v>
          </cell>
          <cell r="DN140">
            <v>45951</v>
          </cell>
          <cell r="DP140">
            <v>45946</v>
          </cell>
          <cell r="DQ140">
            <v>45947</v>
          </cell>
          <cell r="DR140">
            <v>45940</v>
          </cell>
          <cell r="DS140">
            <v>45948</v>
          </cell>
          <cell r="DT140">
            <v>45949</v>
          </cell>
          <cell r="DU140">
            <v>45950</v>
          </cell>
          <cell r="DW140"/>
          <cell r="DX140"/>
          <cell r="DY140"/>
          <cell r="DZ140"/>
          <cell r="EA140"/>
          <cell r="EB140"/>
          <cell r="EC140" t="str">
            <v>งานเคลือบ+พิมพ์</v>
          </cell>
          <cell r="ED140" t="str">
            <v xml:space="preserve"> /</v>
          </cell>
          <cell r="EG140"/>
          <cell r="EH140"/>
          <cell r="EI140"/>
        </row>
        <row r="141">
          <cell r="B141" t="str">
            <v>MK68-001119</v>
          </cell>
          <cell r="C141">
            <v>45916</v>
          </cell>
          <cell r="E141" t="str">
            <v>บจก.ซันฟีด</v>
          </cell>
          <cell r="F141">
            <v>917</v>
          </cell>
          <cell r="G141">
            <v>20</v>
          </cell>
          <cell r="H141">
            <v>37</v>
          </cell>
          <cell r="I141" t="str">
            <v>ขาว</v>
          </cell>
          <cell r="J141" t="str">
            <v>ด้าน</v>
          </cell>
          <cell r="L141">
            <v>98</v>
          </cell>
          <cell r="M141" t="str">
            <v>+</v>
          </cell>
          <cell r="N141"/>
          <cell r="R141" t="str">
            <v>บิด</v>
          </cell>
          <cell r="T141" t="str">
            <v>ไม่สวมถุงใน</v>
          </cell>
          <cell r="U141"/>
          <cell r="V141"/>
          <cell r="X141">
            <v>45952</v>
          </cell>
          <cell r="Z141" t="str">
            <v xml:space="preserve">300กระสอบแบนเต็มใบ </v>
          </cell>
          <cell r="AA141">
            <v>2500</v>
          </cell>
          <cell r="AB141">
            <v>0</v>
          </cell>
          <cell r="AC141">
            <v>0</v>
          </cell>
          <cell r="AD141">
            <v>0</v>
          </cell>
          <cell r="AG141"/>
          <cell r="AI141"/>
          <cell r="AJ141">
            <v>0</v>
          </cell>
          <cell r="AL141">
            <v>2500</v>
          </cell>
          <cell r="AM141"/>
          <cell r="AN141">
            <v>2625</v>
          </cell>
          <cell r="AO141" t="str">
            <v>WSWT2025800SM</v>
          </cell>
          <cell r="AQ141">
            <v>2689.2250000000004</v>
          </cell>
          <cell r="AR141">
            <v>2689.2250000000004</v>
          </cell>
          <cell r="AS141">
            <v>0</v>
          </cell>
          <cell r="AT141">
            <v>0</v>
          </cell>
          <cell r="AU141">
            <v>2689.2250000000004</v>
          </cell>
          <cell r="BZ141" t="str">
            <v>WRWT25850/WRWT25850</v>
          </cell>
          <cell r="CA141">
            <v>0</v>
          </cell>
          <cell r="DL141" t="str">
            <v>P6</v>
          </cell>
          <cell r="DM141">
            <v>4</v>
          </cell>
          <cell r="DN141">
            <v>45952</v>
          </cell>
          <cell r="DP141">
            <v>45947</v>
          </cell>
          <cell r="DQ141">
            <v>45948</v>
          </cell>
          <cell r="DR141">
            <v>45941</v>
          </cell>
          <cell r="DS141">
            <v>45949</v>
          </cell>
          <cell r="DT141">
            <v>45950</v>
          </cell>
          <cell r="DU141">
            <v>45951</v>
          </cell>
          <cell r="DW141"/>
          <cell r="DX141"/>
          <cell r="DY141"/>
          <cell r="DZ141"/>
          <cell r="EA141"/>
          <cell r="EB141"/>
          <cell r="EC141" t="str">
            <v>งานเคลือบ+พิมพ์</v>
          </cell>
          <cell r="ED141" t="str">
            <v xml:space="preserve"> /</v>
          </cell>
          <cell r="EG141"/>
          <cell r="EH141"/>
          <cell r="EI141"/>
        </row>
        <row r="142">
          <cell r="B142" t="str">
            <v>MK68-001119</v>
          </cell>
          <cell r="C142">
            <v>45916</v>
          </cell>
          <cell r="E142" t="str">
            <v>บจก.ซันฟีด</v>
          </cell>
          <cell r="F142">
            <v>952</v>
          </cell>
          <cell r="G142">
            <v>20</v>
          </cell>
          <cell r="H142">
            <v>38</v>
          </cell>
          <cell r="I142" t="str">
            <v>ขาว</v>
          </cell>
          <cell r="J142" t="str">
            <v>ด้าน</v>
          </cell>
          <cell r="L142">
            <v>100</v>
          </cell>
          <cell r="M142" t="str">
            <v>+</v>
          </cell>
          <cell r="N142"/>
          <cell r="R142" t="str">
            <v>บิด</v>
          </cell>
          <cell r="T142" t="str">
            <v>ไม่สวมถุงใน</v>
          </cell>
          <cell r="U142"/>
          <cell r="V142"/>
          <cell r="X142">
            <v>45952</v>
          </cell>
          <cell r="Z142" t="str">
            <v xml:space="preserve">300กระสอบแบนเต็มใบ </v>
          </cell>
          <cell r="AA142">
            <v>7500</v>
          </cell>
          <cell r="AB142">
            <v>0</v>
          </cell>
          <cell r="AC142">
            <v>0</v>
          </cell>
          <cell r="AD142">
            <v>0</v>
          </cell>
          <cell r="AG142"/>
          <cell r="AI142"/>
          <cell r="AJ142">
            <v>0</v>
          </cell>
          <cell r="AL142">
            <v>7500</v>
          </cell>
          <cell r="AM142"/>
          <cell r="AN142">
            <v>7875</v>
          </cell>
          <cell r="AO142" t="str">
            <v>WSWT2025800SM</v>
          </cell>
          <cell r="AQ142">
            <v>8277.2250000000004</v>
          </cell>
          <cell r="AR142">
            <v>8277.2250000000004</v>
          </cell>
          <cell r="AS142">
            <v>0</v>
          </cell>
          <cell r="AT142">
            <v>0</v>
          </cell>
          <cell r="AU142">
            <v>8277.2250000000004</v>
          </cell>
          <cell r="BZ142" t="str">
            <v>WRWT25850/WRWT25850</v>
          </cell>
          <cell r="CA142">
            <v>0</v>
          </cell>
          <cell r="DL142" t="str">
            <v>P6</v>
          </cell>
          <cell r="DM142">
            <v>4</v>
          </cell>
          <cell r="DN142">
            <v>45952</v>
          </cell>
          <cell r="DP142">
            <v>45947</v>
          </cell>
          <cell r="DQ142">
            <v>45948</v>
          </cell>
          <cell r="DR142">
            <v>45941</v>
          </cell>
          <cell r="DS142">
            <v>45949</v>
          </cell>
          <cell r="DT142">
            <v>45950</v>
          </cell>
          <cell r="DU142">
            <v>45951</v>
          </cell>
          <cell r="DW142"/>
          <cell r="DX142"/>
          <cell r="DY142"/>
          <cell r="DZ142"/>
          <cell r="EA142"/>
          <cell r="EB142"/>
          <cell r="EC142" t="str">
            <v>งานเคลือบ+พิมพ์</v>
          </cell>
          <cell r="ED142" t="str">
            <v xml:space="preserve"> /</v>
          </cell>
          <cell r="EG142"/>
          <cell r="EH142"/>
          <cell r="EI142"/>
        </row>
        <row r="143">
          <cell r="B143" t="str">
            <v>MK68-001119</v>
          </cell>
          <cell r="C143">
            <v>45916</v>
          </cell>
          <cell r="E143" t="str">
            <v>บจก.ซันฟีด</v>
          </cell>
          <cell r="F143" t="str">
            <v>007</v>
          </cell>
          <cell r="G143">
            <v>20</v>
          </cell>
          <cell r="H143">
            <v>38</v>
          </cell>
          <cell r="I143" t="str">
            <v>ขาว</v>
          </cell>
          <cell r="J143" t="str">
            <v>ด้าน</v>
          </cell>
          <cell r="L143">
            <v>100</v>
          </cell>
          <cell r="M143" t="str">
            <v>+</v>
          </cell>
          <cell r="N143"/>
          <cell r="R143" t="str">
            <v>บิด</v>
          </cell>
          <cell r="T143" t="str">
            <v>ไม่สวมถุงใน</v>
          </cell>
          <cell r="U143"/>
          <cell r="V143"/>
          <cell r="X143">
            <v>45954</v>
          </cell>
          <cell r="Z143" t="str">
            <v xml:space="preserve">300กระสอบแบนเต็มใบ </v>
          </cell>
          <cell r="AA143">
            <v>2500</v>
          </cell>
          <cell r="AB143">
            <v>0</v>
          </cell>
          <cell r="AC143">
            <v>0</v>
          </cell>
          <cell r="AD143">
            <v>0</v>
          </cell>
          <cell r="AG143"/>
          <cell r="AI143"/>
          <cell r="AJ143">
            <v>0</v>
          </cell>
          <cell r="AL143">
            <v>2500</v>
          </cell>
          <cell r="AM143"/>
          <cell r="AN143">
            <v>2625</v>
          </cell>
          <cell r="AO143" t="str">
            <v>WSWT2025800SM</v>
          </cell>
          <cell r="AQ143">
            <v>2759.0749999999998</v>
          </cell>
          <cell r="AR143">
            <v>2759.0749999999998</v>
          </cell>
          <cell r="AS143">
            <v>0</v>
          </cell>
          <cell r="AT143">
            <v>0</v>
          </cell>
          <cell r="AU143">
            <v>2759.0749999999998</v>
          </cell>
          <cell r="BZ143" t="str">
            <v>WRWT25850/WRWT25850</v>
          </cell>
          <cell r="CA143">
            <v>0</v>
          </cell>
          <cell r="DL143" t="str">
            <v>P6</v>
          </cell>
          <cell r="DM143">
            <v>4</v>
          </cell>
          <cell r="DN143">
            <v>45954</v>
          </cell>
          <cell r="DP143">
            <v>45949</v>
          </cell>
          <cell r="DQ143">
            <v>45950</v>
          </cell>
          <cell r="DR143">
            <v>45943</v>
          </cell>
          <cell r="DS143">
            <v>45951</v>
          </cell>
          <cell r="DT143">
            <v>45952</v>
          </cell>
          <cell r="DU143">
            <v>45953</v>
          </cell>
          <cell r="DW143"/>
          <cell r="DX143"/>
          <cell r="DY143"/>
          <cell r="DZ143"/>
          <cell r="EA143"/>
          <cell r="EB143"/>
          <cell r="EC143" t="str">
            <v>งานเคลือบ+พิมพ์</v>
          </cell>
          <cell r="ED143" t="str">
            <v xml:space="preserve"> /</v>
          </cell>
          <cell r="EG143"/>
          <cell r="EH143"/>
          <cell r="EI143"/>
        </row>
        <row r="144">
          <cell r="B144" t="str">
            <v>MK68-001119</v>
          </cell>
          <cell r="C144">
            <v>45916</v>
          </cell>
          <cell r="E144" t="str">
            <v>บจก.ซันฟีด</v>
          </cell>
          <cell r="F144" t="str">
            <v>ขุนศึกเบอร์ 1</v>
          </cell>
          <cell r="G144">
            <v>20</v>
          </cell>
          <cell r="H144">
            <v>38</v>
          </cell>
          <cell r="I144" t="str">
            <v>ขาว</v>
          </cell>
          <cell r="J144" t="str">
            <v>ด้าน</v>
          </cell>
          <cell r="L144">
            <v>100</v>
          </cell>
          <cell r="M144" t="str">
            <v>+</v>
          </cell>
          <cell r="N144"/>
          <cell r="R144" t="str">
            <v>บิด</v>
          </cell>
          <cell r="T144" t="str">
            <v>ไม่สวมถุงใน</v>
          </cell>
          <cell r="U144"/>
          <cell r="V144"/>
          <cell r="X144">
            <v>45954</v>
          </cell>
          <cell r="Z144" t="str">
            <v xml:space="preserve">300กระสอบแบนเต็มใบ </v>
          </cell>
          <cell r="AA144">
            <v>5000</v>
          </cell>
          <cell r="AB144">
            <v>0</v>
          </cell>
          <cell r="AC144">
            <v>0</v>
          </cell>
          <cell r="AD144">
            <v>0</v>
          </cell>
          <cell r="AG144"/>
          <cell r="AI144"/>
          <cell r="AJ144">
            <v>0</v>
          </cell>
          <cell r="AL144">
            <v>5000</v>
          </cell>
          <cell r="AM144"/>
          <cell r="AN144">
            <v>5250</v>
          </cell>
          <cell r="AO144" t="str">
            <v>WSWT2025800SM</v>
          </cell>
          <cell r="AQ144">
            <v>5518.15</v>
          </cell>
          <cell r="AR144">
            <v>5518.15</v>
          </cell>
          <cell r="AS144">
            <v>0</v>
          </cell>
          <cell r="AT144">
            <v>0</v>
          </cell>
          <cell r="AU144">
            <v>5518.15</v>
          </cell>
          <cell r="BZ144" t="str">
            <v>WRWT25850/WRWT25850</v>
          </cell>
          <cell r="CA144">
            <v>0</v>
          </cell>
          <cell r="DL144" t="str">
            <v>P6</v>
          </cell>
          <cell r="DM144">
            <v>4</v>
          </cell>
          <cell r="DN144">
            <v>45954</v>
          </cell>
          <cell r="DP144">
            <v>45949</v>
          </cell>
          <cell r="DQ144">
            <v>45950</v>
          </cell>
          <cell r="DR144">
            <v>45943</v>
          </cell>
          <cell r="DS144">
            <v>45951</v>
          </cell>
          <cell r="DT144">
            <v>45952</v>
          </cell>
          <cell r="DU144">
            <v>45953</v>
          </cell>
          <cell r="DW144"/>
          <cell r="DX144"/>
          <cell r="DY144"/>
          <cell r="DZ144"/>
          <cell r="EA144"/>
          <cell r="EB144"/>
          <cell r="EC144" t="str">
            <v>งานเคลือบ+พิมพ์</v>
          </cell>
          <cell r="ED144" t="str">
            <v xml:space="preserve"> /</v>
          </cell>
          <cell r="EG144"/>
          <cell r="EH144"/>
          <cell r="EI144"/>
        </row>
        <row r="145">
          <cell r="B145" t="str">
            <v>MK68-001119</v>
          </cell>
          <cell r="C145">
            <v>45916</v>
          </cell>
          <cell r="E145" t="str">
            <v>บจก.ซันฟีด</v>
          </cell>
          <cell r="F145" t="str">
            <v>ขุนศึกเบอร์ 2</v>
          </cell>
          <cell r="G145">
            <v>20</v>
          </cell>
          <cell r="H145">
            <v>38</v>
          </cell>
          <cell r="I145" t="str">
            <v>ขาว</v>
          </cell>
          <cell r="J145" t="str">
            <v>ด้าน</v>
          </cell>
          <cell r="L145">
            <v>100</v>
          </cell>
          <cell r="M145" t="str">
            <v>+</v>
          </cell>
          <cell r="N145"/>
          <cell r="R145" t="str">
            <v>บิด</v>
          </cell>
          <cell r="T145" t="str">
            <v>ไม่สวมถุงใน</v>
          </cell>
          <cell r="U145"/>
          <cell r="V145"/>
          <cell r="X145">
            <v>45957</v>
          </cell>
          <cell r="Z145" t="str">
            <v xml:space="preserve">300กระสอบแบนเต็มใบ </v>
          </cell>
          <cell r="AA145">
            <v>5000</v>
          </cell>
          <cell r="AB145">
            <v>0</v>
          </cell>
          <cell r="AC145">
            <v>0</v>
          </cell>
          <cell r="AD145">
            <v>0</v>
          </cell>
          <cell r="AG145"/>
          <cell r="AI145"/>
          <cell r="AJ145">
            <v>0</v>
          </cell>
          <cell r="AL145">
            <v>5000</v>
          </cell>
          <cell r="AM145"/>
          <cell r="AN145">
            <v>5250</v>
          </cell>
          <cell r="AO145" t="str">
            <v>WSWT2025800SM</v>
          </cell>
          <cell r="AQ145">
            <v>5518.15</v>
          </cell>
          <cell r="AR145">
            <v>5518.15</v>
          </cell>
          <cell r="AS145">
            <v>0</v>
          </cell>
          <cell r="AT145">
            <v>0</v>
          </cell>
          <cell r="AU145">
            <v>5518.15</v>
          </cell>
          <cell r="BZ145" t="str">
            <v>WRWT25850/WRWT25850</v>
          </cell>
          <cell r="CA145">
            <v>0</v>
          </cell>
          <cell r="DL145" t="str">
            <v>P6</v>
          </cell>
          <cell r="DM145">
            <v>4</v>
          </cell>
          <cell r="DN145">
            <v>45957</v>
          </cell>
          <cell r="DP145">
            <v>45952</v>
          </cell>
          <cell r="DQ145">
            <v>45953</v>
          </cell>
          <cell r="DR145">
            <v>45946</v>
          </cell>
          <cell r="DS145">
            <v>45954</v>
          </cell>
          <cell r="DT145">
            <v>45955</v>
          </cell>
          <cell r="DU145">
            <v>45956</v>
          </cell>
          <cell r="DW145"/>
          <cell r="DX145"/>
          <cell r="DY145"/>
          <cell r="DZ145"/>
          <cell r="EA145"/>
          <cell r="EB145"/>
          <cell r="EC145" t="str">
            <v>งานเคลือบ+พิมพ์</v>
          </cell>
          <cell r="ED145" t="str">
            <v xml:space="preserve"> /</v>
          </cell>
          <cell r="EG145"/>
          <cell r="EH145"/>
          <cell r="EI145"/>
        </row>
        <row r="146">
          <cell r="B146" t="str">
            <v>MK68-001119</v>
          </cell>
          <cell r="C146">
            <v>45916</v>
          </cell>
          <cell r="E146" t="str">
            <v>บจก.ซันฟีด</v>
          </cell>
          <cell r="F146">
            <v>952</v>
          </cell>
          <cell r="G146">
            <v>20</v>
          </cell>
          <cell r="H146">
            <v>38</v>
          </cell>
          <cell r="I146" t="str">
            <v>ขาว</v>
          </cell>
          <cell r="J146" t="str">
            <v>ด้าน</v>
          </cell>
          <cell r="L146">
            <v>100</v>
          </cell>
          <cell r="M146" t="str">
            <v>+</v>
          </cell>
          <cell r="N146"/>
          <cell r="R146" t="str">
            <v>บิด</v>
          </cell>
          <cell r="T146" t="str">
            <v>ไม่สวมถุงใน</v>
          </cell>
          <cell r="U146"/>
          <cell r="V146"/>
          <cell r="X146">
            <v>45958</v>
          </cell>
          <cell r="Z146" t="str">
            <v xml:space="preserve">300กระสอบแบนเต็มใบ </v>
          </cell>
          <cell r="AA146">
            <v>5000</v>
          </cell>
          <cell r="AB146">
            <v>0</v>
          </cell>
          <cell r="AC146">
            <v>0</v>
          </cell>
          <cell r="AD146">
            <v>0</v>
          </cell>
          <cell r="AG146"/>
          <cell r="AI146"/>
          <cell r="AJ146">
            <v>0</v>
          </cell>
          <cell r="AL146">
            <v>5000</v>
          </cell>
          <cell r="AM146"/>
          <cell r="AN146">
            <v>5250</v>
          </cell>
          <cell r="AO146" t="str">
            <v>WSWT2025800SM</v>
          </cell>
          <cell r="AQ146">
            <v>5518.15</v>
          </cell>
          <cell r="AR146">
            <v>5518.15</v>
          </cell>
          <cell r="AS146">
            <v>0</v>
          </cell>
          <cell r="AT146">
            <v>0</v>
          </cell>
          <cell r="AU146">
            <v>5518.15</v>
          </cell>
          <cell r="BZ146" t="str">
            <v>WRWT25850/WRWT25850</v>
          </cell>
          <cell r="CA146">
            <v>0</v>
          </cell>
          <cell r="DL146" t="str">
            <v>P6</v>
          </cell>
          <cell r="DM146">
            <v>4</v>
          </cell>
          <cell r="DN146">
            <v>45958</v>
          </cell>
          <cell r="DP146">
            <v>45953</v>
          </cell>
          <cell r="DQ146">
            <v>45954</v>
          </cell>
          <cell r="DR146">
            <v>45947</v>
          </cell>
          <cell r="DS146">
            <v>45955</v>
          </cell>
          <cell r="DT146">
            <v>45956</v>
          </cell>
          <cell r="DU146">
            <v>45957</v>
          </cell>
          <cell r="DW146"/>
          <cell r="DX146"/>
          <cell r="DY146"/>
          <cell r="DZ146"/>
          <cell r="EA146"/>
          <cell r="EB146"/>
          <cell r="EC146" t="str">
            <v>งานเคลือบ+พิมพ์</v>
          </cell>
          <cell r="ED146" t="str">
            <v xml:space="preserve"> /</v>
          </cell>
          <cell r="EG146"/>
          <cell r="EH146"/>
          <cell r="EI146"/>
        </row>
        <row r="147">
          <cell r="B147" t="str">
            <v>MK68-001119</v>
          </cell>
          <cell r="C147">
            <v>45916</v>
          </cell>
          <cell r="E147" t="str">
            <v>บจก.ซันฟีด</v>
          </cell>
          <cell r="F147">
            <v>953</v>
          </cell>
          <cell r="G147">
            <v>20</v>
          </cell>
          <cell r="H147">
            <v>38</v>
          </cell>
          <cell r="I147" t="str">
            <v>ขาว</v>
          </cell>
          <cell r="J147" t="str">
            <v>ด้าน</v>
          </cell>
          <cell r="L147">
            <v>100</v>
          </cell>
          <cell r="M147" t="str">
            <v>+</v>
          </cell>
          <cell r="N147"/>
          <cell r="R147" t="str">
            <v>บิด</v>
          </cell>
          <cell r="T147" t="str">
            <v>ไม่สวมถุงใน</v>
          </cell>
          <cell r="U147"/>
          <cell r="V147"/>
          <cell r="X147">
            <v>45959</v>
          </cell>
          <cell r="Z147" t="str">
            <v xml:space="preserve">300กระสอบแบนเต็มใบ </v>
          </cell>
          <cell r="AA147">
            <v>5000</v>
          </cell>
          <cell r="AB147">
            <v>0</v>
          </cell>
          <cell r="AC147">
            <v>0</v>
          </cell>
          <cell r="AD147">
            <v>0</v>
          </cell>
          <cell r="AG147"/>
          <cell r="AI147"/>
          <cell r="AJ147">
            <v>0</v>
          </cell>
          <cell r="AL147">
            <v>5000</v>
          </cell>
          <cell r="AM147"/>
          <cell r="AN147">
            <v>5250</v>
          </cell>
          <cell r="AO147" t="str">
            <v>WSWT2025800SM</v>
          </cell>
          <cell r="AQ147">
            <v>5518.15</v>
          </cell>
          <cell r="AR147">
            <v>5518.15</v>
          </cell>
          <cell r="AS147">
            <v>0</v>
          </cell>
          <cell r="AT147">
            <v>0</v>
          </cell>
          <cell r="AU147">
            <v>5518.15</v>
          </cell>
          <cell r="BZ147" t="str">
            <v>WRWT25850/WRWT25850</v>
          </cell>
          <cell r="CA147">
            <v>0</v>
          </cell>
          <cell r="DL147" t="str">
            <v>P6</v>
          </cell>
          <cell r="DM147">
            <v>4</v>
          </cell>
          <cell r="DN147">
            <v>45959</v>
          </cell>
          <cell r="DP147">
            <v>45954</v>
          </cell>
          <cell r="DQ147">
            <v>45955</v>
          </cell>
          <cell r="DR147">
            <v>45948</v>
          </cell>
          <cell r="DS147">
            <v>45956</v>
          </cell>
          <cell r="DT147">
            <v>45957</v>
          </cell>
          <cell r="DU147">
            <v>45958</v>
          </cell>
          <cell r="DW147"/>
          <cell r="DX147"/>
          <cell r="DY147"/>
          <cell r="DZ147"/>
          <cell r="EA147"/>
          <cell r="EB147"/>
          <cell r="EC147" t="str">
            <v>งานเคลือบ+พิมพ์</v>
          </cell>
          <cell r="ED147" t="str">
            <v xml:space="preserve"> /</v>
          </cell>
          <cell r="EG147"/>
          <cell r="EH147"/>
          <cell r="EI147"/>
        </row>
        <row r="148">
          <cell r="B148" t="str">
            <v>ประมาณการ</v>
          </cell>
          <cell r="C148" t="str">
            <v>ประมาณการ</v>
          </cell>
          <cell r="E148" t="str">
            <v>บจก.เอสพีเอ็ม อาหารสัตว์</v>
          </cell>
          <cell r="F148" t="str">
            <v>รอแบบ</v>
          </cell>
          <cell r="G148">
            <v>20</v>
          </cell>
          <cell r="H148">
            <v>38</v>
          </cell>
          <cell r="I148" t="str">
            <v>ขาว</v>
          </cell>
          <cell r="J148" t="str">
            <v>ใส</v>
          </cell>
          <cell r="L148">
            <v>100</v>
          </cell>
          <cell r="M148" t="str">
            <v>±</v>
          </cell>
          <cell r="N148">
            <v>5</v>
          </cell>
          <cell r="R148" t="str">
            <v>บิด</v>
          </cell>
          <cell r="T148" t="str">
            <v>ไม่สวมถุงใน</v>
          </cell>
          <cell r="U148"/>
          <cell r="V148"/>
          <cell r="X148">
            <v>45960</v>
          </cell>
          <cell r="Z148" t="str">
            <v>500กระสอบแบน</v>
          </cell>
          <cell r="AA148">
            <v>20000</v>
          </cell>
          <cell r="AB148">
            <v>0</v>
          </cell>
          <cell r="AC148">
            <v>0</v>
          </cell>
          <cell r="AD148">
            <v>0</v>
          </cell>
          <cell r="AG148"/>
          <cell r="AI148"/>
          <cell r="AJ148">
            <v>0</v>
          </cell>
          <cell r="AL148">
            <v>20000</v>
          </cell>
          <cell r="AM148"/>
          <cell r="AN148">
            <v>21000</v>
          </cell>
          <cell r="AO148" t="str">
            <v>WSWT2025800SM</v>
          </cell>
          <cell r="AQ148">
            <v>22072.6</v>
          </cell>
          <cell r="AR148">
            <v>0</v>
          </cell>
          <cell r="AS148">
            <v>22072.6</v>
          </cell>
          <cell r="AT148">
            <v>0</v>
          </cell>
          <cell r="AU148">
            <v>22072.6</v>
          </cell>
          <cell r="BZ148" t="str">
            <v>WRWT25850/WRWT25850</v>
          </cell>
          <cell r="CA148">
            <v>1667.7075555555555</v>
          </cell>
          <cell r="DL148" t="str">
            <v>P6</v>
          </cell>
          <cell r="DM148">
            <v>4</v>
          </cell>
          <cell r="DN148">
            <v>45960</v>
          </cell>
          <cell r="DP148">
            <v>45955</v>
          </cell>
          <cell r="DQ148">
            <v>45956</v>
          </cell>
          <cell r="DR148">
            <v>45949</v>
          </cell>
          <cell r="DS148">
            <v>45957</v>
          </cell>
          <cell r="DT148">
            <v>45958</v>
          </cell>
          <cell r="DU148">
            <v>45959</v>
          </cell>
          <cell r="DW148"/>
          <cell r="DX148"/>
          <cell r="DY148"/>
          <cell r="DZ148"/>
          <cell r="EA148"/>
          <cell r="EB148"/>
          <cell r="EC148" t="str">
            <v>งานเคลือบ+พิมพ์</v>
          </cell>
          <cell r="ED148" t="str">
            <v>รอART</v>
          </cell>
          <cell r="EG148"/>
          <cell r="EH148"/>
          <cell r="EI148"/>
        </row>
        <row r="149">
          <cell r="B149" t="str">
            <v>ประมาณการ</v>
          </cell>
          <cell r="C149" t="str">
            <v>ประมาณการ</v>
          </cell>
          <cell r="E149" t="str">
            <v>บจก.ไทยธรรมดี</v>
          </cell>
          <cell r="F149" t="str">
            <v>รอแบบ</v>
          </cell>
          <cell r="G149">
            <v>20</v>
          </cell>
          <cell r="H149">
            <v>37</v>
          </cell>
          <cell r="I149" t="str">
            <v>ขาว</v>
          </cell>
          <cell r="J149" t="str">
            <v>ด้าน</v>
          </cell>
          <cell r="L149">
            <v>97</v>
          </cell>
          <cell r="M149" t="str">
            <v>±</v>
          </cell>
          <cell r="N149">
            <v>5</v>
          </cell>
          <cell r="R149" t="str">
            <v>บิด</v>
          </cell>
          <cell r="T149" t="str">
            <v>ไม่สวมถุงใน</v>
          </cell>
          <cell r="U149"/>
          <cell r="V149"/>
          <cell r="X149">
            <v>45960</v>
          </cell>
          <cell r="Z149" t="str">
            <v>500กระสอบ</v>
          </cell>
          <cell r="AA149">
            <v>20000</v>
          </cell>
          <cell r="AB149">
            <v>0</v>
          </cell>
          <cell r="AC149">
            <v>0</v>
          </cell>
          <cell r="AD149">
            <v>0</v>
          </cell>
          <cell r="AG149"/>
          <cell r="AI149"/>
          <cell r="AJ149">
            <v>0</v>
          </cell>
          <cell r="AL149">
            <v>20000</v>
          </cell>
          <cell r="AM149"/>
          <cell r="AN149">
            <v>21000</v>
          </cell>
          <cell r="AO149" t="str">
            <v>WSWT2025800SM</v>
          </cell>
          <cell r="AQ149">
            <v>21513.800000000003</v>
          </cell>
          <cell r="AR149">
            <v>0</v>
          </cell>
          <cell r="AS149">
            <v>21513.800000000003</v>
          </cell>
          <cell r="AT149">
            <v>0</v>
          </cell>
          <cell r="AU149">
            <v>21513.800000000003</v>
          </cell>
          <cell r="BZ149" t="str">
            <v>WRWT25850/WRWT25850</v>
          </cell>
          <cell r="CA149">
            <v>1625.4871111111113</v>
          </cell>
          <cell r="DL149" t="str">
            <v>P6</v>
          </cell>
          <cell r="DM149">
            <v>4</v>
          </cell>
          <cell r="DN149">
            <v>45960</v>
          </cell>
          <cell r="DP149">
            <v>45955</v>
          </cell>
          <cell r="DQ149">
            <v>45956</v>
          </cell>
          <cell r="DR149">
            <v>45949</v>
          </cell>
          <cell r="DS149">
            <v>45957</v>
          </cell>
          <cell r="DT149">
            <v>45958</v>
          </cell>
          <cell r="DU149">
            <v>45959</v>
          </cell>
          <cell r="DW149"/>
          <cell r="DX149"/>
          <cell r="DY149"/>
          <cell r="DZ149"/>
          <cell r="EA149"/>
          <cell r="EB149"/>
          <cell r="EC149" t="str">
            <v>งานเคลือบ+พิมพ์</v>
          </cell>
          <cell r="ED149" t="str">
            <v>รอART</v>
          </cell>
          <cell r="EG149"/>
          <cell r="EH149"/>
          <cell r="EI149"/>
        </row>
        <row r="150">
          <cell r="B150" t="str">
            <v>MK68-001119</v>
          </cell>
          <cell r="C150">
            <v>45916</v>
          </cell>
          <cell r="E150" t="str">
            <v>บจก.ซันฟีด</v>
          </cell>
          <cell r="F150" t="str">
            <v>ขุนศึกเบอร์ 1</v>
          </cell>
          <cell r="G150">
            <v>20</v>
          </cell>
          <cell r="H150">
            <v>38</v>
          </cell>
          <cell r="I150" t="str">
            <v>ขาว</v>
          </cell>
          <cell r="J150" t="str">
            <v>ด้าน</v>
          </cell>
          <cell r="L150">
            <v>100</v>
          </cell>
          <cell r="M150" t="str">
            <v>+</v>
          </cell>
          <cell r="N150"/>
          <cell r="R150" t="str">
            <v>บิด</v>
          </cell>
          <cell r="T150" t="str">
            <v>ไม่สวมถุงใน</v>
          </cell>
          <cell r="U150"/>
          <cell r="V150"/>
          <cell r="X150">
            <v>45960</v>
          </cell>
          <cell r="Z150" t="str">
            <v xml:space="preserve">300กระสอบแบนเต็มใบ </v>
          </cell>
          <cell r="AA150">
            <v>5000</v>
          </cell>
          <cell r="AB150">
            <v>0</v>
          </cell>
          <cell r="AC150">
            <v>0</v>
          </cell>
          <cell r="AD150">
            <v>0</v>
          </cell>
          <cell r="AG150"/>
          <cell r="AI150"/>
          <cell r="AJ150">
            <v>0</v>
          </cell>
          <cell r="AL150">
            <v>5000</v>
          </cell>
          <cell r="AM150"/>
          <cell r="AN150">
            <v>5250</v>
          </cell>
          <cell r="AO150" t="str">
            <v>WSWT2025800SM</v>
          </cell>
          <cell r="AQ150">
            <v>5518.15</v>
          </cell>
          <cell r="AR150">
            <v>5518.15</v>
          </cell>
          <cell r="AS150">
            <v>0</v>
          </cell>
          <cell r="AT150">
            <v>0</v>
          </cell>
          <cell r="AU150">
            <v>5518.15</v>
          </cell>
          <cell r="BZ150" t="str">
            <v>WRWT25850/WRWT25850</v>
          </cell>
          <cell r="CA150">
            <v>0</v>
          </cell>
          <cell r="DL150" t="str">
            <v>P6</v>
          </cell>
          <cell r="DM150">
            <v>4</v>
          </cell>
          <cell r="DN150">
            <v>45960</v>
          </cell>
          <cell r="DP150">
            <v>45955</v>
          </cell>
          <cell r="DQ150">
            <v>45956</v>
          </cell>
          <cell r="DR150">
            <v>45949</v>
          </cell>
          <cell r="DS150">
            <v>45957</v>
          </cell>
          <cell r="DT150">
            <v>45958</v>
          </cell>
          <cell r="DU150">
            <v>45959</v>
          </cell>
          <cell r="DW150"/>
          <cell r="DX150"/>
          <cell r="DY150"/>
          <cell r="DZ150"/>
          <cell r="EA150"/>
          <cell r="EB150"/>
          <cell r="EC150" t="str">
            <v>งานเคลือบ+พิมพ์</v>
          </cell>
          <cell r="ED150" t="str">
            <v xml:space="preserve"> /</v>
          </cell>
          <cell r="EG150"/>
          <cell r="EH150"/>
          <cell r="EI150"/>
        </row>
        <row r="151">
          <cell r="B151" t="str">
            <v>MK68-001119</v>
          </cell>
          <cell r="C151">
            <v>45916</v>
          </cell>
          <cell r="E151" t="str">
            <v>บจก.ซันฟีด</v>
          </cell>
          <cell r="F151" t="str">
            <v>007</v>
          </cell>
          <cell r="G151">
            <v>20</v>
          </cell>
          <cell r="H151">
            <v>38</v>
          </cell>
          <cell r="I151" t="str">
            <v>ขาว</v>
          </cell>
          <cell r="J151" t="str">
            <v>ด้าน</v>
          </cell>
          <cell r="L151">
            <v>100</v>
          </cell>
          <cell r="M151" t="str">
            <v>+</v>
          </cell>
          <cell r="N151"/>
          <cell r="R151" t="str">
            <v>บิด</v>
          </cell>
          <cell r="T151" t="str">
            <v>ไม่สวมถุงใน</v>
          </cell>
          <cell r="U151"/>
          <cell r="V151"/>
          <cell r="X151">
            <v>45961</v>
          </cell>
          <cell r="Z151" t="str">
            <v xml:space="preserve">300กระสอบแบนเต็มใบ </v>
          </cell>
          <cell r="AA151">
            <v>2500</v>
          </cell>
          <cell r="AB151">
            <v>0</v>
          </cell>
          <cell r="AC151">
            <v>0</v>
          </cell>
          <cell r="AD151">
            <v>0</v>
          </cell>
          <cell r="AG151"/>
          <cell r="AI151"/>
          <cell r="AJ151">
            <v>0</v>
          </cell>
          <cell r="AL151">
            <v>2500</v>
          </cell>
          <cell r="AM151"/>
          <cell r="AN151">
            <v>2625</v>
          </cell>
          <cell r="AO151" t="str">
            <v>WSWT2025800SM</v>
          </cell>
          <cell r="AQ151">
            <v>2759.0749999999998</v>
          </cell>
          <cell r="AR151">
            <v>2759.0749999999998</v>
          </cell>
          <cell r="AS151">
            <v>0</v>
          </cell>
          <cell r="AT151">
            <v>0</v>
          </cell>
          <cell r="AU151">
            <v>2759.0749999999998</v>
          </cell>
          <cell r="BZ151" t="str">
            <v>WRWT25850/WRWT25850</v>
          </cell>
          <cell r="CA151">
            <v>0</v>
          </cell>
          <cell r="DL151" t="str">
            <v>P6</v>
          </cell>
          <cell r="DM151">
            <v>4</v>
          </cell>
          <cell r="DN151">
            <v>45961</v>
          </cell>
          <cell r="DP151">
            <v>45956</v>
          </cell>
          <cell r="DQ151">
            <v>45957</v>
          </cell>
          <cell r="DR151">
            <v>45950</v>
          </cell>
          <cell r="DS151">
            <v>45958</v>
          </cell>
          <cell r="DT151">
            <v>45959</v>
          </cell>
          <cell r="DU151">
            <v>45960</v>
          </cell>
          <cell r="DW151"/>
          <cell r="DX151"/>
          <cell r="DY151"/>
          <cell r="DZ151"/>
          <cell r="EA151"/>
          <cell r="EB151"/>
          <cell r="EC151" t="str">
            <v>งานเคลือบ+พิมพ์</v>
          </cell>
          <cell r="ED151" t="str">
            <v xml:space="preserve"> /</v>
          </cell>
          <cell r="EG151"/>
          <cell r="EH151"/>
          <cell r="EI151"/>
        </row>
        <row r="152">
          <cell r="B152" t="str">
            <v>MK68-001119</v>
          </cell>
          <cell r="C152">
            <v>45916</v>
          </cell>
          <cell r="E152" t="str">
            <v>บจก.ซันฟีด</v>
          </cell>
          <cell r="F152">
            <v>917</v>
          </cell>
          <cell r="G152">
            <v>20</v>
          </cell>
          <cell r="H152">
            <v>37</v>
          </cell>
          <cell r="I152" t="str">
            <v>ขาว</v>
          </cell>
          <cell r="J152" t="str">
            <v>ด้าน</v>
          </cell>
          <cell r="L152">
            <v>98</v>
          </cell>
          <cell r="M152" t="str">
            <v>+</v>
          </cell>
          <cell r="N152"/>
          <cell r="R152" t="str">
            <v>บิด</v>
          </cell>
          <cell r="T152" t="str">
            <v>ไม่สวมถุงใน</v>
          </cell>
          <cell r="U152"/>
          <cell r="V152"/>
          <cell r="X152">
            <v>45961</v>
          </cell>
          <cell r="Z152" t="str">
            <v xml:space="preserve">300กระสอบแบนเต็มใบ </v>
          </cell>
          <cell r="AA152">
            <v>2500</v>
          </cell>
          <cell r="AB152">
            <v>0</v>
          </cell>
          <cell r="AC152">
            <v>0</v>
          </cell>
          <cell r="AD152">
            <v>0</v>
          </cell>
          <cell r="AG152"/>
          <cell r="AI152"/>
          <cell r="AJ152">
            <v>0</v>
          </cell>
          <cell r="AL152">
            <v>2500</v>
          </cell>
          <cell r="AM152"/>
          <cell r="AN152">
            <v>2625</v>
          </cell>
          <cell r="AO152" t="str">
            <v>WSWT2025800SM</v>
          </cell>
          <cell r="AQ152">
            <v>2689.2250000000004</v>
          </cell>
          <cell r="AR152">
            <v>2689.2250000000004</v>
          </cell>
          <cell r="AS152">
            <v>0</v>
          </cell>
          <cell r="AT152">
            <v>0</v>
          </cell>
          <cell r="AU152">
            <v>2689.2250000000004</v>
          </cell>
          <cell r="BZ152" t="str">
            <v>WRWT25850/WRWT25850</v>
          </cell>
          <cell r="CA152">
            <v>0</v>
          </cell>
          <cell r="DL152" t="str">
            <v>P6</v>
          </cell>
          <cell r="DM152">
            <v>4</v>
          </cell>
          <cell r="DN152">
            <v>45961</v>
          </cell>
          <cell r="DP152">
            <v>45956</v>
          </cell>
          <cell r="DQ152">
            <v>45957</v>
          </cell>
          <cell r="DR152">
            <v>45950</v>
          </cell>
          <cell r="DS152">
            <v>45958</v>
          </cell>
          <cell r="DT152">
            <v>45959</v>
          </cell>
          <cell r="DU152">
            <v>45960</v>
          </cell>
          <cell r="DW152"/>
          <cell r="DX152"/>
          <cell r="DY152"/>
          <cell r="DZ152"/>
          <cell r="EA152"/>
          <cell r="EB152"/>
          <cell r="EC152" t="str">
            <v>งานเคลือบ+พิมพ์</v>
          </cell>
          <cell r="ED152" t="str">
            <v xml:space="preserve"> /</v>
          </cell>
          <cell r="EG152"/>
          <cell r="EH152"/>
          <cell r="EI152"/>
        </row>
        <row r="153">
          <cell r="B153" t="str">
            <v>MK68-001119</v>
          </cell>
          <cell r="C153">
            <v>45916</v>
          </cell>
          <cell r="E153" t="str">
            <v>บจก.ซันฟีด</v>
          </cell>
          <cell r="F153">
            <v>952</v>
          </cell>
          <cell r="G153">
            <v>20</v>
          </cell>
          <cell r="H153">
            <v>38</v>
          </cell>
          <cell r="I153" t="str">
            <v>ขาว</v>
          </cell>
          <cell r="J153" t="str">
            <v>ด้าน</v>
          </cell>
          <cell r="L153">
            <v>100</v>
          </cell>
          <cell r="M153" t="str">
            <v>+</v>
          </cell>
          <cell r="N153"/>
          <cell r="R153" t="str">
            <v>บิด</v>
          </cell>
          <cell r="T153" t="str">
            <v>ไม่สวมถุงใน</v>
          </cell>
          <cell r="U153"/>
          <cell r="V153"/>
          <cell r="X153">
            <v>45961</v>
          </cell>
          <cell r="Z153" t="str">
            <v xml:space="preserve">300กระสอบแบนเต็มใบ </v>
          </cell>
          <cell r="AA153">
            <v>5000</v>
          </cell>
          <cell r="AB153">
            <v>0</v>
          </cell>
          <cell r="AC153">
            <v>0</v>
          </cell>
          <cell r="AD153">
            <v>0</v>
          </cell>
          <cell r="AG153"/>
          <cell r="AI153"/>
          <cell r="AJ153">
            <v>0</v>
          </cell>
          <cell r="AL153">
            <v>5000</v>
          </cell>
          <cell r="AM153"/>
          <cell r="AN153">
            <v>5250</v>
          </cell>
          <cell r="AO153" t="str">
            <v>WSWT2025800SM</v>
          </cell>
          <cell r="AQ153">
            <v>5518.15</v>
          </cell>
          <cell r="AR153">
            <v>5518.15</v>
          </cell>
          <cell r="AS153">
            <v>0</v>
          </cell>
          <cell r="AT153">
            <v>0</v>
          </cell>
          <cell r="AU153">
            <v>5518.15</v>
          </cell>
          <cell r="BZ153" t="str">
            <v>WRWT25850/WRWT25850</v>
          </cell>
          <cell r="CA153">
            <v>0</v>
          </cell>
          <cell r="DL153" t="str">
            <v>P6</v>
          </cell>
          <cell r="DM153">
            <v>4</v>
          </cell>
          <cell r="DN153">
            <v>45961</v>
          </cell>
          <cell r="DP153">
            <v>45956</v>
          </cell>
          <cell r="DQ153">
            <v>45957</v>
          </cell>
          <cell r="DR153">
            <v>45950</v>
          </cell>
          <cell r="DS153">
            <v>45958</v>
          </cell>
          <cell r="DT153">
            <v>45959</v>
          </cell>
          <cell r="DU153">
            <v>45960</v>
          </cell>
          <cell r="DW153"/>
          <cell r="DX153"/>
          <cell r="DY153"/>
          <cell r="DZ153"/>
          <cell r="EA153"/>
          <cell r="EB153"/>
          <cell r="EC153" t="str">
            <v>งานเคลือบ+พิมพ์</v>
          </cell>
          <cell r="ED153" t="str">
            <v xml:space="preserve"> /</v>
          </cell>
          <cell r="EG153"/>
          <cell r="EH153"/>
          <cell r="EI153"/>
        </row>
        <row r="154">
          <cell r="B154" t="str">
            <v>MK68-001106</v>
          </cell>
          <cell r="C154">
            <v>45911</v>
          </cell>
          <cell r="E154" t="str">
            <v>บจก.เอพีเอ็ม อะโกร</v>
          </cell>
          <cell r="F154" t="str">
            <v>วี-ฟีด วี 06</v>
          </cell>
          <cell r="G154">
            <v>20</v>
          </cell>
          <cell r="H154">
            <v>38</v>
          </cell>
          <cell r="I154" t="str">
            <v>ขาว</v>
          </cell>
          <cell r="J154" t="str">
            <v>ใส</v>
          </cell>
          <cell r="L154">
            <v>100</v>
          </cell>
          <cell r="M154" t="str">
            <v>±</v>
          </cell>
          <cell r="N154">
            <v>5</v>
          </cell>
          <cell r="R154" t="str">
            <v>บิด</v>
          </cell>
          <cell r="T154" t="str">
            <v>ไม่สวมถุงใน</v>
          </cell>
          <cell r="U154"/>
          <cell r="V154"/>
          <cell r="X154">
            <v>45961</v>
          </cell>
          <cell r="Z154" t="str">
            <v>500กระสอบแบน</v>
          </cell>
          <cell r="AA154">
            <v>3000</v>
          </cell>
          <cell r="AB154">
            <v>0</v>
          </cell>
          <cell r="AC154">
            <v>0</v>
          </cell>
          <cell r="AD154">
            <v>0</v>
          </cell>
          <cell r="AG154"/>
          <cell r="AI154"/>
          <cell r="AJ154">
            <v>0</v>
          </cell>
          <cell r="AL154">
            <v>3000</v>
          </cell>
          <cell r="AM154"/>
          <cell r="AN154">
            <v>3150</v>
          </cell>
          <cell r="AO154" t="str">
            <v>WSWT2025800SM</v>
          </cell>
          <cell r="AQ154">
            <v>3310.89</v>
          </cell>
          <cell r="AR154">
            <v>3310.89</v>
          </cell>
          <cell r="AS154">
            <v>0</v>
          </cell>
          <cell r="AT154">
            <v>0</v>
          </cell>
          <cell r="AU154">
            <v>3310.89</v>
          </cell>
          <cell r="BZ154" t="str">
            <v>WRWT25850/WRWT25850</v>
          </cell>
          <cell r="CA154">
            <v>0</v>
          </cell>
          <cell r="DL154" t="str">
            <v>P6</v>
          </cell>
          <cell r="DM154">
            <v>4</v>
          </cell>
          <cell r="DN154">
            <v>45961</v>
          </cell>
          <cell r="DP154">
            <v>45956</v>
          </cell>
          <cell r="DQ154">
            <v>45957</v>
          </cell>
          <cell r="DR154">
            <v>45950</v>
          </cell>
          <cell r="DS154">
            <v>45958</v>
          </cell>
          <cell r="DT154">
            <v>45959</v>
          </cell>
          <cell r="DU154">
            <v>45960</v>
          </cell>
          <cell r="DW154"/>
          <cell r="DX154"/>
          <cell r="DY154"/>
          <cell r="DZ154"/>
          <cell r="EA154"/>
          <cell r="EB154"/>
          <cell r="EC154" t="str">
            <v>งานเคลือบ+พิมพ์</v>
          </cell>
          <cell r="ED154" t="str">
            <v xml:space="preserve"> /</v>
          </cell>
          <cell r="EG154"/>
          <cell r="EH154"/>
          <cell r="EI154"/>
        </row>
        <row r="155">
          <cell r="B155" t="str">
            <v>MK68-001104</v>
          </cell>
          <cell r="C155">
            <v>45911</v>
          </cell>
          <cell r="E155" t="str">
            <v>บจก.เอพีเอ็ม อะโกร</v>
          </cell>
          <cell r="F155" t="str">
            <v>U-FEED U4(เอส)</v>
          </cell>
          <cell r="G155">
            <v>20</v>
          </cell>
          <cell r="H155">
            <v>38</v>
          </cell>
          <cell r="I155" t="str">
            <v>ขาว</v>
          </cell>
          <cell r="J155" t="str">
            <v>ใส</v>
          </cell>
          <cell r="L155">
            <v>100</v>
          </cell>
          <cell r="M155" t="str">
            <v>±</v>
          </cell>
          <cell r="N155">
            <v>5</v>
          </cell>
          <cell r="R155" t="str">
            <v>บิด</v>
          </cell>
          <cell r="T155" t="str">
            <v>ไม่สวมถุงใน</v>
          </cell>
          <cell r="U155"/>
          <cell r="V155"/>
          <cell r="X155">
            <v>45961</v>
          </cell>
          <cell r="Z155" t="str">
            <v>500กระสอบแบน</v>
          </cell>
          <cell r="AA155">
            <v>4000</v>
          </cell>
          <cell r="AB155">
            <v>0</v>
          </cell>
          <cell r="AC155">
            <v>0</v>
          </cell>
          <cell r="AD155">
            <v>0</v>
          </cell>
          <cell r="AG155"/>
          <cell r="AI155"/>
          <cell r="AJ155">
            <v>0</v>
          </cell>
          <cell r="AL155">
            <v>4000</v>
          </cell>
          <cell r="AM155"/>
          <cell r="AN155">
            <v>4200</v>
          </cell>
          <cell r="AO155" t="str">
            <v>WSWT2025800SM</v>
          </cell>
          <cell r="AQ155">
            <v>4414.5199999999995</v>
          </cell>
          <cell r="AR155">
            <v>4414.5199999999995</v>
          </cell>
          <cell r="AS155">
            <v>0</v>
          </cell>
          <cell r="AT155">
            <v>0</v>
          </cell>
          <cell r="AU155">
            <v>4414.5199999999995</v>
          </cell>
          <cell r="BZ155" t="str">
            <v>WRWT25850/WRWT25850</v>
          </cell>
          <cell r="CA155">
            <v>0</v>
          </cell>
          <cell r="DL155" t="str">
            <v>P6</v>
          </cell>
          <cell r="DM155">
            <v>4</v>
          </cell>
          <cell r="DN155">
            <v>45961</v>
          </cell>
          <cell r="DP155">
            <v>45956</v>
          </cell>
          <cell r="DQ155">
            <v>45957</v>
          </cell>
          <cell r="DR155">
            <v>45950</v>
          </cell>
          <cell r="DS155">
            <v>45958</v>
          </cell>
          <cell r="DT155">
            <v>45959</v>
          </cell>
          <cell r="DU155">
            <v>45960</v>
          </cell>
          <cell r="DW155"/>
          <cell r="DX155"/>
          <cell r="DY155"/>
          <cell r="DZ155"/>
          <cell r="EA155"/>
          <cell r="EB155"/>
          <cell r="EC155" t="str">
            <v>งานเคลือบ+พิมพ์</v>
          </cell>
          <cell r="ED155" t="str">
            <v xml:space="preserve"> /</v>
          </cell>
          <cell r="EG155"/>
          <cell r="EH155"/>
          <cell r="EI155"/>
        </row>
        <row r="156">
          <cell r="B156" t="str">
            <v>MK68-001091</v>
          </cell>
          <cell r="C156">
            <v>45909</v>
          </cell>
          <cell r="E156" t="str">
            <v>บจก.เอพีเอ็ม อะโกร</v>
          </cell>
          <cell r="F156" t="str">
            <v>ยู-ฟีด บี1</v>
          </cell>
          <cell r="G156">
            <v>20</v>
          </cell>
          <cell r="H156">
            <v>40</v>
          </cell>
          <cell r="I156" t="str">
            <v>ขาว</v>
          </cell>
          <cell r="J156" t="str">
            <v>ใส</v>
          </cell>
          <cell r="L156">
            <v>108</v>
          </cell>
          <cell r="M156" t="str">
            <v>±</v>
          </cell>
          <cell r="N156">
            <v>5</v>
          </cell>
          <cell r="R156" t="str">
            <v>บิด</v>
          </cell>
          <cell r="T156" t="str">
            <v>ไม่สวมถุงใน</v>
          </cell>
          <cell r="U156"/>
          <cell r="V156"/>
          <cell r="X156">
            <v>45961</v>
          </cell>
          <cell r="Z156" t="str">
            <v>500กระสอบแบน</v>
          </cell>
          <cell r="AA156">
            <v>3000</v>
          </cell>
          <cell r="AB156">
            <v>0</v>
          </cell>
          <cell r="AC156">
            <v>0</v>
          </cell>
          <cell r="AD156">
            <v>0</v>
          </cell>
          <cell r="AG156"/>
          <cell r="AI156"/>
          <cell r="AJ156">
            <v>0</v>
          </cell>
          <cell r="AL156">
            <v>3000</v>
          </cell>
          <cell r="AM156"/>
          <cell r="AN156">
            <v>3150</v>
          </cell>
          <cell r="AO156" t="str">
            <v>WSWT2025800SM</v>
          </cell>
          <cell r="AQ156">
            <v>3478.5300000000007</v>
          </cell>
          <cell r="AR156">
            <v>3478.5300000000007</v>
          </cell>
          <cell r="AS156">
            <v>0</v>
          </cell>
          <cell r="AT156">
            <v>0</v>
          </cell>
          <cell r="AU156">
            <v>3478.5300000000007</v>
          </cell>
          <cell r="BZ156" t="str">
            <v>WRWT25850/WRWT25850</v>
          </cell>
          <cell r="CA156">
            <v>0</v>
          </cell>
          <cell r="DL156" t="str">
            <v>P6</v>
          </cell>
          <cell r="DM156">
            <v>4</v>
          </cell>
          <cell r="DN156">
            <v>45961</v>
          </cell>
          <cell r="DP156">
            <v>45956</v>
          </cell>
          <cell r="DQ156">
            <v>45957</v>
          </cell>
          <cell r="DR156">
            <v>45950</v>
          </cell>
          <cell r="DS156">
            <v>45958</v>
          </cell>
          <cell r="DT156">
            <v>45959</v>
          </cell>
          <cell r="DU156">
            <v>45960</v>
          </cell>
          <cell r="DW156"/>
          <cell r="DX156"/>
          <cell r="DY156"/>
          <cell r="DZ156"/>
          <cell r="EA156"/>
          <cell r="EB156"/>
          <cell r="EC156" t="str">
            <v>งานเคลือบ+พิมพ์</v>
          </cell>
          <cell r="ED156" t="str">
            <v xml:space="preserve"> / </v>
          </cell>
          <cell r="EG156"/>
          <cell r="EH156"/>
          <cell r="EI156"/>
        </row>
        <row r="157">
          <cell r="B157" t="str">
            <v>ประมาณการ</v>
          </cell>
          <cell r="C157" t="str">
            <v>ประมาณการ</v>
          </cell>
          <cell r="E157" t="str">
            <v>บจก.อินเทคค์ โกลบอล</v>
          </cell>
          <cell r="F157" t="str">
            <v>รอแบบ</v>
          </cell>
          <cell r="G157">
            <v>20</v>
          </cell>
          <cell r="H157">
            <v>36</v>
          </cell>
          <cell r="I157" t="str">
            <v>ขาว</v>
          </cell>
          <cell r="J157" t="str">
            <v>ด้าน</v>
          </cell>
          <cell r="L157">
            <v>100</v>
          </cell>
          <cell r="M157" t="str">
            <v>±</v>
          </cell>
          <cell r="N157">
            <v>5</v>
          </cell>
          <cell r="R157" t="str">
            <v>จับจีบ</v>
          </cell>
          <cell r="T157" t="str">
            <v>ไม่สวมถุงใน</v>
          </cell>
          <cell r="U157"/>
          <cell r="V157"/>
          <cell r="X157">
            <v>45961</v>
          </cell>
          <cell r="Z157" t="str">
            <v>มัด80 ใช้สายรัด</v>
          </cell>
          <cell r="AA157">
            <v>100000</v>
          </cell>
          <cell r="AB157">
            <v>0</v>
          </cell>
          <cell r="AC157">
            <v>0</v>
          </cell>
          <cell r="AD157">
            <v>0</v>
          </cell>
          <cell r="AG157"/>
          <cell r="AI157"/>
          <cell r="AJ157">
            <v>0</v>
          </cell>
          <cell r="AL157">
            <v>100000</v>
          </cell>
          <cell r="AM157"/>
          <cell r="AN157">
            <v>105000</v>
          </cell>
          <cell r="AO157" t="str">
            <v>WSWT2025800SM</v>
          </cell>
          <cell r="AQ157">
            <v>104775.00000000001</v>
          </cell>
          <cell r="AR157">
            <v>15023</v>
          </cell>
          <cell r="AS157">
            <v>89752.000000000015</v>
          </cell>
          <cell r="AT157">
            <v>0</v>
          </cell>
          <cell r="AU157">
            <v>104775.00000000001</v>
          </cell>
          <cell r="BZ157" t="str">
            <v>WRWT25850/WRWT25850</v>
          </cell>
          <cell r="CA157">
            <v>6781.2622222222217</v>
          </cell>
          <cell r="DL157" t="str">
            <v>P6</v>
          </cell>
          <cell r="DM157">
            <v>4</v>
          </cell>
          <cell r="DN157">
            <v>45961</v>
          </cell>
          <cell r="DP157">
            <v>45956</v>
          </cell>
          <cell r="DQ157">
            <v>45957</v>
          </cell>
          <cell r="DR157">
            <v>45950</v>
          </cell>
          <cell r="DS157">
            <v>45958</v>
          </cell>
          <cell r="DT157">
            <v>45959</v>
          </cell>
          <cell r="DU157">
            <v>45960</v>
          </cell>
          <cell r="DW157"/>
          <cell r="DX157"/>
          <cell r="DY157"/>
          <cell r="DZ157"/>
          <cell r="EA157"/>
          <cell r="EB157"/>
          <cell r="EC157" t="str">
            <v>งานเคลือบ+พิมพ์</v>
          </cell>
          <cell r="ED157" t="str">
            <v>รอART</v>
          </cell>
          <cell r="EG157"/>
          <cell r="EH157"/>
          <cell r="EI157"/>
        </row>
        <row r="158">
          <cell r="B158" t="str">
            <v>ประมาณการ</v>
          </cell>
          <cell r="C158" t="str">
            <v>ประมาณการ</v>
          </cell>
          <cell r="E158" t="str">
            <v>บจก.ซันฟีด</v>
          </cell>
          <cell r="F158" t="str">
            <v>รอแบบ</v>
          </cell>
          <cell r="G158">
            <v>20</v>
          </cell>
          <cell r="H158">
            <v>38</v>
          </cell>
          <cell r="I158" t="str">
            <v>ขาว</v>
          </cell>
          <cell r="J158" t="str">
            <v>ด้าน</v>
          </cell>
          <cell r="L158">
            <v>100</v>
          </cell>
          <cell r="M158" t="str">
            <v>+</v>
          </cell>
          <cell r="N158"/>
          <cell r="R158" t="str">
            <v>บิด</v>
          </cell>
          <cell r="T158" t="str">
            <v>ไม่สวมถุงใน</v>
          </cell>
          <cell r="U158"/>
          <cell r="V158"/>
          <cell r="X158">
            <v>45961</v>
          </cell>
          <cell r="Z158" t="str">
            <v xml:space="preserve">300กระสอบแบนเต็มใบ </v>
          </cell>
          <cell r="AA158">
            <v>305000</v>
          </cell>
          <cell r="AB158">
            <v>0</v>
          </cell>
          <cell r="AC158">
            <v>0</v>
          </cell>
          <cell r="AD158">
            <v>0</v>
          </cell>
          <cell r="AG158"/>
          <cell r="AI158"/>
          <cell r="AJ158">
            <v>0</v>
          </cell>
          <cell r="AL158">
            <v>305000</v>
          </cell>
          <cell r="AM158"/>
          <cell r="AN158">
            <v>320250</v>
          </cell>
          <cell r="AO158" t="str">
            <v>WSWT2025800SM</v>
          </cell>
          <cell r="AQ158">
            <v>336607.14999999997</v>
          </cell>
          <cell r="AR158">
            <v>0</v>
          </cell>
          <cell r="AS158">
            <v>336607.14999999997</v>
          </cell>
          <cell r="AT158">
            <v>0</v>
          </cell>
          <cell r="AU158">
            <v>336607.14999999997</v>
          </cell>
          <cell r="BZ158" t="str">
            <v>WRWT25850/WRWT25850</v>
          </cell>
          <cell r="CA158">
            <v>25432.540222222222</v>
          </cell>
          <cell r="DL158" t="str">
            <v>P6</v>
          </cell>
          <cell r="DM158">
            <v>4</v>
          </cell>
          <cell r="DN158">
            <v>45961</v>
          </cell>
          <cell r="DP158">
            <v>45956</v>
          </cell>
          <cell r="DQ158">
            <v>45957</v>
          </cell>
          <cell r="DR158">
            <v>45950</v>
          </cell>
          <cell r="DS158">
            <v>45958</v>
          </cell>
          <cell r="DT158">
            <v>45959</v>
          </cell>
          <cell r="DU158">
            <v>45960</v>
          </cell>
          <cell r="DW158"/>
          <cell r="DX158"/>
          <cell r="DY158"/>
          <cell r="DZ158"/>
          <cell r="EA158"/>
          <cell r="EB158"/>
          <cell r="EC158" t="str">
            <v>งานเคลือบ+พิมพ์</v>
          </cell>
          <cell r="ED158" t="str">
            <v>รอART</v>
          </cell>
          <cell r="EG158"/>
          <cell r="EH158"/>
          <cell r="EI158"/>
        </row>
        <row r="159">
          <cell r="B159" t="str">
            <v>MK68-001039</v>
          </cell>
          <cell r="C159">
            <v>45896</v>
          </cell>
          <cell r="E159" t="str">
            <v>บจก.เอสพีเอ็ม อาหารสัตว์</v>
          </cell>
          <cell r="F159" t="str">
            <v>U-GOAT14</v>
          </cell>
          <cell r="G159">
            <v>20</v>
          </cell>
          <cell r="H159">
            <v>38</v>
          </cell>
          <cell r="I159" t="str">
            <v>ขาว</v>
          </cell>
          <cell r="J159" t="str">
            <v>ใส</v>
          </cell>
          <cell r="L159">
            <v>100</v>
          </cell>
          <cell r="M159" t="str">
            <v>±</v>
          </cell>
          <cell r="N159">
            <v>5</v>
          </cell>
          <cell r="R159" t="str">
            <v>บิด</v>
          </cell>
          <cell r="T159" t="str">
            <v>ไม่สวมถุงใน</v>
          </cell>
          <cell r="U159"/>
          <cell r="V159"/>
          <cell r="X159" t="str">
            <v>รอแจ้ง</v>
          </cell>
          <cell r="Z159" t="str">
            <v>500กระสอบแบน</v>
          </cell>
          <cell r="AA159">
            <v>3000</v>
          </cell>
          <cell r="AB159">
            <v>0</v>
          </cell>
          <cell r="AC159">
            <v>0</v>
          </cell>
          <cell r="AD159">
            <v>0</v>
          </cell>
          <cell r="AG159"/>
          <cell r="AI159"/>
          <cell r="AJ159">
            <v>0</v>
          </cell>
          <cell r="AL159">
            <v>3000</v>
          </cell>
          <cell r="AM159"/>
          <cell r="AN159">
            <v>3150</v>
          </cell>
          <cell r="AO159" t="str">
            <v>WSWT2025800SM</v>
          </cell>
          <cell r="AQ159">
            <v>3310.89</v>
          </cell>
          <cell r="AR159">
            <v>0</v>
          </cell>
          <cell r="AS159">
            <v>3310.89</v>
          </cell>
          <cell r="AT159">
            <v>0</v>
          </cell>
          <cell r="AU159">
            <v>3310.89</v>
          </cell>
          <cell r="BZ159" t="str">
            <v>WRWT25850/WRWT25850</v>
          </cell>
          <cell r="CA159">
            <v>250.15613333333337</v>
          </cell>
          <cell r="DL159" t="str">
            <v>P6</v>
          </cell>
          <cell r="DM159">
            <v>5</v>
          </cell>
          <cell r="DN159" t="str">
            <v>รอแจ้ง</v>
          </cell>
          <cell r="DP159" t="e">
            <v>#VALUE!</v>
          </cell>
          <cell r="DQ159" t="e">
            <v>#VALUE!</v>
          </cell>
          <cell r="DR159" t="e">
            <v>#VALUE!</v>
          </cell>
          <cell r="DS159" t="e">
            <v>#VALUE!</v>
          </cell>
          <cell r="DT159" t="e">
            <v>#VALUE!</v>
          </cell>
          <cell r="DU159" t="e">
            <v>#VALUE!</v>
          </cell>
          <cell r="DW159"/>
          <cell r="DX159"/>
          <cell r="DY159"/>
          <cell r="DZ159"/>
          <cell r="EA159"/>
          <cell r="EB159"/>
          <cell r="EC159" t="str">
            <v>งานเคลือบ+พิมพ์</v>
          </cell>
          <cell r="ED159" t="str">
            <v xml:space="preserve"> / </v>
          </cell>
          <cell r="EG159"/>
          <cell r="EH159"/>
          <cell r="EI159"/>
        </row>
        <row r="160">
          <cell r="B160" t="str">
            <v>MK68-000983</v>
          </cell>
          <cell r="C160">
            <v>45876</v>
          </cell>
          <cell r="E160" t="str">
            <v>บจก.เอพีเอ็ม อะโกร</v>
          </cell>
          <cell r="F160" t="str">
            <v>ยูฟีด บี2</v>
          </cell>
          <cell r="G160">
            <v>20</v>
          </cell>
          <cell r="H160">
            <v>40</v>
          </cell>
          <cell r="I160" t="str">
            <v>ขาว</v>
          </cell>
          <cell r="J160" t="str">
            <v>ใส</v>
          </cell>
          <cell r="L160">
            <v>108</v>
          </cell>
          <cell r="M160" t="str">
            <v>±</v>
          </cell>
          <cell r="N160">
            <v>5</v>
          </cell>
          <cell r="R160" t="str">
            <v>บิด</v>
          </cell>
          <cell r="T160" t="str">
            <v>ไม่สวมถุงใน</v>
          </cell>
          <cell r="U160"/>
          <cell r="V160"/>
          <cell r="X160" t="str">
            <v>รอแจ้ง</v>
          </cell>
          <cell r="Z160" t="str">
            <v>500กระสอบแบน</v>
          </cell>
          <cell r="AA160">
            <v>3000</v>
          </cell>
          <cell r="AB160">
            <v>0</v>
          </cell>
          <cell r="AC160">
            <v>0</v>
          </cell>
          <cell r="AD160">
            <v>0</v>
          </cell>
          <cell r="AG160"/>
          <cell r="AI160"/>
          <cell r="AJ160">
            <v>3075</v>
          </cell>
          <cell r="AL160">
            <v>0</v>
          </cell>
          <cell r="AM160"/>
          <cell r="AN160">
            <v>0</v>
          </cell>
          <cell r="AO160" t="str">
            <v>WSWT2025800SM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BZ160" t="str">
            <v>WRWT25850/WRWT25850</v>
          </cell>
          <cell r="CA160">
            <v>0</v>
          </cell>
          <cell r="DL160" t="str">
            <v>P6</v>
          </cell>
          <cell r="DM160">
            <v>4</v>
          </cell>
          <cell r="DN160" t="str">
            <v>รอแจ้ง</v>
          </cell>
          <cell r="DP160" t="e">
            <v>#VALUE!</v>
          </cell>
          <cell r="DQ160" t="e">
            <v>#VALUE!</v>
          </cell>
          <cell r="DR160" t="e">
            <v>#VALUE!</v>
          </cell>
          <cell r="DS160" t="e">
            <v>#VALUE!</v>
          </cell>
          <cell r="DT160" t="e">
            <v>#VALUE!</v>
          </cell>
          <cell r="DU160" t="e">
            <v>#VALUE!</v>
          </cell>
          <cell r="DW160"/>
          <cell r="DX160"/>
          <cell r="DY160"/>
          <cell r="DZ160"/>
          <cell r="EA160"/>
          <cell r="EB160"/>
          <cell r="EC160" t="str">
            <v>งานเคลือบ+พิมพ์</v>
          </cell>
          <cell r="ED160" t="str">
            <v xml:space="preserve"> /</v>
          </cell>
          <cell r="EG160"/>
          <cell r="EH160"/>
          <cell r="EI160"/>
        </row>
        <row r="161">
          <cell r="B161" t="str">
            <v>MK68-000693</v>
          </cell>
          <cell r="C161">
            <v>45798</v>
          </cell>
          <cell r="E161" t="str">
            <v>บจก.เอพีเอ็ม อะโกร</v>
          </cell>
          <cell r="F161" t="str">
            <v>ฟีล กู๊ด พี07</v>
          </cell>
          <cell r="G161">
            <v>20</v>
          </cell>
          <cell r="H161">
            <v>38</v>
          </cell>
          <cell r="I161" t="str">
            <v>ขาว</v>
          </cell>
          <cell r="J161" t="str">
            <v>ใส</v>
          </cell>
          <cell r="L161">
            <v>100</v>
          </cell>
          <cell r="M161" t="str">
            <v>±</v>
          </cell>
          <cell r="N161">
            <v>5</v>
          </cell>
          <cell r="R161" t="str">
            <v>บิด</v>
          </cell>
          <cell r="T161" t="str">
            <v>ไม่สวมถุงใน</v>
          </cell>
          <cell r="U161"/>
          <cell r="V161"/>
          <cell r="X161" t="str">
            <v>รอแจ้ง</v>
          </cell>
          <cell r="Z161" t="str">
            <v>500กระสอบแบน</v>
          </cell>
          <cell r="AA161">
            <v>5000</v>
          </cell>
          <cell r="AB161">
            <v>0</v>
          </cell>
          <cell r="AC161">
            <v>0</v>
          </cell>
          <cell r="AD161">
            <v>0</v>
          </cell>
          <cell r="AG161"/>
          <cell r="AI161"/>
          <cell r="AJ161">
            <v>0</v>
          </cell>
          <cell r="AL161">
            <v>5000</v>
          </cell>
          <cell r="AM161"/>
          <cell r="AN161">
            <v>5250</v>
          </cell>
          <cell r="AO161" t="str">
            <v>WSWT2025800SM</v>
          </cell>
          <cell r="AQ161">
            <v>5518.15</v>
          </cell>
          <cell r="AR161">
            <v>0</v>
          </cell>
          <cell r="AS161">
            <v>5518.15</v>
          </cell>
          <cell r="AT161">
            <v>0</v>
          </cell>
          <cell r="AU161">
            <v>5518.15</v>
          </cell>
          <cell r="BZ161" t="str">
            <v>WRWT25850/WRWT25850</v>
          </cell>
          <cell r="CA161">
            <v>416.92688888888887</v>
          </cell>
          <cell r="DL161" t="str">
            <v>P6</v>
          </cell>
          <cell r="DM161">
            <v>4</v>
          </cell>
          <cell r="DN161" t="str">
            <v>รอแจ้ง</v>
          </cell>
          <cell r="DP161" t="e">
            <v>#VALUE!</v>
          </cell>
          <cell r="DQ161" t="e">
            <v>#VALUE!</v>
          </cell>
          <cell r="DR161" t="e">
            <v>#VALUE!</v>
          </cell>
          <cell r="DS161" t="e">
            <v>#VALUE!</v>
          </cell>
          <cell r="DT161" t="e">
            <v>#VALUE!</v>
          </cell>
          <cell r="DU161" t="e">
            <v>#VALUE!</v>
          </cell>
          <cell r="DW161"/>
          <cell r="DX161"/>
          <cell r="DY161"/>
          <cell r="DZ161"/>
          <cell r="EA161"/>
          <cell r="EB161"/>
          <cell r="EC161" t="str">
            <v>งานเคลือบ+พิมพ์</v>
          </cell>
          <cell r="ED161" t="str">
            <v xml:space="preserve"> / </v>
          </cell>
          <cell r="EG161"/>
          <cell r="EH161"/>
          <cell r="EI161"/>
        </row>
        <row r="162">
          <cell r="B162" t="str">
            <v>MK68-001079</v>
          </cell>
          <cell r="C162">
            <v>45905</v>
          </cell>
          <cell r="E162" t="str">
            <v>บจก.อินเทคค์ โกลบอล</v>
          </cell>
          <cell r="F162" t="str">
            <v>เฟิร์สช้อย 902</v>
          </cell>
          <cell r="G162">
            <v>20</v>
          </cell>
          <cell r="H162">
            <v>36</v>
          </cell>
          <cell r="I162" t="str">
            <v>ขาว</v>
          </cell>
          <cell r="J162" t="str">
            <v>ด้าน</v>
          </cell>
          <cell r="L162">
            <v>100</v>
          </cell>
          <cell r="M162" t="str">
            <v>±</v>
          </cell>
          <cell r="N162">
            <v>5</v>
          </cell>
          <cell r="R162" t="str">
            <v>จับจีบ</v>
          </cell>
          <cell r="T162" t="str">
            <v>ไม่สวมถุงใน</v>
          </cell>
          <cell r="U162"/>
          <cell r="V162"/>
          <cell r="X162" t="str">
            <v>รอแจ้ง</v>
          </cell>
          <cell r="Z162" t="str">
            <v>มัด80 ใช้สายรัด</v>
          </cell>
          <cell r="AA162">
            <v>243</v>
          </cell>
          <cell r="AB162">
            <v>0</v>
          </cell>
          <cell r="AC162">
            <v>0</v>
          </cell>
          <cell r="AD162">
            <v>0</v>
          </cell>
          <cell r="AG162" t="str">
            <v>ลบสี</v>
          </cell>
          <cell r="AI162"/>
          <cell r="AJ162">
            <v>0</v>
          </cell>
          <cell r="AL162">
            <v>243</v>
          </cell>
          <cell r="AM162">
            <v>5950</v>
          </cell>
          <cell r="AN162">
            <v>0</v>
          </cell>
          <cell r="AO162" t="str">
            <v>WSWT2025800SM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BZ162" t="str">
            <v>WRWT25850/WRWT25850</v>
          </cell>
          <cell r="CA162">
            <v>0</v>
          </cell>
          <cell r="DL162" t="str">
            <v>P6</v>
          </cell>
          <cell r="DM162">
            <v>4</v>
          </cell>
          <cell r="DN162" t="str">
            <v>รอแจ้ง</v>
          </cell>
          <cell r="DP162" t="e">
            <v>#VALUE!</v>
          </cell>
          <cell r="DQ162" t="e">
            <v>#VALUE!</v>
          </cell>
          <cell r="DR162" t="e">
            <v>#VALUE!</v>
          </cell>
          <cell r="DS162" t="e">
            <v>#VALUE!</v>
          </cell>
          <cell r="DT162" t="e">
            <v>#VALUE!</v>
          </cell>
          <cell r="DU162" t="e">
            <v>#VALUE!</v>
          </cell>
          <cell r="DW162"/>
          <cell r="DX162"/>
          <cell r="DY162"/>
          <cell r="DZ162"/>
          <cell r="EA162"/>
          <cell r="EB162"/>
          <cell r="EC162" t="str">
            <v>งานเคลือบ+พิมพ์</v>
          </cell>
          <cell r="ED162" t="str">
            <v xml:space="preserve"> /</v>
          </cell>
          <cell r="EG162"/>
          <cell r="EH162"/>
          <cell r="EI162"/>
        </row>
        <row r="163">
          <cell r="B163" t="str">
            <v>MK68-000801</v>
          </cell>
          <cell r="C163">
            <v>45825</v>
          </cell>
          <cell r="E163" t="str">
            <v>บจก.อินเทคค์ โกลบอล</v>
          </cell>
          <cell r="F163" t="str">
            <v>สุบรรณ 111</v>
          </cell>
          <cell r="G163">
            <v>20</v>
          </cell>
          <cell r="H163">
            <v>36</v>
          </cell>
          <cell r="I163" t="str">
            <v>ขาว</v>
          </cell>
          <cell r="J163" t="str">
            <v>ด้าน</v>
          </cell>
          <cell r="L163">
            <v>100</v>
          </cell>
          <cell r="M163" t="str">
            <v>±</v>
          </cell>
          <cell r="N163">
            <v>5</v>
          </cell>
          <cell r="R163" t="str">
            <v>จับจีบ3.5"</v>
          </cell>
          <cell r="T163" t="str">
            <v>ไม่สวมถุงใน</v>
          </cell>
          <cell r="U163"/>
          <cell r="V163"/>
          <cell r="X163" t="str">
            <v>รอแจ้ง</v>
          </cell>
          <cell r="Z163" t="str">
            <v>มัด80 ใช้สายรัด</v>
          </cell>
          <cell r="AA163">
            <v>894</v>
          </cell>
          <cell r="AB163">
            <v>0</v>
          </cell>
          <cell r="AC163">
            <v>0</v>
          </cell>
          <cell r="AD163">
            <v>0</v>
          </cell>
          <cell r="AG163"/>
          <cell r="AI163"/>
          <cell r="AJ163">
            <v>525</v>
          </cell>
          <cell r="AL163">
            <v>369</v>
          </cell>
          <cell r="AM163">
            <v>6000</v>
          </cell>
          <cell r="AN163">
            <v>0</v>
          </cell>
          <cell r="AO163" t="str">
            <v>WSWT2025800SM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BZ163" t="str">
            <v>WRWT25850/WRWT25850</v>
          </cell>
          <cell r="CA163">
            <v>0</v>
          </cell>
          <cell r="DL163" t="str">
            <v>P6</v>
          </cell>
          <cell r="DM163">
            <v>4</v>
          </cell>
          <cell r="DN163" t="str">
            <v>รอแจ้ง</v>
          </cell>
          <cell r="DP163" t="e">
            <v>#VALUE!</v>
          </cell>
          <cell r="DQ163" t="e">
            <v>#VALUE!</v>
          </cell>
          <cell r="DR163" t="e">
            <v>#VALUE!</v>
          </cell>
          <cell r="DS163" t="e">
            <v>#VALUE!</v>
          </cell>
          <cell r="DT163" t="e">
            <v>#VALUE!</v>
          </cell>
          <cell r="DU163" t="e">
            <v>#VALUE!</v>
          </cell>
          <cell r="DW163"/>
          <cell r="DX163"/>
          <cell r="DY163"/>
          <cell r="DZ163"/>
          <cell r="EA163"/>
          <cell r="EB163"/>
          <cell r="EC163" t="str">
            <v>งานเคลือบ+พิมพ์</v>
          </cell>
          <cell r="ED163" t="str">
            <v xml:space="preserve"> / </v>
          </cell>
          <cell r="EG163"/>
          <cell r="EH163"/>
          <cell r="EI163"/>
        </row>
        <row r="164">
          <cell r="B164" t="str">
            <v>MK68-000673</v>
          </cell>
          <cell r="C164">
            <v>45796</v>
          </cell>
          <cell r="E164" t="str">
            <v>บจก.อินเทคค์ โกลบอล</v>
          </cell>
          <cell r="F164" t="str">
            <v>เพอเฟคค์ 902</v>
          </cell>
          <cell r="G164">
            <v>20</v>
          </cell>
          <cell r="H164">
            <v>36</v>
          </cell>
          <cell r="I164" t="str">
            <v>ขาว</v>
          </cell>
          <cell r="J164" t="str">
            <v>ด้าน</v>
          </cell>
          <cell r="L164">
            <v>100</v>
          </cell>
          <cell r="M164" t="str">
            <v>±</v>
          </cell>
          <cell r="N164">
            <v>5</v>
          </cell>
          <cell r="R164" t="str">
            <v>จับจีบ</v>
          </cell>
          <cell r="T164" t="str">
            <v>ไม่สวมถุงใน</v>
          </cell>
          <cell r="U164"/>
          <cell r="V164"/>
          <cell r="X164" t="str">
            <v>รอแจ้ง</v>
          </cell>
          <cell r="Z164" t="str">
            <v>มัด80 ใช้สายรัด</v>
          </cell>
          <cell r="AA164">
            <v>302</v>
          </cell>
          <cell r="AB164">
            <v>0</v>
          </cell>
          <cell r="AC164">
            <v>0</v>
          </cell>
          <cell r="AD164">
            <v>0</v>
          </cell>
          <cell r="AG164"/>
          <cell r="AI164"/>
          <cell r="AJ164">
            <v>0</v>
          </cell>
          <cell r="AL164">
            <v>302</v>
          </cell>
          <cell r="AM164">
            <v>5300</v>
          </cell>
          <cell r="AN164">
            <v>0</v>
          </cell>
          <cell r="AO164" t="str">
            <v>WSWT2025800SM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BZ164" t="str">
            <v>WRWT25850/WRWT25850</v>
          </cell>
          <cell r="CA164">
            <v>0</v>
          </cell>
          <cell r="DL164" t="str">
            <v>P6</v>
          </cell>
          <cell r="DM164">
            <v>4</v>
          </cell>
          <cell r="DN164" t="str">
            <v>รอแจ้ง</v>
          </cell>
          <cell r="DP164" t="e">
            <v>#VALUE!</v>
          </cell>
          <cell r="DQ164" t="e">
            <v>#VALUE!</v>
          </cell>
          <cell r="DR164" t="e">
            <v>#VALUE!</v>
          </cell>
          <cell r="DS164" t="e">
            <v>#VALUE!</v>
          </cell>
          <cell r="DT164" t="e">
            <v>#VALUE!</v>
          </cell>
          <cell r="DU164" t="e">
            <v>#VALUE!</v>
          </cell>
          <cell r="DW164"/>
          <cell r="DX164"/>
          <cell r="DY164"/>
          <cell r="DZ164"/>
          <cell r="EA164"/>
          <cell r="EB164"/>
          <cell r="EC164" t="str">
            <v>งานเคลือบ+พิมพ์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MK68-000093</v>
          </cell>
          <cell r="C165">
            <v>45674</v>
          </cell>
          <cell r="E165" t="str">
            <v>บจก.อินเทคค์ โกลบอล</v>
          </cell>
          <cell r="F165" t="str">
            <v>เฟิร์สคลาส 902</v>
          </cell>
          <cell r="G165">
            <v>20</v>
          </cell>
          <cell r="H165">
            <v>35</v>
          </cell>
          <cell r="I165" t="str">
            <v>ขาว</v>
          </cell>
          <cell r="J165" t="str">
            <v>ด้าน</v>
          </cell>
          <cell r="L165">
            <v>97</v>
          </cell>
          <cell r="M165" t="str">
            <v>±</v>
          </cell>
          <cell r="N165">
            <v>5</v>
          </cell>
          <cell r="R165" t="str">
            <v>จับจีบ4"</v>
          </cell>
          <cell r="T165" t="str">
            <v>ไม่สวมถุงใน</v>
          </cell>
          <cell r="U165"/>
          <cell r="V165"/>
          <cell r="X165" t="str">
            <v>รอแจ้ง</v>
          </cell>
          <cell r="Z165" t="str">
            <v>มัด80 ใช้สายรัด</v>
          </cell>
          <cell r="AA165">
            <v>152</v>
          </cell>
          <cell r="AB165">
            <v>0</v>
          </cell>
          <cell r="AC165">
            <v>0</v>
          </cell>
          <cell r="AD165">
            <v>0</v>
          </cell>
          <cell r="AG165" t="str">
            <v>ลบสี 5040</v>
          </cell>
          <cell r="AI165">
            <v>5987</v>
          </cell>
          <cell r="AJ165">
            <v>0</v>
          </cell>
          <cell r="AL165">
            <v>152</v>
          </cell>
          <cell r="AM165">
            <v>6000</v>
          </cell>
          <cell r="AN165">
            <v>0</v>
          </cell>
          <cell r="AO165" t="str">
            <v>WSWT2025800SM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BZ165" t="str">
            <v>WRWT25850/WRWT25850</v>
          </cell>
          <cell r="CA165">
            <v>0</v>
          </cell>
          <cell r="DL165" t="str">
            <v>P6</v>
          </cell>
          <cell r="DM165">
            <v>4</v>
          </cell>
          <cell r="DN165" t="str">
            <v>รอแจ้ง</v>
          </cell>
          <cell r="DP165" t="e">
            <v>#VALUE!</v>
          </cell>
          <cell r="DQ165" t="e">
            <v>#VALUE!</v>
          </cell>
          <cell r="DR165" t="e">
            <v>#VALUE!</v>
          </cell>
          <cell r="DS165" t="e">
            <v>#VALUE!</v>
          </cell>
          <cell r="DT165" t="e">
            <v>#VALUE!</v>
          </cell>
          <cell r="DU165" t="e">
            <v>#VALUE!</v>
          </cell>
          <cell r="DW165"/>
          <cell r="DX165"/>
          <cell r="DY165"/>
          <cell r="DZ165"/>
          <cell r="EA165"/>
          <cell r="EB165"/>
          <cell r="EC165" t="str">
            <v>งานเคลือบ+พิมพ์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MK67-001532</v>
          </cell>
          <cell r="C166">
            <v>45611</v>
          </cell>
          <cell r="E166" t="str">
            <v>บจก.อินเทคค์ โกลบอล</v>
          </cell>
          <cell r="F166" t="str">
            <v>เฟิร์สช้อย 903</v>
          </cell>
          <cell r="G166">
            <v>20</v>
          </cell>
          <cell r="H166">
            <v>36</v>
          </cell>
          <cell r="I166" t="str">
            <v>ขาว</v>
          </cell>
          <cell r="J166" t="str">
            <v>ด้าน</v>
          </cell>
          <cell r="L166">
            <v>100</v>
          </cell>
          <cell r="M166" t="str">
            <v>±</v>
          </cell>
          <cell r="N166">
            <v>5</v>
          </cell>
          <cell r="R166" t="str">
            <v>จับจีบ</v>
          </cell>
          <cell r="T166" t="str">
            <v>ไม่สวมถุงใน</v>
          </cell>
          <cell r="U166"/>
          <cell r="V166"/>
          <cell r="X166" t="str">
            <v>รอแจ้ง</v>
          </cell>
          <cell r="Z166" t="str">
            <v>มัด80 ใช้สายรัด</v>
          </cell>
          <cell r="AA166">
            <v>117</v>
          </cell>
          <cell r="AB166">
            <v>0</v>
          </cell>
          <cell r="AC166">
            <v>0</v>
          </cell>
          <cell r="AD166">
            <v>0</v>
          </cell>
          <cell r="AG166"/>
          <cell r="AI166"/>
          <cell r="AJ166">
            <v>0</v>
          </cell>
          <cell r="AL166">
            <v>117</v>
          </cell>
          <cell r="AM166">
            <v>10065</v>
          </cell>
          <cell r="AN166">
            <v>0</v>
          </cell>
          <cell r="AO166" t="str">
            <v>WSWT2025800SM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BZ166" t="str">
            <v>WRWT25850/WRWT25850</v>
          </cell>
          <cell r="CA166">
            <v>0</v>
          </cell>
          <cell r="DL166" t="str">
            <v>P6</v>
          </cell>
          <cell r="DM166">
            <v>4</v>
          </cell>
          <cell r="DN166" t="str">
            <v>รอแจ้ง</v>
          </cell>
          <cell r="DP166" t="e">
            <v>#VALUE!</v>
          </cell>
          <cell r="DQ166" t="e">
            <v>#VALUE!</v>
          </cell>
          <cell r="DR166" t="e">
            <v>#VALUE!</v>
          </cell>
          <cell r="DS166" t="e">
            <v>#VALUE!</v>
          </cell>
          <cell r="DT166" t="e">
            <v>#VALUE!</v>
          </cell>
          <cell r="DU166" t="e">
            <v>#VALUE!</v>
          </cell>
          <cell r="DW166"/>
          <cell r="DX166"/>
          <cell r="DY166"/>
          <cell r="DZ166"/>
          <cell r="EA166"/>
          <cell r="EB166"/>
          <cell r="EC166" t="str">
            <v>งานเคลือบ+พิมพ์</v>
          </cell>
          <cell r="ED166" t="str">
            <v xml:space="preserve"> /</v>
          </cell>
          <cell r="EG166"/>
          <cell r="EH166"/>
          <cell r="EI166"/>
        </row>
        <row r="167">
          <cell r="B167" t="str">
            <v>MK67-001153</v>
          </cell>
          <cell r="C167">
            <v>45523</v>
          </cell>
          <cell r="E167" t="str">
            <v>บจก.อินเทคค์ โกลบอล</v>
          </cell>
          <cell r="F167" t="str">
            <v>สุบรรณ 777</v>
          </cell>
          <cell r="G167">
            <v>20</v>
          </cell>
          <cell r="H167">
            <v>36</v>
          </cell>
          <cell r="I167" t="str">
            <v>ขาว</v>
          </cell>
          <cell r="J167" t="str">
            <v>ด้าน</v>
          </cell>
          <cell r="L167">
            <v>100</v>
          </cell>
          <cell r="M167" t="str">
            <v>±</v>
          </cell>
          <cell r="N167">
            <v>5</v>
          </cell>
          <cell r="R167" t="str">
            <v>จับจีบ</v>
          </cell>
          <cell r="T167" t="str">
            <v>ไม่สวมถุงใน</v>
          </cell>
          <cell r="U167"/>
          <cell r="V167"/>
          <cell r="X167" t="str">
            <v>รอแจ้ง</v>
          </cell>
          <cell r="Z167" t="str">
            <v>มัด80 ใช้สายรัด</v>
          </cell>
          <cell r="AA167">
            <v>1260</v>
          </cell>
          <cell r="AB167">
            <v>0</v>
          </cell>
          <cell r="AC167">
            <v>0</v>
          </cell>
          <cell r="AD167">
            <v>0</v>
          </cell>
          <cell r="AG167"/>
          <cell r="AI167"/>
          <cell r="AJ167">
            <v>0</v>
          </cell>
          <cell r="AL167">
            <v>1260</v>
          </cell>
          <cell r="AM167">
            <v>11095</v>
          </cell>
          <cell r="AN167">
            <v>0</v>
          </cell>
          <cell r="AO167" t="str">
            <v>WSWT2025800SM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BZ167" t="str">
            <v>WRWT25850/WRWT25850</v>
          </cell>
          <cell r="CA167">
            <v>0</v>
          </cell>
          <cell r="DL167" t="str">
            <v>P6</v>
          </cell>
          <cell r="DM167">
            <v>4</v>
          </cell>
          <cell r="DN167" t="str">
            <v>รอแจ้ง</v>
          </cell>
          <cell r="DP167" t="e">
            <v>#VALUE!</v>
          </cell>
          <cell r="DQ167" t="e">
            <v>#VALUE!</v>
          </cell>
          <cell r="DR167" t="e">
            <v>#VALUE!</v>
          </cell>
          <cell r="DS167" t="e">
            <v>#VALUE!</v>
          </cell>
          <cell r="DT167" t="e">
            <v>#VALUE!</v>
          </cell>
          <cell r="DU167" t="e">
            <v>#VALUE!</v>
          </cell>
          <cell r="DW167"/>
          <cell r="DX167"/>
          <cell r="DY167"/>
          <cell r="DZ167"/>
          <cell r="EA167"/>
          <cell r="EB167"/>
          <cell r="EC167" t="str">
            <v>งานเคลือบ+พิมพ์</v>
          </cell>
          <cell r="ED167" t="str">
            <v xml:space="preserve"> /</v>
          </cell>
          <cell r="EG167"/>
          <cell r="EH167"/>
          <cell r="EI167"/>
        </row>
        <row r="168">
          <cell r="B168" t="str">
            <v>MK67-001153</v>
          </cell>
          <cell r="C168">
            <v>45523</v>
          </cell>
          <cell r="E168" t="str">
            <v>บจก.อินเทคค์ โกลบอล</v>
          </cell>
          <cell r="F168" t="str">
            <v>สุบรรณ 666</v>
          </cell>
          <cell r="G168">
            <v>20</v>
          </cell>
          <cell r="H168">
            <v>36</v>
          </cell>
          <cell r="I168" t="str">
            <v>ขาว</v>
          </cell>
          <cell r="J168" t="str">
            <v>ด้าน</v>
          </cell>
          <cell r="L168">
            <v>100</v>
          </cell>
          <cell r="M168" t="str">
            <v>±</v>
          </cell>
          <cell r="N168">
            <v>5</v>
          </cell>
          <cell r="R168" t="str">
            <v>จับจีบ</v>
          </cell>
          <cell r="T168" t="str">
            <v>ไม่สวมถุงใน</v>
          </cell>
          <cell r="U168"/>
          <cell r="V168"/>
          <cell r="X168" t="str">
            <v>รอแจ้ง</v>
          </cell>
          <cell r="Z168" t="str">
            <v>มัด80 ใช้สายรัด</v>
          </cell>
          <cell r="AA168">
            <v>89</v>
          </cell>
          <cell r="AB168">
            <v>0</v>
          </cell>
          <cell r="AC168">
            <v>0</v>
          </cell>
          <cell r="AD168">
            <v>0</v>
          </cell>
          <cell r="AG168"/>
          <cell r="AI168"/>
          <cell r="AJ168">
            <v>0</v>
          </cell>
          <cell r="AL168">
            <v>89</v>
          </cell>
          <cell r="AM168">
            <v>11180</v>
          </cell>
          <cell r="AN168">
            <v>0</v>
          </cell>
          <cell r="AO168" t="str">
            <v>WSWT2025800SM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BZ168" t="str">
            <v>WRWT25850/WRWT25850</v>
          </cell>
          <cell r="CA168">
            <v>0</v>
          </cell>
          <cell r="DL168" t="str">
            <v>P6</v>
          </cell>
          <cell r="DM168">
            <v>4</v>
          </cell>
          <cell r="DN168" t="str">
            <v>รอแจ้ง</v>
          </cell>
          <cell r="DP168" t="e">
            <v>#VALUE!</v>
          </cell>
          <cell r="DQ168" t="e">
            <v>#VALUE!</v>
          </cell>
          <cell r="DR168" t="e">
            <v>#VALUE!</v>
          </cell>
          <cell r="DS168" t="e">
            <v>#VALUE!</v>
          </cell>
          <cell r="DT168" t="e">
            <v>#VALUE!</v>
          </cell>
          <cell r="DU168" t="e">
            <v>#VALUE!</v>
          </cell>
          <cell r="DW168"/>
          <cell r="DX168"/>
          <cell r="DY168"/>
          <cell r="DZ168"/>
          <cell r="EA168"/>
          <cell r="EB168"/>
          <cell r="EC168" t="str">
            <v>งานเคลือบ+พิมพ์</v>
          </cell>
          <cell r="ED168" t="str">
            <v xml:space="preserve"> /</v>
          </cell>
          <cell r="EG168"/>
          <cell r="EH168"/>
          <cell r="EI168"/>
        </row>
        <row r="169">
          <cell r="B169" t="str">
            <v>MK68-000452</v>
          </cell>
          <cell r="C169">
            <v>45741</v>
          </cell>
          <cell r="E169" t="str">
            <v>บจก.เอพีเอ็ม อะโกร</v>
          </cell>
          <cell r="F169" t="str">
            <v>วี-ฟีด วี 07</v>
          </cell>
          <cell r="G169">
            <v>20</v>
          </cell>
          <cell r="H169">
            <v>38</v>
          </cell>
          <cell r="I169" t="str">
            <v>ขาว</v>
          </cell>
          <cell r="J169" t="str">
            <v>ใส</v>
          </cell>
          <cell r="L169">
            <v>100</v>
          </cell>
          <cell r="M169" t="str">
            <v>±</v>
          </cell>
          <cell r="N169">
            <v>5</v>
          </cell>
          <cell r="R169" t="str">
            <v>บิด</v>
          </cell>
          <cell r="T169" t="str">
            <v>ไม่สวมถุงใน</v>
          </cell>
          <cell r="U169"/>
          <cell r="V169"/>
          <cell r="X169" t="str">
            <v>รอส่ง</v>
          </cell>
          <cell r="Z169" t="str">
            <v>500กระสอบแบน</v>
          </cell>
          <cell r="AA169">
            <v>4000</v>
          </cell>
          <cell r="AB169">
            <v>0</v>
          </cell>
          <cell r="AC169">
            <v>0</v>
          </cell>
          <cell r="AD169">
            <v>0</v>
          </cell>
          <cell r="AG169" t="str">
            <v>มีลบสี</v>
          </cell>
          <cell r="AI169"/>
          <cell r="AJ169">
            <v>3867</v>
          </cell>
          <cell r="AL169">
            <v>133</v>
          </cell>
          <cell r="AM169">
            <v>4200</v>
          </cell>
          <cell r="AN169">
            <v>0</v>
          </cell>
          <cell r="AO169" t="str">
            <v>WSWT2025800SM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BZ169" t="str">
            <v>WRWT25850/WRWT25850</v>
          </cell>
          <cell r="CA169">
            <v>0</v>
          </cell>
          <cell r="DL169" t="str">
            <v>P6</v>
          </cell>
          <cell r="DM169">
            <v>4</v>
          </cell>
          <cell r="DN169" t="str">
            <v>รอส่ง</v>
          </cell>
          <cell r="DP169" t="e">
            <v>#VALUE!</v>
          </cell>
          <cell r="DQ169" t="e">
            <v>#VALUE!</v>
          </cell>
          <cell r="DR169" t="e">
            <v>#VALUE!</v>
          </cell>
          <cell r="DS169" t="e">
            <v>#VALUE!</v>
          </cell>
          <cell r="DT169" t="e">
            <v>#VALUE!</v>
          </cell>
          <cell r="DU169" t="e">
            <v>#VALUE!</v>
          </cell>
          <cell r="DW169"/>
          <cell r="DX169"/>
          <cell r="DY169"/>
          <cell r="DZ169"/>
          <cell r="EA169"/>
          <cell r="EB169"/>
          <cell r="EC169" t="str">
            <v>งานเคลือบ+พิมพ์</v>
          </cell>
          <cell r="ED169" t="str">
            <v xml:space="preserve"> /</v>
          </cell>
          <cell r="EG169"/>
          <cell r="EH169"/>
          <cell r="EI169"/>
        </row>
        <row r="170">
          <cell r="B170" t="str">
            <v>ใบรับคำสั่งซื้อ</v>
          </cell>
          <cell r="C170">
            <v>45720</v>
          </cell>
          <cell r="E170" t="str">
            <v>บจก.เอพีเอ็ม อะโกร</v>
          </cell>
          <cell r="F170" t="str">
            <v>นีโอ พี3(เอส)</v>
          </cell>
          <cell r="G170">
            <v>20</v>
          </cell>
          <cell r="H170">
            <v>38</v>
          </cell>
          <cell r="I170" t="str">
            <v>ขาว</v>
          </cell>
          <cell r="J170" t="str">
            <v>ด้าน</v>
          </cell>
          <cell r="L170">
            <v>100</v>
          </cell>
          <cell r="M170" t="str">
            <v>±</v>
          </cell>
          <cell r="N170">
            <v>5</v>
          </cell>
          <cell r="R170" t="str">
            <v>บิด</v>
          </cell>
          <cell r="T170" t="str">
            <v>ไม่สวมถุงใน</v>
          </cell>
          <cell r="U170"/>
          <cell r="V170"/>
          <cell r="X170" t="str">
            <v>รอส่ง</v>
          </cell>
          <cell r="Z170" t="str">
            <v>500กระสอบแบน</v>
          </cell>
          <cell r="AA170">
            <v>4000</v>
          </cell>
          <cell r="AB170">
            <v>0</v>
          </cell>
          <cell r="AC170">
            <v>0</v>
          </cell>
          <cell r="AD170">
            <v>0</v>
          </cell>
          <cell r="AG170"/>
          <cell r="AI170"/>
          <cell r="AJ170">
            <v>4010</v>
          </cell>
          <cell r="AL170">
            <v>0</v>
          </cell>
          <cell r="AM170">
            <v>4470</v>
          </cell>
          <cell r="AN170">
            <v>0</v>
          </cell>
          <cell r="AO170" t="str">
            <v>WSWT2025800SM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BZ170" t="str">
            <v>WRWT25850/WRWT25850</v>
          </cell>
          <cell r="CA170">
            <v>0</v>
          </cell>
          <cell r="DL170" t="str">
            <v>P6</v>
          </cell>
          <cell r="DM170">
            <v>4</v>
          </cell>
          <cell r="DN170" t="str">
            <v>รอส่ง</v>
          </cell>
          <cell r="DP170" t="e">
            <v>#VALUE!</v>
          </cell>
          <cell r="DQ170" t="e">
            <v>#VALUE!</v>
          </cell>
          <cell r="DR170" t="e">
            <v>#VALUE!</v>
          </cell>
          <cell r="DS170" t="e">
            <v>#VALUE!</v>
          </cell>
          <cell r="DT170" t="e">
            <v>#VALUE!</v>
          </cell>
          <cell r="DU170" t="e">
            <v>#VALUE!</v>
          </cell>
          <cell r="DW170"/>
          <cell r="DX170"/>
          <cell r="DY170"/>
          <cell r="DZ170"/>
          <cell r="EA170"/>
          <cell r="EB170"/>
          <cell r="EC170" t="str">
            <v>งานเคลือบ+พิมพ์</v>
          </cell>
          <cell r="ED170" t="str">
            <v xml:space="preserve"> /</v>
          </cell>
          <cell r="EG170"/>
          <cell r="EH170"/>
          <cell r="EI170"/>
        </row>
        <row r="171">
          <cell r="B171" t="str">
            <v>ใบรับคำสั่งซื้อ</v>
          </cell>
          <cell r="C171">
            <v>45720</v>
          </cell>
          <cell r="E171" t="str">
            <v>บจก.เอพีเอ็ม อะโกร</v>
          </cell>
          <cell r="F171" t="str">
            <v>นีโอ พี4(เอส)</v>
          </cell>
          <cell r="G171">
            <v>20</v>
          </cell>
          <cell r="H171">
            <v>38</v>
          </cell>
          <cell r="I171" t="str">
            <v>ขาว</v>
          </cell>
          <cell r="J171" t="str">
            <v>ด้าน</v>
          </cell>
          <cell r="L171">
            <v>100</v>
          </cell>
          <cell r="M171" t="str">
            <v>±</v>
          </cell>
          <cell r="N171">
            <v>5</v>
          </cell>
          <cell r="R171" t="str">
            <v>บิด</v>
          </cell>
          <cell r="T171" t="str">
            <v>ไม่สวมถุงใน</v>
          </cell>
          <cell r="U171"/>
          <cell r="V171"/>
          <cell r="X171" t="str">
            <v>รอส่ง</v>
          </cell>
          <cell r="Z171" t="str">
            <v>500กระสอบแบน</v>
          </cell>
          <cell r="AA171">
            <v>3000</v>
          </cell>
          <cell r="AB171">
            <v>0</v>
          </cell>
          <cell r="AC171">
            <v>0</v>
          </cell>
          <cell r="AD171">
            <v>0</v>
          </cell>
          <cell r="AG171"/>
          <cell r="AI171"/>
          <cell r="AJ171">
            <v>3065</v>
          </cell>
          <cell r="AL171">
            <v>0</v>
          </cell>
          <cell r="AM171">
            <v>3300</v>
          </cell>
          <cell r="AN171">
            <v>0</v>
          </cell>
          <cell r="AO171" t="str">
            <v>WSWT2025800SM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BZ171" t="str">
            <v>WRWT25850/WRWT25850</v>
          </cell>
          <cell r="CA171">
            <v>0</v>
          </cell>
          <cell r="DL171" t="str">
            <v>P6</v>
          </cell>
          <cell r="DM171">
            <v>4</v>
          </cell>
          <cell r="DN171" t="str">
            <v>รอส่ง</v>
          </cell>
          <cell r="DP171" t="e">
            <v>#VALUE!</v>
          </cell>
          <cell r="DQ171" t="e">
            <v>#VALUE!</v>
          </cell>
          <cell r="DR171" t="e">
            <v>#VALUE!</v>
          </cell>
          <cell r="DS171" t="e">
            <v>#VALUE!</v>
          </cell>
          <cell r="DT171" t="e">
            <v>#VALUE!</v>
          </cell>
          <cell r="DU171" t="e">
            <v>#VALUE!</v>
          </cell>
          <cell r="DW171"/>
          <cell r="DX171"/>
          <cell r="DY171"/>
          <cell r="DZ171"/>
          <cell r="EA171"/>
          <cell r="EB171"/>
          <cell r="EC171" t="str">
            <v>งานเคลือบ+พิมพ์</v>
          </cell>
          <cell r="ED171" t="str">
            <v xml:space="preserve"> /</v>
          </cell>
          <cell r="EG171"/>
          <cell r="EH171"/>
          <cell r="EI171"/>
        </row>
        <row r="172">
          <cell r="B172" t="str">
            <v>MK67-001236</v>
          </cell>
          <cell r="C172">
            <v>45541</v>
          </cell>
          <cell r="E172" t="str">
            <v>บจก.เอพีเอ็ม อะโกร</v>
          </cell>
          <cell r="F172" t="str">
            <v>ยูฟีด รวมไก่ วัว</v>
          </cell>
          <cell r="G172">
            <v>20</v>
          </cell>
          <cell r="H172">
            <v>40</v>
          </cell>
          <cell r="I172" t="str">
            <v>ขาว</v>
          </cell>
          <cell r="J172" t="str">
            <v>ด้าน</v>
          </cell>
          <cell r="L172">
            <v>108</v>
          </cell>
          <cell r="M172" t="str">
            <v>±</v>
          </cell>
          <cell r="N172">
            <v>5</v>
          </cell>
          <cell r="R172" t="str">
            <v>บิด</v>
          </cell>
          <cell r="T172" t="str">
            <v>ไม่สวมถุงใน</v>
          </cell>
          <cell r="U172"/>
          <cell r="V172"/>
          <cell r="X172" t="str">
            <v>รอส่ง</v>
          </cell>
          <cell r="Z172" t="str">
            <v>500กระสอบแบน</v>
          </cell>
          <cell r="AA172">
            <v>3000</v>
          </cell>
          <cell r="AB172">
            <v>0</v>
          </cell>
          <cell r="AC172">
            <v>0</v>
          </cell>
          <cell r="AD172">
            <v>0</v>
          </cell>
          <cell r="AG172" t="str">
            <v>ลูกค้าต้องการเคลือบใส แต่เปิดมาเคลือบด้าน</v>
          </cell>
          <cell r="AI172" t="str">
            <v>ลูกค้าสั่งผิดเอาไปส่งเดือน10</v>
          </cell>
          <cell r="AJ172">
            <v>3318</v>
          </cell>
          <cell r="AL172">
            <v>0</v>
          </cell>
          <cell r="AM172"/>
          <cell r="AN172">
            <v>0</v>
          </cell>
          <cell r="AO172" t="str">
            <v>WSWT2025800SM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BZ172" t="str">
            <v>WRWT25850/WRWT25850</v>
          </cell>
          <cell r="CA172">
            <v>0</v>
          </cell>
          <cell r="DL172" t="str">
            <v>P6</v>
          </cell>
          <cell r="DM172">
            <v>4</v>
          </cell>
          <cell r="DN172" t="str">
            <v>รอส่ง</v>
          </cell>
          <cell r="DP172" t="e">
            <v>#VALUE!</v>
          </cell>
          <cell r="DQ172" t="e">
            <v>#VALUE!</v>
          </cell>
          <cell r="DR172" t="e">
            <v>#VALUE!</v>
          </cell>
          <cell r="DS172" t="e">
            <v>#VALUE!</v>
          </cell>
          <cell r="DT172" t="e">
            <v>#VALUE!</v>
          </cell>
          <cell r="DU172" t="e">
            <v>#VALUE!</v>
          </cell>
          <cell r="DW172"/>
          <cell r="DX172"/>
          <cell r="DY172"/>
          <cell r="DZ172"/>
          <cell r="EA172"/>
          <cell r="EB172"/>
          <cell r="EC172" t="str">
            <v>งานเคลือบ+พิมพ์</v>
          </cell>
          <cell r="ED172"/>
          <cell r="EG172"/>
          <cell r="EH172"/>
          <cell r="EI172"/>
        </row>
        <row r="173">
          <cell r="B173" t="str">
            <v>MK67-001396</v>
          </cell>
          <cell r="C173">
            <v>45581</v>
          </cell>
          <cell r="E173" t="str">
            <v>บจก.เอพีเอ็ม อะโกร</v>
          </cell>
          <cell r="F173" t="str">
            <v>นีโอ พี4</v>
          </cell>
          <cell r="G173">
            <v>20</v>
          </cell>
          <cell r="H173">
            <v>38</v>
          </cell>
          <cell r="I173" t="str">
            <v>ขาว</v>
          </cell>
          <cell r="J173" t="str">
            <v>ด้าน</v>
          </cell>
          <cell r="L173">
            <v>100</v>
          </cell>
          <cell r="M173" t="str">
            <v>±</v>
          </cell>
          <cell r="N173">
            <v>5</v>
          </cell>
          <cell r="R173" t="str">
            <v>บิด</v>
          </cell>
          <cell r="T173" t="str">
            <v>ไม่สวมถุงใน</v>
          </cell>
          <cell r="U173"/>
          <cell r="V173"/>
          <cell r="X173" t="str">
            <v>รอส่ง</v>
          </cell>
          <cell r="Z173" t="str">
            <v>500กระสอบแบน</v>
          </cell>
          <cell r="AA173">
            <v>3000</v>
          </cell>
          <cell r="AB173">
            <v>0</v>
          </cell>
          <cell r="AC173">
            <v>0</v>
          </cell>
          <cell r="AD173">
            <v>0</v>
          </cell>
          <cell r="AG173"/>
          <cell r="AI173"/>
          <cell r="AJ173">
            <v>3194</v>
          </cell>
          <cell r="AL173">
            <v>0</v>
          </cell>
          <cell r="AM173">
            <v>5632</v>
          </cell>
          <cell r="AN173">
            <v>0</v>
          </cell>
          <cell r="AO173" t="str">
            <v>WSWT2025800SM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BZ173" t="str">
            <v>WRWT25850/WRWT25850</v>
          </cell>
          <cell r="CA173">
            <v>0</v>
          </cell>
          <cell r="DL173" t="str">
            <v>P6</v>
          </cell>
          <cell r="DM173">
            <v>4</v>
          </cell>
          <cell r="DN173" t="str">
            <v>รอส่ง</v>
          </cell>
          <cell r="DP173" t="e">
            <v>#VALUE!</v>
          </cell>
          <cell r="DQ173" t="e">
            <v>#VALUE!</v>
          </cell>
          <cell r="DR173" t="e">
            <v>#VALUE!</v>
          </cell>
          <cell r="DS173" t="e">
            <v>#VALUE!</v>
          </cell>
          <cell r="DT173" t="e">
            <v>#VALUE!</v>
          </cell>
          <cell r="DU173" t="e">
            <v>#VALUE!</v>
          </cell>
          <cell r="DW173"/>
          <cell r="DX173"/>
          <cell r="DY173"/>
          <cell r="DZ173"/>
          <cell r="EA173"/>
          <cell r="EB173"/>
          <cell r="EC173" t="str">
            <v>งานเคลือบ+พิมพ์</v>
          </cell>
          <cell r="ED173" t="str">
            <v xml:space="preserve"> /</v>
          </cell>
          <cell r="EG173"/>
          <cell r="EH173"/>
          <cell r="EI173"/>
        </row>
        <row r="174">
          <cell r="B174">
            <v>0</v>
          </cell>
          <cell r="C174"/>
          <cell r="E174"/>
          <cell r="F174"/>
          <cell r="G174">
            <v>20</v>
          </cell>
          <cell r="H174">
            <v>38</v>
          </cell>
          <cell r="I174"/>
          <cell r="J174"/>
          <cell r="L174">
            <v>84</v>
          </cell>
          <cell r="M174" t="str">
            <v>±</v>
          </cell>
          <cell r="N174">
            <v>5</v>
          </cell>
          <cell r="R174"/>
          <cell r="T174"/>
          <cell r="U174"/>
          <cell r="V174"/>
          <cell r="X174"/>
          <cell r="Z174"/>
          <cell r="AA174"/>
          <cell r="AB174">
            <v>0</v>
          </cell>
          <cell r="AC174">
            <v>0</v>
          </cell>
          <cell r="AD174"/>
          <cell r="AG174"/>
          <cell r="AI174" t="str">
            <v>ระบุในSD</v>
          </cell>
          <cell r="AJ174"/>
          <cell r="AL174">
            <v>0</v>
          </cell>
          <cell r="AM174"/>
          <cell r="AN174">
            <v>0</v>
          </cell>
          <cell r="AO174" t="str">
            <v>WSWT2025800SM</v>
          </cell>
          <cell r="AQ174">
            <v>908605.02460750029</v>
          </cell>
          <cell r="AR174">
            <v>308319.37460750015</v>
          </cell>
          <cell r="AS174">
            <v>600285.65</v>
          </cell>
          <cell r="AT174">
            <v>55851.578607500007</v>
          </cell>
          <cell r="AU174">
            <v>852753.44600000023</v>
          </cell>
          <cell r="BZ174" t="str">
            <v>WRWT25850/WRWT25850</v>
          </cell>
          <cell r="CA174">
            <v>0</v>
          </cell>
          <cell r="DL174"/>
          <cell r="DM174" t="str">
            <v>Lead time</v>
          </cell>
          <cell r="DN174"/>
          <cell r="DP174"/>
          <cell r="DQ174"/>
          <cell r="DR174"/>
          <cell r="DS174"/>
          <cell r="DT174"/>
          <cell r="DU174"/>
          <cell r="DW174"/>
          <cell r="DX174"/>
          <cell r="DY174"/>
          <cell r="DZ174"/>
          <cell r="EA174"/>
          <cell r="EB174"/>
          <cell r="EC174"/>
          <cell r="ED174"/>
          <cell r="EG174"/>
          <cell r="EH174">
            <v>0</v>
          </cell>
          <cell r="EI174">
            <v>0</v>
          </cell>
        </row>
        <row r="175">
          <cell r="B175" t="str">
            <v>MK68-001118</v>
          </cell>
          <cell r="C175">
            <v>45916</v>
          </cell>
          <cell r="E175" t="str">
            <v>บจก.ซันฟีด</v>
          </cell>
          <cell r="F175" t="str">
            <v>954 แอล</v>
          </cell>
          <cell r="G175">
            <v>20</v>
          </cell>
          <cell r="H175">
            <v>39</v>
          </cell>
          <cell r="I175" t="str">
            <v>ขาว</v>
          </cell>
          <cell r="J175"/>
          <cell r="L175">
            <v>84</v>
          </cell>
          <cell r="M175" t="str">
            <v>+</v>
          </cell>
          <cell r="N175"/>
          <cell r="R175" t="str">
            <v>บิด</v>
          </cell>
          <cell r="T175" t="str">
            <v>ไม่สวมถุงใน</v>
          </cell>
          <cell r="U175"/>
          <cell r="V175"/>
          <cell r="X175">
            <v>45926</v>
          </cell>
          <cell r="Z175" t="str">
            <v xml:space="preserve">300กระสอบแบนเต็มใบ </v>
          </cell>
          <cell r="AA175">
            <v>2500</v>
          </cell>
          <cell r="AB175">
            <v>0</v>
          </cell>
          <cell r="AC175">
            <v>0</v>
          </cell>
          <cell r="AD175">
            <v>0</v>
          </cell>
          <cell r="AG175"/>
          <cell r="AI175"/>
          <cell r="AJ175">
            <v>0</v>
          </cell>
          <cell r="AL175">
            <v>2500</v>
          </cell>
          <cell r="AM175">
            <v>2600</v>
          </cell>
          <cell r="AN175">
            <v>0</v>
          </cell>
          <cell r="AO175" t="str">
            <v>WSWT2025850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BZ175" t="str">
            <v>WRWT25850/WRWT25800</v>
          </cell>
          <cell r="CA175">
            <v>0</v>
          </cell>
          <cell r="DL175" t="str">
            <v>P7</v>
          </cell>
          <cell r="DM175">
            <v>2</v>
          </cell>
          <cell r="DN175">
            <v>45926</v>
          </cell>
          <cell r="DP175">
            <v>45921</v>
          </cell>
          <cell r="DQ175"/>
          <cell r="DR175">
            <v>45917</v>
          </cell>
          <cell r="DS175">
            <v>45924</v>
          </cell>
          <cell r="DT175">
            <v>45925</v>
          </cell>
          <cell r="DU175">
            <v>45925</v>
          </cell>
          <cell r="DW175"/>
          <cell r="DX175"/>
          <cell r="DY175"/>
          <cell r="DZ175"/>
          <cell r="EA175"/>
          <cell r="EB175"/>
          <cell r="EC175" t="str">
            <v>งานพิมพ์</v>
          </cell>
          <cell r="ED175" t="str">
            <v xml:space="preserve"> /</v>
          </cell>
          <cell r="EG175"/>
          <cell r="EH175"/>
          <cell r="EI175"/>
        </row>
        <row r="176">
          <cell r="B176" t="str">
            <v>MK68-001118</v>
          </cell>
          <cell r="C176">
            <v>45916</v>
          </cell>
          <cell r="E176" t="str">
            <v>บจก.ซันฟีด</v>
          </cell>
          <cell r="F176" t="str">
            <v>952 เอส</v>
          </cell>
          <cell r="G176">
            <v>20</v>
          </cell>
          <cell r="H176">
            <v>39</v>
          </cell>
          <cell r="I176" t="str">
            <v>ขาว</v>
          </cell>
          <cell r="J176"/>
          <cell r="L176">
            <v>84</v>
          </cell>
          <cell r="M176" t="str">
            <v>+</v>
          </cell>
          <cell r="N176"/>
          <cell r="R176" t="str">
            <v>บิด</v>
          </cell>
          <cell r="T176" t="str">
            <v>ไม่สวมถุงใน</v>
          </cell>
          <cell r="U176"/>
          <cell r="V176"/>
          <cell r="X176">
            <v>45929</v>
          </cell>
          <cell r="Z176" t="str">
            <v xml:space="preserve">300กระสอบแบนเต็มใบ </v>
          </cell>
          <cell r="AA176">
            <v>5000</v>
          </cell>
          <cell r="AB176">
            <v>0</v>
          </cell>
          <cell r="AC176">
            <v>0</v>
          </cell>
          <cell r="AD176">
            <v>0</v>
          </cell>
          <cell r="AG176"/>
          <cell r="AI176"/>
          <cell r="AJ176">
            <v>0</v>
          </cell>
          <cell r="AL176">
            <v>5000</v>
          </cell>
          <cell r="AM176">
            <v>5100</v>
          </cell>
          <cell r="AN176">
            <v>0</v>
          </cell>
          <cell r="AO176" t="str">
            <v>WSWT2025850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BZ176" t="str">
            <v>WRWT25850/WRWT25800</v>
          </cell>
          <cell r="CA176">
            <v>0</v>
          </cell>
          <cell r="DL176" t="str">
            <v>P7</v>
          </cell>
          <cell r="DM176">
            <v>2</v>
          </cell>
          <cell r="DN176">
            <v>45929</v>
          </cell>
          <cell r="DP176">
            <v>45924</v>
          </cell>
          <cell r="DQ176"/>
          <cell r="DR176">
            <v>45920</v>
          </cell>
          <cell r="DS176">
            <v>45927</v>
          </cell>
          <cell r="DT176">
            <v>45928</v>
          </cell>
          <cell r="DU176">
            <v>45928</v>
          </cell>
          <cell r="DW176"/>
          <cell r="DX176"/>
          <cell r="DY176"/>
          <cell r="DZ176"/>
          <cell r="EA176"/>
          <cell r="EB176"/>
          <cell r="EC176" t="str">
            <v>งานพิมพ์</v>
          </cell>
          <cell r="ED176" t="str">
            <v xml:space="preserve"> /</v>
          </cell>
          <cell r="EG176"/>
          <cell r="EH176"/>
          <cell r="EI176"/>
        </row>
        <row r="177">
          <cell r="B177" t="str">
            <v>MK68-001118</v>
          </cell>
          <cell r="C177">
            <v>45916</v>
          </cell>
          <cell r="E177" t="str">
            <v>บจก.ซันฟีด</v>
          </cell>
          <cell r="F177">
            <v>21</v>
          </cell>
          <cell r="G177">
            <v>20</v>
          </cell>
          <cell r="H177">
            <v>39</v>
          </cell>
          <cell r="I177" t="str">
            <v>ขาว</v>
          </cell>
          <cell r="J177"/>
          <cell r="L177">
            <v>84</v>
          </cell>
          <cell r="M177" t="str">
            <v>+</v>
          </cell>
          <cell r="N177"/>
          <cell r="R177" t="str">
            <v>บิด</v>
          </cell>
          <cell r="T177" t="str">
            <v>ไม่สวมถุงใน</v>
          </cell>
          <cell r="U177"/>
          <cell r="V177"/>
          <cell r="X177">
            <v>45929</v>
          </cell>
          <cell r="Z177" t="str">
            <v xml:space="preserve">300กระสอบแบนเต็มใบ </v>
          </cell>
          <cell r="AA177">
            <v>5000</v>
          </cell>
          <cell r="AB177">
            <v>0</v>
          </cell>
          <cell r="AC177">
            <v>0</v>
          </cell>
          <cell r="AD177">
            <v>0</v>
          </cell>
          <cell r="AG177"/>
          <cell r="AI177"/>
          <cell r="AJ177">
            <v>0</v>
          </cell>
          <cell r="AL177">
            <v>5000</v>
          </cell>
          <cell r="AM177">
            <v>5150</v>
          </cell>
          <cell r="AN177">
            <v>0</v>
          </cell>
          <cell r="AO177" t="str">
            <v>WSWT2025850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BZ177" t="str">
            <v>WRWT25850/WRWT25800</v>
          </cell>
          <cell r="CA177">
            <v>0</v>
          </cell>
          <cell r="DL177" t="str">
            <v>P7</v>
          </cell>
          <cell r="DM177">
            <v>2</v>
          </cell>
          <cell r="DN177">
            <v>45929</v>
          </cell>
          <cell r="DP177">
            <v>45924</v>
          </cell>
          <cell r="DQ177"/>
          <cell r="DR177">
            <v>45920</v>
          </cell>
          <cell r="DS177">
            <v>45927</v>
          </cell>
          <cell r="DT177">
            <v>45928</v>
          </cell>
          <cell r="DU177">
            <v>45928</v>
          </cell>
          <cell r="DW177"/>
          <cell r="DX177"/>
          <cell r="DY177"/>
          <cell r="DZ177"/>
          <cell r="EA177"/>
          <cell r="EB177"/>
          <cell r="EC177" t="str">
            <v>งานพิมพ์</v>
          </cell>
          <cell r="ED177" t="str">
            <v xml:space="preserve"> /</v>
          </cell>
          <cell r="EG177"/>
          <cell r="EH177"/>
          <cell r="EI177"/>
        </row>
        <row r="178">
          <cell r="B178" t="str">
            <v>MK68-001118</v>
          </cell>
          <cell r="C178">
            <v>45916</v>
          </cell>
          <cell r="E178" t="str">
            <v>บจก.ซันฟีด</v>
          </cell>
          <cell r="F178" t="str">
            <v>915 เอ็ม</v>
          </cell>
          <cell r="G178">
            <v>20</v>
          </cell>
          <cell r="H178">
            <v>39</v>
          </cell>
          <cell r="I178" t="str">
            <v>ขาว</v>
          </cell>
          <cell r="J178"/>
          <cell r="L178">
            <v>84</v>
          </cell>
          <cell r="M178" t="str">
            <v>+</v>
          </cell>
          <cell r="N178"/>
          <cell r="R178" t="str">
            <v>บิด</v>
          </cell>
          <cell r="T178" t="str">
            <v>ไม่สวมถุงใน</v>
          </cell>
          <cell r="U178"/>
          <cell r="V178"/>
          <cell r="X178">
            <v>45937</v>
          </cell>
          <cell r="Z178" t="str">
            <v xml:space="preserve">300กระสอบแบนเต็มใบ </v>
          </cell>
          <cell r="AA178">
            <v>5000</v>
          </cell>
          <cell r="AB178">
            <v>0</v>
          </cell>
          <cell r="AC178">
            <v>0</v>
          </cell>
          <cell r="AD178">
            <v>0</v>
          </cell>
          <cell r="AG178"/>
          <cell r="AI178"/>
          <cell r="AJ178">
            <v>0</v>
          </cell>
          <cell r="AL178">
            <v>5000</v>
          </cell>
          <cell r="AM178"/>
          <cell r="AN178">
            <v>5250</v>
          </cell>
          <cell r="AO178" t="str">
            <v>WSWT2025850</v>
          </cell>
          <cell r="AQ178">
            <v>5657.85</v>
          </cell>
          <cell r="AR178">
            <v>5657.85</v>
          </cell>
          <cell r="AS178">
            <v>0</v>
          </cell>
          <cell r="AT178">
            <v>0</v>
          </cell>
          <cell r="AU178">
            <v>0</v>
          </cell>
          <cell r="BZ178" t="str">
            <v>WRWT25850/WRWT25800</v>
          </cell>
          <cell r="CA178">
            <v>0</v>
          </cell>
          <cell r="DL178" t="str">
            <v>P7</v>
          </cell>
          <cell r="DM178">
            <v>2</v>
          </cell>
          <cell r="DN178">
            <v>45937</v>
          </cell>
          <cell r="DP178">
            <v>45932</v>
          </cell>
          <cell r="DQ178"/>
          <cell r="DR178">
            <v>45928</v>
          </cell>
          <cell r="DS178">
            <v>45935</v>
          </cell>
          <cell r="DT178">
            <v>45936</v>
          </cell>
          <cell r="DU178">
            <v>45936</v>
          </cell>
          <cell r="DW178"/>
          <cell r="DX178"/>
          <cell r="DY178"/>
          <cell r="DZ178"/>
          <cell r="EA178"/>
          <cell r="EB178"/>
          <cell r="EC178" t="str">
            <v>งานพิมพ์</v>
          </cell>
          <cell r="ED178" t="str">
            <v xml:space="preserve"> /</v>
          </cell>
          <cell r="EG178"/>
          <cell r="EH178"/>
          <cell r="EI178"/>
        </row>
        <row r="179">
          <cell r="B179" t="str">
            <v>MK68-001118</v>
          </cell>
          <cell r="C179">
            <v>45916</v>
          </cell>
          <cell r="E179" t="str">
            <v>บจก.ซันฟีด</v>
          </cell>
          <cell r="F179" t="str">
            <v>915 พี</v>
          </cell>
          <cell r="G179">
            <v>20</v>
          </cell>
          <cell r="H179">
            <v>39</v>
          </cell>
          <cell r="I179" t="str">
            <v>ขาว</v>
          </cell>
          <cell r="J179"/>
          <cell r="L179">
            <v>84</v>
          </cell>
          <cell r="M179" t="str">
            <v>+</v>
          </cell>
          <cell r="N179"/>
          <cell r="R179" t="str">
            <v>บิด</v>
          </cell>
          <cell r="T179" t="str">
            <v>ไม่สวมถุงใน</v>
          </cell>
          <cell r="U179"/>
          <cell r="V179"/>
          <cell r="X179">
            <v>45937</v>
          </cell>
          <cell r="Z179" t="str">
            <v xml:space="preserve">300กระสอบแบนเต็มใบ </v>
          </cell>
          <cell r="AA179">
            <v>7500</v>
          </cell>
          <cell r="AB179">
            <v>0</v>
          </cell>
          <cell r="AC179">
            <v>0</v>
          </cell>
          <cell r="AD179">
            <v>0</v>
          </cell>
          <cell r="AG179"/>
          <cell r="AI179"/>
          <cell r="AJ179">
            <v>0</v>
          </cell>
          <cell r="AL179">
            <v>7500</v>
          </cell>
          <cell r="AM179"/>
          <cell r="AN179">
            <v>7875</v>
          </cell>
          <cell r="AO179" t="str">
            <v>WSWT2025850</v>
          </cell>
          <cell r="AQ179">
            <v>8486.7750000000015</v>
          </cell>
          <cell r="AR179">
            <v>8486.7750000000015</v>
          </cell>
          <cell r="AS179">
            <v>0</v>
          </cell>
          <cell r="AT179">
            <v>0</v>
          </cell>
          <cell r="AU179">
            <v>0</v>
          </cell>
          <cell r="BZ179" t="str">
            <v>WRWT25850/WRWT25800</v>
          </cell>
          <cell r="CA179">
            <v>0</v>
          </cell>
          <cell r="DL179" t="str">
            <v>P7</v>
          </cell>
          <cell r="DM179">
            <v>2</v>
          </cell>
          <cell r="DN179">
            <v>45937</v>
          </cell>
          <cell r="DP179">
            <v>45932</v>
          </cell>
          <cell r="DQ179"/>
          <cell r="DR179">
            <v>45928</v>
          </cell>
          <cell r="DS179">
            <v>45935</v>
          </cell>
          <cell r="DT179">
            <v>45936</v>
          </cell>
          <cell r="DU179">
            <v>45936</v>
          </cell>
          <cell r="DW179"/>
          <cell r="DX179"/>
          <cell r="DY179"/>
          <cell r="DZ179"/>
          <cell r="EA179"/>
          <cell r="EB179"/>
          <cell r="EC179" t="str">
            <v>งานพิมพ์</v>
          </cell>
          <cell r="ED179" t="str">
            <v xml:space="preserve"> /</v>
          </cell>
          <cell r="EG179"/>
          <cell r="EH179"/>
          <cell r="EI179"/>
        </row>
        <row r="180">
          <cell r="B180" t="str">
            <v>MK68-001118</v>
          </cell>
          <cell r="C180">
            <v>45916</v>
          </cell>
          <cell r="E180" t="str">
            <v>บจก.ซันฟีด</v>
          </cell>
          <cell r="F180">
            <v>21</v>
          </cell>
          <cell r="G180">
            <v>20</v>
          </cell>
          <cell r="H180">
            <v>39</v>
          </cell>
          <cell r="I180" t="str">
            <v>ขาว</v>
          </cell>
          <cell r="J180"/>
          <cell r="L180">
            <v>84</v>
          </cell>
          <cell r="M180" t="str">
            <v>+</v>
          </cell>
          <cell r="N180"/>
          <cell r="R180" t="str">
            <v>บิด</v>
          </cell>
          <cell r="T180" t="str">
            <v>ไม่สวมถุงใน</v>
          </cell>
          <cell r="U180"/>
          <cell r="V180"/>
          <cell r="X180">
            <v>45937</v>
          </cell>
          <cell r="Z180" t="str">
            <v xml:space="preserve">300กระสอบแบนเต็มใบ </v>
          </cell>
          <cell r="AA180">
            <v>2500</v>
          </cell>
          <cell r="AB180">
            <v>0</v>
          </cell>
          <cell r="AC180">
            <v>0</v>
          </cell>
          <cell r="AD180">
            <v>0</v>
          </cell>
          <cell r="AG180"/>
          <cell r="AI180"/>
          <cell r="AJ180">
            <v>0</v>
          </cell>
          <cell r="AL180">
            <v>2500</v>
          </cell>
          <cell r="AM180"/>
          <cell r="AN180">
            <v>2625</v>
          </cell>
          <cell r="AO180" t="str">
            <v>WSWT2025850</v>
          </cell>
          <cell r="AQ180">
            <v>2828.9250000000002</v>
          </cell>
          <cell r="AR180">
            <v>2828.9250000000002</v>
          </cell>
          <cell r="AS180">
            <v>0</v>
          </cell>
          <cell r="AT180">
            <v>0</v>
          </cell>
          <cell r="AU180">
            <v>0</v>
          </cell>
          <cell r="BZ180" t="str">
            <v>WRWT25850/WRWT25800</v>
          </cell>
          <cell r="CA180">
            <v>0</v>
          </cell>
          <cell r="DL180" t="str">
            <v>P7</v>
          </cell>
          <cell r="DM180">
            <v>2</v>
          </cell>
          <cell r="DN180">
            <v>45937</v>
          </cell>
          <cell r="DP180">
            <v>45932</v>
          </cell>
          <cell r="DQ180"/>
          <cell r="DR180">
            <v>45928</v>
          </cell>
          <cell r="DS180">
            <v>45935</v>
          </cell>
          <cell r="DT180">
            <v>45936</v>
          </cell>
          <cell r="DU180">
            <v>45936</v>
          </cell>
          <cell r="DW180"/>
          <cell r="DX180"/>
          <cell r="DY180"/>
          <cell r="DZ180"/>
          <cell r="EA180"/>
          <cell r="EB180"/>
          <cell r="EC180" t="str">
            <v>งานพิมพ์</v>
          </cell>
          <cell r="ED180" t="str">
            <v xml:space="preserve"> /</v>
          </cell>
          <cell r="EG180"/>
          <cell r="EH180"/>
          <cell r="EI180"/>
        </row>
        <row r="181">
          <cell r="B181" t="str">
            <v>MK68-001118</v>
          </cell>
          <cell r="C181">
            <v>45916</v>
          </cell>
          <cell r="E181" t="str">
            <v>บจก.ซันฟีด</v>
          </cell>
          <cell r="F181" t="str">
            <v>ไอฟีดเป็ดไข่เบอร์ 5 เอ</v>
          </cell>
          <cell r="G181">
            <v>20</v>
          </cell>
          <cell r="H181">
            <v>37</v>
          </cell>
          <cell r="I181" t="str">
            <v>ขาว</v>
          </cell>
          <cell r="J181"/>
          <cell r="L181">
            <v>80</v>
          </cell>
          <cell r="M181" t="str">
            <v>+</v>
          </cell>
          <cell r="N181"/>
          <cell r="R181" t="str">
            <v>บิด</v>
          </cell>
          <cell r="T181" t="str">
            <v>ไม่สวมถุงใน</v>
          </cell>
          <cell r="U181"/>
          <cell r="V181"/>
          <cell r="X181">
            <v>45937</v>
          </cell>
          <cell r="Z181" t="str">
            <v xml:space="preserve">300กระสอบแบนเต็มใบ </v>
          </cell>
          <cell r="AA181">
            <v>2500</v>
          </cell>
          <cell r="AB181">
            <v>0</v>
          </cell>
          <cell r="AC181">
            <v>0</v>
          </cell>
          <cell r="AD181">
            <v>0</v>
          </cell>
          <cell r="AG181"/>
          <cell r="AI181"/>
          <cell r="AJ181">
            <v>0</v>
          </cell>
          <cell r="AL181">
            <v>2500</v>
          </cell>
          <cell r="AM181"/>
          <cell r="AN181">
            <v>2625</v>
          </cell>
          <cell r="AO181" t="str">
            <v>WSWT2025850</v>
          </cell>
          <cell r="AQ181">
            <v>2689.2250000000004</v>
          </cell>
          <cell r="AR181">
            <v>2689.2250000000004</v>
          </cell>
          <cell r="AS181">
            <v>0</v>
          </cell>
          <cell r="AT181">
            <v>0</v>
          </cell>
          <cell r="AU181">
            <v>0</v>
          </cell>
          <cell r="BZ181" t="str">
            <v>WRWT25850/WRWT25800</v>
          </cell>
          <cell r="CA181">
            <v>0</v>
          </cell>
          <cell r="DL181" t="str">
            <v>P7</v>
          </cell>
          <cell r="DM181">
            <v>2</v>
          </cell>
          <cell r="DN181">
            <v>45937</v>
          </cell>
          <cell r="DP181">
            <v>45932</v>
          </cell>
          <cell r="DQ181"/>
          <cell r="DR181">
            <v>45928</v>
          </cell>
          <cell r="DS181">
            <v>45935</v>
          </cell>
          <cell r="DT181">
            <v>45936</v>
          </cell>
          <cell r="DU181">
            <v>45936</v>
          </cell>
          <cell r="DW181"/>
          <cell r="DX181"/>
          <cell r="DY181"/>
          <cell r="DZ181"/>
          <cell r="EA181"/>
          <cell r="EB181"/>
          <cell r="EC181" t="str">
            <v>งานพิมพ์</v>
          </cell>
          <cell r="ED181" t="str">
            <v xml:space="preserve"> /</v>
          </cell>
          <cell r="EG181"/>
          <cell r="EH181"/>
          <cell r="EI181"/>
        </row>
        <row r="182">
          <cell r="B182" t="str">
            <v>MK68-001118</v>
          </cell>
          <cell r="C182">
            <v>45916</v>
          </cell>
          <cell r="E182" t="str">
            <v>บจก.ซันฟีด</v>
          </cell>
          <cell r="F182" t="str">
            <v>915 เอ็ม</v>
          </cell>
          <cell r="G182">
            <v>20</v>
          </cell>
          <cell r="H182">
            <v>39</v>
          </cell>
          <cell r="I182" t="str">
            <v>ขาว</v>
          </cell>
          <cell r="J182"/>
          <cell r="L182">
            <v>84</v>
          </cell>
          <cell r="M182" t="str">
            <v>+</v>
          </cell>
          <cell r="N182"/>
          <cell r="R182" t="str">
            <v>บิด</v>
          </cell>
          <cell r="T182" t="str">
            <v>ไม่สวมถุงใน</v>
          </cell>
          <cell r="U182"/>
          <cell r="V182"/>
          <cell r="X182">
            <v>45939</v>
          </cell>
          <cell r="Z182" t="str">
            <v xml:space="preserve">300กระสอบแบนเต็มใบ </v>
          </cell>
          <cell r="AA182">
            <v>10000</v>
          </cell>
          <cell r="AB182">
            <v>0</v>
          </cell>
          <cell r="AC182">
            <v>0</v>
          </cell>
          <cell r="AD182">
            <v>0</v>
          </cell>
          <cell r="AG182"/>
          <cell r="AI182"/>
          <cell r="AJ182">
            <v>0</v>
          </cell>
          <cell r="AL182">
            <v>10000</v>
          </cell>
          <cell r="AM182"/>
          <cell r="AN182">
            <v>10500</v>
          </cell>
          <cell r="AO182" t="str">
            <v>WSWT2025850</v>
          </cell>
          <cell r="AQ182">
            <v>11315.7</v>
          </cell>
          <cell r="AR182">
            <v>2058</v>
          </cell>
          <cell r="AS182">
            <v>9257.7000000000007</v>
          </cell>
          <cell r="AT182">
            <v>0</v>
          </cell>
          <cell r="AU182">
            <v>0</v>
          </cell>
          <cell r="BZ182" t="str">
            <v>WRWT25850/WRWT25800</v>
          </cell>
          <cell r="CA182">
            <v>729.30103333333341</v>
          </cell>
          <cell r="DL182" t="str">
            <v>P7</v>
          </cell>
          <cell r="DM182">
            <v>2</v>
          </cell>
          <cell r="DN182">
            <v>45939</v>
          </cell>
          <cell r="DP182">
            <v>45934</v>
          </cell>
          <cell r="DQ182"/>
          <cell r="DR182">
            <v>45930</v>
          </cell>
          <cell r="DS182">
            <v>45937</v>
          </cell>
          <cell r="DT182">
            <v>45938</v>
          </cell>
          <cell r="DU182">
            <v>45938</v>
          </cell>
          <cell r="DW182"/>
          <cell r="DX182"/>
          <cell r="DY182"/>
          <cell r="DZ182"/>
          <cell r="EA182"/>
          <cell r="EB182"/>
          <cell r="EC182" t="str">
            <v>งานพิมพ์</v>
          </cell>
          <cell r="ED182" t="str">
            <v xml:space="preserve"> /</v>
          </cell>
          <cell r="EG182"/>
          <cell r="EH182"/>
          <cell r="EI182"/>
        </row>
        <row r="183">
          <cell r="B183" t="str">
            <v>MK68-001118</v>
          </cell>
          <cell r="C183">
            <v>45916</v>
          </cell>
          <cell r="E183" t="str">
            <v>บจก.ซันฟีด</v>
          </cell>
          <cell r="F183" t="str">
            <v>915 เอ็ม</v>
          </cell>
          <cell r="G183">
            <v>20</v>
          </cell>
          <cell r="H183">
            <v>39</v>
          </cell>
          <cell r="I183" t="str">
            <v>ขาว</v>
          </cell>
          <cell r="J183"/>
          <cell r="L183">
            <v>84</v>
          </cell>
          <cell r="M183" t="str">
            <v>+</v>
          </cell>
          <cell r="N183"/>
          <cell r="R183" t="str">
            <v>บิด</v>
          </cell>
          <cell r="T183" t="str">
            <v>ไม่สวมถุงใน</v>
          </cell>
          <cell r="U183"/>
          <cell r="V183"/>
          <cell r="X183">
            <v>45940</v>
          </cell>
          <cell r="Z183" t="str">
            <v xml:space="preserve">300กระสอบแบนเต็มใบ </v>
          </cell>
          <cell r="AA183">
            <v>5000</v>
          </cell>
          <cell r="AB183">
            <v>0</v>
          </cell>
          <cell r="AC183">
            <v>0</v>
          </cell>
          <cell r="AD183">
            <v>0</v>
          </cell>
          <cell r="AG183"/>
          <cell r="AI183"/>
          <cell r="AJ183">
            <v>0</v>
          </cell>
          <cell r="AL183">
            <v>5000</v>
          </cell>
          <cell r="AM183"/>
          <cell r="AN183">
            <v>5250</v>
          </cell>
          <cell r="AO183" t="str">
            <v>WSWT2025850</v>
          </cell>
          <cell r="AQ183">
            <v>5657.85</v>
          </cell>
          <cell r="AR183">
            <v>5657.85</v>
          </cell>
          <cell r="AS183">
            <v>0</v>
          </cell>
          <cell r="AT183">
            <v>0</v>
          </cell>
          <cell r="AU183">
            <v>0</v>
          </cell>
          <cell r="BZ183" t="str">
            <v>WRWT25850/WRWT25800</v>
          </cell>
          <cell r="CA183">
            <v>0</v>
          </cell>
          <cell r="DL183" t="str">
            <v>P7</v>
          </cell>
          <cell r="DM183">
            <v>2</v>
          </cell>
          <cell r="DN183">
            <v>45940</v>
          </cell>
          <cell r="DP183">
            <v>45935</v>
          </cell>
          <cell r="DQ183"/>
          <cell r="DR183">
            <v>45931</v>
          </cell>
          <cell r="DS183">
            <v>45938</v>
          </cell>
          <cell r="DT183">
            <v>45939</v>
          </cell>
          <cell r="DU183">
            <v>45939</v>
          </cell>
          <cell r="DW183"/>
          <cell r="DX183"/>
          <cell r="DY183"/>
          <cell r="DZ183"/>
          <cell r="EA183"/>
          <cell r="EB183"/>
          <cell r="EC183" t="str">
            <v>งานพิมพ์</v>
          </cell>
          <cell r="ED183" t="str">
            <v xml:space="preserve"> /</v>
          </cell>
          <cell r="EG183"/>
          <cell r="EH183"/>
          <cell r="EI183"/>
        </row>
        <row r="184">
          <cell r="B184" t="str">
            <v>MK68-001118</v>
          </cell>
          <cell r="C184">
            <v>45916</v>
          </cell>
          <cell r="E184" t="str">
            <v>บจก.ซันฟีด</v>
          </cell>
          <cell r="F184" t="str">
            <v>915 พี</v>
          </cell>
          <cell r="G184">
            <v>20</v>
          </cell>
          <cell r="H184">
            <v>39</v>
          </cell>
          <cell r="I184" t="str">
            <v>ขาว</v>
          </cell>
          <cell r="J184"/>
          <cell r="L184">
            <v>84</v>
          </cell>
          <cell r="M184" t="str">
            <v>+</v>
          </cell>
          <cell r="N184"/>
          <cell r="R184" t="str">
            <v>บิด</v>
          </cell>
          <cell r="T184" t="str">
            <v>ไม่สวมถุงใน</v>
          </cell>
          <cell r="U184"/>
          <cell r="V184"/>
          <cell r="X184">
            <v>45940</v>
          </cell>
          <cell r="Z184" t="str">
            <v xml:space="preserve">300กระสอบแบนเต็มใบ </v>
          </cell>
          <cell r="AA184">
            <v>7500</v>
          </cell>
          <cell r="AB184">
            <v>0</v>
          </cell>
          <cell r="AC184">
            <v>0</v>
          </cell>
          <cell r="AD184">
            <v>0</v>
          </cell>
          <cell r="AG184"/>
          <cell r="AI184"/>
          <cell r="AJ184">
            <v>0</v>
          </cell>
          <cell r="AL184">
            <v>7500</v>
          </cell>
          <cell r="AM184"/>
          <cell r="AN184">
            <v>7875</v>
          </cell>
          <cell r="AO184" t="str">
            <v>WSWT2025850</v>
          </cell>
          <cell r="AQ184">
            <v>8486.7750000000015</v>
          </cell>
          <cell r="AR184">
            <v>8486.7750000000015</v>
          </cell>
          <cell r="AS184">
            <v>0</v>
          </cell>
          <cell r="AT184">
            <v>0</v>
          </cell>
          <cell r="AU184">
            <v>0</v>
          </cell>
          <cell r="BZ184" t="str">
            <v>WRWT25850/WRWT25800</v>
          </cell>
          <cell r="CA184">
            <v>0</v>
          </cell>
          <cell r="DL184" t="str">
            <v>P7</v>
          </cell>
          <cell r="DM184">
            <v>2</v>
          </cell>
          <cell r="DN184">
            <v>45940</v>
          </cell>
          <cell r="DP184">
            <v>45935</v>
          </cell>
          <cell r="DQ184"/>
          <cell r="DR184">
            <v>45931</v>
          </cell>
          <cell r="DS184">
            <v>45938</v>
          </cell>
          <cell r="DT184">
            <v>45939</v>
          </cell>
          <cell r="DU184">
            <v>45939</v>
          </cell>
          <cell r="DW184"/>
          <cell r="DX184"/>
          <cell r="DY184"/>
          <cell r="DZ184"/>
          <cell r="EA184"/>
          <cell r="EB184"/>
          <cell r="EC184" t="str">
            <v>งานพิมพ์</v>
          </cell>
          <cell r="ED184" t="str">
            <v xml:space="preserve"> /</v>
          </cell>
          <cell r="EG184"/>
          <cell r="EH184"/>
          <cell r="EI184"/>
        </row>
        <row r="185">
          <cell r="B185" t="str">
            <v>MK68-001118</v>
          </cell>
          <cell r="C185">
            <v>45916</v>
          </cell>
          <cell r="E185" t="str">
            <v>บจก.ซันฟีด</v>
          </cell>
          <cell r="F185" t="str">
            <v>915 เอ็ม</v>
          </cell>
          <cell r="G185">
            <v>20</v>
          </cell>
          <cell r="H185">
            <v>39</v>
          </cell>
          <cell r="I185" t="str">
            <v>ขาว</v>
          </cell>
          <cell r="J185"/>
          <cell r="L185">
            <v>84</v>
          </cell>
          <cell r="M185" t="str">
            <v>+</v>
          </cell>
          <cell r="N185"/>
          <cell r="R185" t="str">
            <v>บิด</v>
          </cell>
          <cell r="T185" t="str">
            <v>ไม่สวมถุงใน</v>
          </cell>
          <cell r="U185"/>
          <cell r="V185"/>
          <cell r="X185">
            <v>45945</v>
          </cell>
          <cell r="Z185" t="str">
            <v xml:space="preserve">300กระสอบแบนเต็มใบ </v>
          </cell>
          <cell r="AA185">
            <v>10000</v>
          </cell>
          <cell r="AB185">
            <v>0</v>
          </cell>
          <cell r="AC185">
            <v>0</v>
          </cell>
          <cell r="AD185">
            <v>0</v>
          </cell>
          <cell r="AG185"/>
          <cell r="AI185"/>
          <cell r="AJ185">
            <v>0</v>
          </cell>
          <cell r="AL185">
            <v>10000</v>
          </cell>
          <cell r="AM185"/>
          <cell r="AN185">
            <v>10500</v>
          </cell>
          <cell r="AO185" t="str">
            <v>WSWT2025850</v>
          </cell>
          <cell r="AQ185">
            <v>11315.7</v>
          </cell>
          <cell r="AR185">
            <v>0</v>
          </cell>
          <cell r="AS185">
            <v>11315.7</v>
          </cell>
          <cell r="AT185">
            <v>0</v>
          </cell>
          <cell r="AU185">
            <v>0</v>
          </cell>
          <cell r="BZ185" t="str">
            <v>WRWT25850/WRWT25800</v>
          </cell>
          <cell r="CA185">
            <v>891.42570000000023</v>
          </cell>
          <cell r="DL185" t="str">
            <v>P7</v>
          </cell>
          <cell r="DM185">
            <v>2</v>
          </cell>
          <cell r="DN185">
            <v>45945</v>
          </cell>
          <cell r="DP185">
            <v>45940</v>
          </cell>
          <cell r="DQ185"/>
          <cell r="DR185">
            <v>45936</v>
          </cell>
          <cell r="DS185">
            <v>45943</v>
          </cell>
          <cell r="DT185">
            <v>45944</v>
          </cell>
          <cell r="DU185">
            <v>45944</v>
          </cell>
          <cell r="DW185"/>
          <cell r="DX185"/>
          <cell r="DY185"/>
          <cell r="DZ185"/>
          <cell r="EA185"/>
          <cell r="EB185"/>
          <cell r="EC185" t="str">
            <v>งานพิมพ์</v>
          </cell>
          <cell r="ED185" t="str">
            <v xml:space="preserve"> /</v>
          </cell>
          <cell r="EG185"/>
          <cell r="EH185"/>
          <cell r="EI185"/>
        </row>
        <row r="186">
          <cell r="B186" t="str">
            <v>MK68-001118</v>
          </cell>
          <cell r="C186">
            <v>45916</v>
          </cell>
          <cell r="E186" t="str">
            <v>บจก.ซันฟีด</v>
          </cell>
          <cell r="F186" t="str">
            <v>915 พี</v>
          </cell>
          <cell r="G186">
            <v>20</v>
          </cell>
          <cell r="H186">
            <v>39</v>
          </cell>
          <cell r="I186" t="str">
            <v>ขาว</v>
          </cell>
          <cell r="J186"/>
          <cell r="L186">
            <v>84</v>
          </cell>
          <cell r="M186" t="str">
            <v>+</v>
          </cell>
          <cell r="N186"/>
          <cell r="R186" t="str">
            <v>บิด</v>
          </cell>
          <cell r="T186" t="str">
            <v>ไม่สวมถุงใน</v>
          </cell>
          <cell r="U186"/>
          <cell r="V186"/>
          <cell r="X186">
            <v>45945</v>
          </cell>
          <cell r="Z186" t="str">
            <v xml:space="preserve">300กระสอบแบนเต็มใบ </v>
          </cell>
          <cell r="AA186">
            <v>7500</v>
          </cell>
          <cell r="AB186">
            <v>0</v>
          </cell>
          <cell r="AC186">
            <v>0</v>
          </cell>
          <cell r="AD186">
            <v>0</v>
          </cell>
          <cell r="AG186"/>
          <cell r="AI186"/>
          <cell r="AJ186">
            <v>0</v>
          </cell>
          <cell r="AL186">
            <v>7500</v>
          </cell>
          <cell r="AM186"/>
          <cell r="AN186">
            <v>7875</v>
          </cell>
          <cell r="AO186" t="str">
            <v>WSWT2025850</v>
          </cell>
          <cell r="AQ186">
            <v>8486.7750000000015</v>
          </cell>
          <cell r="AR186">
            <v>8486.7750000000015</v>
          </cell>
          <cell r="AS186">
            <v>0</v>
          </cell>
          <cell r="AT186">
            <v>0</v>
          </cell>
          <cell r="AU186">
            <v>0</v>
          </cell>
          <cell r="BZ186" t="str">
            <v>WRWT25850/WRWT25800</v>
          </cell>
          <cell r="CA186">
            <v>0</v>
          </cell>
          <cell r="DL186" t="str">
            <v>P7</v>
          </cell>
          <cell r="DM186">
            <v>2</v>
          </cell>
          <cell r="DN186">
            <v>45945</v>
          </cell>
          <cell r="DP186">
            <v>45940</v>
          </cell>
          <cell r="DQ186"/>
          <cell r="DR186">
            <v>45936</v>
          </cell>
          <cell r="DS186">
            <v>45943</v>
          </cell>
          <cell r="DT186">
            <v>45944</v>
          </cell>
          <cell r="DU186">
            <v>45944</v>
          </cell>
          <cell r="DW186"/>
          <cell r="DX186"/>
          <cell r="DY186"/>
          <cell r="DZ186"/>
          <cell r="EA186"/>
          <cell r="EB186"/>
          <cell r="EC186" t="str">
            <v>งานพิมพ์</v>
          </cell>
          <cell r="ED186" t="str">
            <v xml:space="preserve"> /</v>
          </cell>
          <cell r="EG186"/>
          <cell r="EH186"/>
          <cell r="EI186"/>
        </row>
        <row r="187">
          <cell r="B187" t="str">
            <v>MK68-001118</v>
          </cell>
          <cell r="C187">
            <v>45916</v>
          </cell>
          <cell r="E187" t="str">
            <v>บจก.ซันฟีด</v>
          </cell>
          <cell r="F187">
            <v>932</v>
          </cell>
          <cell r="G187">
            <v>20</v>
          </cell>
          <cell r="H187">
            <v>38</v>
          </cell>
          <cell r="I187" t="str">
            <v>ขาว</v>
          </cell>
          <cell r="J187"/>
          <cell r="L187">
            <v>82</v>
          </cell>
          <cell r="M187" t="str">
            <v>+</v>
          </cell>
          <cell r="N187"/>
          <cell r="R187" t="str">
            <v>บิด</v>
          </cell>
          <cell r="T187" t="str">
            <v>ไม่สวมถุงใน</v>
          </cell>
          <cell r="U187"/>
          <cell r="V187"/>
          <cell r="X187">
            <v>45945</v>
          </cell>
          <cell r="Z187" t="str">
            <v xml:space="preserve">300กระสอบแบนเต็มใบ </v>
          </cell>
          <cell r="AA187">
            <v>2500</v>
          </cell>
          <cell r="AB187">
            <v>0</v>
          </cell>
          <cell r="AC187">
            <v>0</v>
          </cell>
          <cell r="AD187">
            <v>0</v>
          </cell>
          <cell r="AG187"/>
          <cell r="AI187"/>
          <cell r="AJ187">
            <v>0</v>
          </cell>
          <cell r="AL187">
            <v>2500</v>
          </cell>
          <cell r="AM187"/>
          <cell r="AN187">
            <v>2625</v>
          </cell>
          <cell r="AO187" t="str">
            <v>WSWT2025850</v>
          </cell>
          <cell r="AQ187">
            <v>2759.0749999999998</v>
          </cell>
          <cell r="AR187">
            <v>2759.0749999999998</v>
          </cell>
          <cell r="AS187">
            <v>0</v>
          </cell>
          <cell r="AT187">
            <v>0</v>
          </cell>
          <cell r="AU187">
            <v>0</v>
          </cell>
          <cell r="BZ187" t="str">
            <v>WRWT25850/WRWT25800</v>
          </cell>
          <cell r="CA187">
            <v>0</v>
          </cell>
          <cell r="DL187" t="str">
            <v>P7</v>
          </cell>
          <cell r="DM187">
            <v>2</v>
          </cell>
          <cell r="DN187">
            <v>45945</v>
          </cell>
          <cell r="DP187">
            <v>45940</v>
          </cell>
          <cell r="DQ187"/>
          <cell r="DR187">
            <v>45936</v>
          </cell>
          <cell r="DS187">
            <v>45943</v>
          </cell>
          <cell r="DT187">
            <v>45944</v>
          </cell>
          <cell r="DU187">
            <v>45944</v>
          </cell>
          <cell r="DW187"/>
          <cell r="DX187"/>
          <cell r="DY187"/>
          <cell r="DZ187"/>
          <cell r="EA187"/>
          <cell r="EB187"/>
          <cell r="EC187" t="str">
            <v>งานพิมพ์</v>
          </cell>
          <cell r="ED187" t="str">
            <v xml:space="preserve"> /</v>
          </cell>
          <cell r="EG187"/>
          <cell r="EH187"/>
          <cell r="EI187"/>
        </row>
        <row r="188">
          <cell r="B188" t="str">
            <v>MK68-001118</v>
          </cell>
          <cell r="C188">
            <v>45916</v>
          </cell>
          <cell r="E188" t="str">
            <v>บจก.ซันฟีด</v>
          </cell>
          <cell r="F188">
            <v>21</v>
          </cell>
          <cell r="G188">
            <v>20</v>
          </cell>
          <cell r="H188">
            <v>39</v>
          </cell>
          <cell r="I188" t="str">
            <v>ขาว</v>
          </cell>
          <cell r="J188"/>
          <cell r="L188">
            <v>84</v>
          </cell>
          <cell r="M188" t="str">
            <v>+</v>
          </cell>
          <cell r="N188"/>
          <cell r="R188" t="str">
            <v>บิด</v>
          </cell>
          <cell r="T188" t="str">
            <v>ไม่สวมถุงใน</v>
          </cell>
          <cell r="U188"/>
          <cell r="V188"/>
          <cell r="X188">
            <v>45946</v>
          </cell>
          <cell r="Z188" t="str">
            <v xml:space="preserve">300กระสอบแบนเต็มใบ </v>
          </cell>
          <cell r="AA188">
            <v>2500</v>
          </cell>
          <cell r="AB188">
            <v>0</v>
          </cell>
          <cell r="AC188">
            <v>0</v>
          </cell>
          <cell r="AD188">
            <v>0</v>
          </cell>
          <cell r="AG188"/>
          <cell r="AI188"/>
          <cell r="AJ188">
            <v>0</v>
          </cell>
          <cell r="AL188">
            <v>2500</v>
          </cell>
          <cell r="AM188"/>
          <cell r="AN188">
            <v>2625</v>
          </cell>
          <cell r="AO188" t="str">
            <v>WSWT2025850</v>
          </cell>
          <cell r="AQ188">
            <v>2828.9250000000002</v>
          </cell>
          <cell r="AR188">
            <v>2828.9250000000002</v>
          </cell>
          <cell r="AS188">
            <v>0</v>
          </cell>
          <cell r="AT188">
            <v>0</v>
          </cell>
          <cell r="AU188">
            <v>0</v>
          </cell>
          <cell r="BZ188" t="str">
            <v>WRWT25850/WRWT25800</v>
          </cell>
          <cell r="CA188">
            <v>0</v>
          </cell>
          <cell r="DL188" t="str">
            <v>P7</v>
          </cell>
          <cell r="DM188">
            <v>2</v>
          </cell>
          <cell r="DN188">
            <v>45946</v>
          </cell>
          <cell r="DP188">
            <v>45941</v>
          </cell>
          <cell r="DQ188"/>
          <cell r="DR188">
            <v>45937</v>
          </cell>
          <cell r="DS188">
            <v>45944</v>
          </cell>
          <cell r="DT188">
            <v>45945</v>
          </cell>
          <cell r="DU188">
            <v>45945</v>
          </cell>
          <cell r="DW188"/>
          <cell r="DX188"/>
          <cell r="DY188"/>
          <cell r="DZ188"/>
          <cell r="EA188"/>
          <cell r="EB188"/>
          <cell r="EC188" t="str">
            <v>งานพิมพ์</v>
          </cell>
          <cell r="ED188" t="str">
            <v xml:space="preserve"> /</v>
          </cell>
          <cell r="EG188"/>
          <cell r="EH188"/>
          <cell r="EI188"/>
        </row>
        <row r="189">
          <cell r="B189" t="str">
            <v>MK68-001118</v>
          </cell>
          <cell r="C189">
            <v>45916</v>
          </cell>
          <cell r="E189" t="str">
            <v>บจก.ซันฟีด</v>
          </cell>
          <cell r="F189" t="str">
            <v>ไก่ไข่เบอร์ 5 เอ็ม</v>
          </cell>
          <cell r="G189">
            <v>20</v>
          </cell>
          <cell r="H189">
            <v>39</v>
          </cell>
          <cell r="I189" t="str">
            <v>ขาว</v>
          </cell>
          <cell r="J189"/>
          <cell r="L189">
            <v>84</v>
          </cell>
          <cell r="M189" t="str">
            <v>+</v>
          </cell>
          <cell r="N189"/>
          <cell r="R189" t="str">
            <v>บิด</v>
          </cell>
          <cell r="T189" t="str">
            <v>ไม่สวมถุงใน</v>
          </cell>
          <cell r="U189"/>
          <cell r="V189"/>
          <cell r="X189">
            <v>45946</v>
          </cell>
          <cell r="Z189" t="str">
            <v xml:space="preserve">300กระสอบแบนเต็มใบ </v>
          </cell>
          <cell r="AA189">
            <v>5000</v>
          </cell>
          <cell r="AB189">
            <v>0</v>
          </cell>
          <cell r="AC189">
            <v>0</v>
          </cell>
          <cell r="AD189">
            <v>0</v>
          </cell>
          <cell r="AG189"/>
          <cell r="AI189"/>
          <cell r="AJ189">
            <v>0</v>
          </cell>
          <cell r="AL189">
            <v>5000</v>
          </cell>
          <cell r="AM189"/>
          <cell r="AN189">
            <v>5250</v>
          </cell>
          <cell r="AO189" t="str">
            <v>WSWT2025850</v>
          </cell>
          <cell r="AQ189">
            <v>5657.85</v>
          </cell>
          <cell r="AR189">
            <v>0</v>
          </cell>
          <cell r="AS189">
            <v>5657.85</v>
          </cell>
          <cell r="AT189">
            <v>0</v>
          </cell>
          <cell r="AU189">
            <v>0</v>
          </cell>
          <cell r="BZ189" t="str">
            <v>WRWT25850/WRWT25800</v>
          </cell>
          <cell r="CA189">
            <v>445.71285000000012</v>
          </cell>
          <cell r="DL189" t="str">
            <v>P7</v>
          </cell>
          <cell r="DM189">
            <v>2</v>
          </cell>
          <cell r="DN189">
            <v>45946</v>
          </cell>
          <cell r="DP189">
            <v>45941</v>
          </cell>
          <cell r="DQ189"/>
          <cell r="DR189">
            <v>45937</v>
          </cell>
          <cell r="DS189">
            <v>45944</v>
          </cell>
          <cell r="DT189">
            <v>45945</v>
          </cell>
          <cell r="DU189">
            <v>45945</v>
          </cell>
          <cell r="DW189"/>
          <cell r="DX189"/>
          <cell r="DY189"/>
          <cell r="DZ189"/>
          <cell r="EA189"/>
          <cell r="EB189"/>
          <cell r="EC189" t="str">
            <v>งานพิมพ์</v>
          </cell>
          <cell r="ED189" t="str">
            <v xml:space="preserve"> /</v>
          </cell>
          <cell r="EG189"/>
          <cell r="EH189"/>
          <cell r="EI189"/>
        </row>
        <row r="190">
          <cell r="B190" t="str">
            <v>MK68-001118</v>
          </cell>
          <cell r="C190">
            <v>45916</v>
          </cell>
          <cell r="E190" t="str">
            <v>บจก.ซันฟีด</v>
          </cell>
          <cell r="F190" t="str">
            <v>935 เอ</v>
          </cell>
          <cell r="G190">
            <v>20</v>
          </cell>
          <cell r="H190">
            <v>37</v>
          </cell>
          <cell r="I190" t="str">
            <v>ขาว</v>
          </cell>
          <cell r="J190"/>
          <cell r="L190">
            <v>80</v>
          </cell>
          <cell r="M190" t="str">
            <v>+</v>
          </cell>
          <cell r="N190"/>
          <cell r="R190" t="str">
            <v>บิด</v>
          </cell>
          <cell r="T190" t="str">
            <v>ไม่สวมถุงใน</v>
          </cell>
          <cell r="U190"/>
          <cell r="V190"/>
          <cell r="X190">
            <v>45946</v>
          </cell>
          <cell r="Z190" t="str">
            <v xml:space="preserve">300กระสอบแบนเต็มใบ </v>
          </cell>
          <cell r="AA190">
            <v>5000</v>
          </cell>
          <cell r="AB190">
            <v>0</v>
          </cell>
          <cell r="AC190">
            <v>0</v>
          </cell>
          <cell r="AD190">
            <v>0</v>
          </cell>
          <cell r="AG190"/>
          <cell r="AI190"/>
          <cell r="AJ190">
            <v>0</v>
          </cell>
          <cell r="AL190">
            <v>5000</v>
          </cell>
          <cell r="AM190"/>
          <cell r="AN190">
            <v>5250</v>
          </cell>
          <cell r="AO190" t="str">
            <v>WSWT2025850</v>
          </cell>
          <cell r="AQ190">
            <v>5378.4500000000007</v>
          </cell>
          <cell r="AR190">
            <v>5378.4500000000007</v>
          </cell>
          <cell r="AS190">
            <v>0</v>
          </cell>
          <cell r="AT190">
            <v>0</v>
          </cell>
          <cell r="AU190">
            <v>0</v>
          </cell>
          <cell r="BZ190" t="str">
            <v>WRWT25850/WRWT25800</v>
          </cell>
          <cell r="CA190">
            <v>0</v>
          </cell>
          <cell r="DL190" t="str">
            <v>P7</v>
          </cell>
          <cell r="DM190">
            <v>2</v>
          </cell>
          <cell r="DN190">
            <v>45946</v>
          </cell>
          <cell r="DP190">
            <v>45941</v>
          </cell>
          <cell r="DQ190"/>
          <cell r="DR190">
            <v>45937</v>
          </cell>
          <cell r="DS190">
            <v>45944</v>
          </cell>
          <cell r="DT190">
            <v>45945</v>
          </cell>
          <cell r="DU190">
            <v>45945</v>
          </cell>
          <cell r="DW190"/>
          <cell r="DX190"/>
          <cell r="DY190"/>
          <cell r="DZ190"/>
          <cell r="EA190"/>
          <cell r="EB190"/>
          <cell r="EC190" t="str">
            <v>งานพิมพ์</v>
          </cell>
          <cell r="ED190" t="str">
            <v xml:space="preserve"> /</v>
          </cell>
          <cell r="EG190"/>
          <cell r="EH190"/>
          <cell r="EI190"/>
        </row>
        <row r="191">
          <cell r="B191" t="str">
            <v>MK68-001118</v>
          </cell>
          <cell r="C191">
            <v>45916</v>
          </cell>
          <cell r="E191" t="str">
            <v>บจก.ซันฟีด</v>
          </cell>
          <cell r="F191" t="str">
            <v>แถบเขียว</v>
          </cell>
          <cell r="G191">
            <v>20</v>
          </cell>
          <cell r="H191">
            <v>38</v>
          </cell>
          <cell r="I191" t="str">
            <v>ขาว</v>
          </cell>
          <cell r="J191"/>
          <cell r="L191">
            <v>82</v>
          </cell>
          <cell r="M191" t="str">
            <v>+</v>
          </cell>
          <cell r="N191"/>
          <cell r="R191" t="str">
            <v>บิด</v>
          </cell>
          <cell r="T191" t="str">
            <v>ไม่สวมถุงใน</v>
          </cell>
          <cell r="U191"/>
          <cell r="V191"/>
          <cell r="X191">
            <v>45947</v>
          </cell>
          <cell r="Z191" t="str">
            <v xml:space="preserve">300กระสอบแบนเต็มใบ </v>
          </cell>
          <cell r="AA191">
            <v>5000</v>
          </cell>
          <cell r="AB191">
            <v>0</v>
          </cell>
          <cell r="AC191">
            <v>0</v>
          </cell>
          <cell r="AD191">
            <v>0</v>
          </cell>
          <cell r="AG191"/>
          <cell r="AI191"/>
          <cell r="AJ191">
            <v>0</v>
          </cell>
          <cell r="AL191">
            <v>5000</v>
          </cell>
          <cell r="AM191"/>
          <cell r="AN191">
            <v>5250</v>
          </cell>
          <cell r="AO191" t="str">
            <v>WSWT2025850</v>
          </cell>
          <cell r="AQ191">
            <v>5518.15</v>
          </cell>
          <cell r="AR191">
            <v>0</v>
          </cell>
          <cell r="AS191">
            <v>5518.15</v>
          </cell>
          <cell r="AT191">
            <v>0</v>
          </cell>
          <cell r="AU191">
            <v>0</v>
          </cell>
          <cell r="BZ191" t="str">
            <v>WRWT25850/WRWT25800</v>
          </cell>
          <cell r="CA191">
            <v>434.7075944444444</v>
          </cell>
          <cell r="DL191" t="str">
            <v>P7</v>
          </cell>
          <cell r="DM191">
            <v>2</v>
          </cell>
          <cell r="DN191">
            <v>45947</v>
          </cell>
          <cell r="DP191">
            <v>45942</v>
          </cell>
          <cell r="DQ191"/>
          <cell r="DR191">
            <v>45938</v>
          </cell>
          <cell r="DS191">
            <v>45945</v>
          </cell>
          <cell r="DT191">
            <v>45946</v>
          </cell>
          <cell r="DU191">
            <v>45946</v>
          </cell>
          <cell r="DW191"/>
          <cell r="DX191"/>
          <cell r="DY191"/>
          <cell r="DZ191"/>
          <cell r="EA191"/>
          <cell r="EB191"/>
          <cell r="EC191" t="str">
            <v>งานพิมพ์</v>
          </cell>
          <cell r="ED191" t="str">
            <v xml:space="preserve"> /</v>
          </cell>
          <cell r="EG191"/>
          <cell r="EH191"/>
          <cell r="EI191"/>
        </row>
        <row r="192">
          <cell r="B192" t="str">
            <v>MK68-001118</v>
          </cell>
          <cell r="C192">
            <v>45916</v>
          </cell>
          <cell r="E192" t="str">
            <v>บจก.ซันฟีด</v>
          </cell>
          <cell r="F192" t="str">
            <v>915 เอ็ม</v>
          </cell>
          <cell r="G192">
            <v>20</v>
          </cell>
          <cell r="H192">
            <v>39</v>
          </cell>
          <cell r="I192" t="str">
            <v>ขาว</v>
          </cell>
          <cell r="J192"/>
          <cell r="L192">
            <v>84</v>
          </cell>
          <cell r="M192" t="str">
            <v>+</v>
          </cell>
          <cell r="N192"/>
          <cell r="R192" t="str">
            <v>บิด</v>
          </cell>
          <cell r="T192" t="str">
            <v>ไม่สวมถุงใน</v>
          </cell>
          <cell r="U192"/>
          <cell r="V192"/>
          <cell r="X192">
            <v>45947</v>
          </cell>
          <cell r="Z192" t="str">
            <v xml:space="preserve">300กระสอบแบนเต็มใบ </v>
          </cell>
          <cell r="AA192">
            <v>5000</v>
          </cell>
          <cell r="AB192">
            <v>0</v>
          </cell>
          <cell r="AC192">
            <v>0</v>
          </cell>
          <cell r="AD192">
            <v>0</v>
          </cell>
          <cell r="AG192"/>
          <cell r="AI192"/>
          <cell r="AJ192">
            <v>0</v>
          </cell>
          <cell r="AL192">
            <v>5000</v>
          </cell>
          <cell r="AM192"/>
          <cell r="AN192">
            <v>5250</v>
          </cell>
          <cell r="AO192" t="str">
            <v>WSWT2025850</v>
          </cell>
          <cell r="AQ192">
            <v>5657.85</v>
          </cell>
          <cell r="AR192">
            <v>0</v>
          </cell>
          <cell r="AS192">
            <v>5657.85</v>
          </cell>
          <cell r="AT192">
            <v>0</v>
          </cell>
          <cell r="AU192">
            <v>0</v>
          </cell>
          <cell r="BZ192" t="str">
            <v>WRWT25850/WRWT25800</v>
          </cell>
          <cell r="CA192">
            <v>445.71285000000012</v>
          </cell>
          <cell r="DL192" t="str">
            <v>P7</v>
          </cell>
          <cell r="DM192">
            <v>2</v>
          </cell>
          <cell r="DN192">
            <v>45947</v>
          </cell>
          <cell r="DP192">
            <v>45942</v>
          </cell>
          <cell r="DQ192"/>
          <cell r="DR192">
            <v>45938</v>
          </cell>
          <cell r="DS192">
            <v>45945</v>
          </cell>
          <cell r="DT192">
            <v>45946</v>
          </cell>
          <cell r="DU192">
            <v>45946</v>
          </cell>
          <cell r="DW192"/>
          <cell r="DX192"/>
          <cell r="DY192"/>
          <cell r="DZ192"/>
          <cell r="EA192"/>
          <cell r="EB192"/>
          <cell r="EC192" t="str">
            <v>งานพิมพ์</v>
          </cell>
          <cell r="ED192" t="str">
            <v xml:space="preserve"> /</v>
          </cell>
          <cell r="EG192"/>
          <cell r="EH192"/>
          <cell r="EI192"/>
        </row>
        <row r="193">
          <cell r="B193" t="str">
            <v>MK68-001118</v>
          </cell>
          <cell r="C193">
            <v>45916</v>
          </cell>
          <cell r="E193" t="str">
            <v>บจก.ซันฟีด</v>
          </cell>
          <cell r="F193" t="str">
            <v>915 พี</v>
          </cell>
          <cell r="G193">
            <v>20</v>
          </cell>
          <cell r="H193">
            <v>39</v>
          </cell>
          <cell r="I193" t="str">
            <v>ขาว</v>
          </cell>
          <cell r="J193"/>
          <cell r="L193">
            <v>84</v>
          </cell>
          <cell r="M193" t="str">
            <v>+</v>
          </cell>
          <cell r="N193"/>
          <cell r="R193" t="str">
            <v>บิด</v>
          </cell>
          <cell r="T193" t="str">
            <v>ไม่สวมถุงใน</v>
          </cell>
          <cell r="U193"/>
          <cell r="V193"/>
          <cell r="X193">
            <v>45947</v>
          </cell>
          <cell r="Z193" t="str">
            <v xml:space="preserve">300กระสอบแบนเต็มใบ </v>
          </cell>
          <cell r="AA193">
            <v>5000</v>
          </cell>
          <cell r="AB193">
            <v>0</v>
          </cell>
          <cell r="AC193">
            <v>0</v>
          </cell>
          <cell r="AD193">
            <v>0</v>
          </cell>
          <cell r="AG193"/>
          <cell r="AI193"/>
          <cell r="AJ193">
            <v>0</v>
          </cell>
          <cell r="AL193">
            <v>5000</v>
          </cell>
          <cell r="AM193"/>
          <cell r="AN193">
            <v>5250</v>
          </cell>
          <cell r="AO193" t="str">
            <v>WSWT2025850</v>
          </cell>
          <cell r="AQ193">
            <v>5657.85</v>
          </cell>
          <cell r="AR193">
            <v>0</v>
          </cell>
          <cell r="AS193">
            <v>5657.85</v>
          </cell>
          <cell r="AT193">
            <v>0</v>
          </cell>
          <cell r="AU193">
            <v>0</v>
          </cell>
          <cell r="BZ193" t="str">
            <v>WRWT25850/WRWT25800</v>
          </cell>
          <cell r="CA193">
            <v>445.71285000000012</v>
          </cell>
          <cell r="DL193" t="str">
            <v>P7</v>
          </cell>
          <cell r="DM193">
            <v>2</v>
          </cell>
          <cell r="DN193">
            <v>45947</v>
          </cell>
          <cell r="DP193">
            <v>45942</v>
          </cell>
          <cell r="DQ193"/>
          <cell r="DR193">
            <v>45938</v>
          </cell>
          <cell r="DS193">
            <v>45945</v>
          </cell>
          <cell r="DT193">
            <v>45946</v>
          </cell>
          <cell r="DU193">
            <v>45946</v>
          </cell>
          <cell r="DW193"/>
          <cell r="DX193"/>
          <cell r="DY193"/>
          <cell r="DZ193"/>
          <cell r="EA193"/>
          <cell r="EB193"/>
          <cell r="EC193" t="str">
            <v>งานพิมพ์</v>
          </cell>
          <cell r="ED193" t="str">
            <v xml:space="preserve"> /</v>
          </cell>
          <cell r="EG193"/>
          <cell r="EH193"/>
          <cell r="EI193"/>
        </row>
        <row r="194">
          <cell r="B194" t="str">
            <v>MK68-001118</v>
          </cell>
          <cell r="C194">
            <v>45916</v>
          </cell>
          <cell r="E194" t="str">
            <v>บจก.ซันฟีด</v>
          </cell>
          <cell r="F194" t="str">
            <v>952 เอส</v>
          </cell>
          <cell r="G194">
            <v>20</v>
          </cell>
          <cell r="H194">
            <v>39</v>
          </cell>
          <cell r="I194" t="str">
            <v>ขาว</v>
          </cell>
          <cell r="J194"/>
          <cell r="L194">
            <v>84</v>
          </cell>
          <cell r="M194" t="str">
            <v>+</v>
          </cell>
          <cell r="N194"/>
          <cell r="R194" t="str">
            <v>บิด</v>
          </cell>
          <cell r="T194" t="str">
            <v>ไม่สวมถุงใน</v>
          </cell>
          <cell r="U194"/>
          <cell r="V194"/>
          <cell r="X194">
            <v>45947</v>
          </cell>
          <cell r="Z194" t="str">
            <v xml:space="preserve">300กระสอบแบนเต็มใบ </v>
          </cell>
          <cell r="AA194">
            <v>2500</v>
          </cell>
          <cell r="AB194">
            <v>0</v>
          </cell>
          <cell r="AC194">
            <v>0</v>
          </cell>
          <cell r="AD194">
            <v>0</v>
          </cell>
          <cell r="AG194"/>
          <cell r="AI194"/>
          <cell r="AJ194">
            <v>0</v>
          </cell>
          <cell r="AL194">
            <v>2500</v>
          </cell>
          <cell r="AM194">
            <v>2600</v>
          </cell>
          <cell r="AN194">
            <v>0</v>
          </cell>
          <cell r="AO194" t="str">
            <v>WSWT2025850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BZ194" t="str">
            <v>WRWT25850/WRWT25800</v>
          </cell>
          <cell r="CA194">
            <v>0</v>
          </cell>
          <cell r="DL194" t="str">
            <v>P7</v>
          </cell>
          <cell r="DM194">
            <v>2</v>
          </cell>
          <cell r="DN194">
            <v>45947</v>
          </cell>
          <cell r="DP194">
            <v>45942</v>
          </cell>
          <cell r="DQ194"/>
          <cell r="DR194">
            <v>45938</v>
          </cell>
          <cell r="DS194">
            <v>45945</v>
          </cell>
          <cell r="DT194">
            <v>45946</v>
          </cell>
          <cell r="DU194">
            <v>45946</v>
          </cell>
          <cell r="DW194"/>
          <cell r="DX194"/>
          <cell r="DY194"/>
          <cell r="DZ194"/>
          <cell r="EA194"/>
          <cell r="EB194"/>
          <cell r="EC194" t="str">
            <v>งานพิมพ์</v>
          </cell>
          <cell r="ED194" t="str">
            <v xml:space="preserve"> /</v>
          </cell>
          <cell r="EG194"/>
          <cell r="EH194"/>
          <cell r="EI194"/>
        </row>
        <row r="195">
          <cell r="B195" t="str">
            <v>MK68-001118</v>
          </cell>
          <cell r="C195">
            <v>45916</v>
          </cell>
          <cell r="E195" t="str">
            <v>บจก.ซันฟีด</v>
          </cell>
          <cell r="F195">
            <v>935</v>
          </cell>
          <cell r="G195">
            <v>20</v>
          </cell>
          <cell r="H195">
            <v>37</v>
          </cell>
          <cell r="I195" t="str">
            <v>ขาว</v>
          </cell>
          <cell r="J195"/>
          <cell r="L195">
            <v>80</v>
          </cell>
          <cell r="M195" t="str">
            <v>+</v>
          </cell>
          <cell r="N195"/>
          <cell r="R195" t="str">
            <v>บิด</v>
          </cell>
          <cell r="T195" t="str">
            <v>ไม่สวมถุงใน</v>
          </cell>
          <cell r="U195"/>
          <cell r="V195"/>
          <cell r="X195">
            <v>45947</v>
          </cell>
          <cell r="Z195" t="str">
            <v xml:space="preserve">300กระสอบแบนเต็มใบ </v>
          </cell>
          <cell r="AA195">
            <v>10000</v>
          </cell>
          <cell r="AB195">
            <v>0</v>
          </cell>
          <cell r="AC195">
            <v>0</v>
          </cell>
          <cell r="AD195">
            <v>0</v>
          </cell>
          <cell r="AG195"/>
          <cell r="AI195"/>
          <cell r="AJ195">
            <v>0</v>
          </cell>
          <cell r="AL195">
            <v>10000</v>
          </cell>
          <cell r="AM195"/>
          <cell r="AN195">
            <v>10500</v>
          </cell>
          <cell r="AO195" t="str">
            <v>WSWT2025850</v>
          </cell>
          <cell r="AQ195">
            <v>10756.900000000001</v>
          </cell>
          <cell r="AR195">
            <v>0</v>
          </cell>
          <cell r="AS195">
            <v>10756.900000000001</v>
          </cell>
          <cell r="AT195">
            <v>0</v>
          </cell>
          <cell r="AU195">
            <v>0</v>
          </cell>
          <cell r="BZ195" t="str">
            <v>WRWT25850/WRWT25800</v>
          </cell>
          <cell r="CA195">
            <v>847.40467777777781</v>
          </cell>
          <cell r="DL195" t="str">
            <v>P7</v>
          </cell>
          <cell r="DM195">
            <v>2</v>
          </cell>
          <cell r="DN195">
            <v>45947</v>
          </cell>
          <cell r="DP195">
            <v>45942</v>
          </cell>
          <cell r="DQ195"/>
          <cell r="DR195">
            <v>45938</v>
          </cell>
          <cell r="DS195">
            <v>45945</v>
          </cell>
          <cell r="DT195">
            <v>45946</v>
          </cell>
          <cell r="DU195">
            <v>45946</v>
          </cell>
          <cell r="DW195"/>
          <cell r="DX195"/>
          <cell r="DY195"/>
          <cell r="DZ195"/>
          <cell r="EA195"/>
          <cell r="EB195"/>
          <cell r="EC195" t="str">
            <v>งานพิมพ์</v>
          </cell>
          <cell r="ED195" t="str">
            <v xml:space="preserve"> /</v>
          </cell>
          <cell r="EG195"/>
          <cell r="EH195"/>
          <cell r="EI195"/>
        </row>
        <row r="196">
          <cell r="B196" t="str">
            <v>MK68-001118</v>
          </cell>
          <cell r="C196">
            <v>45916</v>
          </cell>
          <cell r="E196" t="str">
            <v>บจก.ซันฟีด</v>
          </cell>
          <cell r="F196" t="str">
            <v>935 แอล</v>
          </cell>
          <cell r="G196">
            <v>20</v>
          </cell>
          <cell r="H196">
            <v>37</v>
          </cell>
          <cell r="I196" t="str">
            <v>ขาว</v>
          </cell>
          <cell r="J196"/>
          <cell r="L196">
            <v>80</v>
          </cell>
          <cell r="M196" t="str">
            <v>+</v>
          </cell>
          <cell r="N196"/>
          <cell r="R196" t="str">
            <v>บิด</v>
          </cell>
          <cell r="T196" t="str">
            <v>ไม่สวมถุงใน</v>
          </cell>
          <cell r="U196"/>
          <cell r="V196"/>
          <cell r="X196">
            <v>45947</v>
          </cell>
          <cell r="Z196" t="str">
            <v xml:space="preserve">300กระสอบแบนเต็มใบ </v>
          </cell>
          <cell r="AA196">
            <v>5000</v>
          </cell>
          <cell r="AB196">
            <v>0</v>
          </cell>
          <cell r="AC196">
            <v>0</v>
          </cell>
          <cell r="AD196">
            <v>0</v>
          </cell>
          <cell r="AG196"/>
          <cell r="AI196"/>
          <cell r="AJ196">
            <v>0</v>
          </cell>
          <cell r="AL196">
            <v>5000</v>
          </cell>
          <cell r="AM196"/>
          <cell r="AN196">
            <v>5250</v>
          </cell>
          <cell r="AO196" t="str">
            <v>WSWT2025850</v>
          </cell>
          <cell r="AQ196">
            <v>5378.4500000000007</v>
          </cell>
          <cell r="AR196">
            <v>0</v>
          </cell>
          <cell r="AS196">
            <v>5378.4500000000007</v>
          </cell>
          <cell r="AT196">
            <v>0</v>
          </cell>
          <cell r="AU196">
            <v>0</v>
          </cell>
          <cell r="BZ196" t="str">
            <v>WRWT25850/WRWT25800</v>
          </cell>
          <cell r="CA196">
            <v>423.7023388888889</v>
          </cell>
          <cell r="DL196" t="str">
            <v>P7</v>
          </cell>
          <cell r="DM196">
            <v>2</v>
          </cell>
          <cell r="DN196">
            <v>45947</v>
          </cell>
          <cell r="DP196">
            <v>45942</v>
          </cell>
          <cell r="DQ196"/>
          <cell r="DR196">
            <v>45938</v>
          </cell>
          <cell r="DS196">
            <v>45945</v>
          </cell>
          <cell r="DT196">
            <v>45946</v>
          </cell>
          <cell r="DU196">
            <v>45946</v>
          </cell>
          <cell r="DW196"/>
          <cell r="DX196"/>
          <cell r="DY196"/>
          <cell r="DZ196"/>
          <cell r="EA196"/>
          <cell r="EB196"/>
          <cell r="EC196" t="str">
            <v>งานพิมพ์</v>
          </cell>
          <cell r="ED196" t="str">
            <v xml:space="preserve"> /</v>
          </cell>
          <cell r="EG196"/>
          <cell r="EH196"/>
          <cell r="EI196"/>
        </row>
        <row r="197">
          <cell r="B197" t="str">
            <v>MK68-001118</v>
          </cell>
          <cell r="C197">
            <v>45916</v>
          </cell>
          <cell r="E197" t="str">
            <v>บจก.ซันฟีด</v>
          </cell>
          <cell r="F197" t="str">
            <v>935 เอ</v>
          </cell>
          <cell r="G197">
            <v>20</v>
          </cell>
          <cell r="H197">
            <v>37</v>
          </cell>
          <cell r="I197" t="str">
            <v>ขาว</v>
          </cell>
          <cell r="J197"/>
          <cell r="L197">
            <v>80</v>
          </cell>
          <cell r="M197" t="str">
            <v>+</v>
          </cell>
          <cell r="N197"/>
          <cell r="R197" t="str">
            <v>บิด</v>
          </cell>
          <cell r="T197" t="str">
            <v>ไม่สวมถุงใน</v>
          </cell>
          <cell r="U197"/>
          <cell r="V197"/>
          <cell r="X197">
            <v>45947</v>
          </cell>
          <cell r="Z197" t="str">
            <v xml:space="preserve">300กระสอบแบนเต็มใบ </v>
          </cell>
          <cell r="AA197">
            <v>5000</v>
          </cell>
          <cell r="AB197">
            <v>0</v>
          </cell>
          <cell r="AC197">
            <v>0</v>
          </cell>
          <cell r="AD197">
            <v>0</v>
          </cell>
          <cell r="AG197"/>
          <cell r="AI197"/>
          <cell r="AJ197">
            <v>0</v>
          </cell>
          <cell r="AL197">
            <v>5000</v>
          </cell>
          <cell r="AM197"/>
          <cell r="AN197">
            <v>5250</v>
          </cell>
          <cell r="AO197" t="str">
            <v>WSWT2025850</v>
          </cell>
          <cell r="AQ197">
            <v>5378.4500000000007</v>
          </cell>
          <cell r="AR197">
            <v>5378.4500000000007</v>
          </cell>
          <cell r="AS197">
            <v>0</v>
          </cell>
          <cell r="AT197">
            <v>0</v>
          </cell>
          <cell r="AU197">
            <v>0</v>
          </cell>
          <cell r="BZ197" t="str">
            <v>WRWT25850/WRWT25800</v>
          </cell>
          <cell r="CA197">
            <v>0</v>
          </cell>
          <cell r="DL197" t="str">
            <v>P7</v>
          </cell>
          <cell r="DM197">
            <v>2</v>
          </cell>
          <cell r="DN197">
            <v>45947</v>
          </cell>
          <cell r="DP197">
            <v>45942</v>
          </cell>
          <cell r="DQ197"/>
          <cell r="DR197">
            <v>45938</v>
          </cell>
          <cell r="DS197">
            <v>45945</v>
          </cell>
          <cell r="DT197">
            <v>45946</v>
          </cell>
          <cell r="DU197">
            <v>45946</v>
          </cell>
          <cell r="DW197"/>
          <cell r="DX197"/>
          <cell r="DY197"/>
          <cell r="DZ197"/>
          <cell r="EA197"/>
          <cell r="EB197"/>
          <cell r="EC197" t="str">
            <v>งานพิมพ์</v>
          </cell>
          <cell r="ED197" t="str">
            <v xml:space="preserve"> /</v>
          </cell>
          <cell r="EG197"/>
          <cell r="EH197"/>
          <cell r="EI197"/>
        </row>
        <row r="198">
          <cell r="B198" t="str">
            <v>MK68-001118</v>
          </cell>
          <cell r="C198">
            <v>45916</v>
          </cell>
          <cell r="E198" t="str">
            <v>บจก.ซันฟีด</v>
          </cell>
          <cell r="F198" t="str">
            <v>915 เอ็ม</v>
          </cell>
          <cell r="G198">
            <v>20</v>
          </cell>
          <cell r="H198">
            <v>39</v>
          </cell>
          <cell r="I198" t="str">
            <v>ขาว</v>
          </cell>
          <cell r="J198"/>
          <cell r="L198">
            <v>84</v>
          </cell>
          <cell r="M198" t="str">
            <v>+</v>
          </cell>
          <cell r="N198"/>
          <cell r="R198" t="str">
            <v>บิด</v>
          </cell>
          <cell r="T198" t="str">
            <v>ไม่สวมถุงใน</v>
          </cell>
          <cell r="U198"/>
          <cell r="V198"/>
          <cell r="X198">
            <v>45950</v>
          </cell>
          <cell r="Z198" t="str">
            <v xml:space="preserve">300กระสอบแบนเต็มใบ </v>
          </cell>
          <cell r="AA198">
            <v>5000</v>
          </cell>
          <cell r="AB198">
            <v>0</v>
          </cell>
          <cell r="AC198">
            <v>0</v>
          </cell>
          <cell r="AD198">
            <v>0</v>
          </cell>
          <cell r="AG198"/>
          <cell r="AI198"/>
          <cell r="AJ198">
            <v>0</v>
          </cell>
          <cell r="AL198">
            <v>5000</v>
          </cell>
          <cell r="AM198"/>
          <cell r="AN198">
            <v>5250</v>
          </cell>
          <cell r="AO198" t="str">
            <v>WSWT2025850</v>
          </cell>
          <cell r="AQ198">
            <v>5657.85</v>
          </cell>
          <cell r="AR198">
            <v>0</v>
          </cell>
          <cell r="AS198">
            <v>5657.85</v>
          </cell>
          <cell r="AT198">
            <v>0</v>
          </cell>
          <cell r="AU198">
            <v>0</v>
          </cell>
          <cell r="BZ198" t="str">
            <v>WRWT25850/WRWT25800</v>
          </cell>
          <cell r="CA198">
            <v>445.71285000000012</v>
          </cell>
          <cell r="DL198" t="str">
            <v>P7</v>
          </cell>
          <cell r="DM198">
            <v>2</v>
          </cell>
          <cell r="DN198">
            <v>45950</v>
          </cell>
          <cell r="DP198">
            <v>45945</v>
          </cell>
          <cell r="DQ198"/>
          <cell r="DR198">
            <v>45941</v>
          </cell>
          <cell r="DS198">
            <v>45948</v>
          </cell>
          <cell r="DT198">
            <v>45949</v>
          </cell>
          <cell r="DU198">
            <v>45949</v>
          </cell>
          <cell r="DW198"/>
          <cell r="DX198"/>
          <cell r="DY198"/>
          <cell r="DZ198"/>
          <cell r="EA198"/>
          <cell r="EB198"/>
          <cell r="EC198" t="str">
            <v>งานพิมพ์</v>
          </cell>
          <cell r="ED198" t="str">
            <v xml:space="preserve"> /</v>
          </cell>
          <cell r="EG198"/>
          <cell r="EH198"/>
          <cell r="EI198"/>
        </row>
        <row r="199">
          <cell r="B199" t="str">
            <v>MK68-001118</v>
          </cell>
          <cell r="C199">
            <v>45916</v>
          </cell>
          <cell r="E199" t="str">
            <v>บจก.ซันฟีด</v>
          </cell>
          <cell r="F199">
            <v>931</v>
          </cell>
          <cell r="G199">
            <v>20</v>
          </cell>
          <cell r="H199">
            <v>39</v>
          </cell>
          <cell r="I199" t="str">
            <v>ขาว</v>
          </cell>
          <cell r="J199"/>
          <cell r="L199">
            <v>84</v>
          </cell>
          <cell r="M199" t="str">
            <v>+</v>
          </cell>
          <cell r="N199"/>
          <cell r="R199" t="str">
            <v>บิด</v>
          </cell>
          <cell r="T199" t="str">
            <v>ไม่สวมถุงใน</v>
          </cell>
          <cell r="U199"/>
          <cell r="V199"/>
          <cell r="X199">
            <v>45950</v>
          </cell>
          <cell r="Z199" t="str">
            <v xml:space="preserve">300กระสอบแบนเต็มใบ </v>
          </cell>
          <cell r="AA199">
            <v>5000</v>
          </cell>
          <cell r="AB199">
            <v>0</v>
          </cell>
          <cell r="AC199">
            <v>0</v>
          </cell>
          <cell r="AD199">
            <v>0</v>
          </cell>
          <cell r="AG199"/>
          <cell r="AI199"/>
          <cell r="AJ199">
            <v>0</v>
          </cell>
          <cell r="AL199">
            <v>5000</v>
          </cell>
          <cell r="AM199"/>
          <cell r="AN199">
            <v>5250</v>
          </cell>
          <cell r="AO199" t="str">
            <v>WSWT2025850</v>
          </cell>
          <cell r="AQ199">
            <v>5657.85</v>
          </cell>
          <cell r="AR199">
            <v>0</v>
          </cell>
          <cell r="AS199">
            <v>5657.85</v>
          </cell>
          <cell r="AT199">
            <v>0</v>
          </cell>
          <cell r="AU199">
            <v>0</v>
          </cell>
          <cell r="BZ199" t="str">
            <v>WRWT25850/WRWT25800</v>
          </cell>
          <cell r="CA199">
            <v>445.71285000000012</v>
          </cell>
          <cell r="DL199" t="str">
            <v>P7</v>
          </cell>
          <cell r="DM199">
            <v>2</v>
          </cell>
          <cell r="DN199">
            <v>45950</v>
          </cell>
          <cell r="DP199">
            <v>45945</v>
          </cell>
          <cell r="DQ199"/>
          <cell r="DR199">
            <v>45941</v>
          </cell>
          <cell r="DS199">
            <v>45948</v>
          </cell>
          <cell r="DT199">
            <v>45949</v>
          </cell>
          <cell r="DU199">
            <v>45949</v>
          </cell>
          <cell r="DW199"/>
          <cell r="DX199"/>
          <cell r="DY199"/>
          <cell r="DZ199"/>
          <cell r="EA199"/>
          <cell r="EB199"/>
          <cell r="EC199" t="str">
            <v>งานพิมพ์</v>
          </cell>
          <cell r="ED199" t="str">
            <v xml:space="preserve"> /</v>
          </cell>
          <cell r="EG199"/>
          <cell r="EH199"/>
          <cell r="EI199"/>
        </row>
        <row r="200">
          <cell r="B200" t="str">
            <v>MK68-001118</v>
          </cell>
          <cell r="C200">
            <v>45916</v>
          </cell>
          <cell r="E200" t="str">
            <v>บจก.ซันฟีด</v>
          </cell>
          <cell r="F200" t="str">
            <v>953 เอส</v>
          </cell>
          <cell r="G200">
            <v>20</v>
          </cell>
          <cell r="H200">
            <v>39</v>
          </cell>
          <cell r="I200" t="str">
            <v>ขาว</v>
          </cell>
          <cell r="J200"/>
          <cell r="L200">
            <v>84</v>
          </cell>
          <cell r="M200" t="str">
            <v>+</v>
          </cell>
          <cell r="N200"/>
          <cell r="R200" t="str">
            <v>บิด</v>
          </cell>
          <cell r="T200" t="str">
            <v>ไม่สวมถุงใน</v>
          </cell>
          <cell r="U200"/>
          <cell r="V200"/>
          <cell r="X200">
            <v>45950</v>
          </cell>
          <cell r="Z200" t="str">
            <v xml:space="preserve">300กระสอบแบนเต็มใบ </v>
          </cell>
          <cell r="AA200">
            <v>2500</v>
          </cell>
          <cell r="AB200">
            <v>0</v>
          </cell>
          <cell r="AC200">
            <v>0</v>
          </cell>
          <cell r="AD200">
            <v>0</v>
          </cell>
          <cell r="AG200"/>
          <cell r="AI200"/>
          <cell r="AJ200">
            <v>0</v>
          </cell>
          <cell r="AL200">
            <v>2500</v>
          </cell>
          <cell r="AM200"/>
          <cell r="AN200">
            <v>2625</v>
          </cell>
          <cell r="AO200" t="str">
            <v>WSWT2025850</v>
          </cell>
          <cell r="AQ200">
            <v>2828.9250000000002</v>
          </cell>
          <cell r="AR200">
            <v>0</v>
          </cell>
          <cell r="AS200">
            <v>2828.9250000000002</v>
          </cell>
          <cell r="AT200">
            <v>0</v>
          </cell>
          <cell r="AU200">
            <v>0</v>
          </cell>
          <cell r="BZ200" t="str">
            <v>WRWT25850/WRWT25800</v>
          </cell>
          <cell r="CA200">
            <v>222.85642500000006</v>
          </cell>
          <cell r="DL200" t="str">
            <v>P7</v>
          </cell>
          <cell r="DM200">
            <v>2</v>
          </cell>
          <cell r="DN200">
            <v>45950</v>
          </cell>
          <cell r="DP200">
            <v>45945</v>
          </cell>
          <cell r="DQ200"/>
          <cell r="DR200">
            <v>45941</v>
          </cell>
          <cell r="DS200">
            <v>45948</v>
          </cell>
          <cell r="DT200">
            <v>45949</v>
          </cell>
          <cell r="DU200">
            <v>45949</v>
          </cell>
          <cell r="DW200"/>
          <cell r="DX200"/>
          <cell r="DY200"/>
          <cell r="DZ200"/>
          <cell r="EA200"/>
          <cell r="EB200"/>
          <cell r="EC200" t="str">
            <v>งานพิมพ์</v>
          </cell>
          <cell r="ED200" t="str">
            <v xml:space="preserve"> /</v>
          </cell>
          <cell r="EG200"/>
          <cell r="EH200"/>
          <cell r="EI200"/>
        </row>
        <row r="201">
          <cell r="B201" t="str">
            <v>MK68-001118</v>
          </cell>
          <cell r="C201">
            <v>45916</v>
          </cell>
          <cell r="E201" t="str">
            <v>บจก.ซันฟีด</v>
          </cell>
          <cell r="F201">
            <v>932</v>
          </cell>
          <cell r="G201">
            <v>20</v>
          </cell>
          <cell r="H201">
            <v>38</v>
          </cell>
          <cell r="I201" t="str">
            <v>ขาว</v>
          </cell>
          <cell r="J201"/>
          <cell r="L201">
            <v>82</v>
          </cell>
          <cell r="M201" t="str">
            <v>+</v>
          </cell>
          <cell r="N201"/>
          <cell r="R201" t="str">
            <v>บิด</v>
          </cell>
          <cell r="T201" t="str">
            <v>ไม่สวมถุงใน</v>
          </cell>
          <cell r="U201"/>
          <cell r="V201"/>
          <cell r="X201">
            <v>45950</v>
          </cell>
          <cell r="Z201" t="str">
            <v xml:space="preserve">300กระสอบแบนเต็มใบ </v>
          </cell>
          <cell r="AA201">
            <v>2500</v>
          </cell>
          <cell r="AB201">
            <v>0</v>
          </cell>
          <cell r="AC201">
            <v>0</v>
          </cell>
          <cell r="AD201">
            <v>0</v>
          </cell>
          <cell r="AG201"/>
          <cell r="AI201"/>
          <cell r="AJ201">
            <v>0</v>
          </cell>
          <cell r="AL201">
            <v>2500</v>
          </cell>
          <cell r="AM201"/>
          <cell r="AN201">
            <v>2625</v>
          </cell>
          <cell r="AO201" t="str">
            <v>WSWT2025850</v>
          </cell>
          <cell r="AQ201">
            <v>2759.0749999999998</v>
          </cell>
          <cell r="AR201">
            <v>0</v>
          </cell>
          <cell r="AS201">
            <v>2759.0749999999998</v>
          </cell>
          <cell r="AT201">
            <v>0</v>
          </cell>
          <cell r="AU201">
            <v>0</v>
          </cell>
          <cell r="BZ201" t="str">
            <v>WRWT25850/WRWT25800</v>
          </cell>
          <cell r="CA201">
            <v>217.3537972222222</v>
          </cell>
          <cell r="DL201" t="str">
            <v>P7</v>
          </cell>
          <cell r="DM201">
            <v>2</v>
          </cell>
          <cell r="DN201">
            <v>45950</v>
          </cell>
          <cell r="DP201">
            <v>45945</v>
          </cell>
          <cell r="DQ201"/>
          <cell r="DR201">
            <v>45941</v>
          </cell>
          <cell r="DS201">
            <v>45948</v>
          </cell>
          <cell r="DT201">
            <v>45949</v>
          </cell>
          <cell r="DU201">
            <v>45949</v>
          </cell>
          <cell r="DW201"/>
          <cell r="DX201"/>
          <cell r="DY201"/>
          <cell r="DZ201"/>
          <cell r="EA201"/>
          <cell r="EB201"/>
          <cell r="EC201" t="str">
            <v>งานพิมพ์</v>
          </cell>
          <cell r="ED201" t="str">
            <v xml:space="preserve"> /</v>
          </cell>
          <cell r="EG201"/>
          <cell r="EH201"/>
          <cell r="EI201"/>
        </row>
        <row r="202">
          <cell r="B202" t="str">
            <v>MK68-001118</v>
          </cell>
          <cell r="C202">
            <v>45916</v>
          </cell>
          <cell r="E202" t="str">
            <v>บจก.ซันฟีด</v>
          </cell>
          <cell r="F202" t="str">
            <v>915 เอ็ม</v>
          </cell>
          <cell r="G202">
            <v>20</v>
          </cell>
          <cell r="H202">
            <v>39</v>
          </cell>
          <cell r="I202" t="str">
            <v>ขาว</v>
          </cell>
          <cell r="J202"/>
          <cell r="L202">
            <v>84</v>
          </cell>
          <cell r="M202" t="str">
            <v>+</v>
          </cell>
          <cell r="N202"/>
          <cell r="R202" t="str">
            <v>บิด</v>
          </cell>
          <cell r="T202" t="str">
            <v>ไม่สวมถุงใน</v>
          </cell>
          <cell r="U202"/>
          <cell r="V202"/>
          <cell r="X202">
            <v>45951</v>
          </cell>
          <cell r="Z202" t="str">
            <v xml:space="preserve">300กระสอบแบนเต็มใบ </v>
          </cell>
          <cell r="AA202">
            <v>5000</v>
          </cell>
          <cell r="AB202">
            <v>0</v>
          </cell>
          <cell r="AC202">
            <v>0</v>
          </cell>
          <cell r="AD202">
            <v>0</v>
          </cell>
          <cell r="AG202"/>
          <cell r="AI202"/>
          <cell r="AJ202">
            <v>0</v>
          </cell>
          <cell r="AL202">
            <v>5000</v>
          </cell>
          <cell r="AM202"/>
          <cell r="AN202">
            <v>5250</v>
          </cell>
          <cell r="AO202" t="str">
            <v>WSWT2025850</v>
          </cell>
          <cell r="AQ202">
            <v>5657.85</v>
          </cell>
          <cell r="AR202">
            <v>0</v>
          </cell>
          <cell r="AS202">
            <v>5657.85</v>
          </cell>
          <cell r="AT202">
            <v>0</v>
          </cell>
          <cell r="AU202">
            <v>0</v>
          </cell>
          <cell r="BZ202" t="str">
            <v>WRWT25850/WRWT25800</v>
          </cell>
          <cell r="CA202">
            <v>445.71285000000012</v>
          </cell>
          <cell r="DL202" t="str">
            <v>P7</v>
          </cell>
          <cell r="DM202">
            <v>2</v>
          </cell>
          <cell r="DN202">
            <v>45951</v>
          </cell>
          <cell r="DP202">
            <v>45946</v>
          </cell>
          <cell r="DQ202"/>
          <cell r="DR202">
            <v>45942</v>
          </cell>
          <cell r="DS202">
            <v>45949</v>
          </cell>
          <cell r="DT202">
            <v>45950</v>
          </cell>
          <cell r="DU202">
            <v>45950</v>
          </cell>
          <cell r="DW202"/>
          <cell r="DX202"/>
          <cell r="DY202"/>
          <cell r="DZ202"/>
          <cell r="EA202"/>
          <cell r="EB202"/>
          <cell r="EC202" t="str">
            <v>งานพิมพ์</v>
          </cell>
          <cell r="ED202" t="str">
            <v xml:space="preserve"> /</v>
          </cell>
          <cell r="EG202"/>
          <cell r="EH202"/>
          <cell r="EI202"/>
        </row>
        <row r="203">
          <cell r="B203" t="str">
            <v>MK68-001118</v>
          </cell>
          <cell r="C203">
            <v>45916</v>
          </cell>
          <cell r="E203" t="str">
            <v>บจก.ซันฟีด</v>
          </cell>
          <cell r="F203" t="str">
            <v>915 พี</v>
          </cell>
          <cell r="G203">
            <v>20</v>
          </cell>
          <cell r="H203">
            <v>39</v>
          </cell>
          <cell r="I203" t="str">
            <v>ขาว</v>
          </cell>
          <cell r="J203"/>
          <cell r="L203">
            <v>84</v>
          </cell>
          <cell r="M203" t="str">
            <v>+</v>
          </cell>
          <cell r="N203"/>
          <cell r="R203" t="str">
            <v>บิด</v>
          </cell>
          <cell r="T203" t="str">
            <v>ไม่สวมถุงใน</v>
          </cell>
          <cell r="U203"/>
          <cell r="V203"/>
          <cell r="X203">
            <v>45951</v>
          </cell>
          <cell r="Z203" t="str">
            <v xml:space="preserve">300กระสอบแบนเต็มใบ </v>
          </cell>
          <cell r="AA203">
            <v>5000</v>
          </cell>
          <cell r="AB203">
            <v>0</v>
          </cell>
          <cell r="AC203">
            <v>0</v>
          </cell>
          <cell r="AD203">
            <v>0</v>
          </cell>
          <cell r="AG203"/>
          <cell r="AI203"/>
          <cell r="AJ203">
            <v>0</v>
          </cell>
          <cell r="AL203">
            <v>5000</v>
          </cell>
          <cell r="AM203"/>
          <cell r="AN203">
            <v>5250</v>
          </cell>
          <cell r="AO203" t="str">
            <v>WSWT2025850</v>
          </cell>
          <cell r="AQ203">
            <v>5657.85</v>
          </cell>
          <cell r="AR203">
            <v>0</v>
          </cell>
          <cell r="AS203">
            <v>5657.85</v>
          </cell>
          <cell r="AT203">
            <v>0</v>
          </cell>
          <cell r="AU203">
            <v>0</v>
          </cell>
          <cell r="BZ203" t="str">
            <v>WRWT25850/WRWT25800</v>
          </cell>
          <cell r="CA203">
            <v>445.71285000000012</v>
          </cell>
          <cell r="DL203" t="str">
            <v>P7</v>
          </cell>
          <cell r="DM203">
            <v>2</v>
          </cell>
          <cell r="DN203">
            <v>45951</v>
          </cell>
          <cell r="DP203">
            <v>45946</v>
          </cell>
          <cell r="DQ203"/>
          <cell r="DR203">
            <v>45942</v>
          </cell>
          <cell r="DS203">
            <v>45949</v>
          </cell>
          <cell r="DT203">
            <v>45950</v>
          </cell>
          <cell r="DU203">
            <v>45950</v>
          </cell>
          <cell r="DW203"/>
          <cell r="DX203"/>
          <cell r="DY203"/>
          <cell r="DZ203"/>
          <cell r="EA203"/>
          <cell r="EB203"/>
          <cell r="EC203" t="str">
            <v>งานพิมพ์</v>
          </cell>
          <cell r="ED203" t="str">
            <v xml:space="preserve"> /</v>
          </cell>
          <cell r="EG203"/>
          <cell r="EH203"/>
          <cell r="EI203"/>
        </row>
        <row r="204">
          <cell r="B204" t="str">
            <v>MK68-001118</v>
          </cell>
          <cell r="C204">
            <v>45916</v>
          </cell>
          <cell r="E204" t="str">
            <v>บจก.ซันฟีด</v>
          </cell>
          <cell r="F204" t="str">
            <v>ไก่เนื้อ สระบุรี2</v>
          </cell>
          <cell r="G204">
            <v>20</v>
          </cell>
          <cell r="H204">
            <v>39</v>
          </cell>
          <cell r="I204" t="str">
            <v>ขาว</v>
          </cell>
          <cell r="J204"/>
          <cell r="L204">
            <v>84</v>
          </cell>
          <cell r="M204" t="str">
            <v>+</v>
          </cell>
          <cell r="N204"/>
          <cell r="R204" t="str">
            <v>บิด</v>
          </cell>
          <cell r="T204" t="str">
            <v>ไม่สวมถุงใน</v>
          </cell>
          <cell r="U204"/>
          <cell r="V204"/>
          <cell r="X204">
            <v>45951</v>
          </cell>
          <cell r="Z204" t="str">
            <v xml:space="preserve">300กระสอบแบนเต็มใบ </v>
          </cell>
          <cell r="AA204">
            <v>2500</v>
          </cell>
          <cell r="AB204">
            <v>0</v>
          </cell>
          <cell r="AC204">
            <v>0</v>
          </cell>
          <cell r="AD204">
            <v>0</v>
          </cell>
          <cell r="AG204"/>
          <cell r="AI204"/>
          <cell r="AJ204">
            <v>0</v>
          </cell>
          <cell r="AL204">
            <v>2500</v>
          </cell>
          <cell r="AM204"/>
          <cell r="AN204">
            <v>2625</v>
          </cell>
          <cell r="AO204" t="str">
            <v>WSWT2025850</v>
          </cell>
          <cell r="AQ204">
            <v>2828.9250000000002</v>
          </cell>
          <cell r="AR204">
            <v>0</v>
          </cell>
          <cell r="AS204">
            <v>2828.9250000000002</v>
          </cell>
          <cell r="AT204">
            <v>0</v>
          </cell>
          <cell r="AU204">
            <v>0</v>
          </cell>
          <cell r="BZ204" t="str">
            <v>WRWT25850/WRWT25800</v>
          </cell>
          <cell r="CA204">
            <v>222.85642500000006</v>
          </cell>
          <cell r="DL204" t="str">
            <v>P7</v>
          </cell>
          <cell r="DM204">
            <v>2</v>
          </cell>
          <cell r="DN204">
            <v>45951</v>
          </cell>
          <cell r="DP204">
            <v>45946</v>
          </cell>
          <cell r="DQ204"/>
          <cell r="DR204">
            <v>45942</v>
          </cell>
          <cell r="DS204">
            <v>45949</v>
          </cell>
          <cell r="DT204">
            <v>45950</v>
          </cell>
          <cell r="DU204">
            <v>45950</v>
          </cell>
          <cell r="DW204"/>
          <cell r="DX204"/>
          <cell r="DY204"/>
          <cell r="DZ204"/>
          <cell r="EA204"/>
          <cell r="EB204"/>
          <cell r="EC204" t="str">
            <v>งานพิมพ์</v>
          </cell>
          <cell r="ED204" t="str">
            <v xml:space="preserve"> /</v>
          </cell>
          <cell r="EG204"/>
          <cell r="EH204"/>
          <cell r="EI204"/>
        </row>
        <row r="205">
          <cell r="B205" t="str">
            <v>MK68-001118</v>
          </cell>
          <cell r="C205">
            <v>45916</v>
          </cell>
          <cell r="E205" t="str">
            <v>บจก.ซันฟีด</v>
          </cell>
          <cell r="F205">
            <v>935</v>
          </cell>
          <cell r="G205">
            <v>20</v>
          </cell>
          <cell r="H205">
            <v>37</v>
          </cell>
          <cell r="I205" t="str">
            <v>ขาว</v>
          </cell>
          <cell r="J205"/>
          <cell r="L205">
            <v>80</v>
          </cell>
          <cell r="M205" t="str">
            <v>+</v>
          </cell>
          <cell r="N205"/>
          <cell r="R205" t="str">
            <v>บิด</v>
          </cell>
          <cell r="T205" t="str">
            <v>ไม่สวมถุงใน</v>
          </cell>
          <cell r="U205"/>
          <cell r="V205"/>
          <cell r="X205">
            <v>45951</v>
          </cell>
          <cell r="Z205" t="str">
            <v xml:space="preserve">300กระสอบแบนเต็มใบ </v>
          </cell>
          <cell r="AA205">
            <v>5000</v>
          </cell>
          <cell r="AB205">
            <v>0</v>
          </cell>
          <cell r="AC205">
            <v>0</v>
          </cell>
          <cell r="AD205">
            <v>0</v>
          </cell>
          <cell r="AG205"/>
          <cell r="AI205"/>
          <cell r="AJ205">
            <v>0</v>
          </cell>
          <cell r="AL205">
            <v>5000</v>
          </cell>
          <cell r="AM205"/>
          <cell r="AN205">
            <v>5250</v>
          </cell>
          <cell r="AO205" t="str">
            <v>WSWT2025850</v>
          </cell>
          <cell r="AQ205">
            <v>5378.4500000000007</v>
          </cell>
          <cell r="AR205">
            <v>0</v>
          </cell>
          <cell r="AS205">
            <v>5378.4500000000007</v>
          </cell>
          <cell r="AT205">
            <v>0</v>
          </cell>
          <cell r="AU205">
            <v>0</v>
          </cell>
          <cell r="BZ205" t="str">
            <v>WRWT25850/WRWT25800</v>
          </cell>
          <cell r="CA205">
            <v>423.7023388888889</v>
          </cell>
          <cell r="DL205" t="str">
            <v>P7</v>
          </cell>
          <cell r="DM205">
            <v>2</v>
          </cell>
          <cell r="DN205">
            <v>45951</v>
          </cell>
          <cell r="DP205">
            <v>45946</v>
          </cell>
          <cell r="DQ205"/>
          <cell r="DR205">
            <v>45942</v>
          </cell>
          <cell r="DS205">
            <v>45949</v>
          </cell>
          <cell r="DT205">
            <v>45950</v>
          </cell>
          <cell r="DU205">
            <v>45950</v>
          </cell>
          <cell r="DW205"/>
          <cell r="DX205"/>
          <cell r="DY205"/>
          <cell r="DZ205"/>
          <cell r="EA205"/>
          <cell r="EB205"/>
          <cell r="EC205" t="str">
            <v>งานพิมพ์</v>
          </cell>
          <cell r="ED205" t="str">
            <v xml:space="preserve"> /</v>
          </cell>
          <cell r="EG205"/>
          <cell r="EH205"/>
          <cell r="EI205"/>
        </row>
        <row r="206">
          <cell r="B206" t="str">
            <v>MK68-001118</v>
          </cell>
          <cell r="C206">
            <v>45916</v>
          </cell>
          <cell r="E206" t="str">
            <v>บจก.ซันฟีด</v>
          </cell>
          <cell r="F206" t="str">
            <v>935 แอล</v>
          </cell>
          <cell r="G206">
            <v>20</v>
          </cell>
          <cell r="H206">
            <v>37</v>
          </cell>
          <cell r="I206" t="str">
            <v>ขาว</v>
          </cell>
          <cell r="J206"/>
          <cell r="L206">
            <v>80</v>
          </cell>
          <cell r="M206" t="str">
            <v>+</v>
          </cell>
          <cell r="N206"/>
          <cell r="R206" t="str">
            <v>บิด</v>
          </cell>
          <cell r="T206" t="str">
            <v>ไม่สวมถุงใน</v>
          </cell>
          <cell r="U206"/>
          <cell r="V206"/>
          <cell r="X206">
            <v>45951</v>
          </cell>
          <cell r="Z206" t="str">
            <v xml:space="preserve">300กระสอบแบนเต็มใบ </v>
          </cell>
          <cell r="AA206">
            <v>5000</v>
          </cell>
          <cell r="AB206">
            <v>0</v>
          </cell>
          <cell r="AC206">
            <v>0</v>
          </cell>
          <cell r="AD206">
            <v>0</v>
          </cell>
          <cell r="AG206"/>
          <cell r="AI206"/>
          <cell r="AJ206">
            <v>0</v>
          </cell>
          <cell r="AL206">
            <v>5000</v>
          </cell>
          <cell r="AM206"/>
          <cell r="AN206">
            <v>5250</v>
          </cell>
          <cell r="AO206" t="str">
            <v>WSWT2025850</v>
          </cell>
          <cell r="AQ206">
            <v>5378.4500000000007</v>
          </cell>
          <cell r="AR206">
            <v>0</v>
          </cell>
          <cell r="AS206">
            <v>5378.4500000000007</v>
          </cell>
          <cell r="AT206">
            <v>0</v>
          </cell>
          <cell r="AU206">
            <v>0</v>
          </cell>
          <cell r="BZ206" t="str">
            <v>WRWT25850/WRWT25800</v>
          </cell>
          <cell r="CA206">
            <v>423.7023388888889</v>
          </cell>
          <cell r="DL206" t="str">
            <v>P7</v>
          </cell>
          <cell r="DM206">
            <v>2</v>
          </cell>
          <cell r="DN206">
            <v>45951</v>
          </cell>
          <cell r="DP206">
            <v>45946</v>
          </cell>
          <cell r="DQ206"/>
          <cell r="DR206">
            <v>45942</v>
          </cell>
          <cell r="DS206">
            <v>45949</v>
          </cell>
          <cell r="DT206">
            <v>45950</v>
          </cell>
          <cell r="DU206">
            <v>45950</v>
          </cell>
          <cell r="DW206"/>
          <cell r="DX206"/>
          <cell r="DY206"/>
          <cell r="DZ206"/>
          <cell r="EA206"/>
          <cell r="EB206"/>
          <cell r="EC206" t="str">
            <v>งานพิมพ์</v>
          </cell>
          <cell r="ED206" t="str">
            <v xml:space="preserve"> /</v>
          </cell>
          <cell r="EG206"/>
          <cell r="EH206"/>
          <cell r="EI206"/>
        </row>
        <row r="207">
          <cell r="B207" t="str">
            <v>MK68-001118</v>
          </cell>
          <cell r="C207">
            <v>45916</v>
          </cell>
          <cell r="E207" t="str">
            <v>บจก.ซันฟีด</v>
          </cell>
          <cell r="F207" t="str">
            <v>935 เอ</v>
          </cell>
          <cell r="G207">
            <v>20</v>
          </cell>
          <cell r="H207">
            <v>37</v>
          </cell>
          <cell r="I207" t="str">
            <v>ขาว</v>
          </cell>
          <cell r="J207"/>
          <cell r="L207">
            <v>80</v>
          </cell>
          <cell r="M207" t="str">
            <v>+</v>
          </cell>
          <cell r="N207"/>
          <cell r="R207" t="str">
            <v>บิด</v>
          </cell>
          <cell r="T207" t="str">
            <v>ไม่สวมถุงใน</v>
          </cell>
          <cell r="U207"/>
          <cell r="V207"/>
          <cell r="X207">
            <v>45951</v>
          </cell>
          <cell r="Z207" t="str">
            <v xml:space="preserve">300กระสอบแบนเต็มใบ </v>
          </cell>
          <cell r="AA207">
            <v>10000</v>
          </cell>
          <cell r="AB207">
            <v>0</v>
          </cell>
          <cell r="AC207">
            <v>0</v>
          </cell>
          <cell r="AD207">
            <v>0</v>
          </cell>
          <cell r="AG207"/>
          <cell r="AI207"/>
          <cell r="AJ207">
            <v>0</v>
          </cell>
          <cell r="AL207">
            <v>10000</v>
          </cell>
          <cell r="AM207"/>
          <cell r="AN207">
            <v>10500</v>
          </cell>
          <cell r="AO207" t="str">
            <v>WSWT2025850</v>
          </cell>
          <cell r="AQ207">
            <v>10756.900000000001</v>
          </cell>
          <cell r="AR207">
            <v>10756.900000000001</v>
          </cell>
          <cell r="AS207">
            <v>0</v>
          </cell>
          <cell r="AT207">
            <v>0</v>
          </cell>
          <cell r="AU207">
            <v>0</v>
          </cell>
          <cell r="BZ207" t="str">
            <v>WRWT25850/WRWT25800</v>
          </cell>
          <cell r="CA207">
            <v>0</v>
          </cell>
          <cell r="DL207" t="str">
            <v>P7</v>
          </cell>
          <cell r="DM207">
            <v>2</v>
          </cell>
          <cell r="DN207">
            <v>45951</v>
          </cell>
          <cell r="DP207">
            <v>45946</v>
          </cell>
          <cell r="DQ207"/>
          <cell r="DR207">
            <v>45942</v>
          </cell>
          <cell r="DS207">
            <v>45949</v>
          </cell>
          <cell r="DT207">
            <v>45950</v>
          </cell>
          <cell r="DU207">
            <v>45950</v>
          </cell>
          <cell r="DW207"/>
          <cell r="DX207"/>
          <cell r="DY207"/>
          <cell r="DZ207"/>
          <cell r="EA207"/>
          <cell r="EB207"/>
          <cell r="EC207" t="str">
            <v>งานพิมพ์</v>
          </cell>
          <cell r="ED207" t="str">
            <v xml:space="preserve"> /</v>
          </cell>
          <cell r="EG207"/>
          <cell r="EH207"/>
          <cell r="EI207"/>
        </row>
        <row r="208">
          <cell r="B208" t="str">
            <v>MK68-001118</v>
          </cell>
          <cell r="C208">
            <v>45916</v>
          </cell>
          <cell r="E208" t="str">
            <v>บจก.ซันฟีด</v>
          </cell>
          <cell r="F208" t="str">
            <v>915 เอ็ม</v>
          </cell>
          <cell r="G208">
            <v>20</v>
          </cell>
          <cell r="H208">
            <v>39</v>
          </cell>
          <cell r="I208" t="str">
            <v>ขาว</v>
          </cell>
          <cell r="J208"/>
          <cell r="L208">
            <v>84</v>
          </cell>
          <cell r="M208" t="str">
            <v>+</v>
          </cell>
          <cell r="N208"/>
          <cell r="R208" t="str">
            <v>บิด</v>
          </cell>
          <cell r="T208" t="str">
            <v>ไม่สวมถุงใน</v>
          </cell>
          <cell r="U208"/>
          <cell r="V208"/>
          <cell r="X208">
            <v>45952</v>
          </cell>
          <cell r="Z208" t="str">
            <v xml:space="preserve">300กระสอบแบนเต็มใบ </v>
          </cell>
          <cell r="AA208">
            <v>5000</v>
          </cell>
          <cell r="AB208">
            <v>0</v>
          </cell>
          <cell r="AC208">
            <v>0</v>
          </cell>
          <cell r="AD208">
            <v>0</v>
          </cell>
          <cell r="AG208"/>
          <cell r="AI208"/>
          <cell r="AJ208">
            <v>0</v>
          </cell>
          <cell r="AL208">
            <v>5000</v>
          </cell>
          <cell r="AM208"/>
          <cell r="AN208">
            <v>5250</v>
          </cell>
          <cell r="AO208" t="str">
            <v>WSWT2025850</v>
          </cell>
          <cell r="AQ208">
            <v>5657.85</v>
          </cell>
          <cell r="AR208">
            <v>0</v>
          </cell>
          <cell r="AS208">
            <v>5657.85</v>
          </cell>
          <cell r="AT208">
            <v>0</v>
          </cell>
          <cell r="AU208">
            <v>0</v>
          </cell>
          <cell r="BZ208" t="str">
            <v>WRWT25850/WRWT25800</v>
          </cell>
          <cell r="CA208">
            <v>445.71285000000012</v>
          </cell>
          <cell r="DL208" t="str">
            <v>P7</v>
          </cell>
          <cell r="DM208">
            <v>2</v>
          </cell>
          <cell r="DN208">
            <v>45952</v>
          </cell>
          <cell r="DP208">
            <v>45947</v>
          </cell>
          <cell r="DQ208"/>
          <cell r="DR208">
            <v>45943</v>
          </cell>
          <cell r="DS208">
            <v>45950</v>
          </cell>
          <cell r="DT208">
            <v>45951</v>
          </cell>
          <cell r="DU208">
            <v>45951</v>
          </cell>
          <cell r="DW208"/>
          <cell r="DX208"/>
          <cell r="DY208"/>
          <cell r="DZ208"/>
          <cell r="EA208"/>
          <cell r="EB208"/>
          <cell r="EC208" t="str">
            <v>งานพิมพ์</v>
          </cell>
          <cell r="ED208" t="str">
            <v xml:space="preserve"> /</v>
          </cell>
          <cell r="EG208"/>
          <cell r="EH208"/>
          <cell r="EI208"/>
        </row>
        <row r="209">
          <cell r="B209" t="str">
            <v>MK68-001118</v>
          </cell>
          <cell r="C209">
            <v>45916</v>
          </cell>
          <cell r="E209" t="str">
            <v>บจก.ซันฟีด</v>
          </cell>
          <cell r="F209">
            <v>21</v>
          </cell>
          <cell r="G209">
            <v>20</v>
          </cell>
          <cell r="H209">
            <v>39</v>
          </cell>
          <cell r="I209" t="str">
            <v>ขาว</v>
          </cell>
          <cell r="J209"/>
          <cell r="L209">
            <v>84</v>
          </cell>
          <cell r="M209" t="str">
            <v>+</v>
          </cell>
          <cell r="N209"/>
          <cell r="R209" t="str">
            <v>บิด</v>
          </cell>
          <cell r="T209" t="str">
            <v>ไม่สวมถุงใน</v>
          </cell>
          <cell r="U209"/>
          <cell r="V209"/>
          <cell r="X209">
            <v>45952</v>
          </cell>
          <cell r="Z209" t="str">
            <v xml:space="preserve">300กระสอบแบนเต็มใบ </v>
          </cell>
          <cell r="AA209">
            <v>2500</v>
          </cell>
          <cell r="AB209">
            <v>0</v>
          </cell>
          <cell r="AC209">
            <v>0</v>
          </cell>
          <cell r="AD209">
            <v>0</v>
          </cell>
          <cell r="AG209"/>
          <cell r="AI209"/>
          <cell r="AJ209">
            <v>0</v>
          </cell>
          <cell r="AL209">
            <v>2500</v>
          </cell>
          <cell r="AM209"/>
          <cell r="AN209">
            <v>2625</v>
          </cell>
          <cell r="AO209" t="str">
            <v>WSWT2025850</v>
          </cell>
          <cell r="AQ209">
            <v>2828.9250000000002</v>
          </cell>
          <cell r="AR209">
            <v>0</v>
          </cell>
          <cell r="AS209">
            <v>2828.9250000000002</v>
          </cell>
          <cell r="AT209">
            <v>0</v>
          </cell>
          <cell r="AU209">
            <v>0</v>
          </cell>
          <cell r="BZ209" t="str">
            <v>WRWT25850/WRWT25800</v>
          </cell>
          <cell r="CA209">
            <v>222.85642500000006</v>
          </cell>
          <cell r="DL209" t="str">
            <v>P7</v>
          </cell>
          <cell r="DM209">
            <v>2</v>
          </cell>
          <cell r="DN209">
            <v>45952</v>
          </cell>
          <cell r="DP209">
            <v>45947</v>
          </cell>
          <cell r="DQ209"/>
          <cell r="DR209">
            <v>45943</v>
          </cell>
          <cell r="DS209">
            <v>45950</v>
          </cell>
          <cell r="DT209">
            <v>45951</v>
          </cell>
          <cell r="DU209">
            <v>45951</v>
          </cell>
          <cell r="DW209"/>
          <cell r="DX209"/>
          <cell r="DY209"/>
          <cell r="DZ209"/>
          <cell r="EA209"/>
          <cell r="EB209"/>
          <cell r="EC209" t="str">
            <v>งานพิมพ์</v>
          </cell>
          <cell r="ED209" t="str">
            <v xml:space="preserve"> /</v>
          </cell>
          <cell r="EG209"/>
          <cell r="EH209"/>
          <cell r="EI209"/>
        </row>
        <row r="210">
          <cell r="B210" t="str">
            <v>MK68-001118</v>
          </cell>
          <cell r="C210">
            <v>45916</v>
          </cell>
          <cell r="E210" t="str">
            <v>บจก.ซันฟีด</v>
          </cell>
          <cell r="F210" t="str">
            <v>952 เอส</v>
          </cell>
          <cell r="G210">
            <v>20</v>
          </cell>
          <cell r="H210">
            <v>39</v>
          </cell>
          <cell r="I210" t="str">
            <v>ขาว</v>
          </cell>
          <cell r="J210"/>
          <cell r="L210">
            <v>84</v>
          </cell>
          <cell r="M210" t="str">
            <v>+</v>
          </cell>
          <cell r="N210"/>
          <cell r="R210" t="str">
            <v>บิด</v>
          </cell>
          <cell r="T210" t="str">
            <v>ไม่สวมถุงใน</v>
          </cell>
          <cell r="U210"/>
          <cell r="V210"/>
          <cell r="X210">
            <v>45952</v>
          </cell>
          <cell r="Z210" t="str">
            <v xml:space="preserve">300กระสอบแบนเต็มใบ </v>
          </cell>
          <cell r="AA210">
            <v>2500</v>
          </cell>
          <cell r="AB210">
            <v>0</v>
          </cell>
          <cell r="AC210">
            <v>0</v>
          </cell>
          <cell r="AD210">
            <v>0</v>
          </cell>
          <cell r="AG210"/>
          <cell r="AI210"/>
          <cell r="AJ210">
            <v>0</v>
          </cell>
          <cell r="AL210">
            <v>2500</v>
          </cell>
          <cell r="AM210"/>
          <cell r="AN210">
            <v>2625</v>
          </cell>
          <cell r="AO210" t="str">
            <v>WSWT2025850</v>
          </cell>
          <cell r="AQ210">
            <v>2828.9250000000002</v>
          </cell>
          <cell r="AR210">
            <v>0</v>
          </cell>
          <cell r="AS210">
            <v>2828.9250000000002</v>
          </cell>
          <cell r="AT210">
            <v>0</v>
          </cell>
          <cell r="AU210">
            <v>0</v>
          </cell>
          <cell r="BZ210" t="str">
            <v>WRWT25850/WRWT25800</v>
          </cell>
          <cell r="CA210">
            <v>222.85642500000006</v>
          </cell>
          <cell r="DL210" t="str">
            <v>P7</v>
          </cell>
          <cell r="DM210">
            <v>2</v>
          </cell>
          <cell r="DN210">
            <v>45952</v>
          </cell>
          <cell r="DP210">
            <v>45947</v>
          </cell>
          <cell r="DQ210"/>
          <cell r="DR210">
            <v>45943</v>
          </cell>
          <cell r="DS210">
            <v>45950</v>
          </cell>
          <cell r="DT210">
            <v>45951</v>
          </cell>
          <cell r="DU210">
            <v>45951</v>
          </cell>
          <cell r="DW210"/>
          <cell r="DX210"/>
          <cell r="DY210"/>
          <cell r="DZ210"/>
          <cell r="EA210"/>
          <cell r="EB210"/>
          <cell r="EC210" t="str">
            <v>งานพิมพ์</v>
          </cell>
          <cell r="ED210" t="str">
            <v xml:space="preserve"> /</v>
          </cell>
          <cell r="EG210"/>
          <cell r="EH210"/>
          <cell r="EI210"/>
        </row>
        <row r="211">
          <cell r="B211" t="str">
            <v>MK68-001118</v>
          </cell>
          <cell r="C211">
            <v>45916</v>
          </cell>
          <cell r="E211" t="str">
            <v>บจก.ซันฟีด</v>
          </cell>
          <cell r="F211" t="str">
            <v>ไก่ไข่เบอร์ 5 เอ็ม</v>
          </cell>
          <cell r="G211">
            <v>20</v>
          </cell>
          <cell r="H211">
            <v>39</v>
          </cell>
          <cell r="I211" t="str">
            <v>ขาว</v>
          </cell>
          <cell r="J211"/>
          <cell r="L211">
            <v>84</v>
          </cell>
          <cell r="M211" t="str">
            <v>+</v>
          </cell>
          <cell r="N211"/>
          <cell r="R211" t="str">
            <v>บิด</v>
          </cell>
          <cell r="T211" t="str">
            <v>ไม่สวมถุงใน</v>
          </cell>
          <cell r="U211"/>
          <cell r="V211"/>
          <cell r="X211">
            <v>45952</v>
          </cell>
          <cell r="Z211" t="str">
            <v xml:space="preserve">300กระสอบแบนเต็มใบ </v>
          </cell>
          <cell r="AA211">
            <v>2500</v>
          </cell>
          <cell r="AB211">
            <v>0</v>
          </cell>
          <cell r="AC211">
            <v>0</v>
          </cell>
          <cell r="AD211">
            <v>0</v>
          </cell>
          <cell r="AG211"/>
          <cell r="AI211"/>
          <cell r="AJ211">
            <v>0</v>
          </cell>
          <cell r="AL211">
            <v>2500</v>
          </cell>
          <cell r="AM211"/>
          <cell r="AN211">
            <v>2625</v>
          </cell>
          <cell r="AO211" t="str">
            <v>WSWT2025850</v>
          </cell>
          <cell r="AQ211">
            <v>2828.9250000000002</v>
          </cell>
          <cell r="AR211">
            <v>0</v>
          </cell>
          <cell r="AS211">
            <v>2828.9250000000002</v>
          </cell>
          <cell r="AT211">
            <v>0</v>
          </cell>
          <cell r="AU211">
            <v>0</v>
          </cell>
          <cell r="BZ211" t="str">
            <v>WRWT25850/WRWT25800</v>
          </cell>
          <cell r="CA211">
            <v>222.85642500000006</v>
          </cell>
          <cell r="DL211" t="str">
            <v>P7</v>
          </cell>
          <cell r="DM211">
            <v>2</v>
          </cell>
          <cell r="DN211">
            <v>45952</v>
          </cell>
          <cell r="DP211">
            <v>45947</v>
          </cell>
          <cell r="DQ211"/>
          <cell r="DR211">
            <v>45943</v>
          </cell>
          <cell r="DS211">
            <v>45950</v>
          </cell>
          <cell r="DT211">
            <v>45951</v>
          </cell>
          <cell r="DU211">
            <v>45951</v>
          </cell>
          <cell r="DW211"/>
          <cell r="DX211"/>
          <cell r="DY211"/>
          <cell r="DZ211"/>
          <cell r="EA211"/>
          <cell r="EB211"/>
          <cell r="EC211" t="str">
            <v>งานพิมพ์</v>
          </cell>
          <cell r="ED211" t="str">
            <v xml:space="preserve"> /</v>
          </cell>
          <cell r="EG211"/>
          <cell r="EH211"/>
          <cell r="EI211"/>
        </row>
        <row r="212">
          <cell r="B212" t="str">
            <v>MK68-001118</v>
          </cell>
          <cell r="C212">
            <v>45916</v>
          </cell>
          <cell r="E212" t="str">
            <v>บจก.ซันฟีด</v>
          </cell>
          <cell r="F212" t="str">
            <v>แถบส้ม</v>
          </cell>
          <cell r="G212">
            <v>20</v>
          </cell>
          <cell r="H212">
            <v>38</v>
          </cell>
          <cell r="I212" t="str">
            <v>ขาว</v>
          </cell>
          <cell r="J212"/>
          <cell r="L212">
            <v>82</v>
          </cell>
          <cell r="M212" t="str">
            <v>+</v>
          </cell>
          <cell r="N212"/>
          <cell r="R212" t="str">
            <v>บิด</v>
          </cell>
          <cell r="T212" t="str">
            <v>ไม่สวมถุงใน</v>
          </cell>
          <cell r="U212"/>
          <cell r="V212"/>
          <cell r="X212">
            <v>45954</v>
          </cell>
          <cell r="Z212" t="str">
            <v xml:space="preserve">300กระสอบแบนเต็มใบ </v>
          </cell>
          <cell r="AA212">
            <v>5000</v>
          </cell>
          <cell r="AB212">
            <v>0</v>
          </cell>
          <cell r="AC212">
            <v>0</v>
          </cell>
          <cell r="AD212">
            <v>0</v>
          </cell>
          <cell r="AG212"/>
          <cell r="AI212"/>
          <cell r="AJ212">
            <v>0</v>
          </cell>
          <cell r="AL212">
            <v>5000</v>
          </cell>
          <cell r="AM212"/>
          <cell r="AN212">
            <v>5250</v>
          </cell>
          <cell r="AO212" t="str">
            <v>WSWT2025850</v>
          </cell>
          <cell r="AQ212">
            <v>5518.15</v>
          </cell>
          <cell r="AR212">
            <v>0</v>
          </cell>
          <cell r="AS212">
            <v>5518.15</v>
          </cell>
          <cell r="AT212">
            <v>0</v>
          </cell>
          <cell r="AU212">
            <v>0</v>
          </cell>
          <cell r="BZ212" t="str">
            <v>WRWT25850/WRWT25800</v>
          </cell>
          <cell r="CA212">
            <v>434.7075944444444</v>
          </cell>
          <cell r="DL212" t="str">
            <v>P7</v>
          </cell>
          <cell r="DM212">
            <v>2</v>
          </cell>
          <cell r="DN212">
            <v>45954</v>
          </cell>
          <cell r="DP212">
            <v>45949</v>
          </cell>
          <cell r="DQ212"/>
          <cell r="DR212">
            <v>45945</v>
          </cell>
          <cell r="DS212">
            <v>45952</v>
          </cell>
          <cell r="DT212">
            <v>45953</v>
          </cell>
          <cell r="DU212">
            <v>45953</v>
          </cell>
          <cell r="DW212"/>
          <cell r="DX212"/>
          <cell r="DY212"/>
          <cell r="DZ212"/>
          <cell r="EA212"/>
          <cell r="EB212"/>
          <cell r="EC212" t="str">
            <v>งานพิมพ์</v>
          </cell>
          <cell r="ED212" t="str">
            <v xml:space="preserve"> /</v>
          </cell>
          <cell r="EG212"/>
          <cell r="EH212"/>
          <cell r="EI212"/>
        </row>
        <row r="213">
          <cell r="B213" t="str">
            <v>MK68-001118</v>
          </cell>
          <cell r="C213">
            <v>45916</v>
          </cell>
          <cell r="E213" t="str">
            <v>บจก.ซันฟีด</v>
          </cell>
          <cell r="F213" t="str">
            <v>915 เอ็ม</v>
          </cell>
          <cell r="G213">
            <v>20</v>
          </cell>
          <cell r="H213">
            <v>39</v>
          </cell>
          <cell r="I213" t="str">
            <v>ขาว</v>
          </cell>
          <cell r="J213"/>
          <cell r="L213">
            <v>84</v>
          </cell>
          <cell r="M213" t="str">
            <v>+</v>
          </cell>
          <cell r="N213"/>
          <cell r="R213" t="str">
            <v>บิด</v>
          </cell>
          <cell r="T213" t="str">
            <v>ไม่สวมถุงใน</v>
          </cell>
          <cell r="U213"/>
          <cell r="V213"/>
          <cell r="X213">
            <v>45954</v>
          </cell>
          <cell r="Z213" t="str">
            <v xml:space="preserve">300กระสอบแบนเต็มใบ </v>
          </cell>
          <cell r="AA213">
            <v>5000</v>
          </cell>
          <cell r="AB213">
            <v>0</v>
          </cell>
          <cell r="AC213">
            <v>0</v>
          </cell>
          <cell r="AD213">
            <v>0</v>
          </cell>
          <cell r="AG213"/>
          <cell r="AI213"/>
          <cell r="AJ213">
            <v>0</v>
          </cell>
          <cell r="AL213">
            <v>5000</v>
          </cell>
          <cell r="AM213"/>
          <cell r="AN213">
            <v>5250</v>
          </cell>
          <cell r="AO213" t="str">
            <v>WSWT2025850</v>
          </cell>
          <cell r="AQ213">
            <v>5657.85</v>
          </cell>
          <cell r="AR213">
            <v>0</v>
          </cell>
          <cell r="AS213">
            <v>5657.85</v>
          </cell>
          <cell r="AT213">
            <v>0</v>
          </cell>
          <cell r="AU213">
            <v>0</v>
          </cell>
          <cell r="BZ213" t="str">
            <v>WRWT25850/WRWT25800</v>
          </cell>
          <cell r="CA213">
            <v>445.71285000000012</v>
          </cell>
          <cell r="DL213" t="str">
            <v>P7</v>
          </cell>
          <cell r="DM213">
            <v>2</v>
          </cell>
          <cell r="DN213">
            <v>45954</v>
          </cell>
          <cell r="DP213">
            <v>45949</v>
          </cell>
          <cell r="DQ213"/>
          <cell r="DR213">
            <v>45945</v>
          </cell>
          <cell r="DS213">
            <v>45952</v>
          </cell>
          <cell r="DT213">
            <v>45953</v>
          </cell>
          <cell r="DU213">
            <v>45953</v>
          </cell>
          <cell r="DW213"/>
          <cell r="DX213"/>
          <cell r="DY213"/>
          <cell r="DZ213"/>
          <cell r="EA213"/>
          <cell r="EB213"/>
          <cell r="EC213" t="str">
            <v>งานพิมพ์</v>
          </cell>
          <cell r="ED213" t="str">
            <v xml:space="preserve"> /</v>
          </cell>
          <cell r="EG213"/>
          <cell r="EH213"/>
          <cell r="EI213"/>
        </row>
        <row r="214">
          <cell r="B214" t="str">
            <v>MK68-001118</v>
          </cell>
          <cell r="C214">
            <v>45916</v>
          </cell>
          <cell r="E214" t="str">
            <v>บจก.ซันฟีด</v>
          </cell>
          <cell r="F214" t="str">
            <v>915 พี</v>
          </cell>
          <cell r="G214">
            <v>20</v>
          </cell>
          <cell r="H214">
            <v>39</v>
          </cell>
          <cell r="I214" t="str">
            <v>ขาว</v>
          </cell>
          <cell r="J214"/>
          <cell r="L214">
            <v>84</v>
          </cell>
          <cell r="M214" t="str">
            <v>+</v>
          </cell>
          <cell r="N214"/>
          <cell r="R214" t="str">
            <v>บิด</v>
          </cell>
          <cell r="T214" t="str">
            <v>ไม่สวมถุงใน</v>
          </cell>
          <cell r="U214"/>
          <cell r="V214"/>
          <cell r="X214">
            <v>45954</v>
          </cell>
          <cell r="Z214" t="str">
            <v xml:space="preserve">300กระสอบแบนเต็มใบ </v>
          </cell>
          <cell r="AA214">
            <v>7500</v>
          </cell>
          <cell r="AB214">
            <v>0</v>
          </cell>
          <cell r="AC214">
            <v>0</v>
          </cell>
          <cell r="AD214">
            <v>0</v>
          </cell>
          <cell r="AG214"/>
          <cell r="AI214"/>
          <cell r="AJ214">
            <v>0</v>
          </cell>
          <cell r="AL214">
            <v>7500</v>
          </cell>
          <cell r="AM214"/>
          <cell r="AN214">
            <v>7875</v>
          </cell>
          <cell r="AO214" t="str">
            <v>WSWT2025850</v>
          </cell>
          <cell r="AQ214">
            <v>8486.7750000000015</v>
          </cell>
          <cell r="AR214">
            <v>0</v>
          </cell>
          <cell r="AS214">
            <v>8486.7750000000015</v>
          </cell>
          <cell r="AT214">
            <v>0</v>
          </cell>
          <cell r="AU214">
            <v>0</v>
          </cell>
          <cell r="BZ214" t="str">
            <v>WRWT25850/WRWT25800</v>
          </cell>
          <cell r="CA214">
            <v>668.56927500000018</v>
          </cell>
          <cell r="DL214" t="str">
            <v>P7</v>
          </cell>
          <cell r="DM214">
            <v>2</v>
          </cell>
          <cell r="DN214">
            <v>45954</v>
          </cell>
          <cell r="DP214">
            <v>45949</v>
          </cell>
          <cell r="DQ214"/>
          <cell r="DR214">
            <v>45945</v>
          </cell>
          <cell r="DS214">
            <v>45952</v>
          </cell>
          <cell r="DT214">
            <v>45953</v>
          </cell>
          <cell r="DU214">
            <v>45953</v>
          </cell>
          <cell r="DW214"/>
          <cell r="DX214"/>
          <cell r="DY214"/>
          <cell r="DZ214"/>
          <cell r="EA214"/>
          <cell r="EB214"/>
          <cell r="EC214" t="str">
            <v>งานพิมพ์</v>
          </cell>
          <cell r="ED214" t="str">
            <v xml:space="preserve"> /</v>
          </cell>
          <cell r="EG214"/>
          <cell r="EH214"/>
          <cell r="EI214"/>
        </row>
        <row r="215">
          <cell r="B215" t="str">
            <v>MK68-001118</v>
          </cell>
          <cell r="C215">
            <v>45916</v>
          </cell>
          <cell r="E215" t="str">
            <v>บจก.ซันฟีด</v>
          </cell>
          <cell r="F215" t="str">
            <v>ไก่เนื้อ สระบุรี1</v>
          </cell>
          <cell r="G215">
            <v>20</v>
          </cell>
          <cell r="H215">
            <v>39</v>
          </cell>
          <cell r="I215" t="str">
            <v>ขาว</v>
          </cell>
          <cell r="J215"/>
          <cell r="L215">
            <v>84</v>
          </cell>
          <cell r="M215" t="str">
            <v>+</v>
          </cell>
          <cell r="N215"/>
          <cell r="R215" t="str">
            <v>บิด</v>
          </cell>
          <cell r="T215" t="str">
            <v>ไม่สวมถุงใน</v>
          </cell>
          <cell r="U215"/>
          <cell r="V215"/>
          <cell r="X215">
            <v>45954</v>
          </cell>
          <cell r="Z215" t="str">
            <v xml:space="preserve">300กระสอบแบนเต็มใบ </v>
          </cell>
          <cell r="AA215">
            <v>2500</v>
          </cell>
          <cell r="AB215">
            <v>0</v>
          </cell>
          <cell r="AC215">
            <v>0</v>
          </cell>
          <cell r="AD215">
            <v>0</v>
          </cell>
          <cell r="AG215"/>
          <cell r="AI215"/>
          <cell r="AJ215">
            <v>0</v>
          </cell>
          <cell r="AL215">
            <v>2500</v>
          </cell>
          <cell r="AM215"/>
          <cell r="AN215">
            <v>2625</v>
          </cell>
          <cell r="AO215" t="str">
            <v>WSWT2025850</v>
          </cell>
          <cell r="AQ215">
            <v>2828.9250000000002</v>
          </cell>
          <cell r="AR215">
            <v>0</v>
          </cell>
          <cell r="AS215">
            <v>2828.9250000000002</v>
          </cell>
          <cell r="AT215">
            <v>0</v>
          </cell>
          <cell r="AU215">
            <v>0</v>
          </cell>
          <cell r="BZ215" t="str">
            <v>WRWT25850/WRWT25800</v>
          </cell>
          <cell r="CA215">
            <v>222.85642500000006</v>
          </cell>
          <cell r="DL215" t="str">
            <v>P7</v>
          </cell>
          <cell r="DM215">
            <v>2</v>
          </cell>
          <cell r="DN215">
            <v>45954</v>
          </cell>
          <cell r="DP215">
            <v>45949</v>
          </cell>
          <cell r="DQ215"/>
          <cell r="DR215">
            <v>45945</v>
          </cell>
          <cell r="DS215">
            <v>45952</v>
          </cell>
          <cell r="DT215">
            <v>45953</v>
          </cell>
          <cell r="DU215">
            <v>45953</v>
          </cell>
          <cell r="DW215"/>
          <cell r="DX215"/>
          <cell r="DY215"/>
          <cell r="DZ215"/>
          <cell r="EA215"/>
          <cell r="EB215"/>
          <cell r="EC215" t="str">
            <v>งานพิมพ์</v>
          </cell>
          <cell r="ED215" t="str">
            <v xml:space="preserve"> /</v>
          </cell>
          <cell r="EG215"/>
          <cell r="EH215"/>
          <cell r="EI215"/>
        </row>
        <row r="216">
          <cell r="B216" t="str">
            <v>MK68-001118</v>
          </cell>
          <cell r="C216">
            <v>45916</v>
          </cell>
          <cell r="E216" t="str">
            <v>บจก.ซันฟีด</v>
          </cell>
          <cell r="F216">
            <v>935</v>
          </cell>
          <cell r="G216">
            <v>20</v>
          </cell>
          <cell r="H216">
            <v>37</v>
          </cell>
          <cell r="I216" t="str">
            <v>ขาว</v>
          </cell>
          <cell r="J216"/>
          <cell r="L216">
            <v>80</v>
          </cell>
          <cell r="M216" t="str">
            <v>+</v>
          </cell>
          <cell r="N216"/>
          <cell r="R216" t="str">
            <v>บิด</v>
          </cell>
          <cell r="T216" t="str">
            <v>ไม่สวมถุงใน</v>
          </cell>
          <cell r="U216"/>
          <cell r="V216"/>
          <cell r="X216">
            <v>45954</v>
          </cell>
          <cell r="Z216" t="str">
            <v xml:space="preserve">300กระสอบแบนเต็มใบ </v>
          </cell>
          <cell r="AA216">
            <v>5000</v>
          </cell>
          <cell r="AB216">
            <v>0</v>
          </cell>
          <cell r="AC216">
            <v>0</v>
          </cell>
          <cell r="AD216">
            <v>0</v>
          </cell>
          <cell r="AG216"/>
          <cell r="AI216"/>
          <cell r="AJ216">
            <v>0</v>
          </cell>
          <cell r="AL216">
            <v>5000</v>
          </cell>
          <cell r="AM216"/>
          <cell r="AN216">
            <v>5250</v>
          </cell>
          <cell r="AO216" t="str">
            <v>WSWT2025850</v>
          </cell>
          <cell r="AQ216">
            <v>5378.4500000000007</v>
          </cell>
          <cell r="AR216">
            <v>0</v>
          </cell>
          <cell r="AS216">
            <v>5378.4500000000007</v>
          </cell>
          <cell r="AT216">
            <v>0</v>
          </cell>
          <cell r="AU216">
            <v>0</v>
          </cell>
          <cell r="BZ216" t="str">
            <v>WRWT25850/WRWT25800</v>
          </cell>
          <cell r="CA216">
            <v>423.7023388888889</v>
          </cell>
          <cell r="DL216" t="str">
            <v>P7</v>
          </cell>
          <cell r="DM216">
            <v>2</v>
          </cell>
          <cell r="DN216">
            <v>45954</v>
          </cell>
          <cell r="DP216">
            <v>45949</v>
          </cell>
          <cell r="DQ216"/>
          <cell r="DR216">
            <v>45945</v>
          </cell>
          <cell r="DS216">
            <v>45952</v>
          </cell>
          <cell r="DT216">
            <v>45953</v>
          </cell>
          <cell r="DU216">
            <v>45953</v>
          </cell>
          <cell r="DW216"/>
          <cell r="DX216"/>
          <cell r="DY216"/>
          <cell r="DZ216"/>
          <cell r="EA216"/>
          <cell r="EB216"/>
          <cell r="EC216" t="str">
            <v>งานพิมพ์</v>
          </cell>
          <cell r="ED216" t="str">
            <v xml:space="preserve"> /</v>
          </cell>
          <cell r="EG216"/>
          <cell r="EH216"/>
          <cell r="EI216"/>
        </row>
        <row r="217">
          <cell r="B217" t="str">
            <v>MK68-001118</v>
          </cell>
          <cell r="C217">
            <v>45916</v>
          </cell>
          <cell r="E217" t="str">
            <v>บจก.ซันฟีด</v>
          </cell>
          <cell r="F217" t="str">
            <v>935 เอ</v>
          </cell>
          <cell r="G217">
            <v>20</v>
          </cell>
          <cell r="H217">
            <v>37</v>
          </cell>
          <cell r="I217" t="str">
            <v>ขาว</v>
          </cell>
          <cell r="J217"/>
          <cell r="L217">
            <v>80</v>
          </cell>
          <cell r="M217" t="str">
            <v>+</v>
          </cell>
          <cell r="N217"/>
          <cell r="R217" t="str">
            <v>บิด</v>
          </cell>
          <cell r="T217" t="str">
            <v>ไม่สวมถุงใน</v>
          </cell>
          <cell r="U217"/>
          <cell r="V217"/>
          <cell r="X217">
            <v>45954</v>
          </cell>
          <cell r="Z217" t="str">
            <v xml:space="preserve">300กระสอบแบนเต็มใบ </v>
          </cell>
          <cell r="AA217">
            <v>5000</v>
          </cell>
          <cell r="AB217">
            <v>0</v>
          </cell>
          <cell r="AC217">
            <v>0</v>
          </cell>
          <cell r="AD217">
            <v>0</v>
          </cell>
          <cell r="AG217"/>
          <cell r="AI217"/>
          <cell r="AJ217">
            <v>0</v>
          </cell>
          <cell r="AL217">
            <v>5000</v>
          </cell>
          <cell r="AM217"/>
          <cell r="AN217">
            <v>5250</v>
          </cell>
          <cell r="AO217" t="str">
            <v>WSWT2025850</v>
          </cell>
          <cell r="AQ217">
            <v>5378.4500000000007</v>
          </cell>
          <cell r="AR217">
            <v>0</v>
          </cell>
          <cell r="AS217">
            <v>5378.4500000000007</v>
          </cell>
          <cell r="AT217">
            <v>0</v>
          </cell>
          <cell r="AU217">
            <v>0</v>
          </cell>
          <cell r="BZ217" t="str">
            <v>WRWT25850/WRWT25800</v>
          </cell>
          <cell r="CA217">
            <v>423.7023388888889</v>
          </cell>
          <cell r="DL217" t="str">
            <v>P7</v>
          </cell>
          <cell r="DM217">
            <v>2</v>
          </cell>
          <cell r="DN217">
            <v>45954</v>
          </cell>
          <cell r="DP217">
            <v>45949</v>
          </cell>
          <cell r="DQ217"/>
          <cell r="DR217">
            <v>45945</v>
          </cell>
          <cell r="DS217">
            <v>45952</v>
          </cell>
          <cell r="DT217">
            <v>45953</v>
          </cell>
          <cell r="DU217">
            <v>45953</v>
          </cell>
          <cell r="DW217"/>
          <cell r="DX217"/>
          <cell r="DY217"/>
          <cell r="DZ217"/>
          <cell r="EA217"/>
          <cell r="EB217"/>
          <cell r="EC217" t="str">
            <v>งานพิมพ์</v>
          </cell>
          <cell r="ED217" t="str">
            <v xml:space="preserve"> /</v>
          </cell>
          <cell r="EG217"/>
          <cell r="EH217"/>
          <cell r="EI217"/>
        </row>
        <row r="218">
          <cell r="B218" t="str">
            <v>MK68-001118</v>
          </cell>
          <cell r="C218">
            <v>45916</v>
          </cell>
          <cell r="E218" t="str">
            <v>บจก.ซันฟีด</v>
          </cell>
          <cell r="F218" t="str">
            <v>915 เอ็ม</v>
          </cell>
          <cell r="G218">
            <v>20</v>
          </cell>
          <cell r="H218">
            <v>39</v>
          </cell>
          <cell r="I218" t="str">
            <v>ขาว</v>
          </cell>
          <cell r="J218"/>
          <cell r="L218">
            <v>84</v>
          </cell>
          <cell r="M218" t="str">
            <v>+</v>
          </cell>
          <cell r="N218"/>
          <cell r="R218" t="str">
            <v>บิด</v>
          </cell>
          <cell r="T218" t="str">
            <v>ไม่สวมถุงใน</v>
          </cell>
          <cell r="U218"/>
          <cell r="V218"/>
          <cell r="X218">
            <v>45957</v>
          </cell>
          <cell r="Z218" t="str">
            <v xml:space="preserve">300กระสอบแบนเต็มใบ </v>
          </cell>
          <cell r="AA218">
            <v>5000</v>
          </cell>
          <cell r="AB218">
            <v>0</v>
          </cell>
          <cell r="AC218">
            <v>0</v>
          </cell>
          <cell r="AD218">
            <v>0</v>
          </cell>
          <cell r="AG218"/>
          <cell r="AI218"/>
          <cell r="AJ218">
            <v>0</v>
          </cell>
          <cell r="AL218">
            <v>5000</v>
          </cell>
          <cell r="AM218"/>
          <cell r="AN218">
            <v>5250</v>
          </cell>
          <cell r="AO218" t="str">
            <v>WSWT2025850</v>
          </cell>
          <cell r="AQ218">
            <v>5657.85</v>
          </cell>
          <cell r="AR218">
            <v>0</v>
          </cell>
          <cell r="AS218">
            <v>5657.85</v>
          </cell>
          <cell r="AT218">
            <v>0</v>
          </cell>
          <cell r="AU218">
            <v>0</v>
          </cell>
          <cell r="BZ218" t="str">
            <v>WRWT25850/WRWT25800</v>
          </cell>
          <cell r="CA218">
            <v>445.71285000000012</v>
          </cell>
          <cell r="DL218" t="str">
            <v>P7</v>
          </cell>
          <cell r="DM218">
            <v>2</v>
          </cell>
          <cell r="DN218">
            <v>45957</v>
          </cell>
          <cell r="DP218">
            <v>45952</v>
          </cell>
          <cell r="DQ218"/>
          <cell r="DR218">
            <v>45948</v>
          </cell>
          <cell r="DS218">
            <v>45955</v>
          </cell>
          <cell r="DT218">
            <v>45956</v>
          </cell>
          <cell r="DU218">
            <v>45956</v>
          </cell>
          <cell r="DW218"/>
          <cell r="DX218"/>
          <cell r="DY218"/>
          <cell r="DZ218"/>
          <cell r="EA218"/>
          <cell r="EB218"/>
          <cell r="EC218" t="str">
            <v>งานพิมพ์</v>
          </cell>
          <cell r="ED218" t="str">
            <v xml:space="preserve"> /</v>
          </cell>
          <cell r="EG218"/>
          <cell r="EH218"/>
          <cell r="EI218"/>
        </row>
        <row r="219">
          <cell r="B219" t="str">
            <v>MK68-001118</v>
          </cell>
          <cell r="C219">
            <v>45916</v>
          </cell>
          <cell r="E219" t="str">
            <v>บจก.ซันฟีด</v>
          </cell>
          <cell r="F219">
            <v>935</v>
          </cell>
          <cell r="G219">
            <v>20</v>
          </cell>
          <cell r="H219">
            <v>37</v>
          </cell>
          <cell r="I219" t="str">
            <v>ขาว</v>
          </cell>
          <cell r="J219"/>
          <cell r="L219">
            <v>80</v>
          </cell>
          <cell r="M219" t="str">
            <v>+</v>
          </cell>
          <cell r="N219"/>
          <cell r="R219" t="str">
            <v>บิด</v>
          </cell>
          <cell r="T219" t="str">
            <v>ไม่สวมถุงใน</v>
          </cell>
          <cell r="U219"/>
          <cell r="V219"/>
          <cell r="X219">
            <v>45957</v>
          </cell>
          <cell r="Z219" t="str">
            <v xml:space="preserve">300กระสอบแบนเต็มใบ </v>
          </cell>
          <cell r="AA219">
            <v>5000</v>
          </cell>
          <cell r="AB219">
            <v>0</v>
          </cell>
          <cell r="AC219">
            <v>0</v>
          </cell>
          <cell r="AD219">
            <v>0</v>
          </cell>
          <cell r="AG219"/>
          <cell r="AI219"/>
          <cell r="AJ219">
            <v>0</v>
          </cell>
          <cell r="AL219">
            <v>5000</v>
          </cell>
          <cell r="AM219"/>
          <cell r="AN219">
            <v>5250</v>
          </cell>
          <cell r="AO219" t="str">
            <v>WSWT2025850</v>
          </cell>
          <cell r="AQ219">
            <v>5378.4500000000007</v>
          </cell>
          <cell r="AR219">
            <v>0</v>
          </cell>
          <cell r="AS219">
            <v>5378.4500000000007</v>
          </cell>
          <cell r="AT219">
            <v>0</v>
          </cell>
          <cell r="AU219">
            <v>0</v>
          </cell>
          <cell r="BZ219" t="str">
            <v>WRWT25850/WRWT25800</v>
          </cell>
          <cell r="CA219">
            <v>423.7023388888889</v>
          </cell>
          <cell r="DL219" t="str">
            <v>P7</v>
          </cell>
          <cell r="DM219">
            <v>2</v>
          </cell>
          <cell r="DN219">
            <v>45957</v>
          </cell>
          <cell r="DP219">
            <v>45952</v>
          </cell>
          <cell r="DQ219"/>
          <cell r="DR219">
            <v>45948</v>
          </cell>
          <cell r="DS219">
            <v>45955</v>
          </cell>
          <cell r="DT219">
            <v>45956</v>
          </cell>
          <cell r="DU219">
            <v>45956</v>
          </cell>
          <cell r="DW219"/>
          <cell r="DX219"/>
          <cell r="DY219"/>
          <cell r="DZ219"/>
          <cell r="EA219"/>
          <cell r="EB219"/>
          <cell r="EC219" t="str">
            <v>งานพิมพ์</v>
          </cell>
          <cell r="ED219" t="str">
            <v xml:space="preserve"> /</v>
          </cell>
          <cell r="EG219"/>
          <cell r="EH219"/>
          <cell r="EI219"/>
        </row>
        <row r="220">
          <cell r="B220" t="str">
            <v>MK68-001118</v>
          </cell>
          <cell r="C220">
            <v>45916</v>
          </cell>
          <cell r="E220" t="str">
            <v>บจก.ซันฟีด</v>
          </cell>
          <cell r="F220" t="str">
            <v>935 แอล</v>
          </cell>
          <cell r="G220">
            <v>20</v>
          </cell>
          <cell r="H220">
            <v>37</v>
          </cell>
          <cell r="I220" t="str">
            <v>ขาว</v>
          </cell>
          <cell r="J220"/>
          <cell r="L220">
            <v>80</v>
          </cell>
          <cell r="M220" t="str">
            <v>+</v>
          </cell>
          <cell r="N220"/>
          <cell r="R220" t="str">
            <v>บิด</v>
          </cell>
          <cell r="T220" t="str">
            <v>ไม่สวมถุงใน</v>
          </cell>
          <cell r="U220"/>
          <cell r="V220"/>
          <cell r="X220">
            <v>45957</v>
          </cell>
          <cell r="Z220" t="str">
            <v xml:space="preserve">300กระสอบแบนเต็มใบ </v>
          </cell>
          <cell r="AA220">
            <v>5000</v>
          </cell>
          <cell r="AB220">
            <v>0</v>
          </cell>
          <cell r="AC220">
            <v>0</v>
          </cell>
          <cell r="AD220">
            <v>0</v>
          </cell>
          <cell r="AG220"/>
          <cell r="AI220"/>
          <cell r="AJ220">
            <v>0</v>
          </cell>
          <cell r="AL220">
            <v>5000</v>
          </cell>
          <cell r="AM220"/>
          <cell r="AN220">
            <v>5250</v>
          </cell>
          <cell r="AO220" t="str">
            <v>WSWT2025850</v>
          </cell>
          <cell r="AQ220">
            <v>5378.4500000000007</v>
          </cell>
          <cell r="AR220">
            <v>0</v>
          </cell>
          <cell r="AS220">
            <v>5378.4500000000007</v>
          </cell>
          <cell r="AT220">
            <v>0</v>
          </cell>
          <cell r="AU220">
            <v>0</v>
          </cell>
          <cell r="BZ220" t="str">
            <v>WRWT25850/WRWT25800</v>
          </cell>
          <cell r="CA220">
            <v>423.7023388888889</v>
          </cell>
          <cell r="DL220" t="str">
            <v>P7</v>
          </cell>
          <cell r="DM220">
            <v>2</v>
          </cell>
          <cell r="DN220">
            <v>45957</v>
          </cell>
          <cell r="DP220">
            <v>45952</v>
          </cell>
          <cell r="DQ220"/>
          <cell r="DR220">
            <v>45948</v>
          </cell>
          <cell r="DS220">
            <v>45955</v>
          </cell>
          <cell r="DT220">
            <v>45956</v>
          </cell>
          <cell r="DU220">
            <v>45956</v>
          </cell>
          <cell r="DW220"/>
          <cell r="DX220"/>
          <cell r="DY220"/>
          <cell r="DZ220"/>
          <cell r="EA220"/>
          <cell r="EB220"/>
          <cell r="EC220" t="str">
            <v>งานพิมพ์</v>
          </cell>
          <cell r="ED220" t="str">
            <v xml:space="preserve"> /</v>
          </cell>
          <cell r="EG220"/>
          <cell r="EH220"/>
          <cell r="EI220"/>
        </row>
        <row r="221">
          <cell r="B221" t="str">
            <v>MK68-001118</v>
          </cell>
          <cell r="C221">
            <v>45916</v>
          </cell>
          <cell r="E221" t="str">
            <v>บจก.ซันฟีด</v>
          </cell>
          <cell r="F221" t="str">
            <v>935 เอ</v>
          </cell>
          <cell r="G221">
            <v>20</v>
          </cell>
          <cell r="H221">
            <v>37</v>
          </cell>
          <cell r="I221" t="str">
            <v>ขาว</v>
          </cell>
          <cell r="J221"/>
          <cell r="L221">
            <v>80</v>
          </cell>
          <cell r="M221" t="str">
            <v>+</v>
          </cell>
          <cell r="N221"/>
          <cell r="R221" t="str">
            <v>บิด</v>
          </cell>
          <cell r="T221" t="str">
            <v>ไม่สวมถุงใน</v>
          </cell>
          <cell r="U221"/>
          <cell r="V221"/>
          <cell r="X221">
            <v>45957</v>
          </cell>
          <cell r="Z221" t="str">
            <v xml:space="preserve">300กระสอบแบนเต็มใบ </v>
          </cell>
          <cell r="AA221">
            <v>5000</v>
          </cell>
          <cell r="AB221">
            <v>0</v>
          </cell>
          <cell r="AC221">
            <v>0</v>
          </cell>
          <cell r="AD221">
            <v>0</v>
          </cell>
          <cell r="AG221"/>
          <cell r="AI221"/>
          <cell r="AJ221">
            <v>0</v>
          </cell>
          <cell r="AL221">
            <v>5000</v>
          </cell>
          <cell r="AM221"/>
          <cell r="AN221">
            <v>5250</v>
          </cell>
          <cell r="AO221" t="str">
            <v>WSWT2025850</v>
          </cell>
          <cell r="AQ221">
            <v>5378.4500000000007</v>
          </cell>
          <cell r="AR221">
            <v>0</v>
          </cell>
          <cell r="AS221">
            <v>5378.4500000000007</v>
          </cell>
          <cell r="AT221">
            <v>0</v>
          </cell>
          <cell r="AU221">
            <v>0</v>
          </cell>
          <cell r="BZ221" t="str">
            <v>WRWT25850/WRWT25800</v>
          </cell>
          <cell r="CA221">
            <v>423.7023388888889</v>
          </cell>
          <cell r="DL221" t="str">
            <v>P7</v>
          </cell>
          <cell r="DM221">
            <v>2</v>
          </cell>
          <cell r="DN221">
            <v>45957</v>
          </cell>
          <cell r="DP221">
            <v>45952</v>
          </cell>
          <cell r="DQ221"/>
          <cell r="DR221">
            <v>45948</v>
          </cell>
          <cell r="DS221">
            <v>45955</v>
          </cell>
          <cell r="DT221">
            <v>45956</v>
          </cell>
          <cell r="DU221">
            <v>45956</v>
          </cell>
          <cell r="DW221"/>
          <cell r="DX221"/>
          <cell r="DY221"/>
          <cell r="DZ221"/>
          <cell r="EA221"/>
          <cell r="EB221"/>
          <cell r="EC221" t="str">
            <v>งานพิมพ์</v>
          </cell>
          <cell r="ED221" t="str">
            <v xml:space="preserve"> /</v>
          </cell>
          <cell r="EG221"/>
          <cell r="EH221"/>
          <cell r="EI221"/>
        </row>
        <row r="222">
          <cell r="B222" t="str">
            <v>MK68-001118</v>
          </cell>
          <cell r="C222">
            <v>45916</v>
          </cell>
          <cell r="E222" t="str">
            <v>บจก.ซันฟีด</v>
          </cell>
          <cell r="F222" t="str">
            <v>954 แอล</v>
          </cell>
          <cell r="G222">
            <v>20</v>
          </cell>
          <cell r="H222">
            <v>39</v>
          </cell>
          <cell r="I222" t="str">
            <v>ขาว</v>
          </cell>
          <cell r="J222"/>
          <cell r="L222">
            <v>84</v>
          </cell>
          <cell r="M222" t="str">
            <v>+</v>
          </cell>
          <cell r="N222"/>
          <cell r="R222" t="str">
            <v>บิด</v>
          </cell>
          <cell r="T222" t="str">
            <v>ไม่สวมถุงใน</v>
          </cell>
          <cell r="U222"/>
          <cell r="V222"/>
          <cell r="X222">
            <v>45958</v>
          </cell>
          <cell r="Z222" t="str">
            <v xml:space="preserve">300กระสอบแบนเต็มใบ </v>
          </cell>
          <cell r="AA222">
            <v>2500</v>
          </cell>
          <cell r="AB222">
            <v>0</v>
          </cell>
          <cell r="AC222">
            <v>0</v>
          </cell>
          <cell r="AD222">
            <v>0</v>
          </cell>
          <cell r="AG222"/>
          <cell r="AI222"/>
          <cell r="AJ222">
            <v>0</v>
          </cell>
          <cell r="AL222">
            <v>2500</v>
          </cell>
          <cell r="AM222">
            <v>2600</v>
          </cell>
          <cell r="AN222">
            <v>0</v>
          </cell>
          <cell r="AO222" t="str">
            <v>WSWT2025850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BZ222" t="str">
            <v>WRWT25850/WRWT25800</v>
          </cell>
          <cell r="CA222">
            <v>0</v>
          </cell>
          <cell r="DL222" t="str">
            <v>P7</v>
          </cell>
          <cell r="DM222">
            <v>2</v>
          </cell>
          <cell r="DN222">
            <v>45958</v>
          </cell>
          <cell r="DP222">
            <v>45953</v>
          </cell>
          <cell r="DQ222"/>
          <cell r="DR222">
            <v>45949</v>
          </cell>
          <cell r="DS222">
            <v>45956</v>
          </cell>
          <cell r="DT222">
            <v>45957</v>
          </cell>
          <cell r="DU222">
            <v>45957</v>
          </cell>
          <cell r="DW222"/>
          <cell r="DX222"/>
          <cell r="DY222"/>
          <cell r="DZ222"/>
          <cell r="EA222"/>
          <cell r="EB222"/>
          <cell r="EC222" t="str">
            <v>งานพิมพ์</v>
          </cell>
          <cell r="ED222" t="str">
            <v xml:space="preserve"> /</v>
          </cell>
          <cell r="EG222"/>
          <cell r="EH222"/>
          <cell r="EI222"/>
        </row>
        <row r="223">
          <cell r="B223" t="str">
            <v>MK68-001118</v>
          </cell>
          <cell r="C223">
            <v>45916</v>
          </cell>
          <cell r="E223" t="str">
            <v>บจก.ซันฟีด</v>
          </cell>
          <cell r="F223" t="str">
            <v>915 พี</v>
          </cell>
          <cell r="G223">
            <v>20</v>
          </cell>
          <cell r="H223">
            <v>39</v>
          </cell>
          <cell r="I223" t="str">
            <v>ขาว</v>
          </cell>
          <cell r="J223"/>
          <cell r="L223">
            <v>84</v>
          </cell>
          <cell r="M223" t="str">
            <v>+</v>
          </cell>
          <cell r="N223"/>
          <cell r="R223" t="str">
            <v>บิด</v>
          </cell>
          <cell r="T223" t="str">
            <v>ไม่สวมถุงใน</v>
          </cell>
          <cell r="U223"/>
          <cell r="V223"/>
          <cell r="X223">
            <v>45958</v>
          </cell>
          <cell r="Z223" t="str">
            <v xml:space="preserve">300กระสอบแบนเต็มใบ </v>
          </cell>
          <cell r="AA223">
            <v>7500</v>
          </cell>
          <cell r="AB223">
            <v>0</v>
          </cell>
          <cell r="AC223">
            <v>0</v>
          </cell>
          <cell r="AD223">
            <v>0</v>
          </cell>
          <cell r="AG223"/>
          <cell r="AI223"/>
          <cell r="AJ223">
            <v>0</v>
          </cell>
          <cell r="AL223">
            <v>7500</v>
          </cell>
          <cell r="AM223"/>
          <cell r="AN223">
            <v>7875</v>
          </cell>
          <cell r="AO223" t="str">
            <v>WSWT2025850</v>
          </cell>
          <cell r="AQ223">
            <v>8486.7750000000015</v>
          </cell>
          <cell r="AR223">
            <v>0</v>
          </cell>
          <cell r="AS223">
            <v>8486.7750000000015</v>
          </cell>
          <cell r="AT223">
            <v>0</v>
          </cell>
          <cell r="AU223">
            <v>0</v>
          </cell>
          <cell r="BZ223" t="str">
            <v>WRWT25850/WRWT25800</v>
          </cell>
          <cell r="CA223">
            <v>668.56927500000018</v>
          </cell>
          <cell r="DL223" t="str">
            <v>P7</v>
          </cell>
          <cell r="DM223">
            <v>2</v>
          </cell>
          <cell r="DN223">
            <v>45958</v>
          </cell>
          <cell r="DP223">
            <v>45953</v>
          </cell>
          <cell r="DQ223"/>
          <cell r="DR223">
            <v>45949</v>
          </cell>
          <cell r="DS223">
            <v>45956</v>
          </cell>
          <cell r="DT223">
            <v>45957</v>
          </cell>
          <cell r="DU223">
            <v>45957</v>
          </cell>
          <cell r="DW223"/>
          <cell r="DX223"/>
          <cell r="DY223"/>
          <cell r="DZ223"/>
          <cell r="EA223"/>
          <cell r="EB223"/>
          <cell r="EC223" t="str">
            <v>งานพิมพ์</v>
          </cell>
          <cell r="ED223" t="str">
            <v xml:space="preserve"> /</v>
          </cell>
          <cell r="EG223"/>
          <cell r="EH223"/>
          <cell r="EI223"/>
        </row>
        <row r="224">
          <cell r="B224" t="str">
            <v>MK68-001118</v>
          </cell>
          <cell r="C224">
            <v>45916</v>
          </cell>
          <cell r="E224" t="str">
            <v>บจก.ซันฟีด</v>
          </cell>
          <cell r="F224">
            <v>21</v>
          </cell>
          <cell r="G224">
            <v>20</v>
          </cell>
          <cell r="H224">
            <v>39</v>
          </cell>
          <cell r="I224" t="str">
            <v>ขาว</v>
          </cell>
          <cell r="J224"/>
          <cell r="L224">
            <v>84</v>
          </cell>
          <cell r="M224" t="str">
            <v>+</v>
          </cell>
          <cell r="N224"/>
          <cell r="R224" t="str">
            <v>บิด</v>
          </cell>
          <cell r="T224" t="str">
            <v>ไม่สวมถุงใน</v>
          </cell>
          <cell r="U224"/>
          <cell r="V224"/>
          <cell r="X224">
            <v>45958</v>
          </cell>
          <cell r="Z224" t="str">
            <v xml:space="preserve">300กระสอบแบนเต็มใบ </v>
          </cell>
          <cell r="AA224">
            <v>2500</v>
          </cell>
          <cell r="AB224">
            <v>0</v>
          </cell>
          <cell r="AC224">
            <v>0</v>
          </cell>
          <cell r="AD224">
            <v>0</v>
          </cell>
          <cell r="AG224"/>
          <cell r="AI224"/>
          <cell r="AJ224">
            <v>0</v>
          </cell>
          <cell r="AL224">
            <v>2500</v>
          </cell>
          <cell r="AM224"/>
          <cell r="AN224">
            <v>2625</v>
          </cell>
          <cell r="AO224" t="str">
            <v>WSWT2025850</v>
          </cell>
          <cell r="AQ224">
            <v>2828.9250000000002</v>
          </cell>
          <cell r="AR224">
            <v>0</v>
          </cell>
          <cell r="AS224">
            <v>2828.9250000000002</v>
          </cell>
          <cell r="AT224">
            <v>0</v>
          </cell>
          <cell r="AU224">
            <v>0</v>
          </cell>
          <cell r="BZ224" t="str">
            <v>WRWT25850/WRWT25800</v>
          </cell>
          <cell r="CA224">
            <v>222.85642500000006</v>
          </cell>
          <cell r="DL224" t="str">
            <v>P7</v>
          </cell>
          <cell r="DM224">
            <v>2</v>
          </cell>
          <cell r="DN224">
            <v>45958</v>
          </cell>
          <cell r="DP224">
            <v>45953</v>
          </cell>
          <cell r="DQ224"/>
          <cell r="DR224">
            <v>45949</v>
          </cell>
          <cell r="DS224">
            <v>45956</v>
          </cell>
          <cell r="DT224">
            <v>45957</v>
          </cell>
          <cell r="DU224">
            <v>45957</v>
          </cell>
          <cell r="DW224"/>
          <cell r="DX224"/>
          <cell r="DY224"/>
          <cell r="DZ224"/>
          <cell r="EA224"/>
          <cell r="EB224"/>
          <cell r="EC224" t="str">
            <v>งานพิมพ์</v>
          </cell>
          <cell r="ED224" t="str">
            <v xml:space="preserve"> /</v>
          </cell>
          <cell r="EG224"/>
          <cell r="EH224"/>
          <cell r="EI224"/>
        </row>
        <row r="225">
          <cell r="B225" t="str">
            <v>MK68-001118</v>
          </cell>
          <cell r="C225">
            <v>45916</v>
          </cell>
          <cell r="E225" t="str">
            <v>บจก.ซันฟีด</v>
          </cell>
          <cell r="F225">
            <v>932</v>
          </cell>
          <cell r="G225">
            <v>20</v>
          </cell>
          <cell r="H225">
            <v>38</v>
          </cell>
          <cell r="I225" t="str">
            <v>ขาว</v>
          </cell>
          <cell r="J225"/>
          <cell r="L225">
            <v>82</v>
          </cell>
          <cell r="M225" t="str">
            <v>+</v>
          </cell>
          <cell r="N225"/>
          <cell r="R225" t="str">
            <v>บิด</v>
          </cell>
          <cell r="T225" t="str">
            <v>ไม่สวมถุงใน</v>
          </cell>
          <cell r="U225"/>
          <cell r="V225"/>
          <cell r="X225">
            <v>45958</v>
          </cell>
          <cell r="Z225" t="str">
            <v xml:space="preserve">300กระสอบแบนเต็มใบ </v>
          </cell>
          <cell r="AA225">
            <v>5000</v>
          </cell>
          <cell r="AB225">
            <v>0</v>
          </cell>
          <cell r="AC225">
            <v>0</v>
          </cell>
          <cell r="AD225">
            <v>0</v>
          </cell>
          <cell r="AG225"/>
          <cell r="AI225"/>
          <cell r="AJ225">
            <v>0</v>
          </cell>
          <cell r="AL225">
            <v>5000</v>
          </cell>
          <cell r="AM225"/>
          <cell r="AN225">
            <v>5250</v>
          </cell>
          <cell r="AO225" t="str">
            <v>WSWT2025850</v>
          </cell>
          <cell r="AQ225">
            <v>5518.15</v>
          </cell>
          <cell r="AR225">
            <v>0</v>
          </cell>
          <cell r="AS225">
            <v>5518.15</v>
          </cell>
          <cell r="AT225">
            <v>0</v>
          </cell>
          <cell r="AU225">
            <v>0</v>
          </cell>
          <cell r="BZ225" t="str">
            <v>WRWT25850/WRWT25800</v>
          </cell>
          <cell r="CA225">
            <v>434.7075944444444</v>
          </cell>
          <cell r="DL225" t="str">
            <v>P7</v>
          </cell>
          <cell r="DM225">
            <v>2</v>
          </cell>
          <cell r="DN225">
            <v>45958</v>
          </cell>
          <cell r="DP225">
            <v>45953</v>
          </cell>
          <cell r="DQ225"/>
          <cell r="DR225">
            <v>45949</v>
          </cell>
          <cell r="DS225">
            <v>45956</v>
          </cell>
          <cell r="DT225">
            <v>45957</v>
          </cell>
          <cell r="DU225">
            <v>45957</v>
          </cell>
          <cell r="DW225"/>
          <cell r="DX225"/>
          <cell r="DY225"/>
          <cell r="DZ225"/>
          <cell r="EA225"/>
          <cell r="EB225"/>
          <cell r="EC225" t="str">
            <v>งานพิมพ์</v>
          </cell>
          <cell r="ED225" t="str">
            <v xml:space="preserve"> /</v>
          </cell>
          <cell r="EG225"/>
          <cell r="EH225"/>
          <cell r="EI225"/>
        </row>
        <row r="226">
          <cell r="B226" t="str">
            <v>MK68-001118</v>
          </cell>
          <cell r="C226">
            <v>45916</v>
          </cell>
          <cell r="E226" t="str">
            <v>บจก.ซันฟีด</v>
          </cell>
          <cell r="F226">
            <v>959</v>
          </cell>
          <cell r="G226">
            <v>20</v>
          </cell>
          <cell r="H226">
            <v>38</v>
          </cell>
          <cell r="I226" t="str">
            <v>ขาว</v>
          </cell>
          <cell r="J226"/>
          <cell r="L226">
            <v>82</v>
          </cell>
          <cell r="M226" t="str">
            <v>+</v>
          </cell>
          <cell r="N226"/>
          <cell r="R226" t="str">
            <v>บิด</v>
          </cell>
          <cell r="T226" t="str">
            <v>ไม่สวมถุงใน</v>
          </cell>
          <cell r="U226"/>
          <cell r="V226"/>
          <cell r="X226">
            <v>45958</v>
          </cell>
          <cell r="Z226" t="str">
            <v xml:space="preserve">300กระสอบแบนเต็มใบ </v>
          </cell>
          <cell r="AA226">
            <v>5000</v>
          </cell>
          <cell r="AB226">
            <v>0</v>
          </cell>
          <cell r="AC226">
            <v>0</v>
          </cell>
          <cell r="AD226">
            <v>0</v>
          </cell>
          <cell r="AG226"/>
          <cell r="AI226"/>
          <cell r="AJ226">
            <v>0</v>
          </cell>
          <cell r="AL226">
            <v>5000</v>
          </cell>
          <cell r="AM226"/>
          <cell r="AN226">
            <v>5250</v>
          </cell>
          <cell r="AO226" t="str">
            <v>WSWT2025850</v>
          </cell>
          <cell r="AQ226">
            <v>5518.15</v>
          </cell>
          <cell r="AR226">
            <v>0</v>
          </cell>
          <cell r="AS226">
            <v>5518.15</v>
          </cell>
          <cell r="AT226">
            <v>0</v>
          </cell>
          <cell r="AU226">
            <v>0</v>
          </cell>
          <cell r="BZ226" t="str">
            <v>WRWT25850/WRWT25800</v>
          </cell>
          <cell r="CA226">
            <v>434.7075944444444</v>
          </cell>
          <cell r="DL226" t="str">
            <v>P7</v>
          </cell>
          <cell r="DM226">
            <v>2</v>
          </cell>
          <cell r="DN226">
            <v>45958</v>
          </cell>
          <cell r="DP226">
            <v>45953</v>
          </cell>
          <cell r="DQ226"/>
          <cell r="DR226">
            <v>45949</v>
          </cell>
          <cell r="DS226">
            <v>45956</v>
          </cell>
          <cell r="DT226">
            <v>45957</v>
          </cell>
          <cell r="DU226">
            <v>45957</v>
          </cell>
          <cell r="DW226"/>
          <cell r="DX226"/>
          <cell r="DY226"/>
          <cell r="DZ226"/>
          <cell r="EA226"/>
          <cell r="EB226"/>
          <cell r="EC226" t="str">
            <v>งานพิมพ์</v>
          </cell>
          <cell r="ED226" t="str">
            <v xml:space="preserve"> /</v>
          </cell>
          <cell r="EG226"/>
          <cell r="EH226"/>
          <cell r="EI226"/>
        </row>
        <row r="227">
          <cell r="B227" t="str">
            <v>MK68-001118</v>
          </cell>
          <cell r="C227">
            <v>45916</v>
          </cell>
          <cell r="E227" t="str">
            <v>บจก.ซันฟีด</v>
          </cell>
          <cell r="F227" t="str">
            <v>ไก่ไข่</v>
          </cell>
          <cell r="G227">
            <v>20</v>
          </cell>
          <cell r="H227">
            <v>39</v>
          </cell>
          <cell r="I227" t="str">
            <v>ขาว</v>
          </cell>
          <cell r="J227"/>
          <cell r="L227">
            <v>84</v>
          </cell>
          <cell r="M227" t="str">
            <v>+</v>
          </cell>
          <cell r="N227"/>
          <cell r="R227" t="str">
            <v>บิด</v>
          </cell>
          <cell r="T227" t="str">
            <v>ไม่สวมถุงใน</v>
          </cell>
          <cell r="U227"/>
          <cell r="V227"/>
          <cell r="X227">
            <v>45959</v>
          </cell>
          <cell r="Z227" t="str">
            <v xml:space="preserve">300กระสอบแบนเต็มใบ </v>
          </cell>
          <cell r="AA227">
            <v>5000</v>
          </cell>
          <cell r="AB227">
            <v>0</v>
          </cell>
          <cell r="AC227">
            <v>0</v>
          </cell>
          <cell r="AD227">
            <v>0</v>
          </cell>
          <cell r="AG227"/>
          <cell r="AI227"/>
          <cell r="AJ227">
            <v>0</v>
          </cell>
          <cell r="AL227">
            <v>5000</v>
          </cell>
          <cell r="AM227"/>
          <cell r="AN227">
            <v>5250</v>
          </cell>
          <cell r="AO227" t="str">
            <v>WSWT2025850</v>
          </cell>
          <cell r="AQ227">
            <v>5657.85</v>
          </cell>
          <cell r="AR227">
            <v>0</v>
          </cell>
          <cell r="AS227">
            <v>5657.85</v>
          </cell>
          <cell r="AT227">
            <v>0</v>
          </cell>
          <cell r="AU227">
            <v>0</v>
          </cell>
          <cell r="BZ227" t="str">
            <v>WRWT25850/WRWT25800</v>
          </cell>
          <cell r="CA227">
            <v>445.71285000000012</v>
          </cell>
          <cell r="DL227" t="str">
            <v>P7</v>
          </cell>
          <cell r="DM227">
            <v>2</v>
          </cell>
          <cell r="DN227">
            <v>45959</v>
          </cell>
          <cell r="DP227">
            <v>45954</v>
          </cell>
          <cell r="DQ227"/>
          <cell r="DR227">
            <v>45950</v>
          </cell>
          <cell r="DS227">
            <v>45957</v>
          </cell>
          <cell r="DT227">
            <v>45958</v>
          </cell>
          <cell r="DU227">
            <v>45958</v>
          </cell>
          <cell r="DW227"/>
          <cell r="DX227"/>
          <cell r="DY227"/>
          <cell r="DZ227"/>
          <cell r="EA227"/>
          <cell r="EB227"/>
          <cell r="EC227" t="str">
            <v>งานพิมพ์</v>
          </cell>
          <cell r="ED227" t="str">
            <v xml:space="preserve"> /</v>
          </cell>
          <cell r="EG227"/>
          <cell r="EH227"/>
          <cell r="EI227"/>
        </row>
        <row r="228">
          <cell r="B228" t="str">
            <v>MK68-001118</v>
          </cell>
          <cell r="C228">
            <v>45916</v>
          </cell>
          <cell r="E228" t="str">
            <v>บจก.ซันฟีด</v>
          </cell>
          <cell r="F228" t="str">
            <v>915 เอ็ม</v>
          </cell>
          <cell r="G228">
            <v>20</v>
          </cell>
          <cell r="H228">
            <v>39</v>
          </cell>
          <cell r="I228" t="str">
            <v>ขาว</v>
          </cell>
          <cell r="J228"/>
          <cell r="L228">
            <v>84</v>
          </cell>
          <cell r="M228" t="str">
            <v>+</v>
          </cell>
          <cell r="N228"/>
          <cell r="R228" t="str">
            <v>บิด</v>
          </cell>
          <cell r="T228" t="str">
            <v>ไม่สวมถุงใน</v>
          </cell>
          <cell r="U228"/>
          <cell r="V228"/>
          <cell r="X228">
            <v>45959</v>
          </cell>
          <cell r="Z228" t="str">
            <v xml:space="preserve">300กระสอบแบนเต็มใบ </v>
          </cell>
          <cell r="AA228">
            <v>5000</v>
          </cell>
          <cell r="AB228">
            <v>0</v>
          </cell>
          <cell r="AC228">
            <v>0</v>
          </cell>
          <cell r="AD228">
            <v>0</v>
          </cell>
          <cell r="AG228"/>
          <cell r="AI228"/>
          <cell r="AJ228">
            <v>0</v>
          </cell>
          <cell r="AL228">
            <v>5000</v>
          </cell>
          <cell r="AM228"/>
          <cell r="AN228">
            <v>5250</v>
          </cell>
          <cell r="AO228" t="str">
            <v>WSWT2025850</v>
          </cell>
          <cell r="AQ228">
            <v>5657.85</v>
          </cell>
          <cell r="AR228">
            <v>0</v>
          </cell>
          <cell r="AS228">
            <v>5657.85</v>
          </cell>
          <cell r="AT228">
            <v>0</v>
          </cell>
          <cell r="AU228">
            <v>0</v>
          </cell>
          <cell r="BZ228" t="str">
            <v>WRWT25850/WRWT25800</v>
          </cell>
          <cell r="CA228">
            <v>445.71285000000012</v>
          </cell>
          <cell r="DL228" t="str">
            <v>P7</v>
          </cell>
          <cell r="DM228">
            <v>2</v>
          </cell>
          <cell r="DN228">
            <v>45959</v>
          </cell>
          <cell r="DP228">
            <v>45954</v>
          </cell>
          <cell r="DQ228"/>
          <cell r="DR228">
            <v>45950</v>
          </cell>
          <cell r="DS228">
            <v>45957</v>
          </cell>
          <cell r="DT228">
            <v>45958</v>
          </cell>
          <cell r="DU228">
            <v>45958</v>
          </cell>
          <cell r="DW228"/>
          <cell r="DX228"/>
          <cell r="DY228"/>
          <cell r="DZ228"/>
          <cell r="EA228"/>
          <cell r="EB228"/>
          <cell r="EC228" t="str">
            <v>งานพิมพ์</v>
          </cell>
          <cell r="ED228" t="str">
            <v xml:space="preserve"> /</v>
          </cell>
          <cell r="EG228"/>
          <cell r="EH228"/>
          <cell r="EI228"/>
        </row>
        <row r="229">
          <cell r="B229" t="str">
            <v>MK68-001118</v>
          </cell>
          <cell r="C229">
            <v>45916</v>
          </cell>
          <cell r="E229" t="str">
            <v>บจก.ซันฟีด</v>
          </cell>
          <cell r="F229">
            <v>931</v>
          </cell>
          <cell r="G229">
            <v>20</v>
          </cell>
          <cell r="H229">
            <v>39</v>
          </cell>
          <cell r="I229" t="str">
            <v>ขาว</v>
          </cell>
          <cell r="J229"/>
          <cell r="L229">
            <v>84</v>
          </cell>
          <cell r="M229" t="str">
            <v>+</v>
          </cell>
          <cell r="N229"/>
          <cell r="R229" t="str">
            <v>บิด</v>
          </cell>
          <cell r="T229" t="str">
            <v>ไม่สวมถุงใน</v>
          </cell>
          <cell r="U229"/>
          <cell r="V229"/>
          <cell r="X229">
            <v>45959</v>
          </cell>
          <cell r="Z229" t="str">
            <v xml:space="preserve">300กระสอบแบนเต็มใบ </v>
          </cell>
          <cell r="AA229">
            <v>5000</v>
          </cell>
          <cell r="AB229">
            <v>0</v>
          </cell>
          <cell r="AC229">
            <v>0</v>
          </cell>
          <cell r="AD229">
            <v>0</v>
          </cell>
          <cell r="AG229"/>
          <cell r="AI229"/>
          <cell r="AJ229">
            <v>0</v>
          </cell>
          <cell r="AL229">
            <v>5000</v>
          </cell>
          <cell r="AM229"/>
          <cell r="AN229">
            <v>5250</v>
          </cell>
          <cell r="AO229" t="str">
            <v>WSWT2025850</v>
          </cell>
          <cell r="AQ229">
            <v>5657.85</v>
          </cell>
          <cell r="AR229">
            <v>0</v>
          </cell>
          <cell r="AS229">
            <v>5657.85</v>
          </cell>
          <cell r="AT229">
            <v>0</v>
          </cell>
          <cell r="AU229">
            <v>0</v>
          </cell>
          <cell r="BZ229" t="str">
            <v>WRWT25850/WRWT25800</v>
          </cell>
          <cell r="CA229">
            <v>445.71285000000012</v>
          </cell>
          <cell r="DL229" t="str">
            <v>P7</v>
          </cell>
          <cell r="DM229">
            <v>2</v>
          </cell>
          <cell r="DN229">
            <v>45959</v>
          </cell>
          <cell r="DP229">
            <v>45954</v>
          </cell>
          <cell r="DQ229"/>
          <cell r="DR229">
            <v>45950</v>
          </cell>
          <cell r="DS229">
            <v>45957</v>
          </cell>
          <cell r="DT229">
            <v>45958</v>
          </cell>
          <cell r="DU229">
            <v>45958</v>
          </cell>
          <cell r="DW229"/>
          <cell r="DX229"/>
          <cell r="DY229"/>
          <cell r="DZ229"/>
          <cell r="EA229"/>
          <cell r="EB229"/>
          <cell r="EC229" t="str">
            <v>งานพิมพ์</v>
          </cell>
          <cell r="ED229" t="str">
            <v xml:space="preserve"> /</v>
          </cell>
          <cell r="EG229"/>
          <cell r="EH229"/>
          <cell r="EI229"/>
        </row>
        <row r="230">
          <cell r="B230" t="str">
            <v>MK68-001118</v>
          </cell>
          <cell r="C230">
            <v>45916</v>
          </cell>
          <cell r="E230" t="str">
            <v>บจก.ซันฟีด</v>
          </cell>
          <cell r="F230" t="str">
            <v>952 เอส</v>
          </cell>
          <cell r="G230">
            <v>20</v>
          </cell>
          <cell r="H230">
            <v>39</v>
          </cell>
          <cell r="I230" t="str">
            <v>ขาว</v>
          </cell>
          <cell r="J230"/>
          <cell r="L230">
            <v>84</v>
          </cell>
          <cell r="M230" t="str">
            <v>+</v>
          </cell>
          <cell r="N230"/>
          <cell r="R230" t="str">
            <v>บิด</v>
          </cell>
          <cell r="T230" t="str">
            <v>ไม่สวมถุงใน</v>
          </cell>
          <cell r="U230"/>
          <cell r="V230"/>
          <cell r="X230">
            <v>45959</v>
          </cell>
          <cell r="Z230" t="str">
            <v xml:space="preserve">300กระสอบแบนเต็มใบ </v>
          </cell>
          <cell r="AA230">
            <v>2500</v>
          </cell>
          <cell r="AB230">
            <v>0</v>
          </cell>
          <cell r="AC230">
            <v>0</v>
          </cell>
          <cell r="AD230">
            <v>0</v>
          </cell>
          <cell r="AG230"/>
          <cell r="AI230"/>
          <cell r="AJ230">
            <v>0</v>
          </cell>
          <cell r="AL230">
            <v>2500</v>
          </cell>
          <cell r="AM230"/>
          <cell r="AN230">
            <v>2625</v>
          </cell>
          <cell r="AO230" t="str">
            <v>WSWT2025850</v>
          </cell>
          <cell r="AQ230">
            <v>2828.9250000000002</v>
          </cell>
          <cell r="AR230">
            <v>0</v>
          </cell>
          <cell r="AS230">
            <v>2828.9250000000002</v>
          </cell>
          <cell r="AT230">
            <v>0</v>
          </cell>
          <cell r="AU230">
            <v>0</v>
          </cell>
          <cell r="BZ230" t="str">
            <v>WRWT25850/WRWT25800</v>
          </cell>
          <cell r="CA230">
            <v>222.85642500000006</v>
          </cell>
          <cell r="DL230" t="str">
            <v>P7</v>
          </cell>
          <cell r="DM230">
            <v>2</v>
          </cell>
          <cell r="DN230">
            <v>45959</v>
          </cell>
          <cell r="DP230">
            <v>45954</v>
          </cell>
          <cell r="DQ230"/>
          <cell r="DR230">
            <v>45950</v>
          </cell>
          <cell r="DS230">
            <v>45957</v>
          </cell>
          <cell r="DT230">
            <v>45958</v>
          </cell>
          <cell r="DU230">
            <v>45958</v>
          </cell>
          <cell r="DW230"/>
          <cell r="DX230"/>
          <cell r="DY230"/>
          <cell r="DZ230"/>
          <cell r="EA230"/>
          <cell r="EB230"/>
          <cell r="EC230" t="str">
            <v>งานพิมพ์</v>
          </cell>
          <cell r="ED230" t="str">
            <v xml:space="preserve"> /</v>
          </cell>
          <cell r="EG230"/>
          <cell r="EH230"/>
          <cell r="EI230"/>
        </row>
        <row r="231">
          <cell r="B231" t="str">
            <v>MK68-001118</v>
          </cell>
          <cell r="C231">
            <v>45916</v>
          </cell>
          <cell r="E231" t="str">
            <v>บจก.ซันฟีด</v>
          </cell>
          <cell r="F231" t="str">
            <v>ไก่เนื้อ สระบุรี1</v>
          </cell>
          <cell r="G231">
            <v>20</v>
          </cell>
          <cell r="H231">
            <v>39</v>
          </cell>
          <cell r="I231" t="str">
            <v>ขาว</v>
          </cell>
          <cell r="J231"/>
          <cell r="L231">
            <v>84</v>
          </cell>
          <cell r="M231" t="str">
            <v>+</v>
          </cell>
          <cell r="N231"/>
          <cell r="R231" t="str">
            <v>บิด</v>
          </cell>
          <cell r="T231" t="str">
            <v>ไม่สวมถุงใน</v>
          </cell>
          <cell r="U231"/>
          <cell r="V231"/>
          <cell r="X231">
            <v>45959</v>
          </cell>
          <cell r="Z231" t="str">
            <v xml:space="preserve">300กระสอบแบนเต็มใบ </v>
          </cell>
          <cell r="AA231">
            <v>2500</v>
          </cell>
          <cell r="AB231">
            <v>0</v>
          </cell>
          <cell r="AC231">
            <v>0</v>
          </cell>
          <cell r="AD231">
            <v>0</v>
          </cell>
          <cell r="AG231"/>
          <cell r="AI231"/>
          <cell r="AJ231">
            <v>0</v>
          </cell>
          <cell r="AL231">
            <v>2500</v>
          </cell>
          <cell r="AM231"/>
          <cell r="AN231">
            <v>2625</v>
          </cell>
          <cell r="AO231" t="str">
            <v>WSWT2025850</v>
          </cell>
          <cell r="AQ231">
            <v>2828.9250000000002</v>
          </cell>
          <cell r="AR231">
            <v>0</v>
          </cell>
          <cell r="AS231">
            <v>2828.9250000000002</v>
          </cell>
          <cell r="AT231">
            <v>0</v>
          </cell>
          <cell r="AU231">
            <v>0</v>
          </cell>
          <cell r="BZ231" t="str">
            <v>WRWT25850/WRWT25800</v>
          </cell>
          <cell r="CA231">
            <v>222.85642500000006</v>
          </cell>
          <cell r="DL231" t="str">
            <v>P7</v>
          </cell>
          <cell r="DM231">
            <v>2</v>
          </cell>
          <cell r="DN231">
            <v>45959</v>
          </cell>
          <cell r="DP231">
            <v>45954</v>
          </cell>
          <cell r="DQ231"/>
          <cell r="DR231">
            <v>45950</v>
          </cell>
          <cell r="DS231">
            <v>45957</v>
          </cell>
          <cell r="DT231">
            <v>45958</v>
          </cell>
          <cell r="DU231">
            <v>45958</v>
          </cell>
          <cell r="DW231"/>
          <cell r="DX231"/>
          <cell r="DY231"/>
          <cell r="DZ231"/>
          <cell r="EA231"/>
          <cell r="EB231"/>
          <cell r="EC231" t="str">
            <v>งานพิมพ์</v>
          </cell>
          <cell r="ED231" t="str">
            <v xml:space="preserve"> /</v>
          </cell>
          <cell r="EG231"/>
          <cell r="EH231"/>
          <cell r="EI231"/>
        </row>
        <row r="232">
          <cell r="B232" t="str">
            <v>MK68-001118</v>
          </cell>
          <cell r="C232">
            <v>45916</v>
          </cell>
          <cell r="E232" t="str">
            <v>บจก.ซันฟีด</v>
          </cell>
          <cell r="F232" t="str">
            <v>ไก่เนื้อ สระบุรี2</v>
          </cell>
          <cell r="G232">
            <v>20</v>
          </cell>
          <cell r="H232">
            <v>39</v>
          </cell>
          <cell r="I232" t="str">
            <v>ขาว</v>
          </cell>
          <cell r="J232"/>
          <cell r="L232">
            <v>84</v>
          </cell>
          <cell r="M232" t="str">
            <v>+</v>
          </cell>
          <cell r="N232"/>
          <cell r="R232" t="str">
            <v>บิด</v>
          </cell>
          <cell r="T232" t="str">
            <v>ไม่สวมถุงใน</v>
          </cell>
          <cell r="U232"/>
          <cell r="V232"/>
          <cell r="X232">
            <v>45959</v>
          </cell>
          <cell r="Z232" t="str">
            <v xml:space="preserve">300กระสอบแบนเต็มใบ </v>
          </cell>
          <cell r="AA232">
            <v>2500</v>
          </cell>
          <cell r="AB232">
            <v>0</v>
          </cell>
          <cell r="AC232">
            <v>0</v>
          </cell>
          <cell r="AD232">
            <v>0</v>
          </cell>
          <cell r="AG232"/>
          <cell r="AI232"/>
          <cell r="AJ232">
            <v>0</v>
          </cell>
          <cell r="AL232">
            <v>2500</v>
          </cell>
          <cell r="AM232"/>
          <cell r="AN232">
            <v>2625</v>
          </cell>
          <cell r="AO232" t="str">
            <v>WSWT2025850</v>
          </cell>
          <cell r="AQ232">
            <v>2828.9250000000002</v>
          </cell>
          <cell r="AR232">
            <v>0</v>
          </cell>
          <cell r="AS232">
            <v>2828.9250000000002</v>
          </cell>
          <cell r="AT232">
            <v>0</v>
          </cell>
          <cell r="AU232">
            <v>0</v>
          </cell>
          <cell r="BZ232" t="str">
            <v>WRWT25850/WRWT25800</v>
          </cell>
          <cell r="CA232">
            <v>222.85642500000006</v>
          </cell>
          <cell r="DL232" t="str">
            <v>P7</v>
          </cell>
          <cell r="DM232">
            <v>2</v>
          </cell>
          <cell r="DN232">
            <v>45959</v>
          </cell>
          <cell r="DP232">
            <v>45954</v>
          </cell>
          <cell r="DQ232"/>
          <cell r="DR232">
            <v>45950</v>
          </cell>
          <cell r="DS232">
            <v>45957</v>
          </cell>
          <cell r="DT232">
            <v>45958</v>
          </cell>
          <cell r="DU232">
            <v>45958</v>
          </cell>
          <cell r="DW232"/>
          <cell r="DX232"/>
          <cell r="DY232"/>
          <cell r="DZ232"/>
          <cell r="EA232"/>
          <cell r="EB232"/>
          <cell r="EC232" t="str">
            <v>งานพิมพ์</v>
          </cell>
          <cell r="ED232" t="str">
            <v xml:space="preserve"> /</v>
          </cell>
          <cell r="EG232"/>
          <cell r="EH232"/>
          <cell r="EI232"/>
        </row>
        <row r="233">
          <cell r="B233" t="str">
            <v>MK68-001118</v>
          </cell>
          <cell r="C233">
            <v>45916</v>
          </cell>
          <cell r="E233" t="str">
            <v>บจก.ซันฟีด</v>
          </cell>
          <cell r="F233" t="str">
            <v>ไก่ไข่เบอร์ 5 เอ็ม</v>
          </cell>
          <cell r="G233">
            <v>20</v>
          </cell>
          <cell r="H233">
            <v>39</v>
          </cell>
          <cell r="I233" t="str">
            <v>ขาว</v>
          </cell>
          <cell r="J233"/>
          <cell r="L233">
            <v>84</v>
          </cell>
          <cell r="M233" t="str">
            <v>+</v>
          </cell>
          <cell r="N233"/>
          <cell r="R233" t="str">
            <v>บิด</v>
          </cell>
          <cell r="T233" t="str">
            <v>ไม่สวมถุงใน</v>
          </cell>
          <cell r="U233"/>
          <cell r="V233"/>
          <cell r="X233">
            <v>45959</v>
          </cell>
          <cell r="Z233" t="str">
            <v xml:space="preserve">300กระสอบแบนเต็มใบ </v>
          </cell>
          <cell r="AA233">
            <v>2500</v>
          </cell>
          <cell r="AB233">
            <v>0</v>
          </cell>
          <cell r="AC233">
            <v>0</v>
          </cell>
          <cell r="AD233">
            <v>0</v>
          </cell>
          <cell r="AG233"/>
          <cell r="AI233"/>
          <cell r="AJ233">
            <v>0</v>
          </cell>
          <cell r="AL233">
            <v>2500</v>
          </cell>
          <cell r="AM233"/>
          <cell r="AN233">
            <v>2625</v>
          </cell>
          <cell r="AO233" t="str">
            <v>WSWT2025850</v>
          </cell>
          <cell r="AQ233">
            <v>2828.9250000000002</v>
          </cell>
          <cell r="AR233">
            <v>0</v>
          </cell>
          <cell r="AS233">
            <v>2828.9250000000002</v>
          </cell>
          <cell r="AT233">
            <v>0</v>
          </cell>
          <cell r="AU233">
            <v>0</v>
          </cell>
          <cell r="BZ233" t="str">
            <v>WRWT25850/WRWT25800</v>
          </cell>
          <cell r="CA233">
            <v>222.85642500000006</v>
          </cell>
          <cell r="DL233" t="str">
            <v>P7</v>
          </cell>
          <cell r="DM233">
            <v>2</v>
          </cell>
          <cell r="DN233">
            <v>45959</v>
          </cell>
          <cell r="DP233">
            <v>45954</v>
          </cell>
          <cell r="DQ233"/>
          <cell r="DR233">
            <v>45950</v>
          </cell>
          <cell r="DS233">
            <v>45957</v>
          </cell>
          <cell r="DT233">
            <v>45958</v>
          </cell>
          <cell r="DU233">
            <v>45958</v>
          </cell>
          <cell r="DW233"/>
          <cell r="DX233"/>
          <cell r="DY233"/>
          <cell r="DZ233"/>
          <cell r="EA233"/>
          <cell r="EB233"/>
          <cell r="EC233" t="str">
            <v>งานพิมพ์</v>
          </cell>
          <cell r="ED233" t="str">
            <v xml:space="preserve"> /</v>
          </cell>
          <cell r="EG233"/>
          <cell r="EH233"/>
          <cell r="EI233"/>
        </row>
        <row r="234">
          <cell r="B234" t="str">
            <v>MK68-001118</v>
          </cell>
          <cell r="C234">
            <v>45916</v>
          </cell>
          <cell r="E234" t="str">
            <v>บจก.ซันฟีด</v>
          </cell>
          <cell r="F234" t="str">
            <v>935 เอ</v>
          </cell>
          <cell r="G234">
            <v>20</v>
          </cell>
          <cell r="H234">
            <v>37</v>
          </cell>
          <cell r="I234" t="str">
            <v>ขาว</v>
          </cell>
          <cell r="J234"/>
          <cell r="L234">
            <v>80</v>
          </cell>
          <cell r="M234" t="str">
            <v>+</v>
          </cell>
          <cell r="N234"/>
          <cell r="R234" t="str">
            <v>บิด</v>
          </cell>
          <cell r="T234" t="str">
            <v>ไม่สวมถุงใน</v>
          </cell>
          <cell r="U234"/>
          <cell r="V234"/>
          <cell r="X234">
            <v>45959</v>
          </cell>
          <cell r="Z234" t="str">
            <v xml:space="preserve">300กระสอบแบนเต็มใบ </v>
          </cell>
          <cell r="AA234">
            <v>10000</v>
          </cell>
          <cell r="AB234">
            <v>0</v>
          </cell>
          <cell r="AC234">
            <v>0</v>
          </cell>
          <cell r="AD234">
            <v>0</v>
          </cell>
          <cell r="AG234"/>
          <cell r="AI234"/>
          <cell r="AJ234">
            <v>0</v>
          </cell>
          <cell r="AL234">
            <v>10000</v>
          </cell>
          <cell r="AM234"/>
          <cell r="AN234">
            <v>10500</v>
          </cell>
          <cell r="AO234" t="str">
            <v>WSWT2025850</v>
          </cell>
          <cell r="AQ234">
            <v>10756.900000000001</v>
          </cell>
          <cell r="AR234">
            <v>0</v>
          </cell>
          <cell r="AS234">
            <v>10756.900000000001</v>
          </cell>
          <cell r="AT234">
            <v>0</v>
          </cell>
          <cell r="AU234">
            <v>0</v>
          </cell>
          <cell r="BZ234" t="str">
            <v>WRWT25850/WRWT25800</v>
          </cell>
          <cell r="CA234">
            <v>847.40467777777781</v>
          </cell>
          <cell r="DL234" t="str">
            <v>P7</v>
          </cell>
          <cell r="DM234">
            <v>2</v>
          </cell>
          <cell r="DN234">
            <v>45959</v>
          </cell>
          <cell r="DP234">
            <v>45954</v>
          </cell>
          <cell r="DQ234"/>
          <cell r="DR234">
            <v>45950</v>
          </cell>
          <cell r="DS234">
            <v>45957</v>
          </cell>
          <cell r="DT234">
            <v>45958</v>
          </cell>
          <cell r="DU234">
            <v>45958</v>
          </cell>
          <cell r="DW234"/>
          <cell r="DX234"/>
          <cell r="DY234"/>
          <cell r="DZ234"/>
          <cell r="EA234"/>
          <cell r="EB234"/>
          <cell r="EC234" t="str">
            <v>งานพิมพ์</v>
          </cell>
          <cell r="ED234" t="str">
            <v xml:space="preserve"> /</v>
          </cell>
          <cell r="EG234"/>
          <cell r="EH234"/>
          <cell r="EI234"/>
        </row>
        <row r="235">
          <cell r="B235" t="str">
            <v>MK68-001118</v>
          </cell>
          <cell r="C235">
            <v>45916</v>
          </cell>
          <cell r="E235" t="str">
            <v>บจก.ซันฟีด</v>
          </cell>
          <cell r="F235">
            <v>935</v>
          </cell>
          <cell r="G235">
            <v>20</v>
          </cell>
          <cell r="H235">
            <v>37</v>
          </cell>
          <cell r="I235" t="str">
            <v>ขาว</v>
          </cell>
          <cell r="J235"/>
          <cell r="L235">
            <v>80</v>
          </cell>
          <cell r="M235" t="str">
            <v>+</v>
          </cell>
          <cell r="N235"/>
          <cell r="R235" t="str">
            <v>บิด</v>
          </cell>
          <cell r="T235" t="str">
            <v>ไม่สวมถุงใน</v>
          </cell>
          <cell r="U235"/>
          <cell r="V235"/>
          <cell r="X235">
            <v>45960</v>
          </cell>
          <cell r="Z235" t="str">
            <v xml:space="preserve">300กระสอบแบนเต็มใบ </v>
          </cell>
          <cell r="AA235">
            <v>10000</v>
          </cell>
          <cell r="AB235">
            <v>0</v>
          </cell>
          <cell r="AC235">
            <v>0</v>
          </cell>
          <cell r="AD235">
            <v>0</v>
          </cell>
          <cell r="AG235"/>
          <cell r="AI235"/>
          <cell r="AJ235">
            <v>0</v>
          </cell>
          <cell r="AL235">
            <v>10000</v>
          </cell>
          <cell r="AM235"/>
          <cell r="AN235">
            <v>10500</v>
          </cell>
          <cell r="AO235" t="str">
            <v>WSWT2025850</v>
          </cell>
          <cell r="AQ235">
            <v>10756.900000000001</v>
          </cell>
          <cell r="AR235">
            <v>0</v>
          </cell>
          <cell r="AS235">
            <v>10756.900000000001</v>
          </cell>
          <cell r="AT235">
            <v>0</v>
          </cell>
          <cell r="AU235">
            <v>0</v>
          </cell>
          <cell r="BZ235" t="str">
            <v>WRWT25850/WRWT25800</v>
          </cell>
          <cell r="CA235">
            <v>847.40467777777781</v>
          </cell>
          <cell r="DL235" t="str">
            <v>P7</v>
          </cell>
          <cell r="DM235">
            <v>2</v>
          </cell>
          <cell r="DN235">
            <v>45960</v>
          </cell>
          <cell r="DP235">
            <v>45955</v>
          </cell>
          <cell r="DQ235"/>
          <cell r="DR235">
            <v>45951</v>
          </cell>
          <cell r="DS235">
            <v>45958</v>
          </cell>
          <cell r="DT235">
            <v>45959</v>
          </cell>
          <cell r="DU235">
            <v>45959</v>
          </cell>
          <cell r="DW235"/>
          <cell r="DX235"/>
          <cell r="DY235"/>
          <cell r="DZ235"/>
          <cell r="EA235"/>
          <cell r="EB235"/>
          <cell r="EC235" t="str">
            <v>งานพิมพ์</v>
          </cell>
          <cell r="ED235" t="str">
            <v xml:space="preserve"> /</v>
          </cell>
          <cell r="EG235"/>
          <cell r="EH235"/>
          <cell r="EI235"/>
        </row>
        <row r="236">
          <cell r="B236" t="str">
            <v>MK68-001118</v>
          </cell>
          <cell r="C236">
            <v>45916</v>
          </cell>
          <cell r="E236" t="str">
            <v>บจก.ซันฟีด</v>
          </cell>
          <cell r="F236" t="str">
            <v>935 แอล</v>
          </cell>
          <cell r="G236">
            <v>20</v>
          </cell>
          <cell r="H236">
            <v>37</v>
          </cell>
          <cell r="I236" t="str">
            <v>ขาว</v>
          </cell>
          <cell r="J236"/>
          <cell r="L236">
            <v>80</v>
          </cell>
          <cell r="M236" t="str">
            <v>+</v>
          </cell>
          <cell r="N236"/>
          <cell r="R236" t="str">
            <v>บิด</v>
          </cell>
          <cell r="T236" t="str">
            <v>ไม่สวมถุงใน</v>
          </cell>
          <cell r="U236"/>
          <cell r="V236"/>
          <cell r="X236">
            <v>45960</v>
          </cell>
          <cell r="Z236" t="str">
            <v xml:space="preserve">300กระสอบแบนเต็มใบ </v>
          </cell>
          <cell r="AA236">
            <v>5000</v>
          </cell>
          <cell r="AB236">
            <v>0</v>
          </cell>
          <cell r="AC236">
            <v>0</v>
          </cell>
          <cell r="AD236">
            <v>0</v>
          </cell>
          <cell r="AG236"/>
          <cell r="AI236"/>
          <cell r="AJ236">
            <v>0</v>
          </cell>
          <cell r="AL236">
            <v>5000</v>
          </cell>
          <cell r="AM236"/>
          <cell r="AN236">
            <v>5250</v>
          </cell>
          <cell r="AO236" t="str">
            <v>WSWT2025850</v>
          </cell>
          <cell r="AQ236">
            <v>5378.4500000000007</v>
          </cell>
          <cell r="AR236">
            <v>0</v>
          </cell>
          <cell r="AS236">
            <v>5378.4500000000007</v>
          </cell>
          <cell r="AT236">
            <v>0</v>
          </cell>
          <cell r="AU236">
            <v>0</v>
          </cell>
          <cell r="BZ236" t="str">
            <v>WRWT25850/WRWT25800</v>
          </cell>
          <cell r="CA236">
            <v>423.7023388888889</v>
          </cell>
          <cell r="DL236" t="str">
            <v>P7</v>
          </cell>
          <cell r="DM236">
            <v>2</v>
          </cell>
          <cell r="DN236">
            <v>45960</v>
          </cell>
          <cell r="DP236">
            <v>45955</v>
          </cell>
          <cell r="DQ236"/>
          <cell r="DR236">
            <v>45951</v>
          </cell>
          <cell r="DS236">
            <v>45958</v>
          </cell>
          <cell r="DT236">
            <v>45959</v>
          </cell>
          <cell r="DU236">
            <v>45959</v>
          </cell>
          <cell r="DW236"/>
          <cell r="DX236"/>
          <cell r="DY236"/>
          <cell r="DZ236"/>
          <cell r="EA236"/>
          <cell r="EB236"/>
          <cell r="EC236" t="str">
            <v>งานพิมพ์</v>
          </cell>
          <cell r="ED236" t="str">
            <v xml:space="preserve"> /</v>
          </cell>
          <cell r="EG236"/>
          <cell r="EH236"/>
          <cell r="EI236"/>
        </row>
        <row r="237">
          <cell r="B237" t="str">
            <v>MK68-001118</v>
          </cell>
          <cell r="C237">
            <v>45916</v>
          </cell>
          <cell r="E237" t="str">
            <v>บจก.ซันฟีด</v>
          </cell>
          <cell r="F237" t="str">
            <v>แถบเขียว</v>
          </cell>
          <cell r="G237">
            <v>20</v>
          </cell>
          <cell r="H237">
            <v>38</v>
          </cell>
          <cell r="I237" t="str">
            <v>ขาว</v>
          </cell>
          <cell r="J237"/>
          <cell r="L237">
            <v>82</v>
          </cell>
          <cell r="M237" t="str">
            <v>+</v>
          </cell>
          <cell r="N237"/>
          <cell r="R237" t="str">
            <v>บิด</v>
          </cell>
          <cell r="T237" t="str">
            <v>ไม่สวมถุงใน</v>
          </cell>
          <cell r="U237"/>
          <cell r="V237"/>
          <cell r="X237">
            <v>45961</v>
          </cell>
          <cell r="Z237" t="str">
            <v xml:space="preserve">300กระสอบแบนเต็มใบ </v>
          </cell>
          <cell r="AA237">
            <v>5000</v>
          </cell>
          <cell r="AB237">
            <v>0</v>
          </cell>
          <cell r="AC237">
            <v>0</v>
          </cell>
          <cell r="AD237">
            <v>0</v>
          </cell>
          <cell r="AG237"/>
          <cell r="AI237"/>
          <cell r="AJ237">
            <v>0</v>
          </cell>
          <cell r="AL237">
            <v>5000</v>
          </cell>
          <cell r="AM237"/>
          <cell r="AN237">
            <v>5250</v>
          </cell>
          <cell r="AO237" t="str">
            <v>WSWT2025850</v>
          </cell>
          <cell r="AQ237">
            <v>5518.15</v>
          </cell>
          <cell r="AR237">
            <v>0</v>
          </cell>
          <cell r="AS237">
            <v>5518.15</v>
          </cell>
          <cell r="AT237">
            <v>0</v>
          </cell>
          <cell r="AU237">
            <v>0</v>
          </cell>
          <cell r="BZ237" t="str">
            <v>WRWT25850/WRWT25800</v>
          </cell>
          <cell r="CA237">
            <v>434.7075944444444</v>
          </cell>
          <cell r="DL237" t="str">
            <v>P7</v>
          </cell>
          <cell r="DM237">
            <v>2</v>
          </cell>
          <cell r="DN237">
            <v>45961</v>
          </cell>
          <cell r="DP237">
            <v>45956</v>
          </cell>
          <cell r="DQ237"/>
          <cell r="DR237">
            <v>45952</v>
          </cell>
          <cell r="DS237">
            <v>45959</v>
          </cell>
          <cell r="DT237">
            <v>45960</v>
          </cell>
          <cell r="DU237">
            <v>45960</v>
          </cell>
          <cell r="DW237"/>
          <cell r="DX237"/>
          <cell r="DY237"/>
          <cell r="DZ237"/>
          <cell r="EA237"/>
          <cell r="EB237"/>
          <cell r="EC237" t="str">
            <v>งานพิมพ์</v>
          </cell>
          <cell r="ED237" t="str">
            <v xml:space="preserve"> /</v>
          </cell>
          <cell r="EG237"/>
          <cell r="EH237"/>
          <cell r="EI237"/>
        </row>
        <row r="238">
          <cell r="B238" t="str">
            <v>MK68-001118</v>
          </cell>
          <cell r="C238">
            <v>45916</v>
          </cell>
          <cell r="E238" t="str">
            <v>บจก.ซันฟีด</v>
          </cell>
          <cell r="F238" t="str">
            <v>915 เอ็ม</v>
          </cell>
          <cell r="G238">
            <v>20</v>
          </cell>
          <cell r="H238">
            <v>39</v>
          </cell>
          <cell r="I238" t="str">
            <v>ขาว</v>
          </cell>
          <cell r="J238"/>
          <cell r="L238">
            <v>84</v>
          </cell>
          <cell r="M238" t="str">
            <v>+</v>
          </cell>
          <cell r="N238"/>
          <cell r="R238" t="str">
            <v>บิด</v>
          </cell>
          <cell r="T238" t="str">
            <v>ไม่สวมถุงใน</v>
          </cell>
          <cell r="U238"/>
          <cell r="V238"/>
          <cell r="X238">
            <v>45961</v>
          </cell>
          <cell r="Z238" t="str">
            <v xml:space="preserve">300กระสอบแบนเต็มใบ </v>
          </cell>
          <cell r="AA238">
            <v>5000</v>
          </cell>
          <cell r="AB238">
            <v>0</v>
          </cell>
          <cell r="AC238">
            <v>0</v>
          </cell>
          <cell r="AD238">
            <v>0</v>
          </cell>
          <cell r="AG238"/>
          <cell r="AI238"/>
          <cell r="AJ238">
            <v>0</v>
          </cell>
          <cell r="AL238">
            <v>5000</v>
          </cell>
          <cell r="AM238"/>
          <cell r="AN238">
            <v>5250</v>
          </cell>
          <cell r="AO238" t="str">
            <v>WSWT2025850</v>
          </cell>
          <cell r="AQ238">
            <v>5657.85</v>
          </cell>
          <cell r="AR238">
            <v>0</v>
          </cell>
          <cell r="AS238">
            <v>5657.85</v>
          </cell>
          <cell r="AT238">
            <v>0</v>
          </cell>
          <cell r="AU238">
            <v>0</v>
          </cell>
          <cell r="BZ238" t="str">
            <v>WRWT25850/WRWT25800</v>
          </cell>
          <cell r="CA238">
            <v>445.71285000000012</v>
          </cell>
          <cell r="DL238" t="str">
            <v>P7</v>
          </cell>
          <cell r="DM238">
            <v>2</v>
          </cell>
          <cell r="DN238">
            <v>45961</v>
          </cell>
          <cell r="DP238">
            <v>45956</v>
          </cell>
          <cell r="DQ238"/>
          <cell r="DR238">
            <v>45952</v>
          </cell>
          <cell r="DS238">
            <v>45959</v>
          </cell>
          <cell r="DT238">
            <v>45960</v>
          </cell>
          <cell r="DU238">
            <v>45960</v>
          </cell>
          <cell r="DW238"/>
          <cell r="DX238"/>
          <cell r="DY238"/>
          <cell r="DZ238"/>
          <cell r="EA238"/>
          <cell r="EB238"/>
          <cell r="EC238" t="str">
            <v>งานพิมพ์</v>
          </cell>
          <cell r="ED238" t="str">
            <v xml:space="preserve"> /</v>
          </cell>
          <cell r="EG238"/>
          <cell r="EH238"/>
          <cell r="EI238"/>
        </row>
        <row r="239">
          <cell r="B239" t="str">
            <v>MK68-001118</v>
          </cell>
          <cell r="C239">
            <v>45916</v>
          </cell>
          <cell r="E239" t="str">
            <v>บจก.ซันฟีด</v>
          </cell>
          <cell r="F239" t="str">
            <v>915 พี</v>
          </cell>
          <cell r="G239">
            <v>20</v>
          </cell>
          <cell r="H239">
            <v>39</v>
          </cell>
          <cell r="I239" t="str">
            <v>ขาว</v>
          </cell>
          <cell r="J239"/>
          <cell r="L239">
            <v>84</v>
          </cell>
          <cell r="M239" t="str">
            <v>+</v>
          </cell>
          <cell r="N239"/>
          <cell r="R239" t="str">
            <v>บิด</v>
          </cell>
          <cell r="T239" t="str">
            <v>ไม่สวมถุงใน</v>
          </cell>
          <cell r="U239"/>
          <cell r="V239"/>
          <cell r="X239">
            <v>45961</v>
          </cell>
          <cell r="Z239" t="str">
            <v xml:space="preserve">300กระสอบแบนเต็มใบ </v>
          </cell>
          <cell r="AA239">
            <v>7500</v>
          </cell>
          <cell r="AB239">
            <v>0</v>
          </cell>
          <cell r="AC239">
            <v>0</v>
          </cell>
          <cell r="AD239">
            <v>0</v>
          </cell>
          <cell r="AG239"/>
          <cell r="AI239"/>
          <cell r="AJ239">
            <v>0</v>
          </cell>
          <cell r="AL239">
            <v>7500</v>
          </cell>
          <cell r="AM239"/>
          <cell r="AN239">
            <v>7875</v>
          </cell>
          <cell r="AO239" t="str">
            <v>WSWT2025850</v>
          </cell>
          <cell r="AQ239">
            <v>8486.7750000000015</v>
          </cell>
          <cell r="AR239">
            <v>0</v>
          </cell>
          <cell r="AS239">
            <v>8486.7750000000015</v>
          </cell>
          <cell r="AT239">
            <v>0</v>
          </cell>
          <cell r="AU239">
            <v>0</v>
          </cell>
          <cell r="BZ239" t="str">
            <v>WRWT25850/WRWT25800</v>
          </cell>
          <cell r="CA239">
            <v>668.56927500000018</v>
          </cell>
          <cell r="DL239" t="str">
            <v>P7</v>
          </cell>
          <cell r="DM239">
            <v>2</v>
          </cell>
          <cell r="DN239">
            <v>45961</v>
          </cell>
          <cell r="DP239">
            <v>45956</v>
          </cell>
          <cell r="DQ239"/>
          <cell r="DR239">
            <v>45952</v>
          </cell>
          <cell r="DS239">
            <v>45959</v>
          </cell>
          <cell r="DT239">
            <v>45960</v>
          </cell>
          <cell r="DU239">
            <v>45960</v>
          </cell>
          <cell r="DW239"/>
          <cell r="DX239"/>
          <cell r="DY239"/>
          <cell r="DZ239"/>
          <cell r="EA239"/>
          <cell r="EB239"/>
          <cell r="EC239" t="str">
            <v>งานพิมพ์</v>
          </cell>
          <cell r="ED239" t="str">
            <v xml:space="preserve"> /</v>
          </cell>
          <cell r="EG239"/>
          <cell r="EH239"/>
          <cell r="EI239"/>
        </row>
        <row r="240">
          <cell r="B240" t="str">
            <v>MK68-001118</v>
          </cell>
          <cell r="C240">
            <v>45916</v>
          </cell>
          <cell r="E240" t="str">
            <v>บจก.ซันฟีด</v>
          </cell>
          <cell r="F240" t="str">
            <v>953 เอส</v>
          </cell>
          <cell r="G240">
            <v>20</v>
          </cell>
          <cell r="H240">
            <v>39</v>
          </cell>
          <cell r="I240" t="str">
            <v>ขาว</v>
          </cell>
          <cell r="J240"/>
          <cell r="L240">
            <v>84</v>
          </cell>
          <cell r="M240" t="str">
            <v>+</v>
          </cell>
          <cell r="N240"/>
          <cell r="R240" t="str">
            <v>บิด</v>
          </cell>
          <cell r="T240" t="str">
            <v>ไม่สวมถุงใน</v>
          </cell>
          <cell r="U240"/>
          <cell r="V240"/>
          <cell r="X240">
            <v>45961</v>
          </cell>
          <cell r="Z240" t="str">
            <v xml:space="preserve">300กระสอบแบนเต็มใบ </v>
          </cell>
          <cell r="AA240">
            <v>2500</v>
          </cell>
          <cell r="AB240">
            <v>0</v>
          </cell>
          <cell r="AC240">
            <v>0</v>
          </cell>
          <cell r="AD240">
            <v>0</v>
          </cell>
          <cell r="AG240"/>
          <cell r="AI240"/>
          <cell r="AJ240">
            <v>0</v>
          </cell>
          <cell r="AL240">
            <v>2500</v>
          </cell>
          <cell r="AM240"/>
          <cell r="AN240">
            <v>2625</v>
          </cell>
          <cell r="AO240" t="str">
            <v>WSWT2025850</v>
          </cell>
          <cell r="AQ240">
            <v>2828.9250000000002</v>
          </cell>
          <cell r="AR240">
            <v>0</v>
          </cell>
          <cell r="AS240">
            <v>2828.9250000000002</v>
          </cell>
          <cell r="AT240">
            <v>0</v>
          </cell>
          <cell r="AU240">
            <v>0</v>
          </cell>
          <cell r="BZ240" t="str">
            <v>WRWT25850/WRWT25800</v>
          </cell>
          <cell r="CA240">
            <v>222.85642500000006</v>
          </cell>
          <cell r="DL240" t="str">
            <v>P7</v>
          </cell>
          <cell r="DM240">
            <v>2</v>
          </cell>
          <cell r="DN240">
            <v>45961</v>
          </cell>
          <cell r="DP240">
            <v>45956</v>
          </cell>
          <cell r="DQ240"/>
          <cell r="DR240">
            <v>45952</v>
          </cell>
          <cell r="DS240">
            <v>45959</v>
          </cell>
          <cell r="DT240">
            <v>45960</v>
          </cell>
          <cell r="DU240">
            <v>45960</v>
          </cell>
          <cell r="DW240"/>
          <cell r="DX240"/>
          <cell r="DY240"/>
          <cell r="DZ240"/>
          <cell r="EA240"/>
          <cell r="EB240"/>
          <cell r="EC240" t="str">
            <v>งานพิมพ์</v>
          </cell>
          <cell r="ED240" t="str">
            <v xml:space="preserve"> /</v>
          </cell>
          <cell r="EG240"/>
          <cell r="EH240"/>
          <cell r="EI240"/>
        </row>
        <row r="241">
          <cell r="B241" t="str">
            <v>MK68-001118</v>
          </cell>
          <cell r="C241">
            <v>45916</v>
          </cell>
          <cell r="E241" t="str">
            <v>บจก.ซันฟีด</v>
          </cell>
          <cell r="F241" t="str">
            <v>935 เอ</v>
          </cell>
          <cell r="G241">
            <v>20</v>
          </cell>
          <cell r="H241">
            <v>37</v>
          </cell>
          <cell r="I241" t="str">
            <v>ขาว</v>
          </cell>
          <cell r="J241"/>
          <cell r="L241">
            <v>80</v>
          </cell>
          <cell r="M241" t="str">
            <v>+</v>
          </cell>
          <cell r="N241"/>
          <cell r="R241" t="str">
            <v>บิด</v>
          </cell>
          <cell r="T241" t="str">
            <v>ไม่สวมถุงใน</v>
          </cell>
          <cell r="U241"/>
          <cell r="V241"/>
          <cell r="X241">
            <v>45961</v>
          </cell>
          <cell r="Z241" t="str">
            <v xml:space="preserve">300กระสอบแบนเต็มใบ </v>
          </cell>
          <cell r="AA241">
            <v>5000</v>
          </cell>
          <cell r="AB241">
            <v>0</v>
          </cell>
          <cell r="AC241">
            <v>0</v>
          </cell>
          <cell r="AD241">
            <v>0</v>
          </cell>
          <cell r="AG241"/>
          <cell r="AI241"/>
          <cell r="AJ241">
            <v>0</v>
          </cell>
          <cell r="AL241">
            <v>5000</v>
          </cell>
          <cell r="AM241"/>
          <cell r="AN241">
            <v>5250</v>
          </cell>
          <cell r="AO241" t="str">
            <v>WSWT2025850</v>
          </cell>
          <cell r="AQ241">
            <v>5378.4500000000007</v>
          </cell>
          <cell r="AR241">
            <v>0</v>
          </cell>
          <cell r="AS241">
            <v>5378.4500000000007</v>
          </cell>
          <cell r="AT241">
            <v>0</v>
          </cell>
          <cell r="AU241">
            <v>0</v>
          </cell>
          <cell r="BZ241" t="str">
            <v>WRWT25850/WRWT25800</v>
          </cell>
          <cell r="CA241">
            <v>423.7023388888889</v>
          </cell>
          <cell r="DL241" t="str">
            <v>P7</v>
          </cell>
          <cell r="DM241">
            <v>2</v>
          </cell>
          <cell r="DN241">
            <v>45961</v>
          </cell>
          <cell r="DP241">
            <v>45956</v>
          </cell>
          <cell r="DQ241"/>
          <cell r="DR241">
            <v>45952</v>
          </cell>
          <cell r="DS241">
            <v>45959</v>
          </cell>
          <cell r="DT241">
            <v>45960</v>
          </cell>
          <cell r="DU241">
            <v>45960</v>
          </cell>
          <cell r="DW241"/>
          <cell r="DX241"/>
          <cell r="DY241"/>
          <cell r="DZ241"/>
          <cell r="EA241"/>
          <cell r="EB241"/>
          <cell r="EC241" t="str">
            <v>งานพิมพ์</v>
          </cell>
          <cell r="ED241" t="str">
            <v xml:space="preserve"> /</v>
          </cell>
          <cell r="EG241"/>
          <cell r="EH241"/>
          <cell r="EI241"/>
        </row>
        <row r="242">
          <cell r="B242" t="str">
            <v>MK68-001118</v>
          </cell>
          <cell r="C242">
            <v>45916</v>
          </cell>
          <cell r="E242" t="str">
            <v>บจก.ซันฟีด</v>
          </cell>
          <cell r="F242" t="str">
            <v>ไอฟีดเป็ดไข่เบอร์ 5 เอ</v>
          </cell>
          <cell r="G242">
            <v>20</v>
          </cell>
          <cell r="H242">
            <v>37</v>
          </cell>
          <cell r="I242" t="str">
            <v>ขาว</v>
          </cell>
          <cell r="J242"/>
          <cell r="L242">
            <v>80</v>
          </cell>
          <cell r="M242" t="str">
            <v>+</v>
          </cell>
          <cell r="N242"/>
          <cell r="R242" t="str">
            <v>บิด</v>
          </cell>
          <cell r="T242" t="str">
            <v>ไม่สวมถุงใน</v>
          </cell>
          <cell r="U242"/>
          <cell r="V242"/>
          <cell r="X242">
            <v>45961</v>
          </cell>
          <cell r="Z242" t="str">
            <v xml:space="preserve">300กระสอบแบนเต็มใบ </v>
          </cell>
          <cell r="AA242">
            <v>2500</v>
          </cell>
          <cell r="AB242">
            <v>0</v>
          </cell>
          <cell r="AC242">
            <v>0</v>
          </cell>
          <cell r="AD242">
            <v>0</v>
          </cell>
          <cell r="AG242"/>
          <cell r="AI242"/>
          <cell r="AJ242">
            <v>0</v>
          </cell>
          <cell r="AL242">
            <v>2500</v>
          </cell>
          <cell r="AM242"/>
          <cell r="AN242">
            <v>2625</v>
          </cell>
          <cell r="AO242" t="str">
            <v>WSWT2025850</v>
          </cell>
          <cell r="AQ242">
            <v>2689.2250000000004</v>
          </cell>
          <cell r="AR242">
            <v>0</v>
          </cell>
          <cell r="AS242">
            <v>2689.2250000000004</v>
          </cell>
          <cell r="AT242">
            <v>0</v>
          </cell>
          <cell r="AU242">
            <v>0</v>
          </cell>
          <cell r="BZ242" t="str">
            <v>WRWT25850/WRWT25800</v>
          </cell>
          <cell r="CA242">
            <v>211.85116944444445</v>
          </cell>
          <cell r="DL242" t="str">
            <v>P7</v>
          </cell>
          <cell r="DM242">
            <v>2</v>
          </cell>
          <cell r="DN242">
            <v>45961</v>
          </cell>
          <cell r="DP242">
            <v>45956</v>
          </cell>
          <cell r="DQ242"/>
          <cell r="DR242">
            <v>45952</v>
          </cell>
          <cell r="DS242">
            <v>45959</v>
          </cell>
          <cell r="DT242">
            <v>45960</v>
          </cell>
          <cell r="DU242">
            <v>45960</v>
          </cell>
          <cell r="DW242"/>
          <cell r="DX242"/>
          <cell r="DY242"/>
          <cell r="DZ242"/>
          <cell r="EA242"/>
          <cell r="EB242"/>
          <cell r="EC242" t="str">
            <v>งานพิมพ์</v>
          </cell>
          <cell r="ED242" t="str">
            <v xml:space="preserve"> /</v>
          </cell>
          <cell r="EG242"/>
          <cell r="EH242"/>
          <cell r="EI242"/>
        </row>
        <row r="243">
          <cell r="B243" t="str">
            <v>ประมาณการ</v>
          </cell>
          <cell r="C243" t="str">
            <v>ประมาณการ</v>
          </cell>
          <cell r="E243" t="str">
            <v>บจก.ซันฟีด</v>
          </cell>
          <cell r="F243" t="str">
            <v>รอแบบ</v>
          </cell>
          <cell r="G243">
            <v>20</v>
          </cell>
          <cell r="H243">
            <v>39</v>
          </cell>
          <cell r="I243" t="str">
            <v>ขาว</v>
          </cell>
          <cell r="J243"/>
          <cell r="L243">
            <v>84</v>
          </cell>
          <cell r="M243" t="str">
            <v>+</v>
          </cell>
          <cell r="N243"/>
          <cell r="R243" t="str">
            <v>บิด</v>
          </cell>
          <cell r="T243" t="str">
            <v>ไม่สวมถุงใน</v>
          </cell>
          <cell r="U243"/>
          <cell r="V243"/>
          <cell r="X243" t="str">
            <v>รอแจ้ง</v>
          </cell>
          <cell r="Z243" t="str">
            <v xml:space="preserve">300กระสอบแบนเต็มใบ </v>
          </cell>
          <cell r="AA243">
            <v>1267500</v>
          </cell>
          <cell r="AB243">
            <v>0</v>
          </cell>
          <cell r="AC243">
            <v>0</v>
          </cell>
          <cell r="AD243">
            <v>0</v>
          </cell>
          <cell r="AG243"/>
          <cell r="AI243"/>
          <cell r="AJ243">
            <v>0</v>
          </cell>
          <cell r="AL243">
            <v>1267500</v>
          </cell>
          <cell r="AM243"/>
          <cell r="AN243">
            <v>1330875</v>
          </cell>
          <cell r="AO243" t="str">
            <v>WSWT2025850</v>
          </cell>
          <cell r="AQ243">
            <v>1434264.9750000001</v>
          </cell>
          <cell r="AR243">
            <v>0</v>
          </cell>
          <cell r="AS243">
            <v>1434264.9750000001</v>
          </cell>
          <cell r="AT243">
            <v>0</v>
          </cell>
          <cell r="AU243">
            <v>0</v>
          </cell>
          <cell r="BZ243" t="str">
            <v>WRWT25850/WRWT25800</v>
          </cell>
          <cell r="CA243">
            <v>112988.20747500002</v>
          </cell>
          <cell r="DL243" t="str">
            <v>P7</v>
          </cell>
          <cell r="DM243">
            <v>2</v>
          </cell>
          <cell r="DN243" t="str">
            <v>รอแจ้ง</v>
          </cell>
          <cell r="DP243" t="e">
            <v>#VALUE!</v>
          </cell>
          <cell r="DQ243"/>
          <cell r="DR243" t="e">
            <v>#VALUE!</v>
          </cell>
          <cell r="DS243" t="e">
            <v>#VALUE!</v>
          </cell>
          <cell r="DT243" t="e">
            <v>#VALUE!</v>
          </cell>
          <cell r="DU243" t="e">
            <v>#VALUE!</v>
          </cell>
          <cell r="DW243"/>
          <cell r="DX243"/>
          <cell r="DY243"/>
          <cell r="DZ243"/>
          <cell r="EA243"/>
          <cell r="EB243"/>
          <cell r="EC243" t="str">
            <v>งานพิมพ์</v>
          </cell>
          <cell r="ED243" t="str">
            <v>รอART</v>
          </cell>
          <cell r="EG243"/>
          <cell r="EH243"/>
          <cell r="EI243"/>
        </row>
        <row r="244">
          <cell r="B244">
            <v>0</v>
          </cell>
          <cell r="C244"/>
          <cell r="E244"/>
          <cell r="F244"/>
          <cell r="G244">
            <v>20</v>
          </cell>
          <cell r="H244">
            <v>38</v>
          </cell>
          <cell r="I244"/>
          <cell r="J244"/>
          <cell r="L244">
            <v>82</v>
          </cell>
          <cell r="M244" t="str">
            <v>+</v>
          </cell>
          <cell r="N244">
            <v>2</v>
          </cell>
          <cell r="R244"/>
          <cell r="T244"/>
          <cell r="U244"/>
          <cell r="V244"/>
          <cell r="X244"/>
          <cell r="Z244"/>
          <cell r="AA244"/>
          <cell r="AB244"/>
          <cell r="AC244">
            <v>0</v>
          </cell>
          <cell r="AD244"/>
          <cell r="AG244"/>
          <cell r="AI244" t="str">
            <v>ระบุในSD</v>
          </cell>
          <cell r="AJ244"/>
          <cell r="AL244">
            <v>0</v>
          </cell>
          <cell r="AM244"/>
          <cell r="AN244">
            <v>0</v>
          </cell>
          <cell r="AO244" t="str">
            <v>WSWT2025850</v>
          </cell>
          <cell r="AQ244">
            <v>1784003.925</v>
          </cell>
          <cell r="AR244">
            <v>71453.975000000006</v>
          </cell>
          <cell r="AS244">
            <v>1712549.9500000002</v>
          </cell>
          <cell r="AT244">
            <v>0</v>
          </cell>
          <cell r="AU244">
            <v>0</v>
          </cell>
          <cell r="BZ244" t="str">
            <v>WRWT200850/WRWT25800</v>
          </cell>
          <cell r="CA244">
            <v>0</v>
          </cell>
          <cell r="DL244"/>
          <cell r="DM244" t="str">
            <v>Lead time</v>
          </cell>
          <cell r="DN244"/>
          <cell r="DP244"/>
          <cell r="DQ244"/>
          <cell r="DR244"/>
          <cell r="DS244"/>
          <cell r="DT244"/>
          <cell r="DU244"/>
          <cell r="DW244"/>
          <cell r="DX244"/>
          <cell r="DY244"/>
          <cell r="DZ244"/>
          <cell r="EA244"/>
          <cell r="EB244"/>
          <cell r="EC244"/>
          <cell r="ED244"/>
          <cell r="EG244"/>
          <cell r="EH244"/>
          <cell r="EI244"/>
        </row>
        <row r="245">
          <cell r="B245">
            <v>0</v>
          </cell>
          <cell r="C245"/>
          <cell r="E245"/>
          <cell r="F245"/>
          <cell r="G245">
            <v>20</v>
          </cell>
          <cell r="H245">
            <v>37</v>
          </cell>
          <cell r="I245"/>
          <cell r="J245"/>
          <cell r="L245">
            <v>82</v>
          </cell>
          <cell r="M245" t="str">
            <v>±</v>
          </cell>
          <cell r="N245">
            <v>5</v>
          </cell>
          <cell r="R245"/>
          <cell r="T245"/>
          <cell r="U245"/>
          <cell r="V245"/>
          <cell r="X245"/>
          <cell r="Z245"/>
          <cell r="AA245"/>
          <cell r="AB245"/>
          <cell r="AC245">
            <v>0</v>
          </cell>
          <cell r="AD245"/>
          <cell r="AG245"/>
          <cell r="AI245" t="str">
            <v>ระบุในSD</v>
          </cell>
          <cell r="AJ245"/>
          <cell r="AL245">
            <v>0</v>
          </cell>
          <cell r="AM245"/>
          <cell r="AN245">
            <v>0</v>
          </cell>
          <cell r="AO245" t="str">
            <v>WSWT2021750</v>
          </cell>
          <cell r="AQ245" t="e">
            <v>#REF!</v>
          </cell>
          <cell r="AR245" t="e">
            <v>#REF!</v>
          </cell>
          <cell r="AS245" t="e">
            <v>#REF!</v>
          </cell>
          <cell r="AT245" t="e">
            <v>#REF!</v>
          </cell>
          <cell r="AU245" t="e">
            <v>#REF!</v>
          </cell>
          <cell r="BZ245" t="str">
            <v>WRWT200750/WRWT21750</v>
          </cell>
          <cell r="CA245">
            <v>0</v>
          </cell>
          <cell r="DL245"/>
          <cell r="DM245" t="str">
            <v>Lead time</v>
          </cell>
          <cell r="DN245"/>
          <cell r="DP245"/>
          <cell r="DQ245"/>
          <cell r="DR245"/>
          <cell r="DS245"/>
          <cell r="DT245"/>
          <cell r="DU245"/>
          <cell r="DW245"/>
          <cell r="DX245"/>
          <cell r="DY245"/>
          <cell r="DZ245"/>
          <cell r="EA245"/>
          <cell r="EB245"/>
          <cell r="EC245"/>
          <cell r="ED245"/>
          <cell r="EG245"/>
          <cell r="EH245">
            <v>0</v>
          </cell>
          <cell r="EI245">
            <v>0</v>
          </cell>
        </row>
        <row r="246">
          <cell r="B246" t="str">
            <v>MK68-001010</v>
          </cell>
          <cell r="C246">
            <v>45887</v>
          </cell>
          <cell r="E246" t="str">
            <v>บจก.อินเทคค์ โกลบอล</v>
          </cell>
          <cell r="F246" t="str">
            <v>เพอเฟคค์ 664HP</v>
          </cell>
          <cell r="G246">
            <v>20</v>
          </cell>
          <cell r="H246">
            <v>36</v>
          </cell>
          <cell r="I246" t="str">
            <v>ขาว</v>
          </cell>
          <cell r="J246"/>
          <cell r="L246">
            <v>78</v>
          </cell>
          <cell r="M246" t="str">
            <v>±</v>
          </cell>
          <cell r="N246">
            <v>5</v>
          </cell>
          <cell r="R246" t="str">
            <v>จับจีบ4"</v>
          </cell>
          <cell r="T246" t="str">
            <v>ไม่สวมถุงใน</v>
          </cell>
          <cell r="U246"/>
          <cell r="V246"/>
          <cell r="X246">
            <v>45926</v>
          </cell>
          <cell r="Z246" t="str">
            <v>มัด80 ใช้สายรัด</v>
          </cell>
          <cell r="AA246">
            <v>1360</v>
          </cell>
          <cell r="AB246">
            <v>0</v>
          </cell>
          <cell r="AC246">
            <v>0</v>
          </cell>
          <cell r="AD246">
            <v>0</v>
          </cell>
          <cell r="AG246" t="str">
            <v>2/9 9/9 16/9 19/9 23/9 26/9</v>
          </cell>
          <cell r="AI246" t="str">
            <v>ห้ามขาด-ห้ามเกิน</v>
          </cell>
          <cell r="AJ246">
            <v>0</v>
          </cell>
          <cell r="AL246">
            <v>1360</v>
          </cell>
          <cell r="AM246">
            <v>20056</v>
          </cell>
          <cell r="AN246">
            <v>0</v>
          </cell>
          <cell r="AO246" t="str">
            <v>WSWT2025800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BZ246" t="str">
            <v>WRWT25800/WRWT25800</v>
          </cell>
          <cell r="CA246">
            <v>0</v>
          </cell>
          <cell r="DL246" t="str">
            <v>P7</v>
          </cell>
          <cell r="DM246">
            <v>2</v>
          </cell>
          <cell r="DN246">
            <v>45926</v>
          </cell>
          <cell r="DP246">
            <v>45921</v>
          </cell>
          <cell r="DQ246"/>
          <cell r="DR246">
            <v>45917</v>
          </cell>
          <cell r="DS246">
            <v>45924</v>
          </cell>
          <cell r="DT246">
            <v>45925</v>
          </cell>
          <cell r="DU246">
            <v>45925</v>
          </cell>
          <cell r="DW246"/>
          <cell r="DX246"/>
          <cell r="DY246"/>
          <cell r="DZ246"/>
          <cell r="EA246"/>
          <cell r="EB246"/>
          <cell r="EC246" t="str">
            <v>งานพิมพ์</v>
          </cell>
          <cell r="ED246" t="str">
            <v xml:space="preserve"> /</v>
          </cell>
          <cell r="EG246"/>
          <cell r="EH246"/>
          <cell r="EI246"/>
        </row>
        <row r="247">
          <cell r="B247" t="str">
            <v>MK68-001110</v>
          </cell>
          <cell r="C247">
            <v>45912</v>
          </cell>
          <cell r="E247" t="str">
            <v>บจก.เคอรี่ฟลาวมิลล์</v>
          </cell>
          <cell r="F247" t="str">
            <v>ชามแดง 25กก</v>
          </cell>
          <cell r="G247">
            <v>20</v>
          </cell>
          <cell r="H247">
            <v>32</v>
          </cell>
          <cell r="I247" t="str">
            <v>ขาว</v>
          </cell>
          <cell r="J247"/>
          <cell r="L247">
            <v>72</v>
          </cell>
          <cell r="M247" t="str">
            <v>+</v>
          </cell>
          <cell r="N247">
            <v>5</v>
          </cell>
          <cell r="R247" t="str">
            <v>ไม่</v>
          </cell>
          <cell r="T247" t="str">
            <v>ไม่สวมถุงใน</v>
          </cell>
          <cell r="U247"/>
          <cell r="V247"/>
          <cell r="X247">
            <v>45927</v>
          </cell>
          <cell r="Z247" t="str">
            <v>ห่ออัดเบลแบน500</v>
          </cell>
          <cell r="AA247">
            <v>5000</v>
          </cell>
          <cell r="AB247">
            <v>0</v>
          </cell>
          <cell r="AC247">
            <v>0</v>
          </cell>
          <cell r="AD247">
            <v>0</v>
          </cell>
          <cell r="AG247" t="str">
            <v>ลบสี</v>
          </cell>
          <cell r="AI247"/>
          <cell r="AJ247">
            <v>5000</v>
          </cell>
          <cell r="AL247">
            <v>0</v>
          </cell>
          <cell r="AM247">
            <v>5423</v>
          </cell>
          <cell r="AN247">
            <v>0</v>
          </cell>
          <cell r="AO247" t="str">
            <v>WSWT2025800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BZ247" t="str">
            <v>WRWT25800/WRWT25800</v>
          </cell>
          <cell r="CA247">
            <v>0</v>
          </cell>
          <cell r="DL247" t="str">
            <v>P7</v>
          </cell>
          <cell r="DM247">
            <v>2</v>
          </cell>
          <cell r="DN247">
            <v>45927</v>
          </cell>
          <cell r="DP247">
            <v>45922</v>
          </cell>
          <cell r="DQ247"/>
          <cell r="DR247">
            <v>45918</v>
          </cell>
          <cell r="DS247">
            <v>45925</v>
          </cell>
          <cell r="DT247">
            <v>45926</v>
          </cell>
          <cell r="DU247">
            <v>45926</v>
          </cell>
          <cell r="DW247"/>
          <cell r="DX247"/>
          <cell r="DY247"/>
          <cell r="DZ247"/>
          <cell r="EA247"/>
          <cell r="EB247"/>
          <cell r="EC247" t="str">
            <v>งานพิมพ์</v>
          </cell>
          <cell r="ED247" t="str">
            <v xml:space="preserve"> /</v>
          </cell>
          <cell r="EG247"/>
          <cell r="EH247"/>
          <cell r="EI247"/>
        </row>
        <row r="248">
          <cell r="B248" t="str">
            <v>MK68-001125</v>
          </cell>
          <cell r="C248">
            <v>45919</v>
          </cell>
          <cell r="E248" t="str">
            <v>บจก.อินเทคค์ โกลบอล</v>
          </cell>
          <cell r="F248" t="str">
            <v>เพอเฟคค์ 663</v>
          </cell>
          <cell r="G248">
            <v>20</v>
          </cell>
          <cell r="H248">
            <v>36</v>
          </cell>
          <cell r="I248" t="str">
            <v>ขาว</v>
          </cell>
          <cell r="J248"/>
          <cell r="L248">
            <v>78</v>
          </cell>
          <cell r="M248" t="str">
            <v>±</v>
          </cell>
          <cell r="N248">
            <v>5</v>
          </cell>
          <cell r="R248" t="str">
            <v>จับจีบ4"</v>
          </cell>
          <cell r="T248" t="str">
            <v>ไม่สวมถุงใน</v>
          </cell>
          <cell r="U248"/>
          <cell r="V248"/>
          <cell r="X248">
            <v>45930</v>
          </cell>
          <cell r="Z248" t="str">
            <v>มัด80 ใช้สายรัด</v>
          </cell>
          <cell r="AA248">
            <v>208</v>
          </cell>
          <cell r="AB248">
            <v>0</v>
          </cell>
          <cell r="AC248">
            <v>0</v>
          </cell>
          <cell r="AD248">
            <v>0</v>
          </cell>
          <cell r="AG248" t="str">
            <v>4/10   11/10</v>
          </cell>
          <cell r="AI248" t="str">
            <v>ห้ามขาด-ห้ามเกิน</v>
          </cell>
          <cell r="AJ248">
            <v>0</v>
          </cell>
          <cell r="AL248">
            <v>208</v>
          </cell>
          <cell r="AM248">
            <v>21632</v>
          </cell>
          <cell r="AN248">
            <v>0</v>
          </cell>
          <cell r="AO248" t="str">
            <v>WSWT2025800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BZ248" t="str">
            <v>WRWT25800/WRWT25800</v>
          </cell>
          <cell r="CA248">
            <v>0</v>
          </cell>
          <cell r="DL248" t="str">
            <v>P7</v>
          </cell>
          <cell r="DM248">
            <v>2</v>
          </cell>
          <cell r="DN248">
            <v>45930</v>
          </cell>
          <cell r="DP248">
            <v>45925</v>
          </cell>
          <cell r="DQ248"/>
          <cell r="DR248">
            <v>45921</v>
          </cell>
          <cell r="DS248">
            <v>45928</v>
          </cell>
          <cell r="DT248">
            <v>45929</v>
          </cell>
          <cell r="DU248">
            <v>45929</v>
          </cell>
          <cell r="DW248"/>
          <cell r="DX248"/>
          <cell r="DY248"/>
          <cell r="DZ248"/>
          <cell r="EA248"/>
          <cell r="EB248"/>
          <cell r="EC248" t="str">
            <v>งานพิมพ์</v>
          </cell>
          <cell r="ED248" t="str">
            <v xml:space="preserve"> /</v>
          </cell>
          <cell r="EG248"/>
          <cell r="EH248"/>
          <cell r="EI248"/>
        </row>
        <row r="249">
          <cell r="B249" t="str">
            <v>MK68-001126</v>
          </cell>
          <cell r="C249">
            <v>45919</v>
          </cell>
          <cell r="E249" t="str">
            <v>บจก.อินเทคค์ โกลบอล</v>
          </cell>
          <cell r="F249" t="str">
            <v xml:space="preserve">เพอเฟคค์ 664 </v>
          </cell>
          <cell r="G249">
            <v>20</v>
          </cell>
          <cell r="H249">
            <v>36</v>
          </cell>
          <cell r="I249" t="str">
            <v>ขาว</v>
          </cell>
          <cell r="J249"/>
          <cell r="L249">
            <v>78</v>
          </cell>
          <cell r="M249" t="str">
            <v>±</v>
          </cell>
          <cell r="N249">
            <v>5</v>
          </cell>
          <cell r="R249" t="str">
            <v>จับจีบ4"</v>
          </cell>
          <cell r="T249" t="str">
            <v>ไม่สวมถุงใน</v>
          </cell>
          <cell r="U249"/>
          <cell r="V249"/>
          <cell r="X249">
            <v>45930</v>
          </cell>
          <cell r="Z249" t="str">
            <v>มัด80 ใช้สายรัด</v>
          </cell>
          <cell r="AA249">
            <v>6960</v>
          </cell>
          <cell r="AB249">
            <v>0</v>
          </cell>
          <cell r="AC249">
            <v>0</v>
          </cell>
          <cell r="AD249">
            <v>0</v>
          </cell>
          <cell r="AG249" t="str">
            <v>1/10  8/10  15/10  22/10</v>
          </cell>
          <cell r="AI249" t="str">
            <v>ห้ามขาด-ห้ามเกิน</v>
          </cell>
          <cell r="AJ249">
            <v>0</v>
          </cell>
          <cell r="AL249">
            <v>6960</v>
          </cell>
          <cell r="AM249">
            <v>0</v>
          </cell>
          <cell r="AN249">
            <v>7308</v>
          </cell>
          <cell r="AO249" t="str">
            <v>WSWT2025800</v>
          </cell>
          <cell r="AQ249">
            <v>7292.3400000000011</v>
          </cell>
          <cell r="AR249">
            <v>7292.3400000000011</v>
          </cell>
          <cell r="AS249">
            <v>0</v>
          </cell>
          <cell r="AT249">
            <v>0</v>
          </cell>
          <cell r="AU249">
            <v>0</v>
          </cell>
          <cell r="BZ249" t="str">
            <v>WRWT25800/WRWT25800</v>
          </cell>
          <cell r="CA249">
            <v>0</v>
          </cell>
          <cell r="DL249" t="str">
            <v>P7</v>
          </cell>
          <cell r="DM249">
            <v>2</v>
          </cell>
          <cell r="DN249">
            <v>45930</v>
          </cell>
          <cell r="DP249">
            <v>45925</v>
          </cell>
          <cell r="DQ249"/>
          <cell r="DR249">
            <v>45921</v>
          </cell>
          <cell r="DS249">
            <v>45928</v>
          </cell>
          <cell r="DT249">
            <v>45929</v>
          </cell>
          <cell r="DU249">
            <v>45929</v>
          </cell>
          <cell r="DW249"/>
          <cell r="DX249"/>
          <cell r="DY249"/>
          <cell r="DZ249"/>
          <cell r="EA249"/>
          <cell r="EB249"/>
          <cell r="EC249" t="str">
            <v>งานพิมพ์</v>
          </cell>
          <cell r="ED249" t="str">
            <v xml:space="preserve"> /</v>
          </cell>
          <cell r="EG249"/>
          <cell r="EH249"/>
          <cell r="EI249"/>
        </row>
        <row r="250">
          <cell r="B250" t="str">
            <v>MK68-001127</v>
          </cell>
          <cell r="C250">
            <v>45919</v>
          </cell>
          <cell r="E250" t="str">
            <v>บจก.อินเทคค์ โกลบอล</v>
          </cell>
          <cell r="F250" t="str">
            <v>เพอเฟคค์ 664HP</v>
          </cell>
          <cell r="G250">
            <v>20</v>
          </cell>
          <cell r="H250">
            <v>36</v>
          </cell>
          <cell r="I250" t="str">
            <v>ขาว</v>
          </cell>
          <cell r="J250"/>
          <cell r="L250">
            <v>78</v>
          </cell>
          <cell r="M250" t="str">
            <v>±</v>
          </cell>
          <cell r="N250">
            <v>5</v>
          </cell>
          <cell r="R250" t="str">
            <v>จับจีบ4"</v>
          </cell>
          <cell r="T250" t="str">
            <v>ไม่สวมถุงใน</v>
          </cell>
          <cell r="U250"/>
          <cell r="V250"/>
          <cell r="X250">
            <v>45930</v>
          </cell>
          <cell r="Z250" t="str">
            <v>มัด80 ใช้สายรัด</v>
          </cell>
          <cell r="AA250">
            <v>30000</v>
          </cell>
          <cell r="AB250">
            <v>0</v>
          </cell>
          <cell r="AC250">
            <v>0</v>
          </cell>
          <cell r="AD250">
            <v>0</v>
          </cell>
          <cell r="AG250" t="str">
            <v>3/10  10/10  17/10  24/10</v>
          </cell>
          <cell r="AI250" t="str">
            <v>ห้ามขาด-ห้ามเกิน</v>
          </cell>
          <cell r="AJ250">
            <v>0</v>
          </cell>
          <cell r="AL250">
            <v>30000</v>
          </cell>
          <cell r="AM250">
            <v>0</v>
          </cell>
          <cell r="AN250">
            <v>31500</v>
          </cell>
          <cell r="AO250" t="str">
            <v>WSWT2025800</v>
          </cell>
          <cell r="AQ250">
            <v>31432.500000000004</v>
          </cell>
          <cell r="AR250">
            <v>31432.500000000004</v>
          </cell>
          <cell r="AS250">
            <v>0</v>
          </cell>
          <cell r="AT250">
            <v>0</v>
          </cell>
          <cell r="AU250">
            <v>0</v>
          </cell>
          <cell r="BZ250" t="str">
            <v>WRWT25800/WRWT25800</v>
          </cell>
          <cell r="CA250">
            <v>0</v>
          </cell>
          <cell r="DL250" t="str">
            <v>P7</v>
          </cell>
          <cell r="DM250">
            <v>2</v>
          </cell>
          <cell r="DN250">
            <v>45930</v>
          </cell>
          <cell r="DP250">
            <v>45925</v>
          </cell>
          <cell r="DQ250"/>
          <cell r="DR250">
            <v>45921</v>
          </cell>
          <cell r="DS250">
            <v>45928</v>
          </cell>
          <cell r="DT250">
            <v>45929</v>
          </cell>
          <cell r="DU250">
            <v>45929</v>
          </cell>
          <cell r="DW250"/>
          <cell r="DX250"/>
          <cell r="DY250"/>
          <cell r="DZ250"/>
          <cell r="EA250"/>
          <cell r="EB250"/>
          <cell r="EC250" t="str">
            <v>งานพิมพ์</v>
          </cell>
          <cell r="ED250" t="str">
            <v xml:space="preserve"> /</v>
          </cell>
          <cell r="EG250"/>
          <cell r="EH250"/>
          <cell r="EI250"/>
        </row>
        <row r="251">
          <cell r="B251" t="str">
            <v>MK68-001165</v>
          </cell>
          <cell r="C251">
            <v>45923</v>
          </cell>
          <cell r="E251" t="str">
            <v>โรงสีข้าวธัญญาวัฒน์</v>
          </cell>
          <cell r="F251" t="str">
            <v>ช้างจีนข้าวหอมชั้นดี(แดง)</v>
          </cell>
          <cell r="G251">
            <v>20</v>
          </cell>
          <cell r="H251">
            <v>32</v>
          </cell>
          <cell r="I251" t="str">
            <v>ขาว</v>
          </cell>
          <cell r="J251"/>
          <cell r="L251">
            <v>70</v>
          </cell>
          <cell r="M251" t="str">
            <v>±</v>
          </cell>
          <cell r="N251">
            <v>5</v>
          </cell>
          <cell r="R251" t="str">
            <v>บิด</v>
          </cell>
          <cell r="T251">
            <v>21</v>
          </cell>
          <cell r="U251">
            <v>35</v>
          </cell>
          <cell r="V251">
            <v>40</v>
          </cell>
          <cell r="X251">
            <v>45930</v>
          </cell>
          <cell r="Z251" t="str">
            <v>500กระสอบ</v>
          </cell>
          <cell r="AA251">
            <v>3000</v>
          </cell>
          <cell r="AB251">
            <v>54.399375071999998</v>
          </cell>
          <cell r="AC251">
            <v>0</v>
          </cell>
          <cell r="AD251">
            <v>54.399375071999998</v>
          </cell>
          <cell r="AG251"/>
          <cell r="AI251" t="str">
            <v>ห้ามขาด-ห้ามเกิน</v>
          </cell>
          <cell r="AJ251">
            <v>0</v>
          </cell>
          <cell r="AL251">
            <v>3000</v>
          </cell>
          <cell r="AM251"/>
          <cell r="AN251">
            <v>3150</v>
          </cell>
          <cell r="AO251" t="str">
            <v>WSWT2025800</v>
          </cell>
          <cell r="AQ251">
            <v>2807.97</v>
          </cell>
          <cell r="AR251">
            <v>2807.97</v>
          </cell>
          <cell r="AS251">
            <v>0</v>
          </cell>
          <cell r="AT251">
            <v>0</v>
          </cell>
          <cell r="AU251">
            <v>0</v>
          </cell>
          <cell r="BZ251" t="str">
            <v>WRWT25800/WRWT25800</v>
          </cell>
          <cell r="CA251">
            <v>0</v>
          </cell>
          <cell r="DL251" t="str">
            <v>P9</v>
          </cell>
          <cell r="DM251">
            <v>3</v>
          </cell>
          <cell r="DN251">
            <v>45930</v>
          </cell>
          <cell r="DP251">
            <v>45925</v>
          </cell>
          <cell r="DQ251"/>
          <cell r="DR251">
            <v>45920</v>
          </cell>
          <cell r="DS251">
            <v>45927</v>
          </cell>
          <cell r="DT251">
            <v>45928</v>
          </cell>
          <cell r="DU251">
            <v>45928</v>
          </cell>
          <cell r="DW251">
            <v>45929</v>
          </cell>
          <cell r="DX251"/>
          <cell r="DY251"/>
          <cell r="DZ251"/>
          <cell r="EA251"/>
          <cell r="EB251"/>
          <cell r="EC251" t="str">
            <v>งานพิมพ์</v>
          </cell>
          <cell r="ED251" t="str">
            <v xml:space="preserve"> /</v>
          </cell>
          <cell r="EG251"/>
          <cell r="EH251"/>
          <cell r="EI251"/>
        </row>
        <row r="252">
          <cell r="B252" t="str">
            <v>MK68-001126</v>
          </cell>
          <cell r="C252">
            <v>45919</v>
          </cell>
          <cell r="E252" t="str">
            <v>บจก.อินเทคค์ โกลบอล</v>
          </cell>
          <cell r="F252" t="str">
            <v xml:space="preserve">เพอเฟคค์ 664 </v>
          </cell>
          <cell r="G252">
            <v>20</v>
          </cell>
          <cell r="H252">
            <v>36</v>
          </cell>
          <cell r="I252" t="str">
            <v>ขาว</v>
          </cell>
          <cell r="J252"/>
          <cell r="L252">
            <v>78</v>
          </cell>
          <cell r="M252" t="str">
            <v>±</v>
          </cell>
          <cell r="N252">
            <v>5</v>
          </cell>
          <cell r="R252" t="str">
            <v>จับจีบ4"</v>
          </cell>
          <cell r="T252" t="str">
            <v>ไม่สวมถุงใน</v>
          </cell>
          <cell r="U252"/>
          <cell r="V252"/>
          <cell r="X252">
            <v>45938</v>
          </cell>
          <cell r="Z252" t="str">
            <v>มัด80 ใช้สายรัด</v>
          </cell>
          <cell r="AA252">
            <v>30000</v>
          </cell>
          <cell r="AB252">
            <v>0</v>
          </cell>
          <cell r="AC252">
            <v>0</v>
          </cell>
          <cell r="AD252">
            <v>0</v>
          </cell>
          <cell r="AG252" t="str">
            <v>1/10  8/10  15/10  22/10</v>
          </cell>
          <cell r="AI252" t="str">
            <v>ห้ามขาด-ห้ามเกิน</v>
          </cell>
          <cell r="AJ252">
            <v>0</v>
          </cell>
          <cell r="AL252">
            <v>30000</v>
          </cell>
          <cell r="AM252">
            <v>0</v>
          </cell>
          <cell r="AN252">
            <v>31500</v>
          </cell>
          <cell r="AO252" t="str">
            <v>WSWT2025800</v>
          </cell>
          <cell r="AQ252">
            <v>31432.500000000004</v>
          </cell>
          <cell r="AR252">
            <v>31432.500000000004</v>
          </cell>
          <cell r="AS252">
            <v>0</v>
          </cell>
          <cell r="AT252">
            <v>0</v>
          </cell>
          <cell r="AU252">
            <v>0</v>
          </cell>
          <cell r="BZ252" t="str">
            <v>WRWT25800/WRWT25800</v>
          </cell>
          <cell r="CA252">
            <v>0</v>
          </cell>
          <cell r="DL252" t="str">
            <v>P7</v>
          </cell>
          <cell r="DM252">
            <v>2</v>
          </cell>
          <cell r="DN252">
            <v>45938</v>
          </cell>
          <cell r="DP252">
            <v>45933</v>
          </cell>
          <cell r="DQ252"/>
          <cell r="DR252">
            <v>45929</v>
          </cell>
          <cell r="DS252">
            <v>45936</v>
          </cell>
          <cell r="DT252">
            <v>45937</v>
          </cell>
          <cell r="DU252">
            <v>45937</v>
          </cell>
          <cell r="DW252"/>
          <cell r="DX252"/>
          <cell r="DY252"/>
          <cell r="DZ252"/>
          <cell r="EA252"/>
          <cell r="EB252"/>
          <cell r="EC252" t="str">
            <v>งานพิมพ์</v>
          </cell>
          <cell r="ED252" t="str">
            <v xml:space="preserve"> /</v>
          </cell>
          <cell r="EG252"/>
          <cell r="EH252"/>
          <cell r="EI252"/>
        </row>
        <row r="253">
          <cell r="B253" t="str">
            <v>MK68-001127</v>
          </cell>
          <cell r="C253">
            <v>45919</v>
          </cell>
          <cell r="E253" t="str">
            <v>บจก.อินเทคค์ โกลบอล</v>
          </cell>
          <cell r="F253" t="str">
            <v>เพอเฟคค์ 664HP</v>
          </cell>
          <cell r="G253">
            <v>20</v>
          </cell>
          <cell r="H253">
            <v>36</v>
          </cell>
          <cell r="I253" t="str">
            <v>ขาว</v>
          </cell>
          <cell r="J253"/>
          <cell r="L253">
            <v>78</v>
          </cell>
          <cell r="M253" t="str">
            <v>±</v>
          </cell>
          <cell r="N253">
            <v>5</v>
          </cell>
          <cell r="R253" t="str">
            <v>จับจีบ4"</v>
          </cell>
          <cell r="T253" t="str">
            <v>ไม่สวมถุงใน</v>
          </cell>
          <cell r="U253"/>
          <cell r="V253"/>
          <cell r="X253">
            <v>45940</v>
          </cell>
          <cell r="Z253" t="str">
            <v>มัด80 ใช้สายรัด</v>
          </cell>
          <cell r="AA253">
            <v>30000</v>
          </cell>
          <cell r="AB253">
            <v>0</v>
          </cell>
          <cell r="AC253">
            <v>0</v>
          </cell>
          <cell r="AD253">
            <v>0</v>
          </cell>
          <cell r="AG253" t="str">
            <v>3/10  10/10  17/10  24/10</v>
          </cell>
          <cell r="AI253" t="str">
            <v>ห้ามขาด-ห้ามเกิน</v>
          </cell>
          <cell r="AJ253">
            <v>0</v>
          </cell>
          <cell r="AL253">
            <v>30000</v>
          </cell>
          <cell r="AM253">
            <v>0</v>
          </cell>
          <cell r="AN253">
            <v>31500</v>
          </cell>
          <cell r="AO253" t="str">
            <v>WSWT2025800</v>
          </cell>
          <cell r="AQ253">
            <v>31432.500000000004</v>
          </cell>
          <cell r="AR253">
            <v>31432.500000000004</v>
          </cell>
          <cell r="AS253">
            <v>0</v>
          </cell>
          <cell r="AT253">
            <v>0</v>
          </cell>
          <cell r="AU253">
            <v>0</v>
          </cell>
          <cell r="BZ253" t="str">
            <v>WRWT25800/WRWT25800</v>
          </cell>
          <cell r="CA253">
            <v>0</v>
          </cell>
          <cell r="DL253" t="str">
            <v>P7</v>
          </cell>
          <cell r="DM253">
            <v>2</v>
          </cell>
          <cell r="DN253">
            <v>45940</v>
          </cell>
          <cell r="DP253">
            <v>45935</v>
          </cell>
          <cell r="DQ253"/>
          <cell r="DR253">
            <v>45931</v>
          </cell>
          <cell r="DS253">
            <v>45938</v>
          </cell>
          <cell r="DT253">
            <v>45939</v>
          </cell>
          <cell r="DU253">
            <v>45939</v>
          </cell>
          <cell r="DW253"/>
          <cell r="DX253"/>
          <cell r="DY253"/>
          <cell r="DZ253"/>
          <cell r="EA253"/>
          <cell r="EB253"/>
          <cell r="EC253" t="str">
            <v>งานพิมพ์</v>
          </cell>
          <cell r="ED253" t="str">
            <v xml:space="preserve"> /</v>
          </cell>
          <cell r="EG253"/>
          <cell r="EH253"/>
          <cell r="EI253"/>
        </row>
        <row r="254">
          <cell r="B254" t="str">
            <v>MK68-001126</v>
          </cell>
          <cell r="C254">
            <v>45919</v>
          </cell>
          <cell r="E254" t="str">
            <v>บจก.อินเทคค์ โกลบอล</v>
          </cell>
          <cell r="F254" t="str">
            <v xml:space="preserve">เพอเฟคค์ 664 </v>
          </cell>
          <cell r="G254">
            <v>20</v>
          </cell>
          <cell r="H254">
            <v>36</v>
          </cell>
          <cell r="I254" t="str">
            <v>ขาว</v>
          </cell>
          <cell r="J254"/>
          <cell r="L254">
            <v>78</v>
          </cell>
          <cell r="M254" t="str">
            <v>±</v>
          </cell>
          <cell r="N254">
            <v>5</v>
          </cell>
          <cell r="R254" t="str">
            <v>จับจีบ4"</v>
          </cell>
          <cell r="T254" t="str">
            <v>ไม่สวมถุงใน</v>
          </cell>
          <cell r="U254"/>
          <cell r="V254"/>
          <cell r="X254">
            <v>45945</v>
          </cell>
          <cell r="Z254" t="str">
            <v>มัด80 ใช้สายรัด</v>
          </cell>
          <cell r="AA254">
            <v>20000</v>
          </cell>
          <cell r="AB254">
            <v>0</v>
          </cell>
          <cell r="AC254">
            <v>0</v>
          </cell>
          <cell r="AD254">
            <v>0</v>
          </cell>
          <cell r="AG254" t="str">
            <v>1/10  8/10  15/10  22/10</v>
          </cell>
          <cell r="AI254" t="str">
            <v>ห้ามขาด-ห้ามเกิน</v>
          </cell>
          <cell r="AJ254">
            <v>0</v>
          </cell>
          <cell r="AL254">
            <v>20000</v>
          </cell>
          <cell r="AM254">
            <v>0</v>
          </cell>
          <cell r="AN254">
            <v>21000</v>
          </cell>
          <cell r="AO254" t="str">
            <v>WSWT2025800</v>
          </cell>
          <cell r="AQ254">
            <v>20955</v>
          </cell>
          <cell r="AR254">
            <v>2500</v>
          </cell>
          <cell r="AS254">
            <v>18455</v>
          </cell>
          <cell r="AT254">
            <v>0</v>
          </cell>
          <cell r="AU254">
            <v>0</v>
          </cell>
          <cell r="BZ254" t="str">
            <v>WRWT25800/WRWT25800</v>
          </cell>
          <cell r="CA254">
            <v>1410.7822222222223</v>
          </cell>
          <cell r="DL254" t="str">
            <v>P7</v>
          </cell>
          <cell r="DM254">
            <v>2</v>
          </cell>
          <cell r="DN254">
            <v>45945</v>
          </cell>
          <cell r="DP254">
            <v>45940</v>
          </cell>
          <cell r="DQ254"/>
          <cell r="DR254">
            <v>45936</v>
          </cell>
          <cell r="DS254">
            <v>45943</v>
          </cell>
          <cell r="DT254">
            <v>45944</v>
          </cell>
          <cell r="DU254">
            <v>45944</v>
          </cell>
          <cell r="DW254"/>
          <cell r="DX254"/>
          <cell r="DY254"/>
          <cell r="DZ254"/>
          <cell r="EA254"/>
          <cell r="EB254"/>
          <cell r="EC254" t="str">
            <v>งานพิมพ์</v>
          </cell>
          <cell r="ED254" t="str">
            <v xml:space="preserve"> /</v>
          </cell>
          <cell r="EG254"/>
          <cell r="EH254"/>
          <cell r="EI254"/>
        </row>
        <row r="255">
          <cell r="B255" t="str">
            <v>MK68-001126</v>
          </cell>
          <cell r="C255">
            <v>45919</v>
          </cell>
          <cell r="E255" t="str">
            <v>บจก.อินเทคค์ โกลบอล</v>
          </cell>
          <cell r="F255" t="str">
            <v xml:space="preserve">เพอเฟคค์ 664 </v>
          </cell>
          <cell r="G255">
            <v>20</v>
          </cell>
          <cell r="H255">
            <v>36</v>
          </cell>
          <cell r="I255" t="str">
            <v>ขาว</v>
          </cell>
          <cell r="J255"/>
          <cell r="L255">
            <v>78</v>
          </cell>
          <cell r="M255" t="str">
            <v>±</v>
          </cell>
          <cell r="N255">
            <v>5</v>
          </cell>
          <cell r="R255" t="str">
            <v>จับจีบ4"</v>
          </cell>
          <cell r="T255" t="str">
            <v>ไม่สวมถุงใน</v>
          </cell>
          <cell r="U255"/>
          <cell r="V255"/>
          <cell r="X255">
            <v>45952</v>
          </cell>
          <cell r="Z255" t="str">
            <v>มัด80 ใช้สายรัด</v>
          </cell>
          <cell r="AA255">
            <v>25709</v>
          </cell>
          <cell r="AB255">
            <v>0</v>
          </cell>
          <cell r="AC255">
            <v>0</v>
          </cell>
          <cell r="AD255">
            <v>0</v>
          </cell>
          <cell r="AG255" t="str">
            <v>1/10  8/10  15/10  22/10</v>
          </cell>
          <cell r="AI255" t="str">
            <v>ห้ามขาด-ห้ามเกิน</v>
          </cell>
          <cell r="AJ255">
            <v>0</v>
          </cell>
          <cell r="AL255">
            <v>25709</v>
          </cell>
          <cell r="AM255">
            <v>0</v>
          </cell>
          <cell r="AN255">
            <v>26994.45</v>
          </cell>
          <cell r="AO255" t="str">
            <v>WSWT2025800</v>
          </cell>
          <cell r="AQ255">
            <v>26936.604750000006</v>
          </cell>
          <cell r="AR255">
            <v>0</v>
          </cell>
          <cell r="AS255">
            <v>26936.604750000006</v>
          </cell>
          <cell r="AT255">
            <v>0</v>
          </cell>
          <cell r="AU255">
            <v>0</v>
          </cell>
          <cell r="BZ255" t="str">
            <v>WRWT25800/WRWT25800</v>
          </cell>
          <cell r="CA255">
            <v>2059.1537853333339</v>
          </cell>
          <cell r="DL255" t="str">
            <v>P7</v>
          </cell>
          <cell r="DM255">
            <v>2</v>
          </cell>
          <cell r="DN255">
            <v>45952</v>
          </cell>
          <cell r="DP255">
            <v>45947</v>
          </cell>
          <cell r="DQ255"/>
          <cell r="DR255">
            <v>45943</v>
          </cell>
          <cell r="DS255">
            <v>45950</v>
          </cell>
          <cell r="DT255">
            <v>45951</v>
          </cell>
          <cell r="DU255">
            <v>45951</v>
          </cell>
          <cell r="DW255"/>
          <cell r="DX255"/>
          <cell r="DY255"/>
          <cell r="DZ255"/>
          <cell r="EA255"/>
          <cell r="EB255"/>
          <cell r="EC255" t="str">
            <v>งานพิมพ์</v>
          </cell>
          <cell r="ED255" t="str">
            <v xml:space="preserve"> /</v>
          </cell>
          <cell r="EG255"/>
          <cell r="EH255"/>
          <cell r="EI255"/>
        </row>
        <row r="256">
          <cell r="B256" t="str">
            <v>MK68-001127</v>
          </cell>
          <cell r="C256">
            <v>45919</v>
          </cell>
          <cell r="E256" t="str">
            <v>บจก.อินเทคค์ โกลบอล</v>
          </cell>
          <cell r="F256" t="str">
            <v>เพอเฟคค์ 664HP</v>
          </cell>
          <cell r="G256">
            <v>20</v>
          </cell>
          <cell r="H256">
            <v>36</v>
          </cell>
          <cell r="I256" t="str">
            <v>ขาว</v>
          </cell>
          <cell r="J256"/>
          <cell r="L256">
            <v>78</v>
          </cell>
          <cell r="M256" t="str">
            <v>±</v>
          </cell>
          <cell r="N256">
            <v>5</v>
          </cell>
          <cell r="R256" t="str">
            <v>จับจีบ4"</v>
          </cell>
          <cell r="T256" t="str">
            <v>ไม่สวมถุงใน</v>
          </cell>
          <cell r="U256"/>
          <cell r="V256"/>
          <cell r="X256">
            <v>45947</v>
          </cell>
          <cell r="Z256" t="str">
            <v>มัด80 ใช้สายรัด</v>
          </cell>
          <cell r="AA256">
            <v>30000</v>
          </cell>
          <cell r="AB256">
            <v>0</v>
          </cell>
          <cell r="AC256">
            <v>0</v>
          </cell>
          <cell r="AD256">
            <v>0</v>
          </cell>
          <cell r="AG256" t="str">
            <v>3/10  10/10  17/10  24/10</v>
          </cell>
          <cell r="AI256" t="str">
            <v>ห้ามขาด-ห้ามเกิน</v>
          </cell>
          <cell r="AJ256">
            <v>0</v>
          </cell>
          <cell r="AL256">
            <v>30000</v>
          </cell>
          <cell r="AM256">
            <v>0</v>
          </cell>
          <cell r="AN256">
            <v>31500</v>
          </cell>
          <cell r="AO256" t="str">
            <v>WSWT2025800</v>
          </cell>
          <cell r="AQ256">
            <v>31432.500000000004</v>
          </cell>
          <cell r="AR256">
            <v>0</v>
          </cell>
          <cell r="AS256">
            <v>31432.500000000004</v>
          </cell>
          <cell r="AT256">
            <v>0</v>
          </cell>
          <cell r="AU256">
            <v>0</v>
          </cell>
          <cell r="BZ256" t="str">
            <v>WRWT25800/WRWT25800</v>
          </cell>
          <cell r="CA256">
            <v>2402.84</v>
          </cell>
          <cell r="DL256" t="str">
            <v>P7</v>
          </cell>
          <cell r="DM256">
            <v>2</v>
          </cell>
          <cell r="DN256">
            <v>45947</v>
          </cell>
          <cell r="DP256">
            <v>45942</v>
          </cell>
          <cell r="DQ256"/>
          <cell r="DR256">
            <v>45938</v>
          </cell>
          <cell r="DS256">
            <v>45945</v>
          </cell>
          <cell r="DT256">
            <v>45946</v>
          </cell>
          <cell r="DU256">
            <v>45946</v>
          </cell>
          <cell r="DW256"/>
          <cell r="DX256"/>
          <cell r="DY256"/>
          <cell r="DZ256"/>
          <cell r="EA256"/>
          <cell r="EB256"/>
          <cell r="EC256" t="str">
            <v>งานพิมพ์</v>
          </cell>
          <cell r="ED256" t="str">
            <v xml:space="preserve"> /</v>
          </cell>
          <cell r="EG256"/>
          <cell r="EH256"/>
          <cell r="EI256"/>
        </row>
        <row r="257">
          <cell r="B257" t="str">
            <v>MK68-001127</v>
          </cell>
          <cell r="C257">
            <v>45919</v>
          </cell>
          <cell r="E257" t="str">
            <v>บจก.อินเทคค์ โกลบอล</v>
          </cell>
          <cell r="F257" t="str">
            <v>เพอเฟคค์ 664HP</v>
          </cell>
          <cell r="G257">
            <v>20</v>
          </cell>
          <cell r="H257">
            <v>36</v>
          </cell>
          <cell r="I257" t="str">
            <v>ขาว</v>
          </cell>
          <cell r="J257"/>
          <cell r="L257">
            <v>78</v>
          </cell>
          <cell r="M257" t="str">
            <v>±</v>
          </cell>
          <cell r="N257">
            <v>5</v>
          </cell>
          <cell r="R257" t="str">
            <v>จับจีบ4"</v>
          </cell>
          <cell r="T257" t="str">
            <v>ไม่สวมถุงใน</v>
          </cell>
          <cell r="U257"/>
          <cell r="V257"/>
          <cell r="X257">
            <v>45954</v>
          </cell>
          <cell r="Z257" t="str">
            <v>มัด80 ใช้สายรัด</v>
          </cell>
          <cell r="AA257">
            <v>24654</v>
          </cell>
          <cell r="AB257">
            <v>0</v>
          </cell>
          <cell r="AC257">
            <v>0</v>
          </cell>
          <cell r="AD257">
            <v>0</v>
          </cell>
          <cell r="AG257" t="str">
            <v>3/10  10/10  17/10  24/10</v>
          </cell>
          <cell r="AI257" t="str">
            <v>ห้ามขาด-ห้ามเกิน</v>
          </cell>
          <cell r="AJ257">
            <v>0</v>
          </cell>
          <cell r="AL257">
            <v>24654</v>
          </cell>
          <cell r="AM257">
            <v>0</v>
          </cell>
          <cell r="AN257">
            <v>25886.7</v>
          </cell>
          <cell r="AO257" t="str">
            <v>WSWT2025800</v>
          </cell>
          <cell r="AQ257">
            <v>25831.228500000005</v>
          </cell>
          <cell r="AR257">
            <v>0</v>
          </cell>
          <cell r="AS257">
            <v>25831.228500000005</v>
          </cell>
          <cell r="AT257">
            <v>0</v>
          </cell>
          <cell r="AU257">
            <v>0</v>
          </cell>
          <cell r="BZ257" t="str">
            <v>WRWT25800/WRWT25800</v>
          </cell>
          <cell r="CA257">
            <v>1974.6539120000002</v>
          </cell>
          <cell r="DL257" t="str">
            <v>P7</v>
          </cell>
          <cell r="DM257">
            <v>2</v>
          </cell>
          <cell r="DN257">
            <v>45954</v>
          </cell>
          <cell r="DP257">
            <v>45949</v>
          </cell>
          <cell r="DQ257"/>
          <cell r="DR257">
            <v>45945</v>
          </cell>
          <cell r="DS257">
            <v>45952</v>
          </cell>
          <cell r="DT257">
            <v>45953</v>
          </cell>
          <cell r="DU257">
            <v>45953</v>
          </cell>
          <cell r="DW257"/>
          <cell r="DX257"/>
          <cell r="DY257"/>
          <cell r="DZ257"/>
          <cell r="EA257"/>
          <cell r="EB257"/>
          <cell r="EC257" t="str">
            <v>งานพิมพ์</v>
          </cell>
          <cell r="ED257" t="str">
            <v xml:space="preserve"> /</v>
          </cell>
          <cell r="EG257"/>
          <cell r="EH257"/>
          <cell r="EI257"/>
        </row>
        <row r="258">
          <cell r="B258" t="str">
            <v>ประมาณการ</v>
          </cell>
          <cell r="C258" t="str">
            <v>ประมาณการ</v>
          </cell>
          <cell r="E258" t="str">
            <v>บจก.อินเทคค์ โกลบอล</v>
          </cell>
          <cell r="F258" t="str">
            <v>รอแบบ</v>
          </cell>
          <cell r="G258">
            <v>20</v>
          </cell>
          <cell r="H258">
            <v>36</v>
          </cell>
          <cell r="I258" t="str">
            <v>ขาว</v>
          </cell>
          <cell r="J258"/>
          <cell r="L258">
            <v>78</v>
          </cell>
          <cell r="M258" t="str">
            <v>±</v>
          </cell>
          <cell r="N258">
            <v>5</v>
          </cell>
          <cell r="R258" t="str">
            <v>จับจีบ4"</v>
          </cell>
          <cell r="T258" t="str">
            <v>ไม่สวมถุงใน</v>
          </cell>
          <cell r="U258"/>
          <cell r="V258"/>
          <cell r="X258">
            <v>45961</v>
          </cell>
          <cell r="Z258" t="str">
            <v>มัด80 ใช้สายรัด</v>
          </cell>
          <cell r="AA258">
            <v>290000</v>
          </cell>
          <cell r="AB258">
            <v>0</v>
          </cell>
          <cell r="AC258">
            <v>0</v>
          </cell>
          <cell r="AD258">
            <v>0</v>
          </cell>
          <cell r="AG258"/>
          <cell r="AI258" t="str">
            <v>ห้ามขาด-ห้ามเกิน</v>
          </cell>
          <cell r="AJ258">
            <v>0</v>
          </cell>
          <cell r="AL258">
            <v>290000</v>
          </cell>
          <cell r="AM258">
            <v>0</v>
          </cell>
          <cell r="AN258">
            <v>304500</v>
          </cell>
          <cell r="AO258" t="str">
            <v>WSWT2025800</v>
          </cell>
          <cell r="AQ258">
            <v>303847.5</v>
          </cell>
          <cell r="AR258">
            <v>0</v>
          </cell>
          <cell r="AS258">
            <v>303847.5</v>
          </cell>
          <cell r="AT258">
            <v>0</v>
          </cell>
          <cell r="AU258">
            <v>0</v>
          </cell>
          <cell r="BZ258" t="str">
            <v>WRWT25800/WRWT25800</v>
          </cell>
          <cell r="CA258">
            <v>23227.453333333331</v>
          </cell>
          <cell r="DL258" t="str">
            <v>P7</v>
          </cell>
          <cell r="DM258">
            <v>2</v>
          </cell>
          <cell r="DN258">
            <v>45961</v>
          </cell>
          <cell r="DP258">
            <v>45956</v>
          </cell>
          <cell r="DQ258"/>
          <cell r="DR258">
            <v>45952</v>
          </cell>
          <cell r="DS258">
            <v>45959</v>
          </cell>
          <cell r="DT258">
            <v>45960</v>
          </cell>
          <cell r="DU258">
            <v>45960</v>
          </cell>
          <cell r="DW258"/>
          <cell r="DX258"/>
          <cell r="DY258"/>
          <cell r="DZ258"/>
          <cell r="EA258"/>
          <cell r="EB258"/>
          <cell r="EC258" t="str">
            <v>งานพิมพ์</v>
          </cell>
          <cell r="ED258" t="str">
            <v xml:space="preserve"> /</v>
          </cell>
          <cell r="EG258"/>
          <cell r="EH258"/>
          <cell r="EI258"/>
        </row>
        <row r="259">
          <cell r="B259">
            <v>0</v>
          </cell>
          <cell r="C259"/>
          <cell r="E259"/>
          <cell r="F259"/>
          <cell r="G259">
            <v>20</v>
          </cell>
          <cell r="H259">
            <v>37</v>
          </cell>
          <cell r="I259"/>
          <cell r="J259"/>
          <cell r="L259">
            <v>80</v>
          </cell>
          <cell r="M259" t="str">
            <v>±</v>
          </cell>
          <cell r="N259">
            <v>3</v>
          </cell>
          <cell r="R259"/>
          <cell r="T259"/>
          <cell r="U259"/>
          <cell r="V259"/>
          <cell r="X259"/>
          <cell r="Z259"/>
          <cell r="AA259"/>
          <cell r="AB259">
            <v>0</v>
          </cell>
          <cell r="AC259">
            <v>0</v>
          </cell>
          <cell r="AD259"/>
          <cell r="AG259"/>
          <cell r="AI259" t="str">
            <v>ระบุในSD</v>
          </cell>
          <cell r="AJ259"/>
          <cell r="AL259">
            <v>0</v>
          </cell>
          <cell r="AM259"/>
          <cell r="AN259">
            <v>0</v>
          </cell>
          <cell r="AO259" t="str">
            <v>WSWT2025800</v>
          </cell>
          <cell r="AQ259">
            <v>513400.64325000002</v>
          </cell>
          <cell r="AR259">
            <v>106897.81000000001</v>
          </cell>
          <cell r="AS259">
            <v>406502.83325000003</v>
          </cell>
          <cell r="AT259">
            <v>0</v>
          </cell>
          <cell r="AU259">
            <v>0</v>
          </cell>
          <cell r="BZ259" t="str">
            <v>WRWT25800/WRWT25800</v>
          </cell>
          <cell r="CA259">
            <v>0</v>
          </cell>
          <cell r="DL259"/>
          <cell r="DM259" t="str">
            <v>Lead time</v>
          </cell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/>
          <cell r="EI259">
            <v>0</v>
          </cell>
        </row>
        <row r="260">
          <cell r="B260">
            <v>0</v>
          </cell>
          <cell r="C260"/>
          <cell r="E260"/>
          <cell r="F260"/>
          <cell r="G260">
            <v>20</v>
          </cell>
          <cell r="H260">
            <v>34</v>
          </cell>
          <cell r="I260"/>
          <cell r="J260"/>
          <cell r="L260">
            <v>98</v>
          </cell>
          <cell r="M260" t="str">
            <v>±</v>
          </cell>
          <cell r="N260">
            <v>5</v>
          </cell>
          <cell r="R260"/>
          <cell r="T260"/>
          <cell r="U260"/>
          <cell r="V260"/>
          <cell r="X260"/>
          <cell r="Z260"/>
          <cell r="AA260"/>
          <cell r="AB260"/>
          <cell r="AC260">
            <v>0</v>
          </cell>
          <cell r="AD260"/>
          <cell r="AG260"/>
          <cell r="AI260" t="str">
            <v>ระบุในSD</v>
          </cell>
          <cell r="AJ260"/>
          <cell r="AL260">
            <v>0</v>
          </cell>
          <cell r="AM260"/>
          <cell r="AN260">
            <v>0</v>
          </cell>
          <cell r="AO260" t="str">
            <v>WSWT2021950UV</v>
          </cell>
          <cell r="AQ260" t="e">
            <v>#REF!</v>
          </cell>
          <cell r="AR260" t="e">
            <v>#REF!</v>
          </cell>
          <cell r="AS260" t="e">
            <v>#REF!</v>
          </cell>
          <cell r="AT260" t="e">
            <v>#REF!</v>
          </cell>
          <cell r="AU260" t="e">
            <v>#REF!</v>
          </cell>
          <cell r="BZ260" t="str">
            <v>WRWT200950/WRWT21950</v>
          </cell>
          <cell r="CA260">
            <v>0</v>
          </cell>
          <cell r="DL260"/>
          <cell r="DM260" t="str">
            <v>Lead time</v>
          </cell>
          <cell r="DN260"/>
          <cell r="DP260"/>
          <cell r="DQ260"/>
          <cell r="DR260"/>
          <cell r="DS260"/>
          <cell r="DT260"/>
          <cell r="DU260"/>
          <cell r="DW260"/>
          <cell r="DX260"/>
          <cell r="DY260"/>
          <cell r="DZ260"/>
          <cell r="EA260"/>
          <cell r="EB260"/>
          <cell r="EC260"/>
          <cell r="ED260"/>
          <cell r="EG260"/>
          <cell r="EH260"/>
          <cell r="EI260"/>
        </row>
        <row r="261">
          <cell r="B261">
            <v>0</v>
          </cell>
          <cell r="C261"/>
          <cell r="E261"/>
          <cell r="F261"/>
          <cell r="G261">
            <v>20</v>
          </cell>
          <cell r="H261">
            <v>34</v>
          </cell>
          <cell r="I261"/>
          <cell r="J261"/>
          <cell r="L261">
            <v>95</v>
          </cell>
          <cell r="M261" t="str">
            <v>±</v>
          </cell>
          <cell r="N261">
            <v>5</v>
          </cell>
          <cell r="R261"/>
          <cell r="T261"/>
          <cell r="U261"/>
          <cell r="V261"/>
          <cell r="X261"/>
          <cell r="Z261"/>
          <cell r="AA261"/>
          <cell r="AB261"/>
          <cell r="AC261">
            <v>0</v>
          </cell>
          <cell r="AD261"/>
          <cell r="AG261"/>
          <cell r="AI261" t="str">
            <v>ระบุในSD</v>
          </cell>
          <cell r="AJ261"/>
          <cell r="AL261">
            <v>0</v>
          </cell>
          <cell r="AM261"/>
          <cell r="AN261">
            <v>0</v>
          </cell>
          <cell r="AO261" t="str">
            <v>WSWT2021900UV</v>
          </cell>
          <cell r="AQ261" t="e">
            <v>#REF!</v>
          </cell>
          <cell r="AR261" t="e">
            <v>#REF!</v>
          </cell>
          <cell r="AS261" t="e">
            <v>#REF!</v>
          </cell>
          <cell r="AT261" t="e">
            <v>#REF!</v>
          </cell>
          <cell r="AU261" t="e">
            <v>#REF!</v>
          </cell>
          <cell r="BZ261" t="str">
            <v>WRWT200900/WRWT21900</v>
          </cell>
          <cell r="CA261">
            <v>0</v>
          </cell>
          <cell r="DL261"/>
          <cell r="DM261" t="str">
            <v>Lead time</v>
          </cell>
          <cell r="DN261"/>
          <cell r="DP261"/>
          <cell r="DQ261"/>
          <cell r="DR261"/>
          <cell r="DS261"/>
          <cell r="DT261"/>
          <cell r="DU261"/>
          <cell r="DW261"/>
          <cell r="DX261"/>
          <cell r="DY261"/>
          <cell r="DZ261"/>
          <cell r="EA261"/>
          <cell r="EB261"/>
          <cell r="EC261"/>
          <cell r="ED261"/>
          <cell r="EG261"/>
          <cell r="EH261"/>
          <cell r="EI261"/>
        </row>
        <row r="262">
          <cell r="B262">
            <v>0</v>
          </cell>
          <cell r="C262"/>
          <cell r="E262"/>
          <cell r="F262"/>
          <cell r="G262">
            <v>20</v>
          </cell>
          <cell r="H262">
            <v>34</v>
          </cell>
          <cell r="I262"/>
          <cell r="J262"/>
          <cell r="L262">
            <v>80</v>
          </cell>
          <cell r="M262" t="str">
            <v>±</v>
          </cell>
          <cell r="N262">
            <v>5</v>
          </cell>
          <cell r="R262"/>
          <cell r="T262"/>
          <cell r="U262"/>
          <cell r="V262"/>
          <cell r="X262"/>
          <cell r="Z262"/>
          <cell r="AA262"/>
          <cell r="AB262"/>
          <cell r="AC262">
            <v>0</v>
          </cell>
          <cell r="AD262"/>
          <cell r="AG262"/>
          <cell r="AI262" t="str">
            <v>ระบุในSD</v>
          </cell>
          <cell r="AJ262"/>
          <cell r="AL262">
            <v>0</v>
          </cell>
          <cell r="AM262"/>
          <cell r="AN262">
            <v>0</v>
          </cell>
          <cell r="AO262" t="str">
            <v>WSWT2021750UV</v>
          </cell>
          <cell r="AQ262" t="e">
            <v>#REF!</v>
          </cell>
          <cell r="AR262" t="e">
            <v>#REF!</v>
          </cell>
          <cell r="AS262" t="e">
            <v>#REF!</v>
          </cell>
          <cell r="AT262" t="e">
            <v>#REF!</v>
          </cell>
          <cell r="AU262" t="e">
            <v>#REF!</v>
          </cell>
          <cell r="BZ262" t="str">
            <v>WRWT200750/WRWT21750</v>
          </cell>
          <cell r="CA262">
            <v>0</v>
          </cell>
          <cell r="DL262"/>
          <cell r="DM262" t="str">
            <v>Lead time</v>
          </cell>
          <cell r="DN262"/>
          <cell r="DP262"/>
          <cell r="DQ262"/>
          <cell r="DR262"/>
          <cell r="DS262"/>
          <cell r="DT262"/>
          <cell r="DU262"/>
          <cell r="DW262"/>
          <cell r="DX262"/>
          <cell r="DY262"/>
          <cell r="DZ262"/>
          <cell r="EA262"/>
          <cell r="EB262"/>
          <cell r="EC262"/>
          <cell r="ED262"/>
          <cell r="EG262"/>
          <cell r="EH262"/>
          <cell r="EI262"/>
        </row>
        <row r="263">
          <cell r="B263">
            <v>0</v>
          </cell>
          <cell r="C263"/>
          <cell r="E263"/>
          <cell r="F263"/>
          <cell r="G263">
            <v>20</v>
          </cell>
          <cell r="H263">
            <v>34</v>
          </cell>
          <cell r="I263"/>
          <cell r="J263"/>
          <cell r="L263">
            <v>80</v>
          </cell>
          <cell r="M263" t="str">
            <v>±</v>
          </cell>
          <cell r="N263">
            <v>5</v>
          </cell>
          <cell r="R263"/>
          <cell r="T263"/>
          <cell r="U263"/>
          <cell r="V263"/>
          <cell r="X263"/>
          <cell r="Z263"/>
          <cell r="AA263"/>
          <cell r="AB263"/>
          <cell r="AC263">
            <v>0</v>
          </cell>
          <cell r="AD263"/>
          <cell r="AG263"/>
          <cell r="AI263" t="str">
            <v>ระบุในSD</v>
          </cell>
          <cell r="AJ263"/>
          <cell r="AL263">
            <v>0</v>
          </cell>
          <cell r="AM263"/>
          <cell r="AN263">
            <v>0</v>
          </cell>
          <cell r="AO263" t="str">
            <v>WSWT2021800UV</v>
          </cell>
          <cell r="AQ263" t="e">
            <v>#REF!</v>
          </cell>
          <cell r="AR263" t="e">
            <v>#REF!</v>
          </cell>
          <cell r="AS263" t="e">
            <v>#REF!</v>
          </cell>
          <cell r="AT263" t="e">
            <v>#REF!</v>
          </cell>
          <cell r="AU263" t="e">
            <v>#REF!</v>
          </cell>
          <cell r="BZ263" t="str">
            <v>WRWT200800/WRWT21800</v>
          </cell>
          <cell r="CA263">
            <v>0</v>
          </cell>
          <cell r="DL263"/>
          <cell r="DM263" t="str">
            <v>Lead time</v>
          </cell>
          <cell r="DN263"/>
          <cell r="DP263"/>
          <cell r="DQ263"/>
          <cell r="DR263"/>
          <cell r="DS263"/>
          <cell r="DT263"/>
          <cell r="DU263"/>
          <cell r="DW263"/>
          <cell r="DX263"/>
          <cell r="DY263"/>
          <cell r="DZ263"/>
          <cell r="EA263"/>
          <cell r="EB263"/>
          <cell r="EC263"/>
          <cell r="ED263"/>
          <cell r="EG263"/>
          <cell r="EH263">
            <v>0</v>
          </cell>
          <cell r="EI263"/>
        </row>
        <row r="264">
          <cell r="B264">
            <v>0</v>
          </cell>
          <cell r="C264"/>
          <cell r="E264"/>
          <cell r="F264"/>
          <cell r="G264">
            <v>20</v>
          </cell>
          <cell r="H264">
            <v>37</v>
          </cell>
          <cell r="I264" t="str">
            <v>ขาว</v>
          </cell>
          <cell r="J264"/>
          <cell r="L264">
            <v>70</v>
          </cell>
          <cell r="M264" t="str">
            <v>±</v>
          </cell>
          <cell r="N264">
            <v>5</v>
          </cell>
          <cell r="R264"/>
          <cell r="T264"/>
          <cell r="U264"/>
          <cell r="V264"/>
          <cell r="X264"/>
          <cell r="Z264"/>
          <cell r="AA264"/>
          <cell r="AB264"/>
          <cell r="AC264">
            <v>0</v>
          </cell>
          <cell r="AD264"/>
          <cell r="AG264"/>
          <cell r="AI264" t="str">
            <v>ระบุในSD</v>
          </cell>
          <cell r="AJ264"/>
          <cell r="AL264">
            <v>0</v>
          </cell>
          <cell r="AM264"/>
          <cell r="AN264">
            <v>0</v>
          </cell>
          <cell r="AO264" t="str">
            <v>WSWT2025700(1)</v>
          </cell>
          <cell r="AQ264" t="e">
            <v>#REF!</v>
          </cell>
          <cell r="AR264" t="e">
            <v>#REF!</v>
          </cell>
          <cell r="AS264" t="e">
            <v>#REF!</v>
          </cell>
          <cell r="AT264" t="e">
            <v>#REF!</v>
          </cell>
          <cell r="AU264" t="e">
            <v>#REF!</v>
          </cell>
          <cell r="BZ264" t="str">
            <v>WRWT200800/WRWT25650</v>
          </cell>
          <cell r="CA264">
            <v>0</v>
          </cell>
          <cell r="DL264"/>
          <cell r="DM264" t="str">
            <v>Lead time</v>
          </cell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/>
          <cell r="EI264"/>
        </row>
        <row r="265">
          <cell r="B265">
            <v>0</v>
          </cell>
          <cell r="C265"/>
          <cell r="E265"/>
          <cell r="F265"/>
          <cell r="G265">
            <v>20</v>
          </cell>
          <cell r="H265">
            <v>34</v>
          </cell>
          <cell r="I265"/>
          <cell r="J265"/>
          <cell r="L265">
            <v>85</v>
          </cell>
          <cell r="M265" t="str">
            <v>±</v>
          </cell>
          <cell r="N265">
            <v>5</v>
          </cell>
          <cell r="R265"/>
          <cell r="T265"/>
          <cell r="U265"/>
          <cell r="V265"/>
          <cell r="X265"/>
          <cell r="Z265"/>
          <cell r="AA265"/>
          <cell r="AB265"/>
          <cell r="AC265">
            <v>0</v>
          </cell>
          <cell r="AD265"/>
          <cell r="AG265"/>
          <cell r="AI265" t="str">
            <v>ระบุในSD</v>
          </cell>
          <cell r="AJ265"/>
          <cell r="AL265">
            <v>0</v>
          </cell>
          <cell r="AM265"/>
          <cell r="AN265">
            <v>0</v>
          </cell>
          <cell r="AO265" t="str">
            <v>WSWT2021850UV</v>
          </cell>
          <cell r="AQ265" t="e">
            <v>#REF!</v>
          </cell>
          <cell r="AR265" t="e">
            <v>#REF!</v>
          </cell>
          <cell r="AS265" t="e">
            <v>#REF!</v>
          </cell>
          <cell r="AT265" t="e">
            <v>#REF!</v>
          </cell>
          <cell r="AU265" t="e">
            <v>#REF!</v>
          </cell>
          <cell r="BZ265" t="str">
            <v>WRWT200850/WRWT21850</v>
          </cell>
          <cell r="CA265">
            <v>0</v>
          </cell>
          <cell r="DL265"/>
          <cell r="DM265"/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>
            <v>0</v>
          </cell>
          <cell r="EI265"/>
        </row>
        <row r="266">
          <cell r="B266">
            <v>0</v>
          </cell>
          <cell r="C266"/>
          <cell r="E266"/>
          <cell r="F266"/>
          <cell r="G266">
            <v>20</v>
          </cell>
          <cell r="H266">
            <v>34</v>
          </cell>
          <cell r="I266"/>
          <cell r="J266"/>
          <cell r="L266">
            <v>80</v>
          </cell>
          <cell r="M266" t="str">
            <v>±</v>
          </cell>
          <cell r="N266">
            <v>5</v>
          </cell>
          <cell r="R266"/>
          <cell r="T266"/>
          <cell r="U266"/>
          <cell r="V266"/>
          <cell r="X266"/>
          <cell r="Z266"/>
          <cell r="AA266"/>
          <cell r="AB266"/>
          <cell r="AC266">
            <v>0</v>
          </cell>
          <cell r="AD266"/>
          <cell r="AG266"/>
          <cell r="AI266" t="str">
            <v>ระบุในSD</v>
          </cell>
          <cell r="AJ266"/>
          <cell r="AL266">
            <v>0</v>
          </cell>
          <cell r="AM266"/>
          <cell r="AN266">
            <v>0</v>
          </cell>
          <cell r="AO266" t="str">
            <v>WSWT2021750UV</v>
          </cell>
          <cell r="AQ266" t="e">
            <v>#REF!</v>
          </cell>
          <cell r="AR266" t="e">
            <v>#REF!</v>
          </cell>
          <cell r="AS266" t="e">
            <v>#REF!</v>
          </cell>
          <cell r="AT266" t="e">
            <v>#REF!</v>
          </cell>
          <cell r="AU266" t="e">
            <v>#REF!</v>
          </cell>
          <cell r="BZ266" t="str">
            <v>WRWT200750/WRWT21750</v>
          </cell>
          <cell r="CA266">
            <v>0</v>
          </cell>
          <cell r="DL266"/>
          <cell r="DM266"/>
          <cell r="DN266"/>
          <cell r="DP266"/>
          <cell r="DQ266"/>
          <cell r="DR266"/>
          <cell r="DS266"/>
          <cell r="DT266"/>
          <cell r="DU266"/>
          <cell r="DW266"/>
          <cell r="DX266"/>
          <cell r="DY266"/>
          <cell r="DZ266"/>
          <cell r="EA266"/>
          <cell r="EB266"/>
          <cell r="EC266"/>
          <cell r="ED266"/>
          <cell r="EG266"/>
          <cell r="EH266">
            <v>0</v>
          </cell>
          <cell r="EI266"/>
        </row>
        <row r="267">
          <cell r="B267">
            <v>0</v>
          </cell>
          <cell r="C267"/>
          <cell r="E267"/>
          <cell r="F267"/>
          <cell r="G267">
            <v>21</v>
          </cell>
          <cell r="H267">
            <v>39</v>
          </cell>
          <cell r="I267"/>
          <cell r="J267"/>
          <cell r="L267">
            <v>78</v>
          </cell>
          <cell r="M267" t="str">
            <v>±</v>
          </cell>
          <cell r="N267">
            <v>3</v>
          </cell>
          <cell r="R267"/>
          <cell r="T267"/>
          <cell r="U267"/>
          <cell r="V267"/>
          <cell r="X267"/>
          <cell r="Z267"/>
          <cell r="AA267"/>
          <cell r="AB267"/>
          <cell r="AC267">
            <v>0</v>
          </cell>
          <cell r="AD267"/>
          <cell r="AG267"/>
          <cell r="AI267" t="str">
            <v>ระบุในSD</v>
          </cell>
          <cell r="AJ267"/>
          <cell r="AL267">
            <v>0</v>
          </cell>
          <cell r="AM267"/>
          <cell r="AN267">
            <v>0</v>
          </cell>
          <cell r="AO267" t="str">
            <v>WSWT2125700</v>
          </cell>
          <cell r="AQ267" t="e">
            <v>#REF!</v>
          </cell>
          <cell r="AR267" t="e">
            <v>#REF!</v>
          </cell>
          <cell r="AS267" t="e">
            <v>#REF!</v>
          </cell>
          <cell r="AT267" t="e">
            <v>#REF!</v>
          </cell>
          <cell r="AU267" t="e">
            <v>#REF!</v>
          </cell>
          <cell r="BZ267" t="str">
            <v>WRWT210800/WRWT25650</v>
          </cell>
          <cell r="CA267">
            <v>0</v>
          </cell>
          <cell r="DL267"/>
          <cell r="DM267"/>
          <cell r="DN267"/>
          <cell r="DP267"/>
          <cell r="DQ267"/>
          <cell r="DR267"/>
          <cell r="DS267"/>
          <cell r="DT267"/>
          <cell r="DU267"/>
          <cell r="DW267"/>
          <cell r="DX267"/>
          <cell r="DY267"/>
          <cell r="DZ267"/>
          <cell r="EA267"/>
          <cell r="EB267"/>
          <cell r="EC267"/>
          <cell r="ED267"/>
          <cell r="EG267"/>
          <cell r="EH267">
            <v>0</v>
          </cell>
          <cell r="EI267"/>
        </row>
        <row r="268">
          <cell r="B268">
            <v>0</v>
          </cell>
          <cell r="C268"/>
          <cell r="E268"/>
          <cell r="F268"/>
          <cell r="G268">
            <v>21</v>
          </cell>
          <cell r="H268">
            <v>37</v>
          </cell>
          <cell r="I268" t="str">
            <v>ขาว</v>
          </cell>
          <cell r="J268"/>
          <cell r="L268">
            <v>67</v>
          </cell>
          <cell r="M268" t="str">
            <v>±</v>
          </cell>
          <cell r="N268">
            <v>5</v>
          </cell>
          <cell r="R268"/>
          <cell r="T268"/>
          <cell r="U268"/>
          <cell r="V268"/>
          <cell r="X268"/>
          <cell r="Z268"/>
          <cell r="AA268"/>
          <cell r="AB268">
            <v>0</v>
          </cell>
          <cell r="AC268">
            <v>0</v>
          </cell>
          <cell r="AD268"/>
          <cell r="AG268"/>
          <cell r="AI268" t="str">
            <v>ระบุในSD</v>
          </cell>
          <cell r="AJ268"/>
          <cell r="AL268">
            <v>0</v>
          </cell>
          <cell r="AM268"/>
          <cell r="AN268">
            <v>0</v>
          </cell>
          <cell r="AO268" t="str">
            <v>WSWT2125650</v>
          </cell>
          <cell r="AQ268" t="e">
            <v>#REF!</v>
          </cell>
          <cell r="AR268" t="e">
            <v>#REF!</v>
          </cell>
          <cell r="AS268" t="e">
            <v>#REF!</v>
          </cell>
          <cell r="AT268" t="e">
            <v>#REF!</v>
          </cell>
          <cell r="AU268" t="e">
            <v>#REF!</v>
          </cell>
          <cell r="BZ268" t="str">
            <v>WRWT25650/WRWT25650</v>
          </cell>
          <cell r="CA268">
            <v>0</v>
          </cell>
          <cell r="DL268"/>
          <cell r="DM268" t="str">
            <v>Lead time</v>
          </cell>
          <cell r="DN268"/>
          <cell r="DP268"/>
          <cell r="DQ268"/>
          <cell r="DR268"/>
          <cell r="DS268"/>
          <cell r="DT268"/>
          <cell r="DU268"/>
          <cell r="DW268"/>
          <cell r="DX268"/>
          <cell r="DY268"/>
          <cell r="DZ268"/>
          <cell r="EA268"/>
          <cell r="EB268"/>
          <cell r="EC268"/>
          <cell r="ED268"/>
          <cell r="EG268"/>
          <cell r="EH268"/>
          <cell r="EI268">
            <v>0</v>
          </cell>
        </row>
        <row r="269">
          <cell r="B269">
            <v>0</v>
          </cell>
          <cell r="C269"/>
          <cell r="E269"/>
          <cell r="F269"/>
          <cell r="G269">
            <v>21</v>
          </cell>
          <cell r="H269">
            <v>37</v>
          </cell>
          <cell r="I269" t="str">
            <v>ขาวแถบใส5</v>
          </cell>
          <cell r="J269"/>
          <cell r="L269">
            <v>67</v>
          </cell>
          <cell r="M269" t="str">
            <v>±</v>
          </cell>
          <cell r="N269">
            <v>5</v>
          </cell>
          <cell r="R269"/>
          <cell r="T269"/>
          <cell r="U269"/>
          <cell r="V269"/>
          <cell r="X269"/>
          <cell r="Z269"/>
          <cell r="AA269"/>
          <cell r="AB269">
            <v>0</v>
          </cell>
          <cell r="AC269">
            <v>0</v>
          </cell>
          <cell r="AD269"/>
          <cell r="AG269"/>
          <cell r="AI269" t="str">
            <v>ระบุในSD</v>
          </cell>
          <cell r="AJ269"/>
          <cell r="AL269">
            <v>0</v>
          </cell>
          <cell r="AM269"/>
          <cell r="AN269">
            <v>0</v>
          </cell>
          <cell r="AO269" t="str">
            <v>WSWTSCL052125650</v>
          </cell>
          <cell r="AQ269" t="e">
            <v>#REF!</v>
          </cell>
          <cell r="AR269" t="e">
            <v>#REF!</v>
          </cell>
          <cell r="AS269" t="e">
            <v>#REF!</v>
          </cell>
          <cell r="AT269" t="e">
            <v>#REF!</v>
          </cell>
          <cell r="AU269" t="e">
            <v>#REF!</v>
          </cell>
          <cell r="BZ269" t="str">
            <v>WRWT25650/WRCL25680</v>
          </cell>
          <cell r="CA269">
            <v>0</v>
          </cell>
          <cell r="DL269"/>
          <cell r="DM269" t="str">
            <v>Lead time</v>
          </cell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>
            <v>0</v>
          </cell>
          <cell r="EI269">
            <v>0</v>
          </cell>
        </row>
        <row r="270">
          <cell r="B270">
            <v>0</v>
          </cell>
          <cell r="C270"/>
          <cell r="E270"/>
          <cell r="F270"/>
          <cell r="G270">
            <v>21</v>
          </cell>
          <cell r="H270">
            <v>37</v>
          </cell>
          <cell r="I270" t="str">
            <v>ขาว</v>
          </cell>
          <cell r="J270"/>
          <cell r="L270">
            <v>83</v>
          </cell>
          <cell r="M270" t="str">
            <v>±</v>
          </cell>
          <cell r="N270">
            <v>5</v>
          </cell>
          <cell r="R270"/>
          <cell r="T270"/>
          <cell r="U270"/>
          <cell r="V270"/>
          <cell r="X270"/>
          <cell r="Z270"/>
          <cell r="AA270"/>
          <cell r="AB270"/>
          <cell r="AC270">
            <v>0</v>
          </cell>
          <cell r="AD270"/>
          <cell r="AG270"/>
          <cell r="AI270" t="str">
            <v>ระบุในSD</v>
          </cell>
          <cell r="AJ270"/>
          <cell r="AL270">
            <v>0</v>
          </cell>
          <cell r="AM270"/>
          <cell r="AN270">
            <v>0</v>
          </cell>
          <cell r="AO270" t="str">
            <v>WSWT2125800</v>
          </cell>
          <cell r="AQ270" t="e">
            <v>#REF!</v>
          </cell>
          <cell r="AR270" t="e">
            <v>#REF!</v>
          </cell>
          <cell r="AS270" t="e">
            <v>#REF!</v>
          </cell>
          <cell r="AT270" t="e">
            <v>#REF!</v>
          </cell>
          <cell r="AU270" t="e">
            <v>#REF!</v>
          </cell>
          <cell r="BZ270" t="str">
            <v>WRWT210800/WRWT25800</v>
          </cell>
          <cell r="CA270">
            <v>0</v>
          </cell>
          <cell r="DL270"/>
          <cell r="DM270"/>
          <cell r="DN270"/>
          <cell r="DP270"/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/>
          <cell r="EI270"/>
        </row>
        <row r="271">
          <cell r="B271" t="str">
            <v>MK68-000977</v>
          </cell>
          <cell r="C271">
            <v>45876</v>
          </cell>
          <cell r="E271" t="str">
            <v>บจก.เอพีเอ็ม อะโกร</v>
          </cell>
          <cell r="F271" t="str">
            <v>โมโม่ 4131</v>
          </cell>
          <cell r="G271">
            <v>21</v>
          </cell>
          <cell r="H271">
            <v>38</v>
          </cell>
          <cell r="I271" t="str">
            <v>ขาว</v>
          </cell>
          <cell r="J271" t="str">
            <v>ใส</v>
          </cell>
          <cell r="L271">
            <v>102</v>
          </cell>
          <cell r="M271" t="str">
            <v>±</v>
          </cell>
          <cell r="N271">
            <v>5</v>
          </cell>
          <cell r="R271" t="str">
            <v>จับจีบ</v>
          </cell>
          <cell r="T271">
            <v>22</v>
          </cell>
          <cell r="U271">
            <v>40</v>
          </cell>
          <cell r="V271">
            <v>40</v>
          </cell>
          <cell r="X271">
            <v>45926</v>
          </cell>
          <cell r="Z271" t="str">
            <v>500กระสอบแบน</v>
          </cell>
          <cell r="AA271">
            <v>3000</v>
          </cell>
          <cell r="AB271">
            <v>0</v>
          </cell>
          <cell r="AC271">
            <v>0</v>
          </cell>
          <cell r="AD271">
            <v>0</v>
          </cell>
          <cell r="AG271"/>
          <cell r="AI271"/>
          <cell r="AJ271">
            <v>3000</v>
          </cell>
          <cell r="AL271">
            <v>0</v>
          </cell>
          <cell r="AM271">
            <v>3175</v>
          </cell>
          <cell r="AN271">
            <v>0</v>
          </cell>
          <cell r="AO271" t="str">
            <v>WSWT2121670SM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BZ271" t="str">
            <v>WRWT21670/WRWT21670</v>
          </cell>
          <cell r="CA271">
            <v>0</v>
          </cell>
          <cell r="DL271" t="str">
            <v>P8</v>
          </cell>
          <cell r="DM271">
            <v>4</v>
          </cell>
          <cell r="DN271">
            <v>45926</v>
          </cell>
          <cell r="DP271">
            <v>45921</v>
          </cell>
          <cell r="DQ271">
            <v>45922</v>
          </cell>
          <cell r="DR271">
            <v>45916</v>
          </cell>
          <cell r="DS271">
            <v>45923</v>
          </cell>
          <cell r="DT271">
            <v>45924</v>
          </cell>
          <cell r="DU271">
            <v>45924</v>
          </cell>
          <cell r="DW271">
            <v>45925</v>
          </cell>
          <cell r="DX271"/>
          <cell r="DY271"/>
          <cell r="DZ271"/>
          <cell r="EA271"/>
          <cell r="EB271"/>
          <cell r="EC271" t="str">
            <v>งานเคลือบ+พิมพ์</v>
          </cell>
          <cell r="ED271" t="str">
            <v xml:space="preserve"> /</v>
          </cell>
          <cell r="EG271"/>
          <cell r="EH271"/>
          <cell r="EI271"/>
        </row>
        <row r="272">
          <cell r="B272" t="str">
            <v>MK68-001144</v>
          </cell>
          <cell r="C272">
            <v>45919</v>
          </cell>
          <cell r="E272" t="str">
            <v>บจก.หนองบัวฟีด</v>
          </cell>
          <cell r="F272" t="str">
            <v>ยูนิคอร์นฟิช 101-102</v>
          </cell>
          <cell r="G272">
            <v>21</v>
          </cell>
          <cell r="H272">
            <v>37</v>
          </cell>
          <cell r="I272" t="str">
            <v>ขาว</v>
          </cell>
          <cell r="J272" t="str">
            <v>ใส</v>
          </cell>
          <cell r="L272">
            <v>100</v>
          </cell>
          <cell r="M272" t="str">
            <v>±</v>
          </cell>
          <cell r="N272">
            <v>5</v>
          </cell>
          <cell r="R272" t="str">
            <v>บิด</v>
          </cell>
          <cell r="T272">
            <v>22</v>
          </cell>
          <cell r="U272">
            <v>40</v>
          </cell>
          <cell r="V272">
            <v>40</v>
          </cell>
          <cell r="X272">
            <v>45926</v>
          </cell>
          <cell r="Z272" t="str">
            <v>500กระสอบ</v>
          </cell>
          <cell r="AA272">
            <v>10000</v>
          </cell>
          <cell r="AB272">
            <v>217.10408191999997</v>
          </cell>
          <cell r="AC272">
            <v>0</v>
          </cell>
          <cell r="AD272">
            <v>217.10408191999997</v>
          </cell>
          <cell r="AG272"/>
          <cell r="AI272"/>
          <cell r="AJ272">
            <v>0</v>
          </cell>
          <cell r="AL272">
            <v>10000</v>
          </cell>
          <cell r="AM272">
            <v>10500</v>
          </cell>
          <cell r="AN272">
            <v>0</v>
          </cell>
          <cell r="AO272" t="str">
            <v>WSWT2121670SM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BZ272" t="str">
            <v>WRWT21670/WRWT21670</v>
          </cell>
          <cell r="CA272">
            <v>0</v>
          </cell>
          <cell r="DL272" t="str">
            <v>P8</v>
          </cell>
          <cell r="DM272">
            <v>4</v>
          </cell>
          <cell r="DN272">
            <v>45926</v>
          </cell>
          <cell r="DP272">
            <v>45921</v>
          </cell>
          <cell r="DQ272">
            <v>45922</v>
          </cell>
          <cell r="DR272">
            <v>45916</v>
          </cell>
          <cell r="DS272">
            <v>45923</v>
          </cell>
          <cell r="DT272">
            <v>45924</v>
          </cell>
          <cell r="DU272">
            <v>45924</v>
          </cell>
          <cell r="DW272">
            <v>45925</v>
          </cell>
          <cell r="DX272"/>
          <cell r="DY272"/>
          <cell r="DZ272"/>
          <cell r="EA272"/>
          <cell r="EB272"/>
          <cell r="EC272" t="str">
            <v>งานเคลือบ+พิมพ์</v>
          </cell>
          <cell r="ED272" t="str">
            <v xml:space="preserve"> /</v>
          </cell>
          <cell r="EG272"/>
          <cell r="EH272"/>
          <cell r="EI272"/>
        </row>
        <row r="273">
          <cell r="B273" t="str">
            <v>MK68-001137</v>
          </cell>
          <cell r="C273">
            <v>45919</v>
          </cell>
          <cell r="E273" t="str">
            <v>บจก.ทีเจที เทรดเดอร์</v>
          </cell>
          <cell r="F273" t="str">
            <v>เอ็มเค 912W</v>
          </cell>
          <cell r="G273">
            <v>21</v>
          </cell>
          <cell r="H273">
            <v>40</v>
          </cell>
          <cell r="I273" t="str">
            <v>ขาว</v>
          </cell>
          <cell r="J273" t="str">
            <v>ใส</v>
          </cell>
          <cell r="L273">
            <v>108</v>
          </cell>
          <cell r="M273" t="str">
            <v>±</v>
          </cell>
          <cell r="N273">
            <v>5</v>
          </cell>
          <cell r="R273" t="str">
            <v>บิด</v>
          </cell>
          <cell r="T273" t="str">
            <v>ไม่สวมถุงใน</v>
          </cell>
          <cell r="U273"/>
          <cell r="V273"/>
          <cell r="X273">
            <v>45929</v>
          </cell>
          <cell r="Z273" t="str">
            <v>500กระสอบ</v>
          </cell>
          <cell r="AA273">
            <v>4000</v>
          </cell>
          <cell r="AB273">
            <v>0</v>
          </cell>
          <cell r="AC273">
            <v>0</v>
          </cell>
          <cell r="AD273">
            <v>0</v>
          </cell>
          <cell r="AG273"/>
          <cell r="AI273"/>
          <cell r="AJ273">
            <v>0</v>
          </cell>
          <cell r="AL273">
            <v>4000</v>
          </cell>
          <cell r="AM273"/>
          <cell r="AN273">
            <v>4200</v>
          </cell>
          <cell r="AO273" t="str">
            <v>WSWT2121670SM</v>
          </cell>
          <cell r="AQ273">
            <v>4638.0400000000009</v>
          </cell>
          <cell r="AR273">
            <v>4638.0400000000009</v>
          </cell>
          <cell r="AS273">
            <v>0</v>
          </cell>
          <cell r="AT273">
            <v>4638.0400000000009</v>
          </cell>
          <cell r="AU273">
            <v>0</v>
          </cell>
          <cell r="BZ273" t="str">
            <v>WRWT21670/WRWT21670</v>
          </cell>
          <cell r="CA273">
            <v>0</v>
          </cell>
          <cell r="DL273" t="str">
            <v>P8</v>
          </cell>
          <cell r="DM273">
            <v>4</v>
          </cell>
          <cell r="DN273">
            <v>45929</v>
          </cell>
          <cell r="DP273">
            <v>45924</v>
          </cell>
          <cell r="DQ273">
            <v>45925</v>
          </cell>
          <cell r="DR273">
            <v>45919</v>
          </cell>
          <cell r="DS273">
            <v>45926</v>
          </cell>
          <cell r="DT273">
            <v>45927</v>
          </cell>
          <cell r="DU273">
            <v>45927</v>
          </cell>
          <cell r="DW273"/>
          <cell r="DX273"/>
          <cell r="DY273"/>
          <cell r="DZ273"/>
          <cell r="EA273"/>
          <cell r="EB273"/>
          <cell r="EC273" t="str">
            <v>งานเคลือบ+พิมพ์</v>
          </cell>
          <cell r="ED273" t="str">
            <v xml:space="preserve"> /</v>
          </cell>
          <cell r="EG273"/>
          <cell r="EH273"/>
          <cell r="EI273"/>
        </row>
        <row r="274">
          <cell r="B274" t="str">
            <v>MK68-001100</v>
          </cell>
          <cell r="C274">
            <v>45911</v>
          </cell>
          <cell r="E274" t="str">
            <v>บจก.เอพีเอ็ม อะโกร</v>
          </cell>
          <cell r="F274" t="str">
            <v>ฟีล กู๊ด 8133</v>
          </cell>
          <cell r="G274">
            <v>21</v>
          </cell>
          <cell r="H274">
            <v>40</v>
          </cell>
          <cell r="I274" t="str">
            <v>ขาว</v>
          </cell>
          <cell r="J274" t="str">
            <v>ใส</v>
          </cell>
          <cell r="L274">
            <v>108</v>
          </cell>
          <cell r="M274" t="str">
            <v>±</v>
          </cell>
          <cell r="N274">
            <v>5</v>
          </cell>
          <cell r="R274" t="str">
            <v>จับจีบ</v>
          </cell>
          <cell r="T274">
            <v>22</v>
          </cell>
          <cell r="U274">
            <v>42</v>
          </cell>
          <cell r="V274">
            <v>40</v>
          </cell>
          <cell r="X274">
            <v>45947</v>
          </cell>
          <cell r="Z274" t="str">
            <v>500กระสอบแบน</v>
          </cell>
          <cell r="AA274">
            <v>3000</v>
          </cell>
          <cell r="AB274">
            <v>68.387785804799989</v>
          </cell>
          <cell r="AC274">
            <v>0</v>
          </cell>
          <cell r="AD274">
            <v>68.387785804799989</v>
          </cell>
          <cell r="AG274"/>
          <cell r="AI274"/>
          <cell r="AJ274">
            <v>0</v>
          </cell>
          <cell r="AL274">
            <v>3000</v>
          </cell>
          <cell r="AM274"/>
          <cell r="AN274">
            <v>3150</v>
          </cell>
          <cell r="AO274" t="str">
            <v>WSWT2121670SM</v>
          </cell>
          <cell r="AQ274">
            <v>3478.5300000000007</v>
          </cell>
          <cell r="AR274">
            <v>3478.5300000000007</v>
          </cell>
          <cell r="AS274">
            <v>0</v>
          </cell>
          <cell r="AT274">
            <v>3478.5300000000007</v>
          </cell>
          <cell r="AU274">
            <v>0</v>
          </cell>
          <cell r="BZ274" t="str">
            <v>WRWT21670/WRWT21670</v>
          </cell>
          <cell r="CA274">
            <v>0</v>
          </cell>
          <cell r="DL274" t="str">
            <v>P8</v>
          </cell>
          <cell r="DM274">
            <v>4</v>
          </cell>
          <cell r="DN274">
            <v>45947</v>
          </cell>
          <cell r="DP274">
            <v>45942</v>
          </cell>
          <cell r="DQ274">
            <v>45943</v>
          </cell>
          <cell r="DR274">
            <v>45937</v>
          </cell>
          <cell r="DS274">
            <v>45944</v>
          </cell>
          <cell r="DT274">
            <v>45945</v>
          </cell>
          <cell r="DU274">
            <v>45945</v>
          </cell>
          <cell r="DW274">
            <v>45946</v>
          </cell>
          <cell r="DX274"/>
          <cell r="DY274"/>
          <cell r="DZ274"/>
          <cell r="EA274"/>
          <cell r="EB274"/>
          <cell r="EC274" t="str">
            <v>งานเคลือบ+พิมพ์</v>
          </cell>
          <cell r="ED274" t="str">
            <v xml:space="preserve"> /</v>
          </cell>
          <cell r="EG274"/>
          <cell r="EH274"/>
          <cell r="EI274"/>
        </row>
        <row r="275">
          <cell r="B275" t="str">
            <v>MK68-000982</v>
          </cell>
          <cell r="C275">
            <v>45876</v>
          </cell>
          <cell r="E275" t="str">
            <v>บจก.เอพีเอ็ม อะโกร</v>
          </cell>
          <cell r="F275" t="str">
            <v>ฟีล กู๊ด 893</v>
          </cell>
          <cell r="G275">
            <v>21</v>
          </cell>
          <cell r="H275">
            <v>40</v>
          </cell>
          <cell r="I275" t="str">
            <v>ขาว</v>
          </cell>
          <cell r="J275" t="str">
            <v>ใส</v>
          </cell>
          <cell r="L275">
            <v>108</v>
          </cell>
          <cell r="M275" t="str">
            <v>±</v>
          </cell>
          <cell r="N275">
            <v>5</v>
          </cell>
          <cell r="R275" t="str">
            <v>บิด</v>
          </cell>
          <cell r="T275">
            <v>22</v>
          </cell>
          <cell r="U275">
            <v>42</v>
          </cell>
          <cell r="V275">
            <v>40</v>
          </cell>
          <cell r="X275">
            <v>45961</v>
          </cell>
          <cell r="Z275" t="str">
            <v>500กระสอบ</v>
          </cell>
          <cell r="AA275">
            <v>3000</v>
          </cell>
          <cell r="AB275">
            <v>0</v>
          </cell>
          <cell r="AC275">
            <v>0</v>
          </cell>
          <cell r="AD275">
            <v>0</v>
          </cell>
          <cell r="AG275"/>
          <cell r="AI275"/>
          <cell r="AJ275">
            <v>3000</v>
          </cell>
          <cell r="AL275">
            <v>0</v>
          </cell>
          <cell r="AM275">
            <v>3540</v>
          </cell>
          <cell r="AN275">
            <v>0</v>
          </cell>
          <cell r="AO275" t="str">
            <v>WSWT2121670SM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BZ275" t="str">
            <v>WRWT21670/WRWT21670</v>
          </cell>
          <cell r="CA275">
            <v>0</v>
          </cell>
          <cell r="DL275" t="str">
            <v>P8</v>
          </cell>
          <cell r="DM275">
            <v>4</v>
          </cell>
          <cell r="DN275">
            <v>45961</v>
          </cell>
          <cell r="DP275">
            <v>45956</v>
          </cell>
          <cell r="DQ275">
            <v>45957</v>
          </cell>
          <cell r="DR275">
            <v>45951</v>
          </cell>
          <cell r="DS275">
            <v>45958</v>
          </cell>
          <cell r="DT275">
            <v>45959</v>
          </cell>
          <cell r="DU275">
            <v>45959</v>
          </cell>
          <cell r="DW275">
            <v>45960</v>
          </cell>
          <cell r="DX275"/>
          <cell r="DY275"/>
          <cell r="DZ275"/>
          <cell r="EA275"/>
          <cell r="EB275"/>
          <cell r="EC275" t="str">
            <v>งานเคลือบ+พิมพ์</v>
          </cell>
          <cell r="ED275" t="str">
            <v xml:space="preserve"> /</v>
          </cell>
          <cell r="EG275"/>
          <cell r="EH275"/>
          <cell r="EI275"/>
        </row>
        <row r="276">
          <cell r="B276" t="str">
            <v>MK68-001101</v>
          </cell>
          <cell r="C276">
            <v>45911</v>
          </cell>
          <cell r="E276" t="str">
            <v>บจก.เอพีเอ็ม อะโกร</v>
          </cell>
          <cell r="F276" t="str">
            <v>ฟีล กู๊ด 8132</v>
          </cell>
          <cell r="G276">
            <v>21</v>
          </cell>
          <cell r="H276">
            <v>40</v>
          </cell>
          <cell r="I276" t="str">
            <v>ขาว</v>
          </cell>
          <cell r="J276" t="str">
            <v>ใส</v>
          </cell>
          <cell r="L276">
            <v>108</v>
          </cell>
          <cell r="M276" t="str">
            <v>±</v>
          </cell>
          <cell r="N276">
            <v>5</v>
          </cell>
          <cell r="R276" t="str">
            <v>จับจีบ</v>
          </cell>
          <cell r="T276">
            <v>22</v>
          </cell>
          <cell r="U276">
            <v>42</v>
          </cell>
          <cell r="V276">
            <v>40</v>
          </cell>
          <cell r="X276">
            <v>45961</v>
          </cell>
          <cell r="Z276" t="str">
            <v>500กระสอบแบน</v>
          </cell>
          <cell r="AA276">
            <v>3000</v>
          </cell>
          <cell r="AB276">
            <v>68.387785804799989</v>
          </cell>
          <cell r="AC276">
            <v>0</v>
          </cell>
          <cell r="AD276">
            <v>68.387785804799989</v>
          </cell>
          <cell r="AG276"/>
          <cell r="AI276"/>
          <cell r="AJ276">
            <v>0</v>
          </cell>
          <cell r="AL276">
            <v>3000</v>
          </cell>
          <cell r="AM276"/>
          <cell r="AN276">
            <v>3150</v>
          </cell>
          <cell r="AO276" t="str">
            <v>WSWT2121670SM</v>
          </cell>
          <cell r="AQ276">
            <v>3478.5300000000007</v>
          </cell>
          <cell r="AR276">
            <v>3478.5300000000007</v>
          </cell>
          <cell r="AS276">
            <v>0</v>
          </cell>
          <cell r="AT276">
            <v>3478.5300000000007</v>
          </cell>
          <cell r="AU276">
            <v>0</v>
          </cell>
          <cell r="BZ276" t="str">
            <v>WRWT21670/WRWT21670</v>
          </cell>
          <cell r="CA276">
            <v>0</v>
          </cell>
          <cell r="DL276" t="str">
            <v>P8</v>
          </cell>
          <cell r="DM276">
            <v>4</v>
          </cell>
          <cell r="DN276">
            <v>45961</v>
          </cell>
          <cell r="DP276">
            <v>45956</v>
          </cell>
          <cell r="DQ276">
            <v>45957</v>
          </cell>
          <cell r="DR276">
            <v>45951</v>
          </cell>
          <cell r="DS276">
            <v>45958</v>
          </cell>
          <cell r="DT276">
            <v>45959</v>
          </cell>
          <cell r="DU276">
            <v>45959</v>
          </cell>
          <cell r="DW276">
            <v>45960</v>
          </cell>
          <cell r="DX276"/>
          <cell r="DY276"/>
          <cell r="DZ276"/>
          <cell r="EA276"/>
          <cell r="EB276"/>
          <cell r="EC276" t="str">
            <v>งานเคลือบ+พิมพ์</v>
          </cell>
          <cell r="ED276" t="str">
            <v xml:space="preserve"> /</v>
          </cell>
          <cell r="EG276"/>
          <cell r="EH276"/>
          <cell r="EI276"/>
        </row>
        <row r="277">
          <cell r="B277" t="str">
            <v>MK68-001146</v>
          </cell>
          <cell r="C277">
            <v>45920</v>
          </cell>
          <cell r="E277" t="str">
            <v>บจก.แอมโก้เวท</v>
          </cell>
          <cell r="F277" t="str">
            <v>วีโว่ 200</v>
          </cell>
          <cell r="G277">
            <v>21</v>
          </cell>
          <cell r="H277">
            <v>37</v>
          </cell>
          <cell r="I277" t="str">
            <v>ขาว</v>
          </cell>
          <cell r="J277" t="str">
            <v>ใส</v>
          </cell>
          <cell r="L277">
            <v>100</v>
          </cell>
          <cell r="M277" t="str">
            <v>±</v>
          </cell>
          <cell r="N277">
            <v>5</v>
          </cell>
          <cell r="R277" t="str">
            <v>บิด</v>
          </cell>
          <cell r="T277" t="str">
            <v>ไม่สวมถุงใน</v>
          </cell>
          <cell r="U277"/>
          <cell r="V277"/>
          <cell r="X277">
            <v>45926</v>
          </cell>
          <cell r="Z277" t="str">
            <v>500กระสอบแบน</v>
          </cell>
          <cell r="AA277">
            <v>10000</v>
          </cell>
          <cell r="AB277">
            <v>0</v>
          </cell>
          <cell r="AC277">
            <v>0</v>
          </cell>
          <cell r="AD277">
            <v>0</v>
          </cell>
          <cell r="AG277"/>
          <cell r="AI277"/>
          <cell r="AJ277">
            <v>0</v>
          </cell>
          <cell r="AL277">
            <v>10000</v>
          </cell>
          <cell r="AM277">
            <v>6219</v>
          </cell>
          <cell r="AN277">
            <v>3970.05</v>
          </cell>
          <cell r="AO277" t="str">
            <v>WSWT2121670SM</v>
          </cell>
          <cell r="AQ277">
            <v>4270.543084500001</v>
          </cell>
          <cell r="AR277">
            <v>4270.543084500001</v>
          </cell>
          <cell r="AS277">
            <v>0</v>
          </cell>
          <cell r="AT277">
            <v>4270.543084500001</v>
          </cell>
          <cell r="AU277">
            <v>0</v>
          </cell>
          <cell r="BZ277" t="str">
            <v>WRWT21670/WRWT21670</v>
          </cell>
          <cell r="CA277">
            <v>0</v>
          </cell>
          <cell r="DL277" t="str">
            <v>P8</v>
          </cell>
          <cell r="DM277">
            <v>4</v>
          </cell>
          <cell r="DN277">
            <v>45926</v>
          </cell>
          <cell r="DP277">
            <v>45921</v>
          </cell>
          <cell r="DQ277">
            <v>45922</v>
          </cell>
          <cell r="DR277">
            <v>45916</v>
          </cell>
          <cell r="DS277">
            <v>45923</v>
          </cell>
          <cell r="DT277">
            <v>45924</v>
          </cell>
          <cell r="DU277">
            <v>45924</v>
          </cell>
          <cell r="DW277"/>
          <cell r="DX277"/>
          <cell r="DY277"/>
          <cell r="DZ277"/>
          <cell r="EA277"/>
          <cell r="EB277"/>
          <cell r="EC277" t="str">
            <v>งานเคลือบ+พิมพ์</v>
          </cell>
          <cell r="ED277" t="str">
            <v xml:space="preserve"> /</v>
          </cell>
          <cell r="EG277"/>
          <cell r="EH277"/>
          <cell r="EI277"/>
        </row>
        <row r="278">
          <cell r="B278" t="str">
            <v>MK68-001146</v>
          </cell>
          <cell r="C278">
            <v>45920</v>
          </cell>
          <cell r="E278" t="str">
            <v>บจก.แอมโก้เวท</v>
          </cell>
          <cell r="F278" t="str">
            <v>แดนโกรวเจลาโต้(ฟ้า)</v>
          </cell>
          <cell r="G278">
            <v>21</v>
          </cell>
          <cell r="H278">
            <v>37</v>
          </cell>
          <cell r="I278" t="str">
            <v>ขาว</v>
          </cell>
          <cell r="J278" t="str">
            <v>ใส</v>
          </cell>
          <cell r="L278">
            <v>100</v>
          </cell>
          <cell r="M278" t="str">
            <v>±</v>
          </cell>
          <cell r="N278">
            <v>5</v>
          </cell>
          <cell r="R278" t="str">
            <v>บิด</v>
          </cell>
          <cell r="T278" t="str">
            <v>ไม่สวมถุงใน</v>
          </cell>
          <cell r="U278"/>
          <cell r="V278"/>
          <cell r="X278">
            <v>45926</v>
          </cell>
          <cell r="Z278" t="str">
            <v>500กระสอบแบน</v>
          </cell>
          <cell r="AA278">
            <v>5000</v>
          </cell>
          <cell r="AB278">
            <v>0</v>
          </cell>
          <cell r="AC278">
            <v>0</v>
          </cell>
          <cell r="AD278">
            <v>0</v>
          </cell>
          <cell r="AG278"/>
          <cell r="AI278"/>
          <cell r="AJ278">
            <v>0</v>
          </cell>
          <cell r="AL278">
            <v>5000</v>
          </cell>
          <cell r="AM278"/>
          <cell r="AN278">
            <v>5250</v>
          </cell>
          <cell r="AO278" t="str">
            <v>WSWT2121670SM</v>
          </cell>
          <cell r="AQ278">
            <v>5378.4500000000007</v>
          </cell>
          <cell r="AR278">
            <v>5378.4500000000007</v>
          </cell>
          <cell r="AS278">
            <v>0</v>
          </cell>
          <cell r="AT278">
            <v>5378.4500000000007</v>
          </cell>
          <cell r="AU278">
            <v>0</v>
          </cell>
          <cell r="BZ278" t="str">
            <v>WRWT21670/WRWT21670</v>
          </cell>
          <cell r="CA278">
            <v>0</v>
          </cell>
          <cell r="DL278" t="str">
            <v>P8</v>
          </cell>
          <cell r="DM278">
            <v>4</v>
          </cell>
          <cell r="DN278">
            <v>45926</v>
          </cell>
          <cell r="DP278">
            <v>45921</v>
          </cell>
          <cell r="DQ278">
            <v>45922</v>
          </cell>
          <cell r="DR278">
            <v>45916</v>
          </cell>
          <cell r="DS278">
            <v>45923</v>
          </cell>
          <cell r="DT278">
            <v>45924</v>
          </cell>
          <cell r="DU278">
            <v>45924</v>
          </cell>
          <cell r="DW278"/>
          <cell r="DX278"/>
          <cell r="DY278"/>
          <cell r="DZ278"/>
          <cell r="EA278"/>
          <cell r="EB278"/>
          <cell r="EC278" t="str">
            <v>งานเคลือบ+พิมพ์</v>
          </cell>
          <cell r="ED278" t="str">
            <v xml:space="preserve"> /</v>
          </cell>
          <cell r="EG278"/>
          <cell r="EH278"/>
          <cell r="EI278"/>
        </row>
        <row r="279">
          <cell r="B279" t="str">
            <v>MK68-001150</v>
          </cell>
          <cell r="C279">
            <v>45922</v>
          </cell>
          <cell r="E279" t="str">
            <v>บจก.หนองบัวอโกรฟอร์ไลฟ์</v>
          </cell>
          <cell r="F279" t="str">
            <v>กัสโซ่ฟีด 202</v>
          </cell>
          <cell r="G279">
            <v>21</v>
          </cell>
          <cell r="H279">
            <v>37</v>
          </cell>
          <cell r="I279" t="str">
            <v>ขาว</v>
          </cell>
          <cell r="J279" t="str">
            <v>ใส</v>
          </cell>
          <cell r="L279">
            <v>100</v>
          </cell>
          <cell r="M279" t="str">
            <v>±</v>
          </cell>
          <cell r="N279">
            <v>5</v>
          </cell>
          <cell r="R279" t="str">
            <v>บิด</v>
          </cell>
          <cell r="T279">
            <v>22</v>
          </cell>
          <cell r="U279">
            <v>40</v>
          </cell>
          <cell r="V279">
            <v>40</v>
          </cell>
          <cell r="X279">
            <v>45930</v>
          </cell>
          <cell r="Z279" t="str">
            <v>500กระสอบ</v>
          </cell>
          <cell r="AA279">
            <v>5000</v>
          </cell>
          <cell r="AB279">
            <v>108.55204095999999</v>
          </cell>
          <cell r="AC279">
            <v>0</v>
          </cell>
          <cell r="AD279">
            <v>108.55204095999999</v>
          </cell>
          <cell r="AG279"/>
          <cell r="AI279"/>
          <cell r="AJ279">
            <v>0</v>
          </cell>
          <cell r="AL279">
            <v>5000</v>
          </cell>
          <cell r="AM279"/>
          <cell r="AN279">
            <v>5250</v>
          </cell>
          <cell r="AO279" t="str">
            <v>WSWT2121670SM</v>
          </cell>
          <cell r="AQ279">
            <v>5378.4500000000007</v>
          </cell>
          <cell r="AR279">
            <v>5378.4500000000007</v>
          </cell>
          <cell r="AS279">
            <v>0</v>
          </cell>
          <cell r="AT279">
            <v>5378.4500000000007</v>
          </cell>
          <cell r="AU279">
            <v>0</v>
          </cell>
          <cell r="BZ279" t="str">
            <v>WRWT21670/WRWT21670</v>
          </cell>
          <cell r="CA279">
            <v>0</v>
          </cell>
          <cell r="DL279" t="str">
            <v>P8</v>
          </cell>
          <cell r="DM279">
            <v>4</v>
          </cell>
          <cell r="DN279">
            <v>45930</v>
          </cell>
          <cell r="DP279">
            <v>45925</v>
          </cell>
          <cell r="DQ279">
            <v>45926</v>
          </cell>
          <cell r="DR279">
            <v>45920</v>
          </cell>
          <cell r="DS279">
            <v>45927</v>
          </cell>
          <cell r="DT279">
            <v>45928</v>
          </cell>
          <cell r="DU279">
            <v>45928</v>
          </cell>
          <cell r="DW279">
            <v>45929</v>
          </cell>
          <cell r="DX279"/>
          <cell r="DY279"/>
          <cell r="DZ279"/>
          <cell r="EA279"/>
          <cell r="EB279"/>
          <cell r="EC279" t="str">
            <v>งานเคลือบ+พิมพ์</v>
          </cell>
          <cell r="ED279" t="str">
            <v xml:space="preserve"> /</v>
          </cell>
          <cell r="EG279"/>
          <cell r="EH279"/>
          <cell r="EI279"/>
        </row>
        <row r="280">
          <cell r="B280" t="str">
            <v>MK68-001150</v>
          </cell>
          <cell r="C280">
            <v>45922</v>
          </cell>
          <cell r="E280" t="str">
            <v>บจก.หนองบัวอโกรฟอร์ไลฟ์</v>
          </cell>
          <cell r="F280" t="str">
            <v>การ์เซียส์ฟิช111</v>
          </cell>
          <cell r="G280">
            <v>21</v>
          </cell>
          <cell r="H280">
            <v>37</v>
          </cell>
          <cell r="I280" t="str">
            <v>ขาว</v>
          </cell>
          <cell r="J280" t="str">
            <v>ใส</v>
          </cell>
          <cell r="L280">
            <v>100</v>
          </cell>
          <cell r="M280" t="str">
            <v>±</v>
          </cell>
          <cell r="N280">
            <v>5</v>
          </cell>
          <cell r="R280" t="str">
            <v>บิด</v>
          </cell>
          <cell r="T280">
            <v>22</v>
          </cell>
          <cell r="U280">
            <v>40</v>
          </cell>
          <cell r="V280">
            <v>40</v>
          </cell>
          <cell r="X280">
            <v>45930</v>
          </cell>
          <cell r="Z280" t="str">
            <v>500กระสอบ</v>
          </cell>
          <cell r="AA280">
            <v>5000</v>
          </cell>
          <cell r="AB280">
            <v>108.55204095999999</v>
          </cell>
          <cell r="AC280">
            <v>0</v>
          </cell>
          <cell r="AD280">
            <v>108.55204095999999</v>
          </cell>
          <cell r="AG280"/>
          <cell r="AI280"/>
          <cell r="AJ280">
            <v>0</v>
          </cell>
          <cell r="AL280">
            <v>5000</v>
          </cell>
          <cell r="AM280"/>
          <cell r="AN280">
            <v>5250</v>
          </cell>
          <cell r="AO280" t="str">
            <v>WSWT2121670SM</v>
          </cell>
          <cell r="AQ280">
            <v>5378.4500000000007</v>
          </cell>
          <cell r="AR280">
            <v>5378.4500000000007</v>
          </cell>
          <cell r="AS280">
            <v>0</v>
          </cell>
          <cell r="AT280">
            <v>5378.4500000000007</v>
          </cell>
          <cell r="AU280">
            <v>0</v>
          </cell>
          <cell r="BZ280" t="str">
            <v>WRWT21670/WRWT21670</v>
          </cell>
          <cell r="CA280">
            <v>0</v>
          </cell>
          <cell r="DL280" t="str">
            <v>P8</v>
          </cell>
          <cell r="DM280">
            <v>4</v>
          </cell>
          <cell r="DN280">
            <v>45930</v>
          </cell>
          <cell r="DP280">
            <v>45925</v>
          </cell>
          <cell r="DQ280">
            <v>45926</v>
          </cell>
          <cell r="DR280">
            <v>45920</v>
          </cell>
          <cell r="DS280">
            <v>45927</v>
          </cell>
          <cell r="DT280">
            <v>45928</v>
          </cell>
          <cell r="DU280">
            <v>45928</v>
          </cell>
          <cell r="DW280">
            <v>45929</v>
          </cell>
          <cell r="DX280"/>
          <cell r="DY280"/>
          <cell r="DZ280"/>
          <cell r="EA280"/>
          <cell r="EB280"/>
          <cell r="EC280" t="str">
            <v>งานเคลือบ+พิมพ์</v>
          </cell>
          <cell r="ED280" t="str">
            <v xml:space="preserve"> /</v>
          </cell>
          <cell r="EG280"/>
          <cell r="EH280"/>
          <cell r="EI280"/>
        </row>
        <row r="281">
          <cell r="B281" t="str">
            <v>ประมาณการ</v>
          </cell>
          <cell r="C281" t="str">
            <v>ประมาณการ</v>
          </cell>
          <cell r="E281" t="str">
            <v>บจก.แอมโก้เวท</v>
          </cell>
          <cell r="F281" t="str">
            <v>รอแบบ</v>
          </cell>
          <cell r="G281">
            <v>21</v>
          </cell>
          <cell r="H281">
            <v>37</v>
          </cell>
          <cell r="I281" t="str">
            <v>ขาว</v>
          </cell>
          <cell r="J281" t="str">
            <v>ใส</v>
          </cell>
          <cell r="L281">
            <v>100</v>
          </cell>
          <cell r="M281" t="str">
            <v>±</v>
          </cell>
          <cell r="N281">
            <v>5</v>
          </cell>
          <cell r="R281" t="str">
            <v>บิด</v>
          </cell>
          <cell r="T281" t="str">
            <v>ไม่สวมถุงใน</v>
          </cell>
          <cell r="U281"/>
          <cell r="V281"/>
          <cell r="X281" t="str">
            <v>รอแจ้ง</v>
          </cell>
          <cell r="Z281" t="str">
            <v>500กระสอบแบน</v>
          </cell>
          <cell r="AA281">
            <v>200000</v>
          </cell>
          <cell r="AB281">
            <v>0</v>
          </cell>
          <cell r="AC281">
            <v>0</v>
          </cell>
          <cell r="AD281">
            <v>0</v>
          </cell>
          <cell r="AG281"/>
          <cell r="AI281"/>
          <cell r="AJ281">
            <v>0</v>
          </cell>
          <cell r="AL281">
            <v>200000</v>
          </cell>
          <cell r="AM281"/>
          <cell r="AN281">
            <v>210000</v>
          </cell>
          <cell r="AO281" t="str">
            <v>WSWT2121670SM</v>
          </cell>
          <cell r="AQ281">
            <v>215138.00000000003</v>
          </cell>
          <cell r="AR281">
            <v>215138.00000000003</v>
          </cell>
          <cell r="AS281">
            <v>0</v>
          </cell>
          <cell r="AT281">
            <v>215138.00000000003</v>
          </cell>
          <cell r="AU281">
            <v>0</v>
          </cell>
          <cell r="BZ281" t="str">
            <v>WRWT21670/WRWT21670</v>
          </cell>
          <cell r="CA281">
            <v>0</v>
          </cell>
          <cell r="DL281" t="str">
            <v>P8</v>
          </cell>
          <cell r="DM281">
            <v>4</v>
          </cell>
          <cell r="DN281" t="str">
            <v>รอแจ้ง</v>
          </cell>
          <cell r="DP281" t="e">
            <v>#VALUE!</v>
          </cell>
          <cell r="DQ281" t="e">
            <v>#VALUE!</v>
          </cell>
          <cell r="DR281" t="e">
            <v>#VALUE!</v>
          </cell>
          <cell r="DS281" t="e">
            <v>#VALUE!</v>
          </cell>
          <cell r="DT281" t="e">
            <v>#VALUE!</v>
          </cell>
          <cell r="DU281" t="e">
            <v>#VALUE!</v>
          </cell>
          <cell r="DW281"/>
          <cell r="DX281"/>
          <cell r="DY281"/>
          <cell r="DZ281"/>
          <cell r="EA281"/>
          <cell r="EB281"/>
          <cell r="EC281" t="str">
            <v>งานเคลือบ+พิมพ์</v>
          </cell>
          <cell r="ED281" t="str">
            <v xml:space="preserve"> /</v>
          </cell>
          <cell r="EG281"/>
          <cell r="EH281"/>
          <cell r="EI281"/>
        </row>
        <row r="282">
          <cell r="B282" t="str">
            <v>MK67-001643</v>
          </cell>
          <cell r="C282">
            <v>45631</v>
          </cell>
          <cell r="E282" t="str">
            <v>บจก.ที.ซี.ยูเนี่ยน อโกรเทค</v>
          </cell>
          <cell r="F282" t="str">
            <v>Zhejiang UN</v>
          </cell>
          <cell r="G282">
            <v>21</v>
          </cell>
          <cell r="H282">
            <v>37</v>
          </cell>
          <cell r="I282" t="str">
            <v>ขาว</v>
          </cell>
          <cell r="J282" t="str">
            <v>ใส</v>
          </cell>
          <cell r="L282">
            <v>100</v>
          </cell>
          <cell r="M282" t="str">
            <v>±</v>
          </cell>
          <cell r="N282">
            <v>5</v>
          </cell>
          <cell r="R282" t="str">
            <v>ไม่</v>
          </cell>
          <cell r="T282" t="str">
            <v>ไม่สวมถุงใน</v>
          </cell>
          <cell r="U282"/>
          <cell r="V282"/>
          <cell r="X282" t="str">
            <v>รอแจ้ง</v>
          </cell>
          <cell r="Z282" t="str">
            <v xml:space="preserve">300กระสอบแบนเต็มใบ </v>
          </cell>
          <cell r="AA282">
            <v>16000</v>
          </cell>
          <cell r="AB282">
            <v>0</v>
          </cell>
          <cell r="AC282">
            <v>0</v>
          </cell>
          <cell r="AD282">
            <v>0</v>
          </cell>
          <cell r="AG282" t="str">
            <v>17/2---28/3 ลูกค้าแจ้งเลื่อน</v>
          </cell>
          <cell r="AI282"/>
          <cell r="AJ282">
            <v>0</v>
          </cell>
          <cell r="AL282">
            <v>16000</v>
          </cell>
          <cell r="AM282"/>
          <cell r="AN282">
            <v>16800</v>
          </cell>
          <cell r="AO282" t="str">
            <v>WSWT2121670SM</v>
          </cell>
          <cell r="AQ282">
            <v>17211.04</v>
          </cell>
          <cell r="AR282">
            <v>17211.04</v>
          </cell>
          <cell r="AS282">
            <v>0</v>
          </cell>
          <cell r="AT282">
            <v>17211.04</v>
          </cell>
          <cell r="AU282">
            <v>0</v>
          </cell>
          <cell r="BZ282" t="str">
            <v>WRWT21670/WRWT21670</v>
          </cell>
          <cell r="CA282">
            <v>0</v>
          </cell>
          <cell r="DL282" t="str">
            <v>P8</v>
          </cell>
          <cell r="DM282">
            <v>4</v>
          </cell>
          <cell r="DN282" t="str">
            <v>รอแจ้ง</v>
          </cell>
          <cell r="DP282" t="e">
            <v>#VALUE!</v>
          </cell>
          <cell r="DQ282" t="e">
            <v>#VALUE!</v>
          </cell>
          <cell r="DR282" t="e">
            <v>#VALUE!</v>
          </cell>
          <cell r="DS282" t="e">
            <v>#VALUE!</v>
          </cell>
          <cell r="DT282" t="e">
            <v>#VALUE!</v>
          </cell>
          <cell r="DU282" t="e">
            <v>#VALUE!</v>
          </cell>
          <cell r="DW282"/>
          <cell r="DX282"/>
          <cell r="DY282"/>
          <cell r="DZ282"/>
          <cell r="EA282"/>
          <cell r="EB282"/>
          <cell r="EC282" t="str">
            <v>งานเคลือบ+พิมพ์</v>
          </cell>
          <cell r="ED282" t="str">
            <v xml:space="preserve"> /</v>
          </cell>
          <cell r="EG282"/>
          <cell r="EH282"/>
          <cell r="EI282"/>
        </row>
        <row r="283">
          <cell r="B283" t="str">
            <v>MK67-001642</v>
          </cell>
          <cell r="C283">
            <v>45631</v>
          </cell>
          <cell r="E283" t="str">
            <v>บจก.ที.ซี.ยูเนี่ยน อโกรเทค</v>
          </cell>
          <cell r="F283" t="str">
            <v>Zhejiang UN</v>
          </cell>
          <cell r="G283">
            <v>21</v>
          </cell>
          <cell r="H283">
            <v>37</v>
          </cell>
          <cell r="I283" t="str">
            <v>ขาว</v>
          </cell>
          <cell r="J283" t="str">
            <v>ใส</v>
          </cell>
          <cell r="L283">
            <v>100</v>
          </cell>
          <cell r="M283" t="str">
            <v>±</v>
          </cell>
          <cell r="N283">
            <v>5</v>
          </cell>
          <cell r="R283" t="str">
            <v>ไม่</v>
          </cell>
          <cell r="T283" t="str">
            <v>ไม่สวมถุงใน</v>
          </cell>
          <cell r="U283"/>
          <cell r="V283"/>
          <cell r="X283" t="str">
            <v>รอแจ้ง</v>
          </cell>
          <cell r="Z283" t="str">
            <v xml:space="preserve">300กระสอบแบนเต็มใบ </v>
          </cell>
          <cell r="AA283">
            <v>9000</v>
          </cell>
          <cell r="AB283">
            <v>0</v>
          </cell>
          <cell r="AC283">
            <v>0</v>
          </cell>
          <cell r="AD283">
            <v>0</v>
          </cell>
          <cell r="AG283" t="str">
            <v>3/2---19/3 ลูกค้าแจ้งเลื่อน</v>
          </cell>
          <cell r="AI283"/>
          <cell r="AJ283">
            <v>0</v>
          </cell>
          <cell r="AL283">
            <v>9000</v>
          </cell>
          <cell r="AM283"/>
          <cell r="AN283">
            <v>9450</v>
          </cell>
          <cell r="AO283" t="str">
            <v>WSWT2121670SM</v>
          </cell>
          <cell r="AQ283">
            <v>9681.2100000000009</v>
          </cell>
          <cell r="AR283">
            <v>9681.2100000000009</v>
          </cell>
          <cell r="AS283">
            <v>0</v>
          </cell>
          <cell r="AT283">
            <v>9681.2100000000009</v>
          </cell>
          <cell r="AU283">
            <v>0</v>
          </cell>
          <cell r="BZ283" t="str">
            <v>WRWT21670/WRWT21670</v>
          </cell>
          <cell r="CA283">
            <v>0</v>
          </cell>
          <cell r="DL283" t="str">
            <v>P8</v>
          </cell>
          <cell r="DM283">
            <v>4</v>
          </cell>
          <cell r="DN283" t="str">
            <v>รอแจ้ง</v>
          </cell>
          <cell r="DP283" t="e">
            <v>#VALUE!</v>
          </cell>
          <cell r="DQ283" t="e">
            <v>#VALUE!</v>
          </cell>
          <cell r="DR283" t="e">
            <v>#VALUE!</v>
          </cell>
          <cell r="DS283" t="e">
            <v>#VALUE!</v>
          </cell>
          <cell r="DT283" t="e">
            <v>#VALUE!</v>
          </cell>
          <cell r="DU283" t="e">
            <v>#VALUE!</v>
          </cell>
          <cell r="DW283"/>
          <cell r="DX283"/>
          <cell r="DY283"/>
          <cell r="DZ283"/>
          <cell r="EA283"/>
          <cell r="EB283"/>
          <cell r="EC283" t="str">
            <v>งานเคลือบ+พิมพ์</v>
          </cell>
          <cell r="ED283" t="str">
            <v xml:space="preserve"> /</v>
          </cell>
          <cell r="EG283"/>
          <cell r="EH283"/>
          <cell r="EI283"/>
        </row>
        <row r="284">
          <cell r="B284" t="str">
            <v>MK68-001036</v>
          </cell>
          <cell r="C284">
            <v>45896</v>
          </cell>
          <cell r="E284" t="str">
            <v>บจก.เอพีเอ็ม อะโกร</v>
          </cell>
          <cell r="F284" t="str">
            <v>โมโม่ 491</v>
          </cell>
          <cell r="G284">
            <v>21</v>
          </cell>
          <cell r="H284">
            <v>38</v>
          </cell>
          <cell r="I284" t="str">
            <v>ขาว</v>
          </cell>
          <cell r="J284" t="str">
            <v>ใส</v>
          </cell>
          <cell r="L284">
            <v>102</v>
          </cell>
          <cell r="M284" t="str">
            <v>±</v>
          </cell>
          <cell r="N284">
            <v>5</v>
          </cell>
          <cell r="R284" t="str">
            <v>จับจีบ</v>
          </cell>
          <cell r="T284">
            <v>22</v>
          </cell>
          <cell r="U284">
            <v>40</v>
          </cell>
          <cell r="V284">
            <v>40</v>
          </cell>
          <cell r="X284" t="str">
            <v>รอแจ้ง</v>
          </cell>
          <cell r="Z284" t="str">
            <v>500กระสอบแบน</v>
          </cell>
          <cell r="AA284">
            <v>3000</v>
          </cell>
          <cell r="AB284">
            <v>65.13122457599998</v>
          </cell>
          <cell r="AC284">
            <v>0</v>
          </cell>
          <cell r="AD284">
            <v>65.13122457599998</v>
          </cell>
          <cell r="AG284"/>
          <cell r="AI284"/>
          <cell r="AJ284">
            <v>0</v>
          </cell>
          <cell r="AL284">
            <v>3000</v>
          </cell>
          <cell r="AM284"/>
          <cell r="AN284">
            <v>3150</v>
          </cell>
          <cell r="AO284" t="str">
            <v>WSWT2121670SM</v>
          </cell>
          <cell r="AQ284">
            <v>3310.89</v>
          </cell>
          <cell r="AR284">
            <v>3310.89</v>
          </cell>
          <cell r="AS284">
            <v>0</v>
          </cell>
          <cell r="AT284">
            <v>3310.89</v>
          </cell>
          <cell r="AU284">
            <v>0</v>
          </cell>
          <cell r="BZ284" t="str">
            <v>WRWT21670/WRWT21670</v>
          </cell>
          <cell r="CA284">
            <v>0</v>
          </cell>
          <cell r="DL284" t="str">
            <v>P8</v>
          </cell>
          <cell r="DM284">
            <v>4</v>
          </cell>
          <cell r="DN284" t="str">
            <v>รอแจ้ง</v>
          </cell>
          <cell r="DP284" t="e">
            <v>#VALUE!</v>
          </cell>
          <cell r="DQ284" t="e">
            <v>#VALUE!</v>
          </cell>
          <cell r="DR284" t="e">
            <v>#VALUE!</v>
          </cell>
          <cell r="DS284" t="e">
            <v>#VALUE!</v>
          </cell>
          <cell r="DT284" t="e">
            <v>#VALUE!</v>
          </cell>
          <cell r="DU284" t="e">
            <v>#VALUE!</v>
          </cell>
          <cell r="DW284" t="e">
            <v>#VALUE!</v>
          </cell>
          <cell r="DX284"/>
          <cell r="DY284"/>
          <cell r="DZ284"/>
          <cell r="EA284"/>
          <cell r="EB284"/>
          <cell r="EC284" t="str">
            <v>งานเคลือบ+พิมพ์</v>
          </cell>
          <cell r="ED284" t="str">
            <v xml:space="preserve"> /</v>
          </cell>
          <cell r="EG284"/>
          <cell r="EH284"/>
          <cell r="EI284"/>
        </row>
        <row r="285">
          <cell r="B285" t="str">
            <v>MK68-001038</v>
          </cell>
          <cell r="C285">
            <v>45896</v>
          </cell>
          <cell r="E285" t="str">
            <v>บจก.เอพีเอ็ม อะโกร</v>
          </cell>
          <cell r="F285" t="str">
            <v>โมโม่ 492</v>
          </cell>
          <cell r="G285">
            <v>21</v>
          </cell>
          <cell r="H285">
            <v>38</v>
          </cell>
          <cell r="I285" t="str">
            <v>ขาว</v>
          </cell>
          <cell r="J285" t="str">
            <v>ใส</v>
          </cell>
          <cell r="L285">
            <v>102</v>
          </cell>
          <cell r="M285" t="str">
            <v>±</v>
          </cell>
          <cell r="N285">
            <v>5</v>
          </cell>
          <cell r="R285" t="str">
            <v>จับจีบ</v>
          </cell>
          <cell r="T285">
            <v>22</v>
          </cell>
          <cell r="U285">
            <v>40</v>
          </cell>
          <cell r="V285">
            <v>40</v>
          </cell>
          <cell r="X285" t="str">
            <v>รอแจ้ง</v>
          </cell>
          <cell r="Z285" t="str">
            <v>500กระสอบแบน</v>
          </cell>
          <cell r="AA285">
            <v>5000</v>
          </cell>
          <cell r="AB285">
            <v>108.55204095999999</v>
          </cell>
          <cell r="AC285">
            <v>0</v>
          </cell>
          <cell r="AD285">
            <v>108.55204095999999</v>
          </cell>
          <cell r="AG285"/>
          <cell r="AI285"/>
          <cell r="AJ285">
            <v>0</v>
          </cell>
          <cell r="AL285">
            <v>5000</v>
          </cell>
          <cell r="AM285"/>
          <cell r="AN285">
            <v>5250</v>
          </cell>
          <cell r="AO285" t="str">
            <v>WSWT2121670SM</v>
          </cell>
          <cell r="AQ285">
            <v>5518.15</v>
          </cell>
          <cell r="AR285">
            <v>5518.15</v>
          </cell>
          <cell r="AS285">
            <v>0</v>
          </cell>
          <cell r="AT285">
            <v>5518.15</v>
          </cell>
          <cell r="AU285">
            <v>0</v>
          </cell>
          <cell r="BZ285" t="str">
            <v>WRWT21670/WRWT21670</v>
          </cell>
          <cell r="CA285">
            <v>0</v>
          </cell>
          <cell r="DL285" t="str">
            <v>P8</v>
          </cell>
          <cell r="DM285">
            <v>4</v>
          </cell>
          <cell r="DN285" t="str">
            <v>รอแจ้ง</v>
          </cell>
          <cell r="DP285" t="e">
            <v>#VALUE!</v>
          </cell>
          <cell r="DQ285" t="e">
            <v>#VALUE!</v>
          </cell>
          <cell r="DR285" t="e">
            <v>#VALUE!</v>
          </cell>
          <cell r="DS285" t="e">
            <v>#VALUE!</v>
          </cell>
          <cell r="DT285" t="e">
            <v>#VALUE!</v>
          </cell>
          <cell r="DU285" t="e">
            <v>#VALUE!</v>
          </cell>
          <cell r="DW285" t="e">
            <v>#VALUE!</v>
          </cell>
          <cell r="DX285"/>
          <cell r="DY285"/>
          <cell r="DZ285"/>
          <cell r="EA285"/>
          <cell r="EB285"/>
          <cell r="EC285" t="str">
            <v>งานเคลือบ+พิมพ์</v>
          </cell>
          <cell r="ED285" t="str">
            <v xml:space="preserve"> /</v>
          </cell>
          <cell r="EG285"/>
          <cell r="EH285"/>
          <cell r="EI285"/>
        </row>
        <row r="286">
          <cell r="B286" t="str">
            <v>MK68-001037</v>
          </cell>
          <cell r="C286">
            <v>45896</v>
          </cell>
          <cell r="E286" t="str">
            <v>บจก.เอพีเอ็ม อะโกร</v>
          </cell>
          <cell r="F286" t="str">
            <v>โมโม่ 401</v>
          </cell>
          <cell r="G286">
            <v>21</v>
          </cell>
          <cell r="H286">
            <v>38</v>
          </cell>
          <cell r="I286" t="str">
            <v>ขาว</v>
          </cell>
          <cell r="J286" t="str">
            <v>ใส</v>
          </cell>
          <cell r="L286">
            <v>102</v>
          </cell>
          <cell r="M286" t="str">
            <v>±</v>
          </cell>
          <cell r="N286">
            <v>5</v>
          </cell>
          <cell r="R286" t="str">
            <v>จับจีบ</v>
          </cell>
          <cell r="T286">
            <v>22</v>
          </cell>
          <cell r="U286">
            <v>40</v>
          </cell>
          <cell r="V286">
            <v>40</v>
          </cell>
          <cell r="X286" t="str">
            <v>รอแจ้ง</v>
          </cell>
          <cell r="Z286" t="str">
            <v>500กระสอบแบน</v>
          </cell>
          <cell r="AA286">
            <v>3000</v>
          </cell>
          <cell r="AB286">
            <v>65.13122457599998</v>
          </cell>
          <cell r="AC286">
            <v>0</v>
          </cell>
          <cell r="AD286">
            <v>65.13122457599998</v>
          </cell>
          <cell r="AG286"/>
          <cell r="AI286"/>
          <cell r="AJ286">
            <v>0</v>
          </cell>
          <cell r="AL286">
            <v>3000</v>
          </cell>
          <cell r="AM286"/>
          <cell r="AN286">
            <v>3150</v>
          </cell>
          <cell r="AO286" t="str">
            <v>WSWT2121670SM</v>
          </cell>
          <cell r="AQ286">
            <v>3310.89</v>
          </cell>
          <cell r="AR286">
            <v>3310.89</v>
          </cell>
          <cell r="AS286">
            <v>0</v>
          </cell>
          <cell r="AT286">
            <v>3310.89</v>
          </cell>
          <cell r="AU286">
            <v>0</v>
          </cell>
          <cell r="BZ286" t="str">
            <v>WRWT21670/WRWT21670</v>
          </cell>
          <cell r="CA286">
            <v>0</v>
          </cell>
          <cell r="DL286" t="str">
            <v>P8</v>
          </cell>
          <cell r="DM286">
            <v>4</v>
          </cell>
          <cell r="DN286" t="str">
            <v>รอแจ้ง</v>
          </cell>
          <cell r="DP286" t="e">
            <v>#VALUE!</v>
          </cell>
          <cell r="DQ286" t="e">
            <v>#VALUE!</v>
          </cell>
          <cell r="DR286" t="e">
            <v>#VALUE!</v>
          </cell>
          <cell r="DS286" t="e">
            <v>#VALUE!</v>
          </cell>
          <cell r="DT286" t="e">
            <v>#VALUE!</v>
          </cell>
          <cell r="DU286" t="e">
            <v>#VALUE!</v>
          </cell>
          <cell r="DW286" t="e">
            <v>#VALUE!</v>
          </cell>
          <cell r="DX286"/>
          <cell r="DY286"/>
          <cell r="DZ286"/>
          <cell r="EA286"/>
          <cell r="EB286"/>
          <cell r="EC286" t="str">
            <v>งานเคลือบ+พิมพ์</v>
          </cell>
          <cell r="ED286" t="str">
            <v xml:space="preserve"> /</v>
          </cell>
          <cell r="EG286"/>
          <cell r="EH286"/>
          <cell r="EI286"/>
        </row>
        <row r="287">
          <cell r="B287" t="str">
            <v>MK68-000978</v>
          </cell>
          <cell r="C287">
            <v>45876</v>
          </cell>
          <cell r="E287" t="str">
            <v>บจก.เอพีเอ็ม อะโกร</v>
          </cell>
          <cell r="F287" t="str">
            <v>โมโม่ 4132</v>
          </cell>
          <cell r="G287">
            <v>21</v>
          </cell>
          <cell r="H287">
            <v>40</v>
          </cell>
          <cell r="I287" t="str">
            <v>ขาว</v>
          </cell>
          <cell r="J287" t="str">
            <v>ใส</v>
          </cell>
          <cell r="L287">
            <v>108</v>
          </cell>
          <cell r="M287" t="str">
            <v>±</v>
          </cell>
          <cell r="N287">
            <v>5</v>
          </cell>
          <cell r="R287" t="str">
            <v>บิด</v>
          </cell>
          <cell r="T287">
            <v>22</v>
          </cell>
          <cell r="U287">
            <v>42</v>
          </cell>
          <cell r="V287">
            <v>40</v>
          </cell>
          <cell r="X287" t="str">
            <v>รอแจ้ง</v>
          </cell>
          <cell r="Z287" t="str">
            <v>500กระสอบ</v>
          </cell>
          <cell r="AA287">
            <v>5000</v>
          </cell>
          <cell r="AB287">
            <v>113.97964300799998</v>
          </cell>
          <cell r="AC287">
            <v>0</v>
          </cell>
          <cell r="AD287">
            <v>113.97964300799998</v>
          </cell>
          <cell r="AG287"/>
          <cell r="AI287"/>
          <cell r="AJ287">
            <v>0</v>
          </cell>
          <cell r="AL287">
            <v>5000</v>
          </cell>
          <cell r="AM287"/>
          <cell r="AN287">
            <v>5250</v>
          </cell>
          <cell r="AO287" t="str">
            <v>WSWT2121670SM</v>
          </cell>
          <cell r="AQ287">
            <v>5797.55</v>
          </cell>
          <cell r="AR287">
            <v>5797.55</v>
          </cell>
          <cell r="AS287">
            <v>0</v>
          </cell>
          <cell r="AT287">
            <v>5797.55</v>
          </cell>
          <cell r="AU287">
            <v>0</v>
          </cell>
          <cell r="BZ287" t="str">
            <v>WRWT21670/WRWT21670</v>
          </cell>
          <cell r="CA287">
            <v>0</v>
          </cell>
          <cell r="DL287" t="str">
            <v>P8</v>
          </cell>
          <cell r="DM287">
            <v>4</v>
          </cell>
          <cell r="DN287" t="str">
            <v>รอแจ้ง</v>
          </cell>
          <cell r="DP287" t="e">
            <v>#VALUE!</v>
          </cell>
          <cell r="DQ287" t="e">
            <v>#VALUE!</v>
          </cell>
          <cell r="DR287" t="e">
            <v>#VALUE!</v>
          </cell>
          <cell r="DS287" t="e">
            <v>#VALUE!</v>
          </cell>
          <cell r="DT287" t="e">
            <v>#VALUE!</v>
          </cell>
          <cell r="DU287" t="e">
            <v>#VALUE!</v>
          </cell>
          <cell r="DW287" t="e">
            <v>#VALUE!</v>
          </cell>
          <cell r="DX287"/>
          <cell r="DY287"/>
          <cell r="DZ287"/>
          <cell r="EA287"/>
          <cell r="EB287"/>
          <cell r="EC287" t="str">
            <v>งานเคลือบ+พิมพ์</v>
          </cell>
          <cell r="ED287" t="str">
            <v xml:space="preserve"> /</v>
          </cell>
          <cell r="EG287"/>
          <cell r="EH287"/>
          <cell r="EI287"/>
        </row>
        <row r="288">
          <cell r="B288" t="str">
            <v>MK68-001103</v>
          </cell>
          <cell r="C288">
            <v>45911</v>
          </cell>
          <cell r="E288" t="str">
            <v>บจก.เอพีเอ็ม อะโกร</v>
          </cell>
          <cell r="F288" t="str">
            <v>ฟีล กู๊ด 892</v>
          </cell>
          <cell r="G288">
            <v>21</v>
          </cell>
          <cell r="H288">
            <v>38</v>
          </cell>
          <cell r="I288" t="str">
            <v>ขาว</v>
          </cell>
          <cell r="J288" t="str">
            <v>ใส</v>
          </cell>
          <cell r="L288">
            <v>102</v>
          </cell>
          <cell r="M288" t="str">
            <v>±</v>
          </cell>
          <cell r="N288">
            <v>5</v>
          </cell>
          <cell r="R288" t="str">
            <v>บิด</v>
          </cell>
          <cell r="T288">
            <v>22</v>
          </cell>
          <cell r="U288">
            <v>40</v>
          </cell>
          <cell r="V288">
            <v>40</v>
          </cell>
          <cell r="X288" t="str">
            <v>รอแจ้ง</v>
          </cell>
          <cell r="Z288" t="str">
            <v>500กระสอบแบน</v>
          </cell>
          <cell r="AA288">
            <v>3000</v>
          </cell>
          <cell r="AB288">
            <v>65.13122457599998</v>
          </cell>
          <cell r="AC288">
            <v>0</v>
          </cell>
          <cell r="AD288">
            <v>65.13122457599998</v>
          </cell>
          <cell r="AG288"/>
          <cell r="AI288"/>
          <cell r="AJ288">
            <v>0</v>
          </cell>
          <cell r="AL288">
            <v>3000</v>
          </cell>
          <cell r="AM288"/>
          <cell r="AN288">
            <v>3150</v>
          </cell>
          <cell r="AO288" t="str">
            <v>WSWT2121670SM</v>
          </cell>
          <cell r="AQ288">
            <v>3310.89</v>
          </cell>
          <cell r="AR288">
            <v>3310.89</v>
          </cell>
          <cell r="AS288">
            <v>0</v>
          </cell>
          <cell r="AT288">
            <v>3310.89</v>
          </cell>
          <cell r="AU288">
            <v>0</v>
          </cell>
          <cell r="BZ288" t="str">
            <v>WRWT21670/WRWT21670</v>
          </cell>
          <cell r="CA288">
            <v>0</v>
          </cell>
          <cell r="DL288" t="str">
            <v>P8</v>
          </cell>
          <cell r="DM288">
            <v>4</v>
          </cell>
          <cell r="DN288" t="str">
            <v>รอแจ้ง</v>
          </cell>
          <cell r="DP288" t="e">
            <v>#VALUE!</v>
          </cell>
          <cell r="DQ288" t="e">
            <v>#VALUE!</v>
          </cell>
          <cell r="DR288" t="e">
            <v>#VALUE!</v>
          </cell>
          <cell r="DS288" t="e">
            <v>#VALUE!</v>
          </cell>
          <cell r="DT288" t="e">
            <v>#VALUE!</v>
          </cell>
          <cell r="DU288" t="e">
            <v>#VALUE!</v>
          </cell>
          <cell r="DW288" t="e">
            <v>#VALUE!</v>
          </cell>
          <cell r="DX288"/>
          <cell r="DY288"/>
          <cell r="DZ288"/>
          <cell r="EA288"/>
          <cell r="EB288"/>
          <cell r="EC288" t="str">
            <v>งานเคลือบ+พิมพ์</v>
          </cell>
          <cell r="ED288" t="str">
            <v xml:space="preserve"> /</v>
          </cell>
          <cell r="EG288"/>
          <cell r="EH288"/>
          <cell r="EI288"/>
        </row>
        <row r="289">
          <cell r="B289" t="str">
            <v>MK68-001102</v>
          </cell>
          <cell r="C289">
            <v>45911</v>
          </cell>
          <cell r="E289" t="str">
            <v>บจก.เอพีเอ็ม อะโกร</v>
          </cell>
          <cell r="F289" t="str">
            <v>ฟีล กู๊ด 8032</v>
          </cell>
          <cell r="G289">
            <v>21</v>
          </cell>
          <cell r="H289">
            <v>40</v>
          </cell>
          <cell r="I289" t="str">
            <v>ขาว</v>
          </cell>
          <cell r="J289" t="str">
            <v>ใส</v>
          </cell>
          <cell r="L289">
            <v>108</v>
          </cell>
          <cell r="M289" t="str">
            <v>±</v>
          </cell>
          <cell r="N289">
            <v>5</v>
          </cell>
          <cell r="R289" t="str">
            <v>จับจีบ</v>
          </cell>
          <cell r="T289">
            <v>22</v>
          </cell>
          <cell r="U289">
            <v>42</v>
          </cell>
          <cell r="V289">
            <v>40</v>
          </cell>
          <cell r="X289" t="str">
            <v>รอแจ้ง</v>
          </cell>
          <cell r="Z289" t="str">
            <v>500กระสอบแบน</v>
          </cell>
          <cell r="AA289">
            <v>3000</v>
          </cell>
          <cell r="AB289">
            <v>68.387785804799989</v>
          </cell>
          <cell r="AC289">
            <v>0</v>
          </cell>
          <cell r="AD289">
            <v>68.387785804799989</v>
          </cell>
          <cell r="AG289"/>
          <cell r="AI289"/>
          <cell r="AJ289">
            <v>0</v>
          </cell>
          <cell r="AL289">
            <v>3000</v>
          </cell>
          <cell r="AM289"/>
          <cell r="AN289">
            <v>3150</v>
          </cell>
          <cell r="AO289" t="str">
            <v>WSWT2121670SM</v>
          </cell>
          <cell r="AQ289">
            <v>3478.5300000000007</v>
          </cell>
          <cell r="AR289">
            <v>3478.5300000000007</v>
          </cell>
          <cell r="AS289">
            <v>0</v>
          </cell>
          <cell r="AT289">
            <v>3478.5300000000007</v>
          </cell>
          <cell r="AU289">
            <v>0</v>
          </cell>
          <cell r="BZ289" t="str">
            <v>WRWT21670/WRWT21670</v>
          </cell>
          <cell r="CA289">
            <v>0</v>
          </cell>
          <cell r="DL289" t="str">
            <v>P8</v>
          </cell>
          <cell r="DM289">
            <v>4</v>
          </cell>
          <cell r="DN289" t="str">
            <v>รอแจ้ง</v>
          </cell>
          <cell r="DP289" t="e">
            <v>#VALUE!</v>
          </cell>
          <cell r="DQ289" t="e">
            <v>#VALUE!</v>
          </cell>
          <cell r="DR289" t="e">
            <v>#VALUE!</v>
          </cell>
          <cell r="DS289" t="e">
            <v>#VALUE!</v>
          </cell>
          <cell r="DT289" t="e">
            <v>#VALUE!</v>
          </cell>
          <cell r="DU289" t="e">
            <v>#VALUE!</v>
          </cell>
          <cell r="DW289" t="e">
            <v>#VALUE!</v>
          </cell>
          <cell r="DX289"/>
          <cell r="DY289"/>
          <cell r="DZ289"/>
          <cell r="EA289"/>
          <cell r="EB289"/>
          <cell r="EC289" t="str">
            <v>งานเคลือบ+พิมพ์</v>
          </cell>
          <cell r="ED289" t="str">
            <v xml:space="preserve"> /</v>
          </cell>
          <cell r="EG289"/>
          <cell r="EH289"/>
          <cell r="EI289"/>
        </row>
        <row r="290">
          <cell r="B290" t="str">
            <v>ประมาณการ</v>
          </cell>
          <cell r="C290" t="str">
            <v>ประมาณการ</v>
          </cell>
          <cell r="E290" t="str">
            <v>บจก.ที.ซี.ยูเนี่ยน อโกรเทค</v>
          </cell>
          <cell r="F290" t="str">
            <v>Zhejiang UN</v>
          </cell>
          <cell r="G290">
            <v>21</v>
          </cell>
          <cell r="H290">
            <v>37</v>
          </cell>
          <cell r="I290" t="str">
            <v>ขาว</v>
          </cell>
          <cell r="J290" t="str">
            <v>ใส</v>
          </cell>
          <cell r="L290">
            <v>100</v>
          </cell>
          <cell r="M290" t="str">
            <v>±</v>
          </cell>
          <cell r="N290">
            <v>5</v>
          </cell>
          <cell r="R290" t="str">
            <v>ไม่</v>
          </cell>
          <cell r="T290" t="str">
            <v>ไม่สวมถุงใน</v>
          </cell>
          <cell r="U290"/>
          <cell r="V290"/>
          <cell r="X290" t="str">
            <v>รอแจ้ง</v>
          </cell>
          <cell r="Z290" t="str">
            <v xml:space="preserve">300กระสอบแบนเต็มใบ </v>
          </cell>
          <cell r="AA290">
            <v>10000</v>
          </cell>
          <cell r="AB290">
            <v>0</v>
          </cell>
          <cell r="AC290">
            <v>0</v>
          </cell>
          <cell r="AD290">
            <v>0</v>
          </cell>
          <cell r="AG290"/>
          <cell r="AI290"/>
          <cell r="AJ290">
            <v>0</v>
          </cell>
          <cell r="AL290">
            <v>10000</v>
          </cell>
          <cell r="AM290"/>
          <cell r="AN290">
            <v>10500</v>
          </cell>
          <cell r="AO290" t="str">
            <v>WSWT2121670SM</v>
          </cell>
          <cell r="AQ290">
            <v>10756.900000000001</v>
          </cell>
          <cell r="AR290">
            <v>10756.900000000001</v>
          </cell>
          <cell r="AS290">
            <v>0</v>
          </cell>
          <cell r="AT290">
            <v>10756.900000000001</v>
          </cell>
          <cell r="AU290">
            <v>0</v>
          </cell>
          <cell r="BZ290" t="str">
            <v>WRWT21670/WRWT21670</v>
          </cell>
          <cell r="CA290">
            <v>0</v>
          </cell>
          <cell r="DL290" t="str">
            <v>P8</v>
          </cell>
          <cell r="DM290">
            <v>4</v>
          </cell>
          <cell r="DN290" t="str">
            <v>รอแจ้ง</v>
          </cell>
          <cell r="DP290" t="e">
            <v>#VALUE!</v>
          </cell>
          <cell r="DQ290" t="e">
            <v>#VALUE!</v>
          </cell>
          <cell r="DR290" t="e">
            <v>#VALUE!</v>
          </cell>
          <cell r="DS290" t="e">
            <v>#VALUE!</v>
          </cell>
          <cell r="DT290" t="e">
            <v>#VALUE!</v>
          </cell>
          <cell r="DU290" t="e">
            <v>#VALUE!</v>
          </cell>
          <cell r="DW290"/>
          <cell r="DX290"/>
          <cell r="DY290"/>
          <cell r="DZ290"/>
          <cell r="EA290"/>
          <cell r="EB290"/>
          <cell r="EC290" t="str">
            <v>งานเคลือบ+พิมพ์</v>
          </cell>
          <cell r="ED290" t="str">
            <v xml:space="preserve"> /</v>
          </cell>
          <cell r="EG290"/>
          <cell r="EH290"/>
          <cell r="EI290"/>
        </row>
        <row r="291">
          <cell r="B291" t="str">
            <v>MK68-000893</v>
          </cell>
          <cell r="C291">
            <v>45854</v>
          </cell>
          <cell r="E291" t="str">
            <v>บจก.เอสพีเอ็ม อาหารสัตว์</v>
          </cell>
          <cell r="F291" t="str">
            <v>มาซู ฟีดจี041</v>
          </cell>
          <cell r="G291">
            <v>21</v>
          </cell>
          <cell r="H291">
            <v>38</v>
          </cell>
          <cell r="I291" t="str">
            <v>ขาว</v>
          </cell>
          <cell r="J291" t="str">
            <v>ด้าน</v>
          </cell>
          <cell r="L291">
            <v>102</v>
          </cell>
          <cell r="M291" t="str">
            <v>±</v>
          </cell>
          <cell r="N291">
            <v>5</v>
          </cell>
          <cell r="R291" t="str">
            <v>บิด</v>
          </cell>
          <cell r="T291">
            <v>22</v>
          </cell>
          <cell r="U291">
            <v>40</v>
          </cell>
          <cell r="V291">
            <v>40</v>
          </cell>
          <cell r="X291" t="str">
            <v>รอแจ้ง</v>
          </cell>
          <cell r="Z291" t="str">
            <v>500กระสอบแบน</v>
          </cell>
          <cell r="AA291">
            <v>3000</v>
          </cell>
          <cell r="AB291">
            <v>65.13122457599998</v>
          </cell>
          <cell r="AC291">
            <v>0</v>
          </cell>
          <cell r="AD291">
            <v>65.13122457599998</v>
          </cell>
          <cell r="AG291"/>
          <cell r="AI291"/>
          <cell r="AJ291">
            <v>0</v>
          </cell>
          <cell r="AL291">
            <v>3000</v>
          </cell>
          <cell r="AM291"/>
          <cell r="AN291">
            <v>3150</v>
          </cell>
          <cell r="AO291" t="str">
            <v>WSWT2121670SM</v>
          </cell>
          <cell r="AQ291">
            <v>3310.89</v>
          </cell>
          <cell r="AR291">
            <v>3310.89</v>
          </cell>
          <cell r="AS291">
            <v>0</v>
          </cell>
          <cell r="AT291">
            <v>0</v>
          </cell>
          <cell r="AU291">
            <v>3310.89</v>
          </cell>
          <cell r="BZ291" t="str">
            <v>WRWT21670/WRWT21670</v>
          </cell>
          <cell r="CA291">
            <v>0</v>
          </cell>
          <cell r="DL291" t="str">
            <v>P8</v>
          </cell>
          <cell r="DM291">
            <v>4</v>
          </cell>
          <cell r="DN291" t="str">
            <v>รอแจ้ง</v>
          </cell>
          <cell r="DP291" t="e">
            <v>#VALUE!</v>
          </cell>
          <cell r="DQ291" t="e">
            <v>#VALUE!</v>
          </cell>
          <cell r="DR291" t="e">
            <v>#VALUE!</v>
          </cell>
          <cell r="DS291" t="e">
            <v>#VALUE!</v>
          </cell>
          <cell r="DT291" t="e">
            <v>#VALUE!</v>
          </cell>
          <cell r="DU291" t="e">
            <v>#VALUE!</v>
          </cell>
          <cell r="DW291" t="e">
            <v>#VALUE!</v>
          </cell>
          <cell r="DX291"/>
          <cell r="DY291"/>
          <cell r="DZ291"/>
          <cell r="EA291"/>
          <cell r="EB291"/>
          <cell r="EC291" t="str">
            <v>งานเคลือบ+พิมพ์</v>
          </cell>
          <cell r="ED291" t="str">
            <v xml:space="preserve"> /</v>
          </cell>
          <cell r="EG291"/>
          <cell r="EH291"/>
          <cell r="EI291"/>
        </row>
        <row r="292">
          <cell r="B292" t="str">
            <v>MK68-000804</v>
          </cell>
          <cell r="C292">
            <v>45826</v>
          </cell>
          <cell r="E292" t="str">
            <v>บจก.เอพีเอ็ม อะโกร</v>
          </cell>
          <cell r="F292" t="str">
            <v>ฟีล กู๊ด 802</v>
          </cell>
          <cell r="G292">
            <v>21</v>
          </cell>
          <cell r="H292">
            <v>38</v>
          </cell>
          <cell r="I292" t="str">
            <v>ขาว</v>
          </cell>
          <cell r="J292" t="str">
            <v>ใส</v>
          </cell>
          <cell r="L292">
            <v>102</v>
          </cell>
          <cell r="M292" t="str">
            <v>±</v>
          </cell>
          <cell r="N292">
            <v>5</v>
          </cell>
          <cell r="R292" t="str">
            <v>บิด</v>
          </cell>
          <cell r="T292">
            <v>22</v>
          </cell>
          <cell r="U292">
            <v>40</v>
          </cell>
          <cell r="V292">
            <v>40</v>
          </cell>
          <cell r="X292" t="str">
            <v>รอแจ้ง</v>
          </cell>
          <cell r="Z292" t="str">
            <v>500กระสอบแบน</v>
          </cell>
          <cell r="AA292">
            <v>8000</v>
          </cell>
          <cell r="AB292">
            <v>163.47937368575995</v>
          </cell>
          <cell r="AC292">
            <v>0</v>
          </cell>
          <cell r="AD292">
            <v>163.47937368575995</v>
          </cell>
          <cell r="AG292"/>
          <cell r="AI292"/>
          <cell r="AJ292">
            <v>470</v>
          </cell>
          <cell r="AL292">
            <v>7530</v>
          </cell>
          <cell r="AM292"/>
          <cell r="AN292">
            <v>7906.5</v>
          </cell>
          <cell r="AO292" t="str">
            <v>WSWT2121670SM</v>
          </cell>
          <cell r="AQ292">
            <v>8310.3338999999996</v>
          </cell>
          <cell r="AR292">
            <v>8310.3338999999996</v>
          </cell>
          <cell r="AS292">
            <v>0</v>
          </cell>
          <cell r="AT292">
            <v>8310.3338999999996</v>
          </cell>
          <cell r="AU292">
            <v>0</v>
          </cell>
          <cell r="BZ292" t="str">
            <v>WRWT21670/WRWT21670</v>
          </cell>
          <cell r="CA292">
            <v>0</v>
          </cell>
          <cell r="DL292" t="str">
            <v>P8</v>
          </cell>
          <cell r="DM292">
            <v>4</v>
          </cell>
          <cell r="DN292" t="str">
            <v>รอแจ้ง</v>
          </cell>
          <cell r="DP292" t="e">
            <v>#VALUE!</v>
          </cell>
          <cell r="DQ292" t="e">
            <v>#VALUE!</v>
          </cell>
          <cell r="DR292" t="e">
            <v>#VALUE!</v>
          </cell>
          <cell r="DS292" t="e">
            <v>#VALUE!</v>
          </cell>
          <cell r="DT292" t="e">
            <v>#VALUE!</v>
          </cell>
          <cell r="DU292" t="e">
            <v>#VALUE!</v>
          </cell>
          <cell r="DW292" t="e">
            <v>#VALUE!</v>
          </cell>
          <cell r="DX292"/>
          <cell r="DY292"/>
          <cell r="DZ292"/>
          <cell r="EA292"/>
          <cell r="EB292"/>
          <cell r="EC292" t="str">
            <v>งานเคลือบ+พิมพ์</v>
          </cell>
          <cell r="ED292" t="str">
            <v xml:space="preserve"> /</v>
          </cell>
          <cell r="EG292"/>
          <cell r="EH292"/>
          <cell r="EI292"/>
        </row>
        <row r="293">
          <cell r="B293" t="str">
            <v>MK66-000701</v>
          </cell>
          <cell r="C293">
            <v>45066</v>
          </cell>
          <cell r="E293" t="str">
            <v>บจก.เอสพีเอ็ม อาหารสัตว์</v>
          </cell>
          <cell r="F293" t="str">
            <v>มาซูฟีด ซี041</v>
          </cell>
          <cell r="G293">
            <v>21</v>
          </cell>
          <cell r="H293">
            <v>38</v>
          </cell>
          <cell r="I293" t="str">
            <v>ขาว</v>
          </cell>
          <cell r="J293" t="str">
            <v>ด้าน</v>
          </cell>
          <cell r="L293">
            <v>102</v>
          </cell>
          <cell r="M293" t="str">
            <v>±</v>
          </cell>
          <cell r="N293">
            <v>5</v>
          </cell>
          <cell r="R293" t="str">
            <v>บิด</v>
          </cell>
          <cell r="T293">
            <v>22</v>
          </cell>
          <cell r="U293">
            <v>40</v>
          </cell>
          <cell r="V293">
            <v>40</v>
          </cell>
          <cell r="X293" t="str">
            <v>รอแจ้ง</v>
          </cell>
          <cell r="Z293" t="str">
            <v>500กระสอบแบน</v>
          </cell>
          <cell r="AA293">
            <v>5000</v>
          </cell>
          <cell r="AB293">
            <v>108.55204095999999</v>
          </cell>
          <cell r="AC293">
            <v>0</v>
          </cell>
          <cell r="AD293">
            <v>108.55204095999999</v>
          </cell>
          <cell r="AG293"/>
          <cell r="AI293"/>
          <cell r="AJ293">
            <v>0</v>
          </cell>
          <cell r="AL293">
            <v>5000</v>
          </cell>
          <cell r="AM293"/>
          <cell r="AN293">
            <v>5250</v>
          </cell>
          <cell r="AO293" t="str">
            <v>WSWT2121670SM</v>
          </cell>
          <cell r="AQ293">
            <v>5518.15</v>
          </cell>
          <cell r="AR293">
            <v>5518.15</v>
          </cell>
          <cell r="AS293">
            <v>0</v>
          </cell>
          <cell r="AT293">
            <v>0</v>
          </cell>
          <cell r="AU293">
            <v>5518.15</v>
          </cell>
          <cell r="BZ293" t="str">
            <v>WRWT21670/WRWT21670</v>
          </cell>
          <cell r="CA293">
            <v>0</v>
          </cell>
          <cell r="DL293" t="str">
            <v>P8</v>
          </cell>
          <cell r="DM293">
            <v>4</v>
          </cell>
          <cell r="DN293" t="str">
            <v>รอแจ้ง</v>
          </cell>
          <cell r="DP293" t="e">
            <v>#VALUE!</v>
          </cell>
          <cell r="DQ293" t="e">
            <v>#VALUE!</v>
          </cell>
          <cell r="DR293" t="e">
            <v>#VALUE!</v>
          </cell>
          <cell r="DS293" t="e">
            <v>#VALUE!</v>
          </cell>
          <cell r="DT293" t="e">
            <v>#VALUE!</v>
          </cell>
          <cell r="DU293" t="e">
            <v>#VALUE!</v>
          </cell>
          <cell r="DW293" t="e">
            <v>#VALUE!</v>
          </cell>
          <cell r="DX293"/>
          <cell r="DY293"/>
          <cell r="DZ293"/>
          <cell r="EA293"/>
          <cell r="EB293"/>
          <cell r="EC293" t="str">
            <v>งานเคลือบ+พิมพ์</v>
          </cell>
          <cell r="ED293" t="str">
            <v xml:space="preserve"> /</v>
          </cell>
          <cell r="EG293"/>
          <cell r="EH293"/>
          <cell r="EI293"/>
        </row>
        <row r="294">
          <cell r="B294">
            <v>0</v>
          </cell>
          <cell r="C294"/>
          <cell r="E294"/>
          <cell r="F294"/>
          <cell r="G294">
            <v>21</v>
          </cell>
          <cell r="H294">
            <v>37</v>
          </cell>
          <cell r="I294"/>
          <cell r="J294"/>
          <cell r="L294">
            <v>74</v>
          </cell>
          <cell r="M294" t="str">
            <v>±</v>
          </cell>
          <cell r="N294">
            <v>5</v>
          </cell>
          <cell r="R294"/>
          <cell r="T294"/>
          <cell r="U294"/>
          <cell r="V294"/>
          <cell r="X294"/>
          <cell r="Z294"/>
          <cell r="AA294"/>
          <cell r="AB294"/>
          <cell r="AC294" t="str">
            <v>ว</v>
          </cell>
          <cell r="AD294"/>
          <cell r="AG294"/>
          <cell r="AI294" t="str">
            <v>ระบุในSD</v>
          </cell>
          <cell r="AJ294"/>
          <cell r="AL294">
            <v>0</v>
          </cell>
          <cell r="AM294"/>
          <cell r="AN294">
            <v>0</v>
          </cell>
          <cell r="AO294" t="str">
            <v>WSWT2121670SM</v>
          </cell>
          <cell r="AQ294">
            <v>326654.41698450019</v>
          </cell>
          <cell r="AR294">
            <v>326654.41698450019</v>
          </cell>
          <cell r="AS294">
            <v>0</v>
          </cell>
          <cell r="AT294">
            <v>317825.37698450015</v>
          </cell>
          <cell r="AU294">
            <v>8829.0399999999991</v>
          </cell>
          <cell r="BZ294" t="str">
            <v>WRWT210670/WRWT21670</v>
          </cell>
          <cell r="CA294">
            <v>0</v>
          </cell>
          <cell r="DL294"/>
          <cell r="DM294" t="str">
            <v>Lead time</v>
          </cell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>
            <v>0</v>
          </cell>
          <cell r="EI294">
            <v>0</v>
          </cell>
        </row>
        <row r="295">
          <cell r="B295">
            <v>0</v>
          </cell>
          <cell r="C295"/>
          <cell r="E295"/>
          <cell r="F295"/>
          <cell r="G295">
            <v>21.6</v>
          </cell>
          <cell r="H295">
            <v>34</v>
          </cell>
          <cell r="I295"/>
          <cell r="J295"/>
          <cell r="L295">
            <v>97</v>
          </cell>
          <cell r="M295" t="str">
            <v>±</v>
          </cell>
          <cell r="N295">
            <v>5</v>
          </cell>
          <cell r="R295"/>
          <cell r="T295"/>
          <cell r="U295"/>
          <cell r="V295"/>
          <cell r="X295"/>
          <cell r="Z295"/>
          <cell r="AA295"/>
          <cell r="AB295">
            <v>0</v>
          </cell>
          <cell r="AC295">
            <v>0</v>
          </cell>
          <cell r="AD295"/>
          <cell r="AG295"/>
          <cell r="AI295" t="str">
            <v>ระบุในSD</v>
          </cell>
          <cell r="AJ295"/>
          <cell r="AL295">
            <v>0</v>
          </cell>
          <cell r="AM295"/>
          <cell r="AN295">
            <v>0</v>
          </cell>
          <cell r="AO295" t="str">
            <v>WSWT2221940</v>
          </cell>
          <cell r="AQ295" t="e">
            <v>#REF!</v>
          </cell>
          <cell r="AR295" t="e">
            <v>#REF!</v>
          </cell>
          <cell r="AS295" t="e">
            <v>#REF!</v>
          </cell>
          <cell r="AT295" t="e">
            <v>#REF!</v>
          </cell>
          <cell r="AU295" t="e">
            <v>#REF!</v>
          </cell>
          <cell r="BZ295" t="str">
            <v>WRWT21940/WRWT21940</v>
          </cell>
          <cell r="CA295">
            <v>0</v>
          </cell>
          <cell r="DL295"/>
          <cell r="DM295" t="str">
            <v>Lead time</v>
          </cell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>
            <v>0</v>
          </cell>
        </row>
        <row r="296">
          <cell r="B296" t="str">
            <v>MK68-001147</v>
          </cell>
          <cell r="C296">
            <v>45922</v>
          </cell>
          <cell r="E296" t="str">
            <v>บจก.ซิเบลโก้(สบปราบ)</v>
          </cell>
          <cell r="F296" t="str">
            <v>OPAL CA3</v>
          </cell>
          <cell r="G296">
            <v>23</v>
          </cell>
          <cell r="H296">
            <v>34</v>
          </cell>
          <cell r="I296" t="str">
            <v>ขาว</v>
          </cell>
          <cell r="J296" t="str">
            <v>ใส</v>
          </cell>
          <cell r="L296">
            <v>92</v>
          </cell>
          <cell r="M296" t="str">
            <v>±</v>
          </cell>
          <cell r="N296">
            <v>5</v>
          </cell>
          <cell r="R296" t="str">
            <v>ไม่</v>
          </cell>
          <cell r="T296" t="str">
            <v>ไม่สวมถุงใน</v>
          </cell>
          <cell r="U296"/>
          <cell r="V296"/>
          <cell r="X296">
            <v>45932</v>
          </cell>
          <cell r="Z296" t="str">
            <v>มัด100</v>
          </cell>
          <cell r="AA296">
            <v>4000</v>
          </cell>
          <cell r="AB296">
            <v>0</v>
          </cell>
          <cell r="AC296">
            <v>0</v>
          </cell>
          <cell r="AD296">
            <v>0</v>
          </cell>
          <cell r="AG296"/>
          <cell r="AI296" t="str">
            <v>ห้ามเกิน-ขาดได้5%</v>
          </cell>
          <cell r="AJ296">
            <v>0</v>
          </cell>
          <cell r="AL296">
            <v>4000</v>
          </cell>
          <cell r="AM296"/>
          <cell r="AN296">
            <v>4200</v>
          </cell>
          <cell r="AO296" t="str">
            <v>WSWT2325650</v>
          </cell>
          <cell r="AQ296">
            <v>3967.48</v>
          </cell>
          <cell r="AR296">
            <v>3967.48</v>
          </cell>
          <cell r="AS296">
            <v>0</v>
          </cell>
          <cell r="AT296">
            <v>3561</v>
          </cell>
          <cell r="AU296">
            <v>406.48</v>
          </cell>
          <cell r="BZ296" t="str">
            <v>WRWT25650/WRWT25650</v>
          </cell>
          <cell r="CA296">
            <v>0</v>
          </cell>
          <cell r="DL296" t="str">
            <v>P8</v>
          </cell>
          <cell r="DM296">
            <v>4</v>
          </cell>
          <cell r="DN296">
            <v>45932</v>
          </cell>
          <cell r="DP296">
            <v>45927</v>
          </cell>
          <cell r="DQ296">
            <v>45928</v>
          </cell>
          <cell r="DR296">
            <v>45922</v>
          </cell>
          <cell r="DS296">
            <v>45929</v>
          </cell>
          <cell r="DT296">
            <v>45930</v>
          </cell>
          <cell r="DU296">
            <v>45930</v>
          </cell>
          <cell r="DW296"/>
          <cell r="DX296"/>
          <cell r="DY296"/>
          <cell r="DZ296"/>
          <cell r="EA296"/>
          <cell r="EB296"/>
          <cell r="EC296" t="str">
            <v>งานเคลือบ+พิมพ์</v>
          </cell>
          <cell r="ED296" t="str">
            <v xml:space="preserve"> /</v>
          </cell>
          <cell r="EG296"/>
          <cell r="EH296"/>
          <cell r="EI296"/>
        </row>
        <row r="297">
          <cell r="B297" t="str">
            <v>MK68-001147</v>
          </cell>
          <cell r="C297">
            <v>45922</v>
          </cell>
          <cell r="E297" t="str">
            <v>บจก.ซิเบลโก้(สบปราบ)</v>
          </cell>
          <cell r="F297" t="str">
            <v>BLANK FORM(ถุงในดำ)</v>
          </cell>
          <cell r="G297">
            <v>23</v>
          </cell>
          <cell r="H297">
            <v>34</v>
          </cell>
          <cell r="I297" t="str">
            <v>ขาว</v>
          </cell>
          <cell r="J297"/>
          <cell r="L297">
            <v>68</v>
          </cell>
          <cell r="M297" t="str">
            <v>±</v>
          </cell>
          <cell r="N297">
            <v>5</v>
          </cell>
          <cell r="R297" t="str">
            <v>ไม่</v>
          </cell>
          <cell r="T297">
            <v>24</v>
          </cell>
          <cell r="U297">
            <v>37</v>
          </cell>
          <cell r="V297">
            <v>50</v>
          </cell>
          <cell r="X297">
            <v>45932</v>
          </cell>
          <cell r="Z297" t="str">
            <v>มัด100</v>
          </cell>
          <cell r="AA297">
            <v>6000</v>
          </cell>
          <cell r="AB297">
            <v>164.30831654400001</v>
          </cell>
          <cell r="AC297">
            <v>0</v>
          </cell>
          <cell r="AD297">
            <v>164.30831654400001</v>
          </cell>
          <cell r="AG297"/>
          <cell r="AI297" t="str">
            <v>ห้ามเกิน-ขาดได้5%</v>
          </cell>
          <cell r="AJ297">
            <v>0</v>
          </cell>
          <cell r="AL297">
            <v>6000</v>
          </cell>
          <cell r="AM297"/>
          <cell r="AN297">
            <v>6300</v>
          </cell>
          <cell r="AO297" t="str">
            <v>WSWT2325650</v>
          </cell>
          <cell r="AQ297">
            <v>5951.22</v>
          </cell>
          <cell r="AR297">
            <v>5951.22</v>
          </cell>
          <cell r="AS297">
            <v>0</v>
          </cell>
          <cell r="AT297">
            <v>0</v>
          </cell>
          <cell r="AU297">
            <v>0</v>
          </cell>
          <cell r="BZ297" t="str">
            <v>WRWT25650/WRWT25650</v>
          </cell>
          <cell r="CA297">
            <v>0</v>
          </cell>
          <cell r="DL297" t="str">
            <v>P9</v>
          </cell>
          <cell r="DM297">
            <v>3</v>
          </cell>
          <cell r="DN297">
            <v>45932</v>
          </cell>
          <cell r="DP297">
            <v>45927</v>
          </cell>
          <cell r="DQ297"/>
          <cell r="DR297">
            <v>45922</v>
          </cell>
          <cell r="DS297">
            <v>45929</v>
          </cell>
          <cell r="DT297">
            <v>45930</v>
          </cell>
          <cell r="DU297">
            <v>45930</v>
          </cell>
          <cell r="DW297">
            <v>45931</v>
          </cell>
          <cell r="DX297"/>
          <cell r="DY297"/>
          <cell r="DZ297"/>
          <cell r="EA297"/>
          <cell r="EB297"/>
          <cell r="EC297" t="str">
            <v>งานพิมพ์</v>
          </cell>
          <cell r="ED297" t="str">
            <v xml:space="preserve"> /</v>
          </cell>
          <cell r="EG297"/>
          <cell r="EH297"/>
          <cell r="EI297"/>
        </row>
        <row r="298">
          <cell r="B298" t="str">
            <v>MK68-001148</v>
          </cell>
          <cell r="C298">
            <v>45922</v>
          </cell>
          <cell r="E298" t="str">
            <v>บจก.ซิเบลโก้(สบปราบ)</v>
          </cell>
          <cell r="F298" t="str">
            <v>EXCELBLEND S200</v>
          </cell>
          <cell r="G298">
            <v>23</v>
          </cell>
          <cell r="H298">
            <v>34</v>
          </cell>
          <cell r="I298" t="str">
            <v>ขาว</v>
          </cell>
          <cell r="J298" t="str">
            <v>ใส</v>
          </cell>
          <cell r="L298">
            <v>92</v>
          </cell>
          <cell r="M298" t="str">
            <v>±</v>
          </cell>
          <cell r="N298">
            <v>5</v>
          </cell>
          <cell r="R298" t="str">
            <v>ไม่</v>
          </cell>
          <cell r="T298" t="str">
            <v>ไม่สวมถุงใน</v>
          </cell>
          <cell r="U298"/>
          <cell r="V298"/>
          <cell r="X298">
            <v>45932</v>
          </cell>
          <cell r="Z298" t="str">
            <v>มัด100</v>
          </cell>
          <cell r="AA298">
            <v>4000</v>
          </cell>
          <cell r="AB298">
            <v>0</v>
          </cell>
          <cell r="AC298">
            <v>0</v>
          </cell>
          <cell r="AD298">
            <v>0</v>
          </cell>
          <cell r="AG298"/>
          <cell r="AI298" t="str">
            <v>ห้ามเกิน-ขาดได้5%</v>
          </cell>
          <cell r="AJ298">
            <v>0</v>
          </cell>
          <cell r="AL298">
            <v>4000</v>
          </cell>
          <cell r="AM298"/>
          <cell r="AN298">
            <v>4200</v>
          </cell>
          <cell r="AO298" t="str">
            <v>WSWT2325650</v>
          </cell>
          <cell r="AQ298">
            <v>3967.48</v>
          </cell>
          <cell r="AR298">
            <v>3967.48</v>
          </cell>
          <cell r="AS298">
            <v>0</v>
          </cell>
          <cell r="AT298">
            <v>0</v>
          </cell>
          <cell r="AU298">
            <v>3967.48</v>
          </cell>
          <cell r="BZ298" t="str">
            <v>WRWT25650/WRWT25650</v>
          </cell>
          <cell r="CA298">
            <v>0</v>
          </cell>
          <cell r="DL298" t="str">
            <v>P8</v>
          </cell>
          <cell r="DM298">
            <v>4</v>
          </cell>
          <cell r="DN298">
            <v>45932</v>
          </cell>
          <cell r="DP298">
            <v>45927</v>
          </cell>
          <cell r="DQ298">
            <v>45928</v>
          </cell>
          <cell r="DR298">
            <v>45922</v>
          </cell>
          <cell r="DS298">
            <v>45929</v>
          </cell>
          <cell r="DT298">
            <v>45930</v>
          </cell>
          <cell r="DU298">
            <v>45930</v>
          </cell>
          <cell r="DW298"/>
          <cell r="DX298"/>
          <cell r="DY298"/>
          <cell r="DZ298"/>
          <cell r="EA298"/>
          <cell r="EB298"/>
          <cell r="EC298" t="str">
            <v>งานเคลือบ+พิมพ์</v>
          </cell>
          <cell r="ED298" t="str">
            <v xml:space="preserve"> /</v>
          </cell>
          <cell r="EG298"/>
          <cell r="EH298"/>
          <cell r="EI298"/>
        </row>
        <row r="299">
          <cell r="B299" t="str">
            <v>MK68-001148</v>
          </cell>
          <cell r="C299">
            <v>45922</v>
          </cell>
          <cell r="E299" t="str">
            <v>บจก.ซิเบลโก้(สบปราบ)</v>
          </cell>
          <cell r="F299" t="str">
            <v>BLANK FORM(ถุงในดำ)</v>
          </cell>
          <cell r="G299">
            <v>23</v>
          </cell>
          <cell r="H299">
            <v>34</v>
          </cell>
          <cell r="I299" t="str">
            <v>ขาว</v>
          </cell>
          <cell r="J299"/>
          <cell r="L299">
            <v>68</v>
          </cell>
          <cell r="M299" t="str">
            <v>±</v>
          </cell>
          <cell r="N299">
            <v>5</v>
          </cell>
          <cell r="R299" t="str">
            <v>ไม่</v>
          </cell>
          <cell r="T299">
            <v>24</v>
          </cell>
          <cell r="U299">
            <v>37</v>
          </cell>
          <cell r="V299">
            <v>50</v>
          </cell>
          <cell r="X299">
            <v>45932</v>
          </cell>
          <cell r="Z299" t="str">
            <v>มัด100</v>
          </cell>
          <cell r="AA299">
            <v>2000</v>
          </cell>
          <cell r="AB299">
            <v>54.769438848</v>
          </cell>
          <cell r="AC299">
            <v>0</v>
          </cell>
          <cell r="AD299">
            <v>54.769438848</v>
          </cell>
          <cell r="AG299"/>
          <cell r="AI299" t="str">
            <v>ห้ามเกิน-ขาดได้5%</v>
          </cell>
          <cell r="AJ299">
            <v>0</v>
          </cell>
          <cell r="AL299">
            <v>2000</v>
          </cell>
          <cell r="AM299"/>
          <cell r="AN299">
            <v>2100</v>
          </cell>
          <cell r="AO299" t="str">
            <v>WSWT2325650</v>
          </cell>
          <cell r="AQ299">
            <v>1983.74</v>
          </cell>
          <cell r="AR299">
            <v>1983.74</v>
          </cell>
          <cell r="AS299">
            <v>0</v>
          </cell>
          <cell r="AT299">
            <v>0</v>
          </cell>
          <cell r="AU299">
            <v>0</v>
          </cell>
          <cell r="BZ299" t="str">
            <v>WRWT25650/WRWT25650</v>
          </cell>
          <cell r="CA299">
            <v>0</v>
          </cell>
          <cell r="DL299" t="str">
            <v>P9</v>
          </cell>
          <cell r="DM299">
            <v>3</v>
          </cell>
          <cell r="DN299">
            <v>45932</v>
          </cell>
          <cell r="DP299">
            <v>45927</v>
          </cell>
          <cell r="DQ299"/>
          <cell r="DR299">
            <v>45922</v>
          </cell>
          <cell r="DS299">
            <v>45929</v>
          </cell>
          <cell r="DT299">
            <v>45930</v>
          </cell>
          <cell r="DU299">
            <v>45930</v>
          </cell>
          <cell r="DW299">
            <v>45931</v>
          </cell>
          <cell r="DX299"/>
          <cell r="DY299"/>
          <cell r="DZ299"/>
          <cell r="EA299"/>
          <cell r="EB299"/>
          <cell r="EC299" t="str">
            <v>งานพิมพ์</v>
          </cell>
          <cell r="ED299" t="str">
            <v xml:space="preserve"> /</v>
          </cell>
          <cell r="EG299"/>
          <cell r="EH299"/>
          <cell r="EI299"/>
        </row>
        <row r="300">
          <cell r="B300" t="str">
            <v>MK68-001148</v>
          </cell>
          <cell r="C300">
            <v>45922</v>
          </cell>
          <cell r="E300" t="str">
            <v>บจก.ซิเบลโก้(สบปราบ)</v>
          </cell>
          <cell r="F300" t="str">
            <v>OPAL CA3(ถุงในดำ)</v>
          </cell>
          <cell r="G300">
            <v>23</v>
          </cell>
          <cell r="H300">
            <v>34</v>
          </cell>
          <cell r="I300" t="str">
            <v>ขาว</v>
          </cell>
          <cell r="J300"/>
          <cell r="L300">
            <v>68</v>
          </cell>
          <cell r="M300" t="str">
            <v>±</v>
          </cell>
          <cell r="N300">
            <v>5</v>
          </cell>
          <cell r="R300" t="str">
            <v>ไม่</v>
          </cell>
          <cell r="T300">
            <v>24</v>
          </cell>
          <cell r="U300">
            <v>37</v>
          </cell>
          <cell r="V300">
            <v>50</v>
          </cell>
          <cell r="X300">
            <v>45932</v>
          </cell>
          <cell r="Z300" t="str">
            <v>มัด100</v>
          </cell>
          <cell r="AA300">
            <v>4000</v>
          </cell>
          <cell r="AB300">
            <v>109.538877696</v>
          </cell>
          <cell r="AC300">
            <v>0</v>
          </cell>
          <cell r="AD300">
            <v>109.538877696</v>
          </cell>
          <cell r="AG300"/>
          <cell r="AI300" t="str">
            <v>ห้ามเกิน-ขาดได้5%</v>
          </cell>
          <cell r="AJ300">
            <v>0</v>
          </cell>
          <cell r="AL300">
            <v>4000</v>
          </cell>
          <cell r="AM300"/>
          <cell r="AN300">
            <v>4200</v>
          </cell>
          <cell r="AO300" t="str">
            <v>WSWT2325650</v>
          </cell>
          <cell r="AQ300">
            <v>3967.48</v>
          </cell>
          <cell r="AR300">
            <v>3967.48</v>
          </cell>
          <cell r="AS300">
            <v>0</v>
          </cell>
          <cell r="AT300">
            <v>0</v>
          </cell>
          <cell r="AU300">
            <v>0</v>
          </cell>
          <cell r="BZ300" t="str">
            <v>WRWT25650/WRWT25650</v>
          </cell>
          <cell r="CA300">
            <v>0</v>
          </cell>
          <cell r="DL300" t="str">
            <v>P9</v>
          </cell>
          <cell r="DM300">
            <v>3</v>
          </cell>
          <cell r="DN300">
            <v>45932</v>
          </cell>
          <cell r="DP300">
            <v>45927</v>
          </cell>
          <cell r="DQ300"/>
          <cell r="DR300">
            <v>45922</v>
          </cell>
          <cell r="DS300">
            <v>45929</v>
          </cell>
          <cell r="DT300">
            <v>45930</v>
          </cell>
          <cell r="DU300">
            <v>45930</v>
          </cell>
          <cell r="DW300">
            <v>45931</v>
          </cell>
          <cell r="DX300"/>
          <cell r="DY300"/>
          <cell r="DZ300"/>
          <cell r="EA300"/>
          <cell r="EB300"/>
          <cell r="EC300" t="str">
            <v>งานพิมพ์</v>
          </cell>
          <cell r="ED300" t="str">
            <v xml:space="preserve"> /</v>
          </cell>
          <cell r="EG300"/>
          <cell r="EH300"/>
          <cell r="EI300"/>
        </row>
        <row r="301">
          <cell r="B301" t="str">
            <v>ประมาณการ</v>
          </cell>
          <cell r="C301" t="str">
            <v>ประมาณการ</v>
          </cell>
          <cell r="E301" t="str">
            <v>พันธุ์ข้าว</v>
          </cell>
          <cell r="F301" t="str">
            <v>พันธุ์ข้าว</v>
          </cell>
          <cell r="G301">
            <v>23</v>
          </cell>
          <cell r="H301">
            <v>34</v>
          </cell>
          <cell r="I301" t="str">
            <v>ขาว</v>
          </cell>
          <cell r="J301"/>
          <cell r="L301">
            <v>68</v>
          </cell>
          <cell r="M301" t="str">
            <v>±</v>
          </cell>
          <cell r="N301">
            <v>5</v>
          </cell>
          <cell r="R301" t="str">
            <v>บิด</v>
          </cell>
          <cell r="T301" t="str">
            <v>ไม่สวมถุงใน</v>
          </cell>
          <cell r="U301"/>
          <cell r="V301"/>
          <cell r="X301">
            <v>45961</v>
          </cell>
          <cell r="Z301" t="str">
            <v>500กระสอบ</v>
          </cell>
          <cell r="AA301">
            <v>30000</v>
          </cell>
          <cell r="AB301">
            <v>0</v>
          </cell>
          <cell r="AC301">
            <v>0</v>
          </cell>
          <cell r="AD301">
            <v>0</v>
          </cell>
          <cell r="AG301"/>
          <cell r="AI301"/>
          <cell r="AJ301">
            <v>0</v>
          </cell>
          <cell r="AL301">
            <v>30000</v>
          </cell>
          <cell r="AM301"/>
          <cell r="AN301">
            <v>31500</v>
          </cell>
          <cell r="AO301" t="str">
            <v>WSWT2325650</v>
          </cell>
          <cell r="AQ301">
            <v>29756.100000000002</v>
          </cell>
          <cell r="AR301">
            <v>29756.100000000002</v>
          </cell>
          <cell r="AS301">
            <v>0</v>
          </cell>
          <cell r="AT301">
            <v>0</v>
          </cell>
          <cell r="AU301">
            <v>0</v>
          </cell>
          <cell r="BZ301" t="str">
            <v>WRWT25650/WRWT25650</v>
          </cell>
          <cell r="CA301">
            <v>0</v>
          </cell>
          <cell r="DL301" t="str">
            <v>P7</v>
          </cell>
          <cell r="DM301">
            <v>2</v>
          </cell>
          <cell r="DN301">
            <v>45961</v>
          </cell>
          <cell r="DP301">
            <v>45956</v>
          </cell>
          <cell r="DQ301"/>
          <cell r="DR301">
            <v>45952</v>
          </cell>
          <cell r="DS301">
            <v>45959</v>
          </cell>
          <cell r="DT301">
            <v>45960</v>
          </cell>
          <cell r="DU301">
            <v>45960</v>
          </cell>
          <cell r="DW301"/>
          <cell r="DX301"/>
          <cell r="DY301"/>
          <cell r="DZ301"/>
          <cell r="EA301"/>
          <cell r="EB301"/>
          <cell r="EC301" t="str">
            <v>งานพิมพ์</v>
          </cell>
          <cell r="ED301"/>
          <cell r="EG301"/>
          <cell r="EH301"/>
          <cell r="EI301"/>
        </row>
        <row r="302">
          <cell r="B302" t="str">
            <v>ประมาณการ</v>
          </cell>
          <cell r="C302" t="str">
            <v>ประมาณการ</v>
          </cell>
          <cell r="E302" t="str">
            <v>บจก.ซิเบลโก้(สบปราบ)</v>
          </cell>
          <cell r="F302" t="str">
            <v>รอแบบ</v>
          </cell>
          <cell r="G302">
            <v>23</v>
          </cell>
          <cell r="H302">
            <v>34</v>
          </cell>
          <cell r="I302" t="str">
            <v>ขาว</v>
          </cell>
          <cell r="J302"/>
          <cell r="L302">
            <v>68</v>
          </cell>
          <cell r="M302" t="str">
            <v>±</v>
          </cell>
          <cell r="N302">
            <v>5</v>
          </cell>
          <cell r="R302" t="str">
            <v>ไม่</v>
          </cell>
          <cell r="T302">
            <v>24</v>
          </cell>
          <cell r="U302">
            <v>37</v>
          </cell>
          <cell r="V302">
            <v>50</v>
          </cell>
          <cell r="X302" t="str">
            <v>รอแจ้ง</v>
          </cell>
          <cell r="Z302" t="str">
            <v>มัด100</v>
          </cell>
          <cell r="AA302">
            <v>30000</v>
          </cell>
          <cell r="AB302">
            <v>821.54158271999995</v>
          </cell>
          <cell r="AC302">
            <v>0</v>
          </cell>
          <cell r="AD302">
            <v>821.54158271999995</v>
          </cell>
          <cell r="AG302"/>
          <cell r="AI302"/>
          <cell r="AJ302">
            <v>0</v>
          </cell>
          <cell r="AL302">
            <v>30000</v>
          </cell>
          <cell r="AM302"/>
          <cell r="AN302">
            <v>31500</v>
          </cell>
          <cell r="AO302" t="str">
            <v>WSWT2325650</v>
          </cell>
          <cell r="AQ302">
            <v>29756.100000000002</v>
          </cell>
          <cell r="AR302">
            <v>16406</v>
          </cell>
          <cell r="AS302">
            <v>13350.100000000002</v>
          </cell>
          <cell r="AT302">
            <v>0</v>
          </cell>
          <cell r="AU302">
            <v>0</v>
          </cell>
          <cell r="BZ302" t="str">
            <v>WRWT25650/WRWT25650</v>
          </cell>
          <cell r="CA302">
            <v>997.91997499999991</v>
          </cell>
          <cell r="DL302" t="str">
            <v>P9</v>
          </cell>
          <cell r="DM302">
            <v>3</v>
          </cell>
          <cell r="DN302" t="str">
            <v>รอแจ้ง</v>
          </cell>
          <cell r="DP302" t="e">
            <v>#VALUE!</v>
          </cell>
          <cell r="DQ302"/>
          <cell r="DR302" t="e">
            <v>#VALUE!</v>
          </cell>
          <cell r="DS302" t="e">
            <v>#VALUE!</v>
          </cell>
          <cell r="DT302" t="e">
            <v>#VALUE!</v>
          </cell>
          <cell r="DU302" t="e">
            <v>#VALUE!</v>
          </cell>
          <cell r="DW302" t="e">
            <v>#VALUE!</v>
          </cell>
          <cell r="DX302"/>
          <cell r="DY302"/>
          <cell r="DZ302"/>
          <cell r="EA302"/>
          <cell r="EB302"/>
          <cell r="EC302" t="str">
            <v>งานพิมพ์</v>
          </cell>
          <cell r="ED302" t="str">
            <v>รอART</v>
          </cell>
          <cell r="EG302"/>
          <cell r="EH302"/>
          <cell r="EI302"/>
        </row>
        <row r="303">
          <cell r="B303">
            <v>0</v>
          </cell>
          <cell r="C303"/>
          <cell r="E303"/>
          <cell r="F303"/>
          <cell r="G303">
            <v>23</v>
          </cell>
          <cell r="H303">
            <v>34</v>
          </cell>
          <cell r="I303" t="str">
            <v>ขาว</v>
          </cell>
          <cell r="J303"/>
          <cell r="L303">
            <v>68</v>
          </cell>
          <cell r="M303" t="str">
            <v>±</v>
          </cell>
          <cell r="N303">
            <v>5</v>
          </cell>
          <cell r="R303"/>
          <cell r="T303"/>
          <cell r="U303"/>
          <cell r="V303"/>
          <cell r="X303"/>
          <cell r="Z303"/>
          <cell r="AA303"/>
          <cell r="AB303">
            <v>0</v>
          </cell>
          <cell r="AC303">
            <v>0</v>
          </cell>
          <cell r="AD303"/>
          <cell r="AG303"/>
          <cell r="AI303" t="str">
            <v>ระบุในSD</v>
          </cell>
          <cell r="AJ303"/>
          <cell r="AL303">
            <v>0</v>
          </cell>
          <cell r="AM303"/>
          <cell r="AN303">
            <v>0</v>
          </cell>
          <cell r="AO303" t="str">
            <v>WSWT2325650</v>
          </cell>
          <cell r="AQ303">
            <v>79349.600000000006</v>
          </cell>
          <cell r="AR303">
            <v>65999.5</v>
          </cell>
          <cell r="AS303">
            <v>13350.100000000002</v>
          </cell>
          <cell r="AT303">
            <v>3561</v>
          </cell>
          <cell r="AU303">
            <v>4373.96</v>
          </cell>
          <cell r="BZ303" t="str">
            <v>WRWT25650/WRWT25650</v>
          </cell>
          <cell r="CA303">
            <v>0</v>
          </cell>
          <cell r="DL303"/>
          <cell r="DM303" t="str">
            <v>Lead time</v>
          </cell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>
            <v>0</v>
          </cell>
        </row>
        <row r="304">
          <cell r="B304">
            <v>0</v>
          </cell>
          <cell r="C304"/>
          <cell r="E304"/>
          <cell r="F304"/>
          <cell r="G304">
            <v>23</v>
          </cell>
          <cell r="H304">
            <v>34</v>
          </cell>
          <cell r="I304" t="str">
            <v>ขาวแถบใส5</v>
          </cell>
          <cell r="J304"/>
          <cell r="L304">
            <v>68</v>
          </cell>
          <cell r="M304" t="str">
            <v>±</v>
          </cell>
          <cell r="N304">
            <v>5</v>
          </cell>
          <cell r="R304"/>
          <cell r="T304"/>
          <cell r="U304"/>
          <cell r="V304"/>
          <cell r="X304"/>
          <cell r="Z304"/>
          <cell r="AA304"/>
          <cell r="AB304">
            <v>0</v>
          </cell>
          <cell r="AC304">
            <v>0</v>
          </cell>
          <cell r="AD304"/>
          <cell r="AG304"/>
          <cell r="AI304"/>
          <cell r="AJ304"/>
          <cell r="AL304">
            <v>0</v>
          </cell>
          <cell r="AM304"/>
          <cell r="AN304">
            <v>0</v>
          </cell>
          <cell r="AO304" t="str">
            <v>WSWTSCL052325650</v>
          </cell>
          <cell r="AQ304" t="e">
            <v>#REF!</v>
          </cell>
          <cell r="AR304" t="e">
            <v>#REF!</v>
          </cell>
          <cell r="AS304" t="e">
            <v>#REF!</v>
          </cell>
          <cell r="AT304" t="e">
            <v>#REF!</v>
          </cell>
          <cell r="AU304" t="e">
            <v>#REF!</v>
          </cell>
          <cell r="BZ304" t="str">
            <v>WRWT25650/WRCL25680</v>
          </cell>
          <cell r="CA304">
            <v>0</v>
          </cell>
          <cell r="DL304"/>
          <cell r="DM304" t="str">
            <v>Lead time</v>
          </cell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>
            <v>0</v>
          </cell>
        </row>
        <row r="305">
          <cell r="B305">
            <v>0</v>
          </cell>
          <cell r="C305"/>
          <cell r="E305"/>
          <cell r="F305"/>
          <cell r="G305">
            <v>23</v>
          </cell>
          <cell r="H305">
            <v>34</v>
          </cell>
          <cell r="I305" t="str">
            <v>ขาวแถบใส2</v>
          </cell>
          <cell r="J305"/>
          <cell r="L305">
            <v>68</v>
          </cell>
          <cell r="M305" t="str">
            <v>±</v>
          </cell>
          <cell r="N305">
            <v>5</v>
          </cell>
          <cell r="R305"/>
          <cell r="T305"/>
          <cell r="U305"/>
          <cell r="V305"/>
          <cell r="X305"/>
          <cell r="Z305"/>
          <cell r="AA305"/>
          <cell r="AB305">
            <v>0</v>
          </cell>
          <cell r="AC305">
            <v>0</v>
          </cell>
          <cell r="AD305"/>
          <cell r="AG305"/>
          <cell r="AI305" t="str">
            <v>ระบุในSD</v>
          </cell>
          <cell r="AJ305"/>
          <cell r="AL305">
            <v>0</v>
          </cell>
          <cell r="AM305"/>
          <cell r="AN305">
            <v>0</v>
          </cell>
          <cell r="AO305" t="str">
            <v>WSWTFCL022325650</v>
          </cell>
          <cell r="AQ305" t="e">
            <v>#REF!</v>
          </cell>
          <cell r="AR305" t="e">
            <v>#REF!</v>
          </cell>
          <cell r="AS305" t="e">
            <v>#REF!</v>
          </cell>
          <cell r="AT305" t="e">
            <v>#REF!</v>
          </cell>
          <cell r="AU305" t="e">
            <v>#REF!</v>
          </cell>
          <cell r="BZ305" t="str">
            <v>WRWT25650/WRCL25680</v>
          </cell>
          <cell r="CA305">
            <v>0</v>
          </cell>
          <cell r="DL305"/>
          <cell r="DM305" t="str">
            <v>Lead time</v>
          </cell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>
            <v>0</v>
          </cell>
          <cell r="EI305">
            <v>0</v>
          </cell>
        </row>
        <row r="306">
          <cell r="B306">
            <v>0</v>
          </cell>
          <cell r="C306"/>
          <cell r="E306"/>
          <cell r="F306"/>
          <cell r="G306">
            <v>23</v>
          </cell>
          <cell r="H306">
            <v>37</v>
          </cell>
          <cell r="I306" t="str">
            <v>ขาว</v>
          </cell>
          <cell r="J306"/>
          <cell r="L306">
            <v>85</v>
          </cell>
          <cell r="M306" t="str">
            <v>±</v>
          </cell>
          <cell r="N306">
            <v>5</v>
          </cell>
          <cell r="R306"/>
          <cell r="T306"/>
          <cell r="U306"/>
          <cell r="V306"/>
          <cell r="X306"/>
          <cell r="Z306"/>
          <cell r="AA306"/>
          <cell r="AB306">
            <v>0</v>
          </cell>
          <cell r="AC306">
            <v>0</v>
          </cell>
          <cell r="AD306"/>
          <cell r="AG306"/>
          <cell r="AI306" t="str">
            <v>ระบุในSD</v>
          </cell>
          <cell r="AJ306"/>
          <cell r="AL306">
            <v>0</v>
          </cell>
          <cell r="AM306"/>
          <cell r="AN306">
            <v>0</v>
          </cell>
          <cell r="AO306" t="str">
            <v>WSWT2325800</v>
          </cell>
          <cell r="AQ306" t="e">
            <v>#REF!</v>
          </cell>
          <cell r="AR306" t="e">
            <v>#REF!</v>
          </cell>
          <cell r="AS306" t="e">
            <v>#REF!</v>
          </cell>
          <cell r="AT306" t="e">
            <v>#REF!</v>
          </cell>
          <cell r="AU306" t="e">
            <v>#REF!</v>
          </cell>
          <cell r="BZ306" t="str">
            <v>WRWT25800/WRWT28750</v>
          </cell>
          <cell r="CA306">
            <v>0</v>
          </cell>
          <cell r="DL306"/>
          <cell r="DM306" t="str">
            <v>Lead time</v>
          </cell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>
            <v>0</v>
          </cell>
          <cell r="EI306">
            <v>0</v>
          </cell>
        </row>
        <row r="307">
          <cell r="B307" t="str">
            <v>MK68-001146</v>
          </cell>
          <cell r="C307">
            <v>45920</v>
          </cell>
          <cell r="E307" t="str">
            <v>บจก.แอมโก้เวท</v>
          </cell>
          <cell r="F307" t="str">
            <v>ไม่พิมพ์</v>
          </cell>
          <cell r="G307">
            <v>23</v>
          </cell>
          <cell r="H307">
            <v>40</v>
          </cell>
          <cell r="I307" t="str">
            <v>ขาว</v>
          </cell>
          <cell r="J307" t="str">
            <v>ใส</v>
          </cell>
          <cell r="L307">
            <v>125</v>
          </cell>
          <cell r="M307" t="str">
            <v>±</v>
          </cell>
          <cell r="N307">
            <v>5</v>
          </cell>
          <cell r="R307" t="str">
            <v>จับจีบ</v>
          </cell>
          <cell r="T307" t="str">
            <v>ไม่สวมถุงใน</v>
          </cell>
          <cell r="U307"/>
          <cell r="V307"/>
          <cell r="X307">
            <v>45925</v>
          </cell>
          <cell r="Z307" t="str">
            <v>500กระสอบ</v>
          </cell>
          <cell r="AA307">
            <v>5000</v>
          </cell>
          <cell r="AB307">
            <v>0</v>
          </cell>
          <cell r="AC307">
            <v>0</v>
          </cell>
          <cell r="AD307">
            <v>0</v>
          </cell>
          <cell r="AG307"/>
          <cell r="AI307"/>
          <cell r="AJ307">
            <v>0</v>
          </cell>
          <cell r="AL307">
            <v>5000</v>
          </cell>
          <cell r="AM307"/>
          <cell r="AN307">
            <v>0</v>
          </cell>
          <cell r="AO307" t="str">
            <v>WSWT2321750</v>
          </cell>
          <cell r="AQ307">
            <v>5797.55</v>
          </cell>
          <cell r="AR307">
            <v>5797.55</v>
          </cell>
          <cell r="AS307">
            <v>0</v>
          </cell>
          <cell r="AT307">
            <v>0</v>
          </cell>
          <cell r="AU307">
            <v>5797.55</v>
          </cell>
          <cell r="BZ307" t="str">
            <v>WRWT21750/WRWT21750</v>
          </cell>
          <cell r="CA307">
            <v>0</v>
          </cell>
          <cell r="DL307" t="str">
            <v>P11</v>
          </cell>
          <cell r="DM307">
            <v>2</v>
          </cell>
          <cell r="DN307">
            <v>45925</v>
          </cell>
          <cell r="DP307">
            <v>45920</v>
          </cell>
          <cell r="DQ307">
            <v>45923</v>
          </cell>
          <cell r="DR307"/>
          <cell r="DS307"/>
          <cell r="DT307"/>
          <cell r="DU307">
            <v>45924</v>
          </cell>
          <cell r="DW307"/>
          <cell r="DX307"/>
          <cell r="DY307"/>
          <cell r="DZ307"/>
          <cell r="EA307"/>
          <cell r="EB307"/>
          <cell r="EC307" t="str">
            <v>งานเคลือบ+ตัด</v>
          </cell>
          <cell r="ED307"/>
          <cell r="EG307"/>
          <cell r="EH307"/>
          <cell r="EI307"/>
        </row>
        <row r="308">
          <cell r="B308">
            <v>0</v>
          </cell>
          <cell r="C308"/>
          <cell r="E308"/>
          <cell r="F308"/>
          <cell r="G308">
            <v>23</v>
          </cell>
          <cell r="H308">
            <v>37</v>
          </cell>
          <cell r="I308"/>
          <cell r="J308"/>
          <cell r="L308">
            <v>85</v>
          </cell>
          <cell r="M308" t="str">
            <v>±</v>
          </cell>
          <cell r="N308">
            <v>5</v>
          </cell>
          <cell r="R308"/>
          <cell r="T308"/>
          <cell r="U308"/>
          <cell r="V308"/>
          <cell r="X308"/>
          <cell r="Z308"/>
          <cell r="AA308"/>
          <cell r="AB308"/>
          <cell r="AC308">
            <v>0</v>
          </cell>
          <cell r="AD308"/>
          <cell r="AG308"/>
          <cell r="AI308" t="str">
            <v>ระบุในSD</v>
          </cell>
          <cell r="AJ308"/>
          <cell r="AL308">
            <v>0</v>
          </cell>
          <cell r="AM308"/>
          <cell r="AN308">
            <v>0</v>
          </cell>
          <cell r="AO308" t="str">
            <v>WSWT2321750</v>
          </cell>
          <cell r="AQ308">
            <v>5797.55</v>
          </cell>
          <cell r="AR308">
            <v>5797.55</v>
          </cell>
          <cell r="AS308">
            <v>0</v>
          </cell>
          <cell r="AT308">
            <v>0</v>
          </cell>
          <cell r="AU308">
            <v>5797.55</v>
          </cell>
          <cell r="BZ308" t="str">
            <v>WRWT230750/WRWT21750</v>
          </cell>
          <cell r="CA308">
            <v>0</v>
          </cell>
          <cell r="DL308"/>
          <cell r="DM308" t="str">
            <v>Lead time</v>
          </cell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>
            <v>0</v>
          </cell>
          <cell r="EI308">
            <v>0</v>
          </cell>
        </row>
        <row r="309">
          <cell r="B309">
            <v>0</v>
          </cell>
          <cell r="C309"/>
          <cell r="E309"/>
          <cell r="F309"/>
          <cell r="G309">
            <v>23</v>
          </cell>
          <cell r="H309">
            <v>34</v>
          </cell>
          <cell r="I309"/>
          <cell r="J309"/>
          <cell r="L309">
            <v>90</v>
          </cell>
          <cell r="M309" t="str">
            <v>±</v>
          </cell>
          <cell r="N309">
            <v>5</v>
          </cell>
          <cell r="R309"/>
          <cell r="T309"/>
          <cell r="U309"/>
          <cell r="V309"/>
          <cell r="X309"/>
          <cell r="Z309"/>
          <cell r="AA309"/>
          <cell r="AB309"/>
          <cell r="AC309">
            <v>0</v>
          </cell>
          <cell r="AD309"/>
          <cell r="AG309"/>
          <cell r="AI309" t="str">
            <v>ระบุในSD</v>
          </cell>
          <cell r="AJ309"/>
          <cell r="AL309">
            <v>0</v>
          </cell>
          <cell r="AM309"/>
          <cell r="AN309">
            <v>0</v>
          </cell>
          <cell r="AO309" t="str">
            <v>WSWTSCL0223211125</v>
          </cell>
          <cell r="AQ309" t="e">
            <v>#REF!</v>
          </cell>
          <cell r="AR309" t="e">
            <v>#REF!</v>
          </cell>
          <cell r="AS309" t="e">
            <v>#REF!</v>
          </cell>
          <cell r="AT309" t="e">
            <v>#REF!</v>
          </cell>
          <cell r="AU309" t="e">
            <v>#REF!</v>
          </cell>
          <cell r="BZ309" t="str">
            <v>WRWT230800/WRWT25650</v>
          </cell>
          <cell r="CA309">
            <v>0</v>
          </cell>
          <cell r="DL309"/>
          <cell r="DM309" t="str">
            <v>Lead time</v>
          </cell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>
            <v>0</v>
          </cell>
        </row>
        <row r="310">
          <cell r="B310">
            <v>0</v>
          </cell>
          <cell r="C310"/>
          <cell r="E310"/>
          <cell r="F310"/>
          <cell r="G310">
            <v>23</v>
          </cell>
          <cell r="H310">
            <v>37</v>
          </cell>
          <cell r="I310" t="str">
            <v>ขาว</v>
          </cell>
          <cell r="J310"/>
          <cell r="L310">
            <v>90</v>
          </cell>
          <cell r="M310" t="str">
            <v>±</v>
          </cell>
          <cell r="N310">
            <v>5</v>
          </cell>
          <cell r="R310"/>
          <cell r="T310"/>
          <cell r="U310"/>
          <cell r="V310"/>
          <cell r="X310"/>
          <cell r="Z310"/>
          <cell r="AA310"/>
          <cell r="AB310">
            <v>0</v>
          </cell>
          <cell r="AC310">
            <v>0</v>
          </cell>
          <cell r="AD310"/>
          <cell r="AG310"/>
          <cell r="AI310" t="str">
            <v>ระบุในSD</v>
          </cell>
          <cell r="AJ310"/>
          <cell r="AL310">
            <v>0</v>
          </cell>
          <cell r="AM310"/>
          <cell r="AN310">
            <v>0</v>
          </cell>
          <cell r="AO310" t="str">
            <v>WSWT2325800SM</v>
          </cell>
          <cell r="AQ310" t="e">
            <v>#REF!</v>
          </cell>
          <cell r="AR310" t="e">
            <v>#REF!</v>
          </cell>
          <cell r="AS310" t="e">
            <v>#REF!</v>
          </cell>
          <cell r="AT310" t="e">
            <v>#REF!</v>
          </cell>
          <cell r="AU310" t="e">
            <v>#REF!</v>
          </cell>
          <cell r="BZ310" t="str">
            <v>WRWT21800/WRWT21800</v>
          </cell>
          <cell r="CA310">
            <v>0</v>
          </cell>
          <cell r="DL310"/>
          <cell r="DM310" t="str">
            <v>Lead time</v>
          </cell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>
            <v>0</v>
          </cell>
        </row>
        <row r="311">
          <cell r="B311">
            <v>0</v>
          </cell>
          <cell r="C311"/>
          <cell r="E311"/>
          <cell r="F311"/>
          <cell r="G311">
            <v>23</v>
          </cell>
          <cell r="H311">
            <v>37</v>
          </cell>
          <cell r="I311"/>
          <cell r="J311"/>
          <cell r="L311">
            <v>120</v>
          </cell>
          <cell r="M311" t="str">
            <v>+</v>
          </cell>
          <cell r="N311">
            <v>5</v>
          </cell>
          <cell r="R311"/>
          <cell r="T311"/>
          <cell r="U311"/>
          <cell r="V311"/>
          <cell r="X311"/>
          <cell r="Z311"/>
          <cell r="AA311"/>
          <cell r="AB311"/>
          <cell r="AC311">
            <v>0</v>
          </cell>
          <cell r="AD311"/>
          <cell r="AG311"/>
          <cell r="AI311" t="str">
            <v>ระบุในSD</v>
          </cell>
          <cell r="AJ311"/>
          <cell r="AL311">
            <v>0</v>
          </cell>
          <cell r="AM311"/>
          <cell r="AN311">
            <v>0</v>
          </cell>
          <cell r="AO311" t="str">
            <v>WSWT23211125120SMFX</v>
          </cell>
          <cell r="AQ311" t="e">
            <v>#REF!</v>
          </cell>
          <cell r="AR311" t="e">
            <v>#REF!</v>
          </cell>
          <cell r="AS311" t="e">
            <v>#REF!</v>
          </cell>
          <cell r="AT311" t="e">
            <v>#REF!</v>
          </cell>
          <cell r="AU311" t="e">
            <v>#REF!</v>
          </cell>
          <cell r="BZ311" t="str">
            <v>WROP2301125/WRBR21940</v>
          </cell>
          <cell r="CA311">
            <v>0</v>
          </cell>
          <cell r="DL311"/>
          <cell r="DM311" t="str">
            <v>Lead time</v>
          </cell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>
            <v>0</v>
          </cell>
        </row>
        <row r="312">
          <cell r="B312">
            <v>0</v>
          </cell>
          <cell r="C312"/>
          <cell r="E312"/>
          <cell r="F312" t="str">
            <v xml:space="preserve">  </v>
          </cell>
          <cell r="G312">
            <v>23</v>
          </cell>
          <cell r="H312">
            <v>37</v>
          </cell>
          <cell r="I312" t="str">
            <v>ขาว</v>
          </cell>
          <cell r="J312"/>
          <cell r="L312">
            <v>130</v>
          </cell>
          <cell r="M312" t="str">
            <v>+</v>
          </cell>
          <cell r="N312">
            <v>3</v>
          </cell>
          <cell r="R312"/>
          <cell r="T312"/>
          <cell r="U312"/>
          <cell r="V312"/>
          <cell r="X312"/>
          <cell r="Z312"/>
          <cell r="AA312"/>
          <cell r="AB312">
            <v>0</v>
          </cell>
          <cell r="AC312">
            <v>0</v>
          </cell>
          <cell r="AD312"/>
          <cell r="AG312"/>
          <cell r="AI312" t="str">
            <v>ระบุในSD</v>
          </cell>
          <cell r="AJ312"/>
          <cell r="AL312">
            <v>0</v>
          </cell>
          <cell r="AM312"/>
          <cell r="AN312">
            <v>0</v>
          </cell>
          <cell r="AO312" t="str">
            <v>WSWT23211125130</v>
          </cell>
          <cell r="AQ312" t="e">
            <v>#REF!</v>
          </cell>
          <cell r="AR312" t="e">
            <v>#REF!</v>
          </cell>
          <cell r="AS312" t="e">
            <v>#REF!</v>
          </cell>
          <cell r="AT312" t="e">
            <v>#REF!</v>
          </cell>
          <cell r="AU312" t="e">
            <v>#REF!</v>
          </cell>
          <cell r="BZ312" t="str">
            <v>WRWT211125/WRWT251080</v>
          </cell>
          <cell r="CA312">
            <v>0</v>
          </cell>
          <cell r="DL312"/>
          <cell r="DM312" t="str">
            <v>Lead time</v>
          </cell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>
            <v>0</v>
          </cell>
        </row>
        <row r="313">
          <cell r="B313">
            <v>0</v>
          </cell>
          <cell r="C313"/>
          <cell r="E313"/>
          <cell r="F313"/>
          <cell r="G313">
            <v>23</v>
          </cell>
          <cell r="H313">
            <v>37</v>
          </cell>
          <cell r="I313"/>
          <cell r="J313"/>
          <cell r="L313">
            <v>120</v>
          </cell>
          <cell r="M313" t="str">
            <v>±</v>
          </cell>
          <cell r="N313">
            <v>3</v>
          </cell>
          <cell r="R313"/>
          <cell r="T313"/>
          <cell r="U313"/>
          <cell r="V313"/>
          <cell r="X313"/>
          <cell r="Z313"/>
          <cell r="AA313"/>
          <cell r="AB313">
            <v>0</v>
          </cell>
          <cell r="AC313">
            <v>0</v>
          </cell>
          <cell r="AD313"/>
          <cell r="AG313"/>
          <cell r="AI313" t="str">
            <v>ระบุในSD</v>
          </cell>
          <cell r="AJ313"/>
          <cell r="AL313">
            <v>0</v>
          </cell>
          <cell r="AM313"/>
          <cell r="AN313">
            <v>0</v>
          </cell>
          <cell r="AO313" t="str">
            <v>WSWT2321112512051</v>
          </cell>
          <cell r="AQ313" t="e">
            <v>#REF!</v>
          </cell>
          <cell r="AR313" t="e">
            <v>#REF!</v>
          </cell>
          <cell r="AS313" t="e">
            <v>#REF!</v>
          </cell>
          <cell r="AT313" t="e">
            <v>#REF!</v>
          </cell>
          <cell r="AU313" t="e">
            <v>#REF!</v>
          </cell>
          <cell r="BZ313" t="str">
            <v>WRWT211125/WRWT21900</v>
          </cell>
          <cell r="CA313">
            <v>0</v>
          </cell>
          <cell r="DL313"/>
          <cell r="DM313" t="str">
            <v>Lead time</v>
          </cell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>
            <v>0</v>
          </cell>
        </row>
        <row r="314">
          <cell r="B314" t="str">
            <v>MK67-001490</v>
          </cell>
          <cell r="C314">
            <v>45601</v>
          </cell>
          <cell r="E314" t="str">
            <v>บจก.น้ำตาลทิพย์สุโขทัย</v>
          </cell>
          <cell r="F314" t="str">
            <v>Green for white sugar</v>
          </cell>
          <cell r="G314">
            <v>23</v>
          </cell>
          <cell r="H314">
            <v>37</v>
          </cell>
          <cell r="I314" t="str">
            <v>ขาว</v>
          </cell>
          <cell r="J314"/>
          <cell r="L314">
            <v>130</v>
          </cell>
          <cell r="M314" t="str">
            <v>±</v>
          </cell>
          <cell r="N314">
            <v>5</v>
          </cell>
          <cell r="R314" t="str">
            <v>บิด</v>
          </cell>
          <cell r="T314">
            <v>24</v>
          </cell>
          <cell r="U314">
            <v>40</v>
          </cell>
          <cell r="V314">
            <v>55</v>
          </cell>
          <cell r="X314" t="str">
            <v>รอแจ้ง</v>
          </cell>
          <cell r="Z314" t="str">
            <v>300แบน</v>
          </cell>
          <cell r="AA314">
            <v>100000</v>
          </cell>
          <cell r="AB314">
            <v>3207.7128103679997</v>
          </cell>
          <cell r="AC314">
            <v>0</v>
          </cell>
          <cell r="AD314">
            <v>3207.7128103679997</v>
          </cell>
          <cell r="AG314"/>
          <cell r="AI314"/>
          <cell r="AJ314">
            <v>1500</v>
          </cell>
          <cell r="AL314">
            <v>98500</v>
          </cell>
          <cell r="AM314"/>
          <cell r="AN314">
            <v>103425</v>
          </cell>
          <cell r="AO314" t="str">
            <v>WSWT2321112512551</v>
          </cell>
          <cell r="AQ314">
            <v>105955.465</v>
          </cell>
          <cell r="AR314">
            <v>20359</v>
          </cell>
          <cell r="AS314">
            <v>85596.464999999997</v>
          </cell>
          <cell r="AT314">
            <v>0</v>
          </cell>
          <cell r="AU314">
            <v>0</v>
          </cell>
          <cell r="BZ314" t="str">
            <v>WRWT211125/WRWT251030</v>
          </cell>
          <cell r="CA314">
            <v>10965.216264845832</v>
          </cell>
          <cell r="DL314" t="str">
            <v>P9</v>
          </cell>
          <cell r="DM314">
            <v>3</v>
          </cell>
          <cell r="DN314" t="str">
            <v>รอแจ้ง</v>
          </cell>
          <cell r="DP314" t="e">
            <v>#VALUE!</v>
          </cell>
          <cell r="DQ314"/>
          <cell r="DR314" t="e">
            <v>#VALUE!</v>
          </cell>
          <cell r="DS314" t="e">
            <v>#VALUE!</v>
          </cell>
          <cell r="DT314" t="e">
            <v>#VALUE!</v>
          </cell>
          <cell r="DU314" t="e">
            <v>#VALUE!</v>
          </cell>
          <cell r="DW314" t="e">
            <v>#VALUE!</v>
          </cell>
          <cell r="DX314"/>
          <cell r="DY314"/>
          <cell r="DZ314"/>
          <cell r="EA314"/>
          <cell r="EB314"/>
          <cell r="EC314" t="str">
            <v>งานพิมพ์</v>
          </cell>
          <cell r="ED314" t="str">
            <v xml:space="preserve"> /</v>
          </cell>
          <cell r="EG314"/>
          <cell r="EH314"/>
          <cell r="EI314"/>
        </row>
        <row r="315">
          <cell r="B315" t="str">
            <v>MK67-001490</v>
          </cell>
          <cell r="C315">
            <v>45601</v>
          </cell>
          <cell r="E315" t="str">
            <v>บจก.น้ำตาลทิพย์สุโขทัย</v>
          </cell>
          <cell r="F315" t="str">
            <v>Green for white sugar</v>
          </cell>
          <cell r="G315">
            <v>23</v>
          </cell>
          <cell r="H315">
            <v>37</v>
          </cell>
          <cell r="I315" t="str">
            <v>ขาว</v>
          </cell>
          <cell r="J315"/>
          <cell r="L315">
            <v>130</v>
          </cell>
          <cell r="M315" t="str">
            <v>±</v>
          </cell>
          <cell r="N315">
            <v>5</v>
          </cell>
          <cell r="R315" t="str">
            <v>บิด</v>
          </cell>
          <cell r="T315">
            <v>24</v>
          </cell>
          <cell r="U315">
            <v>40</v>
          </cell>
          <cell r="V315">
            <v>55</v>
          </cell>
          <cell r="X315" t="str">
            <v>รอแจ้ง</v>
          </cell>
          <cell r="Z315" t="str">
            <v>300แบน</v>
          </cell>
          <cell r="AA315">
            <v>337878</v>
          </cell>
          <cell r="AB315">
            <v>11003.203948644863</v>
          </cell>
          <cell r="AC315">
            <v>0</v>
          </cell>
          <cell r="AD315">
            <v>11003.203948644863</v>
          </cell>
          <cell r="AG315"/>
          <cell r="AI315"/>
          <cell r="AJ315">
            <v>0</v>
          </cell>
          <cell r="AL315">
            <v>337878</v>
          </cell>
          <cell r="AM315"/>
          <cell r="AN315">
            <v>354771.9</v>
          </cell>
          <cell r="AO315" t="str">
            <v>WSWT2321112512551</v>
          </cell>
          <cell r="AQ315">
            <v>363451.98582000006</v>
          </cell>
          <cell r="AR315">
            <v>0</v>
          </cell>
          <cell r="AS315">
            <v>363451.98582000006</v>
          </cell>
          <cell r="AT315">
            <v>0</v>
          </cell>
          <cell r="AU315">
            <v>0</v>
          </cell>
          <cell r="BZ315" t="str">
            <v>WRWT211125/WRWT251030</v>
          </cell>
          <cell r="CA315">
            <v>46559.511849046357</v>
          </cell>
          <cell r="DL315" t="str">
            <v>P9</v>
          </cell>
          <cell r="DM315">
            <v>3</v>
          </cell>
          <cell r="DN315" t="str">
            <v>รอแจ้ง</v>
          </cell>
          <cell r="DP315" t="e">
            <v>#VALUE!</v>
          </cell>
          <cell r="DQ315"/>
          <cell r="DR315" t="e">
            <v>#VALUE!</v>
          </cell>
          <cell r="DS315" t="e">
            <v>#VALUE!</v>
          </cell>
          <cell r="DT315" t="e">
            <v>#VALUE!</v>
          </cell>
          <cell r="DU315" t="e">
            <v>#VALUE!</v>
          </cell>
          <cell r="DW315" t="e">
            <v>#VALUE!</v>
          </cell>
          <cell r="DX315"/>
          <cell r="DY315"/>
          <cell r="DZ315"/>
          <cell r="EA315"/>
          <cell r="EB315"/>
          <cell r="EC315" t="str">
            <v>งานพิมพ์</v>
          </cell>
          <cell r="ED315" t="str">
            <v xml:space="preserve"> /</v>
          </cell>
          <cell r="EG315"/>
          <cell r="EH315"/>
          <cell r="EI315"/>
        </row>
        <row r="316">
          <cell r="B316">
            <v>0</v>
          </cell>
          <cell r="C316"/>
          <cell r="E316"/>
          <cell r="F316"/>
          <cell r="G316">
            <v>23</v>
          </cell>
          <cell r="H316">
            <v>37</v>
          </cell>
          <cell r="I316"/>
          <cell r="J316"/>
          <cell r="L316">
            <v>128</v>
          </cell>
          <cell r="M316" t="str">
            <v>±</v>
          </cell>
          <cell r="N316">
            <v>5</v>
          </cell>
          <cell r="R316"/>
          <cell r="T316"/>
          <cell r="U316"/>
          <cell r="V316"/>
          <cell r="X316"/>
          <cell r="Z316"/>
          <cell r="AA316"/>
          <cell r="AB316"/>
          <cell r="AC316">
            <v>0</v>
          </cell>
          <cell r="AD316"/>
          <cell r="AG316"/>
          <cell r="AI316" t="str">
            <v>ระบุในSD</v>
          </cell>
          <cell r="AJ316"/>
          <cell r="AL316">
            <v>0</v>
          </cell>
          <cell r="AM316"/>
          <cell r="AN316">
            <v>0</v>
          </cell>
          <cell r="AO316" t="str">
            <v>WSWT2321112512551</v>
          </cell>
          <cell r="AQ316">
            <v>469407.45082000003</v>
          </cell>
          <cell r="AR316">
            <v>20359</v>
          </cell>
          <cell r="AS316">
            <v>449048.45082000003</v>
          </cell>
          <cell r="AT316">
            <v>0</v>
          </cell>
          <cell r="AU316">
            <v>0</v>
          </cell>
          <cell r="BZ316" t="str">
            <v>WRWT2301125/WRWT251030</v>
          </cell>
          <cell r="CA316">
            <v>0</v>
          </cell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>
            <v>0</v>
          </cell>
          <cell r="EI316">
            <v>0</v>
          </cell>
        </row>
        <row r="317">
          <cell r="B317" t="str">
            <v>MK68-001160</v>
          </cell>
          <cell r="C317">
            <v>45923</v>
          </cell>
          <cell r="E317" t="str">
            <v>หจก.อนนท์อุตสาหกรรม</v>
          </cell>
          <cell r="F317" t="str">
            <v>อนนท์ 50กก.</v>
          </cell>
          <cell r="G317">
            <v>24</v>
          </cell>
          <cell r="H317">
            <v>37</v>
          </cell>
          <cell r="I317" t="str">
            <v>ขาว</v>
          </cell>
          <cell r="J317"/>
          <cell r="L317">
            <v>120</v>
          </cell>
          <cell r="M317" t="str">
            <v>±</v>
          </cell>
          <cell r="N317">
            <v>3</v>
          </cell>
          <cell r="R317" t="str">
            <v>ไม่</v>
          </cell>
          <cell r="T317">
            <v>25</v>
          </cell>
          <cell r="U317">
            <v>40</v>
          </cell>
          <cell r="V317">
            <v>55</v>
          </cell>
          <cell r="X317">
            <v>45948</v>
          </cell>
          <cell r="Z317" t="str">
            <v>500กระสอบแบน</v>
          </cell>
          <cell r="AA317">
            <v>5000</v>
          </cell>
          <cell r="AB317">
            <v>169.61256399999996</v>
          </cell>
          <cell r="AC317">
            <v>0</v>
          </cell>
          <cell r="AD317">
            <v>169.61256399999996</v>
          </cell>
          <cell r="AG317"/>
          <cell r="AI317"/>
          <cell r="AJ317">
            <v>0</v>
          </cell>
          <cell r="AL317">
            <v>5000</v>
          </cell>
          <cell r="AM317"/>
          <cell r="AN317">
            <v>5250</v>
          </cell>
          <cell r="AO317" t="str">
            <v>WSWT24211125120</v>
          </cell>
          <cell r="AQ317">
            <v>5378.4500000000007</v>
          </cell>
          <cell r="AR317">
            <v>0</v>
          </cell>
          <cell r="AS317">
            <v>5378.4500000000007</v>
          </cell>
          <cell r="AT317">
            <v>0</v>
          </cell>
          <cell r="AU317">
            <v>0</v>
          </cell>
          <cell r="BZ317" t="str">
            <v>WRWT211125/WRWT25850</v>
          </cell>
          <cell r="CA317">
            <v>659.57725166666671</v>
          </cell>
          <cell r="DL317" t="str">
            <v>P9</v>
          </cell>
          <cell r="DM317">
            <v>3</v>
          </cell>
          <cell r="DN317">
            <v>45948</v>
          </cell>
          <cell r="DP317">
            <v>45943</v>
          </cell>
          <cell r="DQ317"/>
          <cell r="DR317">
            <v>45938</v>
          </cell>
          <cell r="DS317">
            <v>45945</v>
          </cell>
          <cell r="DT317">
            <v>45946</v>
          </cell>
          <cell r="DU317">
            <v>45946</v>
          </cell>
          <cell r="DW317">
            <v>45947</v>
          </cell>
          <cell r="DX317"/>
          <cell r="DY317"/>
          <cell r="DZ317"/>
          <cell r="EA317"/>
          <cell r="EB317"/>
          <cell r="EC317" t="str">
            <v>งานพิมพ์</v>
          </cell>
          <cell r="ED317" t="str">
            <v>รอART</v>
          </cell>
          <cell r="EG317"/>
          <cell r="EH317"/>
          <cell r="EI317"/>
        </row>
        <row r="318">
          <cell r="B318" t="str">
            <v>MK68-001160</v>
          </cell>
          <cell r="C318">
            <v>45923</v>
          </cell>
          <cell r="E318" t="str">
            <v>หจก.อนนท์อุตสาหกรรม</v>
          </cell>
          <cell r="F318" t="str">
            <v>ไม่พิมพ์</v>
          </cell>
          <cell r="G318">
            <v>24</v>
          </cell>
          <cell r="H318">
            <v>37</v>
          </cell>
          <cell r="I318" t="str">
            <v>ขาว</v>
          </cell>
          <cell r="J318"/>
          <cell r="L318">
            <v>120</v>
          </cell>
          <cell r="M318" t="str">
            <v>±</v>
          </cell>
          <cell r="N318">
            <v>3</v>
          </cell>
          <cell r="R318" t="str">
            <v>ไม่</v>
          </cell>
          <cell r="T318">
            <v>25</v>
          </cell>
          <cell r="U318">
            <v>40</v>
          </cell>
          <cell r="V318">
            <v>55</v>
          </cell>
          <cell r="X318">
            <v>45948</v>
          </cell>
          <cell r="Z318" t="str">
            <v>500กระสอบแบน</v>
          </cell>
          <cell r="AA318">
            <v>5000</v>
          </cell>
          <cell r="AB318">
            <v>169.61256399999996</v>
          </cell>
          <cell r="AC318">
            <v>0</v>
          </cell>
          <cell r="AD318">
            <v>169.61256399999996</v>
          </cell>
          <cell r="AG318"/>
          <cell r="AI318"/>
          <cell r="AJ318">
            <v>0</v>
          </cell>
          <cell r="AL318">
            <v>5000</v>
          </cell>
          <cell r="AM318"/>
          <cell r="AN318">
            <v>0</v>
          </cell>
          <cell r="AO318" t="str">
            <v>WSWT24211125120</v>
          </cell>
          <cell r="AQ318">
            <v>5378.4500000000007</v>
          </cell>
          <cell r="AR318">
            <v>0</v>
          </cell>
          <cell r="AS318">
            <v>5378.4500000000007</v>
          </cell>
          <cell r="AT318">
            <v>0</v>
          </cell>
          <cell r="AU318">
            <v>0</v>
          </cell>
          <cell r="BZ318" t="str">
            <v>WRWT211125/WRWT25850</v>
          </cell>
          <cell r="CA318">
            <v>659.57725166666671</v>
          </cell>
          <cell r="DL318" t="str">
            <v>P13</v>
          </cell>
          <cell r="DM318">
            <v>2</v>
          </cell>
          <cell r="DN318">
            <v>45948</v>
          </cell>
          <cell r="DP318">
            <v>45943</v>
          </cell>
          <cell r="DQ318"/>
          <cell r="DR318"/>
          <cell r="DS318"/>
          <cell r="DT318"/>
          <cell r="DU318">
            <v>45946</v>
          </cell>
          <cell r="DW318">
            <v>45947</v>
          </cell>
          <cell r="DX318"/>
          <cell r="DY318"/>
          <cell r="DZ318"/>
          <cell r="EA318"/>
          <cell r="EB318"/>
          <cell r="EC318" t="str">
            <v>ตัด</v>
          </cell>
          <cell r="ED318"/>
          <cell r="EG318"/>
          <cell r="EH318"/>
          <cell r="EI318"/>
        </row>
        <row r="319">
          <cell r="B319">
            <v>0</v>
          </cell>
          <cell r="C319"/>
          <cell r="E319"/>
          <cell r="F319"/>
          <cell r="G319">
            <v>24</v>
          </cell>
          <cell r="H319">
            <v>37</v>
          </cell>
          <cell r="I319"/>
          <cell r="J319"/>
          <cell r="L319">
            <v>120</v>
          </cell>
          <cell r="M319" t="str">
            <v>+</v>
          </cell>
          <cell r="N319">
            <v>3</v>
          </cell>
          <cell r="R319"/>
          <cell r="T319"/>
          <cell r="U319"/>
          <cell r="V319"/>
          <cell r="X319"/>
          <cell r="Z319"/>
          <cell r="AA319"/>
          <cell r="AB319"/>
          <cell r="AC319">
            <v>0</v>
          </cell>
          <cell r="AD319"/>
          <cell r="AG319"/>
          <cell r="AI319" t="str">
            <v>ระบุในSD</v>
          </cell>
          <cell r="AJ319"/>
          <cell r="AL319">
            <v>0</v>
          </cell>
          <cell r="AM319"/>
          <cell r="AN319">
            <v>0</v>
          </cell>
          <cell r="AO319" t="str">
            <v>WSWT24211125120</v>
          </cell>
          <cell r="AQ319">
            <v>10756.900000000001</v>
          </cell>
          <cell r="AR319">
            <v>0</v>
          </cell>
          <cell r="AS319">
            <v>10756.900000000001</v>
          </cell>
          <cell r="AT319">
            <v>0</v>
          </cell>
          <cell r="AU319">
            <v>0</v>
          </cell>
          <cell r="BZ319" t="str">
            <v>WRWT2401125/WRWT25850</v>
          </cell>
          <cell r="CA319">
            <v>0</v>
          </cell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>
            <v>0</v>
          </cell>
          <cell r="EI319">
            <v>0</v>
          </cell>
        </row>
        <row r="320">
          <cell r="B320">
            <v>0</v>
          </cell>
          <cell r="C320"/>
          <cell r="E320"/>
          <cell r="F320" t="str">
            <v xml:space="preserve"> </v>
          </cell>
          <cell r="G320">
            <v>24</v>
          </cell>
          <cell r="H320">
            <v>37</v>
          </cell>
          <cell r="I320"/>
          <cell r="J320"/>
          <cell r="L320">
            <v>125</v>
          </cell>
          <cell r="M320" t="str">
            <v>+</v>
          </cell>
          <cell r="N320">
            <v>3</v>
          </cell>
          <cell r="R320"/>
          <cell r="T320"/>
          <cell r="U320"/>
          <cell r="V320"/>
          <cell r="X320"/>
          <cell r="Z320"/>
          <cell r="AA320"/>
          <cell r="AB320"/>
          <cell r="AC320">
            <v>0</v>
          </cell>
          <cell r="AD320"/>
          <cell r="AG320"/>
          <cell r="AI320" t="str">
            <v>ระบุในSD</v>
          </cell>
          <cell r="AJ320"/>
          <cell r="AL320">
            <v>0</v>
          </cell>
          <cell r="AM320"/>
          <cell r="AN320">
            <v>0</v>
          </cell>
          <cell r="AO320" t="str">
            <v>WSWT2421112512551</v>
          </cell>
          <cell r="AQ320" t="e">
            <v>#REF!</v>
          </cell>
          <cell r="AR320" t="e">
            <v>#REF!</v>
          </cell>
          <cell r="AS320" t="e">
            <v>#REF!</v>
          </cell>
          <cell r="AT320" t="e">
            <v>#REF!</v>
          </cell>
          <cell r="AU320" t="e">
            <v>#REF!</v>
          </cell>
          <cell r="BZ320" t="str">
            <v>WRWT2401125/WRWT25960</v>
          </cell>
          <cell r="CA320">
            <v>0</v>
          </cell>
          <cell r="DL320"/>
          <cell r="DM320" t="str">
            <v>Lead time</v>
          </cell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>
            <v>0</v>
          </cell>
          <cell r="EI320">
            <v>0</v>
          </cell>
        </row>
        <row r="321">
          <cell r="B321">
            <v>0</v>
          </cell>
          <cell r="C321"/>
          <cell r="E321"/>
          <cell r="F321"/>
          <cell r="G321">
            <v>26</v>
          </cell>
          <cell r="H321">
            <v>38</v>
          </cell>
          <cell r="I321" t="str">
            <v>เหลือง</v>
          </cell>
          <cell r="J321"/>
          <cell r="L321">
            <v>105</v>
          </cell>
          <cell r="M321" t="str">
            <v>±</v>
          </cell>
          <cell r="N321">
            <v>5</v>
          </cell>
          <cell r="R321"/>
          <cell r="T321"/>
          <cell r="U321"/>
          <cell r="V321"/>
          <cell r="X321"/>
          <cell r="Z321"/>
          <cell r="AA321"/>
          <cell r="AB321">
            <v>0</v>
          </cell>
          <cell r="AC321">
            <v>0</v>
          </cell>
          <cell r="AD321"/>
          <cell r="AG321"/>
          <cell r="AI321" t="str">
            <v>ระบุในSD</v>
          </cell>
          <cell r="AJ321"/>
          <cell r="AL321">
            <v>0</v>
          </cell>
          <cell r="AM321"/>
          <cell r="AN321">
            <v>0</v>
          </cell>
          <cell r="AO321" t="str">
            <v>WSYL2625850</v>
          </cell>
          <cell r="AQ321" t="e">
            <v>#REF!</v>
          </cell>
          <cell r="AR321" t="e">
            <v>#REF!</v>
          </cell>
          <cell r="AS321" t="e">
            <v>#REF!</v>
          </cell>
          <cell r="AT321" t="e">
            <v>#REF!</v>
          </cell>
          <cell r="AU321" t="e">
            <v>#REF!</v>
          </cell>
          <cell r="BZ321" t="str">
            <v>WRYL25850/WRYL25850</v>
          </cell>
          <cell r="CA321">
            <v>0</v>
          </cell>
          <cell r="DL321"/>
          <cell r="DM321" t="str">
            <v>Lead time</v>
          </cell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>
            <v>0</v>
          </cell>
        </row>
        <row r="322">
          <cell r="B322" t="str">
            <v>MK68-001030</v>
          </cell>
          <cell r="C322">
            <v>45894</v>
          </cell>
          <cell r="E322" t="str">
            <v>คุณธนนท์ อุทัยไพศาลวงศ์</v>
          </cell>
          <cell r="F322" t="str">
            <v>ไม่พิมพ์</v>
          </cell>
          <cell r="G322">
            <v>26</v>
          </cell>
          <cell r="H322">
            <v>39</v>
          </cell>
          <cell r="I322" t="str">
            <v>ขาว</v>
          </cell>
          <cell r="J322"/>
          <cell r="L322">
            <v>93</v>
          </cell>
          <cell r="M322" t="str">
            <v>±</v>
          </cell>
          <cell r="N322">
            <v>5</v>
          </cell>
          <cell r="R322" t="str">
            <v>ไม่</v>
          </cell>
          <cell r="T322" t="str">
            <v>ไม่สวมถุงใน</v>
          </cell>
          <cell r="U322"/>
          <cell r="V322"/>
          <cell r="X322">
            <v>45930</v>
          </cell>
          <cell r="Z322" t="str">
            <v>มัด100</v>
          </cell>
          <cell r="AA322">
            <v>5000</v>
          </cell>
          <cell r="AB322">
            <v>0</v>
          </cell>
          <cell r="AC322">
            <v>0</v>
          </cell>
          <cell r="AD322">
            <v>0</v>
          </cell>
          <cell r="AG322" t="str">
            <v>รอส่ง</v>
          </cell>
          <cell r="AI322"/>
          <cell r="AJ322">
            <v>5000</v>
          </cell>
          <cell r="AL322">
            <v>0</v>
          </cell>
          <cell r="AM322"/>
          <cell r="AN322">
            <v>0</v>
          </cell>
          <cell r="AO322" t="str">
            <v>WSWT2625650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BZ322" t="str">
            <v>WRWT25650/WRWT25650</v>
          </cell>
          <cell r="CA322">
            <v>0</v>
          </cell>
          <cell r="DL322" t="str">
            <v>P3</v>
          </cell>
          <cell r="DM322">
            <v>1</v>
          </cell>
          <cell r="DN322">
            <v>45930</v>
          </cell>
          <cell r="DP322">
            <v>45925</v>
          </cell>
          <cell r="DQ322"/>
          <cell r="DR322"/>
          <cell r="DS322"/>
          <cell r="DT322"/>
          <cell r="DU322">
            <v>45929</v>
          </cell>
          <cell r="DW322"/>
          <cell r="DX322"/>
          <cell r="DY322"/>
          <cell r="DZ322"/>
          <cell r="EA322"/>
          <cell r="EB322"/>
          <cell r="EC322" t="str">
            <v>ตัด</v>
          </cell>
          <cell r="ED322"/>
          <cell r="EG322"/>
          <cell r="EH322"/>
          <cell r="EI322"/>
        </row>
        <row r="323">
          <cell r="B323">
            <v>0</v>
          </cell>
          <cell r="C323"/>
          <cell r="E323"/>
          <cell r="F323"/>
          <cell r="G323">
            <v>26</v>
          </cell>
          <cell r="H323">
            <v>43</v>
          </cell>
          <cell r="I323" t="str">
            <v>ขาว</v>
          </cell>
          <cell r="J323"/>
          <cell r="L323">
            <v>102</v>
          </cell>
          <cell r="M323" t="str">
            <v>±</v>
          </cell>
          <cell r="N323">
            <v>5</v>
          </cell>
          <cell r="R323"/>
          <cell r="T323"/>
          <cell r="U323"/>
          <cell r="V323"/>
          <cell r="X323"/>
          <cell r="Z323"/>
          <cell r="AA323"/>
          <cell r="AB323">
            <v>0</v>
          </cell>
          <cell r="AC323">
            <v>0</v>
          </cell>
          <cell r="AD323"/>
          <cell r="AG323"/>
          <cell r="AI323" t="str">
            <v>ระบุในSD</v>
          </cell>
          <cell r="AJ323"/>
          <cell r="AL323">
            <v>0</v>
          </cell>
          <cell r="AM323"/>
          <cell r="AN323">
            <v>0</v>
          </cell>
          <cell r="AO323" t="str">
            <v>WSWT2625650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BZ323" t="str">
            <v>WRWT25650/WRWT25650</v>
          </cell>
          <cell r="CA323">
            <v>0</v>
          </cell>
          <cell r="DL323"/>
          <cell r="DM323" t="str">
            <v>Lead time</v>
          </cell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>
            <v>0</v>
          </cell>
        </row>
        <row r="324">
          <cell r="B324" t="str">
            <v>MK68-001166</v>
          </cell>
          <cell r="C324">
            <v>45924</v>
          </cell>
          <cell r="E324" t="str">
            <v>บจก.เอ็นทีฟีด</v>
          </cell>
          <cell r="F324" t="str">
            <v>ไม่พิมพ์</v>
          </cell>
          <cell r="G324">
            <v>26</v>
          </cell>
          <cell r="H324">
            <v>40</v>
          </cell>
          <cell r="I324" t="str">
            <v>ขาว</v>
          </cell>
          <cell r="J324"/>
          <cell r="L324">
            <v>95</v>
          </cell>
          <cell r="M324" t="str">
            <v>±</v>
          </cell>
          <cell r="N324">
            <v>5</v>
          </cell>
          <cell r="R324" t="str">
            <v>ไม่</v>
          </cell>
          <cell r="T324" t="str">
            <v>ไม่สวมถุงใน</v>
          </cell>
          <cell r="U324"/>
          <cell r="V324"/>
          <cell r="X324">
            <v>45930</v>
          </cell>
          <cell r="Z324" t="str">
            <v>มัด100</v>
          </cell>
          <cell r="AA324">
            <v>3000</v>
          </cell>
          <cell r="AB324">
            <v>0</v>
          </cell>
          <cell r="AC324">
            <v>0</v>
          </cell>
          <cell r="AD324">
            <v>0</v>
          </cell>
          <cell r="AG324"/>
          <cell r="AI324"/>
          <cell r="AJ324">
            <v>0</v>
          </cell>
          <cell r="AL324">
            <v>3000</v>
          </cell>
          <cell r="AM324"/>
          <cell r="AN324">
            <v>0</v>
          </cell>
          <cell r="AO324" t="str">
            <v>WSWT262575051</v>
          </cell>
          <cell r="AQ324">
            <v>3478.5300000000007</v>
          </cell>
          <cell r="AR324">
            <v>3478.5300000000007</v>
          </cell>
          <cell r="AS324">
            <v>0</v>
          </cell>
          <cell r="AT324">
            <v>0</v>
          </cell>
          <cell r="AU324">
            <v>0</v>
          </cell>
          <cell r="BZ324" t="str">
            <v>WRWT25800/WRWT25650</v>
          </cell>
          <cell r="CA324">
            <v>0</v>
          </cell>
          <cell r="DL324" t="str">
            <v>P3</v>
          </cell>
          <cell r="DM324">
            <v>1</v>
          </cell>
          <cell r="DN324">
            <v>45930</v>
          </cell>
          <cell r="DP324">
            <v>45925</v>
          </cell>
          <cell r="DQ324"/>
          <cell r="DR324"/>
          <cell r="DS324"/>
          <cell r="DT324"/>
          <cell r="DU324">
            <v>45929</v>
          </cell>
          <cell r="DW324"/>
          <cell r="DX324"/>
          <cell r="DY324"/>
          <cell r="DZ324"/>
          <cell r="EA324"/>
          <cell r="EB324"/>
          <cell r="EC324" t="str">
            <v>ตัด</v>
          </cell>
          <cell r="ED324"/>
          <cell r="EG324"/>
          <cell r="EH324"/>
          <cell r="EI324"/>
        </row>
        <row r="325">
          <cell r="B325">
            <v>0</v>
          </cell>
          <cell r="C325"/>
          <cell r="E325"/>
          <cell r="F325"/>
          <cell r="G325">
            <v>26</v>
          </cell>
          <cell r="H325">
            <v>43</v>
          </cell>
          <cell r="I325"/>
          <cell r="J325"/>
          <cell r="L325">
            <v>100</v>
          </cell>
          <cell r="M325" t="str">
            <v>±</v>
          </cell>
          <cell r="N325">
            <v>5</v>
          </cell>
          <cell r="R325"/>
          <cell r="T325"/>
          <cell r="U325"/>
          <cell r="V325"/>
          <cell r="X325"/>
          <cell r="Z325"/>
          <cell r="AA325"/>
          <cell r="AB325"/>
          <cell r="AC325">
            <v>0</v>
          </cell>
          <cell r="AD325"/>
          <cell r="AG325"/>
          <cell r="AI325" t="str">
            <v>ระบุในSD</v>
          </cell>
          <cell r="AJ325"/>
          <cell r="AL325">
            <v>0</v>
          </cell>
          <cell r="AM325"/>
          <cell r="AN325">
            <v>0</v>
          </cell>
          <cell r="AO325" t="str">
            <v>WSWT262575051</v>
          </cell>
          <cell r="AQ325">
            <v>3478.5300000000007</v>
          </cell>
          <cell r="AR325">
            <v>3478.5300000000007</v>
          </cell>
          <cell r="AS325">
            <v>0</v>
          </cell>
          <cell r="AT325">
            <v>0</v>
          </cell>
          <cell r="AU325">
            <v>0</v>
          </cell>
          <cell r="BZ325" t="str">
            <v>WRWT25800/WRWT25650</v>
          </cell>
          <cell r="CA325">
            <v>0</v>
          </cell>
          <cell r="DL325"/>
          <cell r="DM325" t="str">
            <v>Lead time</v>
          </cell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>
            <v>0</v>
          </cell>
          <cell r="EI325">
            <v>0</v>
          </cell>
        </row>
        <row r="326">
          <cell r="B326">
            <v>0</v>
          </cell>
          <cell r="C326"/>
          <cell r="E326"/>
          <cell r="F326"/>
          <cell r="G326">
            <v>26</v>
          </cell>
          <cell r="H326">
            <v>43</v>
          </cell>
          <cell r="I326"/>
          <cell r="J326"/>
          <cell r="L326">
            <v>113</v>
          </cell>
          <cell r="M326" t="str">
            <v>±</v>
          </cell>
          <cell r="N326">
            <v>5</v>
          </cell>
          <cell r="R326"/>
          <cell r="T326"/>
          <cell r="U326"/>
          <cell r="V326"/>
          <cell r="X326"/>
          <cell r="Z326"/>
          <cell r="AA326"/>
          <cell r="AB326"/>
          <cell r="AC326">
            <v>0</v>
          </cell>
          <cell r="AD326"/>
          <cell r="AG326"/>
          <cell r="AI326" t="str">
            <v>ระบุในSD</v>
          </cell>
          <cell r="AJ326"/>
          <cell r="AL326">
            <v>0</v>
          </cell>
          <cell r="AM326"/>
          <cell r="AN326">
            <v>0</v>
          </cell>
          <cell r="AO326" t="str">
            <v>WSWT2625700</v>
          </cell>
          <cell r="AQ326" t="e">
            <v>#REF!</v>
          </cell>
          <cell r="AR326" t="e">
            <v>#REF!</v>
          </cell>
          <cell r="AS326" t="e">
            <v>#REF!</v>
          </cell>
          <cell r="AT326" t="e">
            <v>#REF!</v>
          </cell>
          <cell r="AU326" t="e">
            <v>#REF!</v>
          </cell>
          <cell r="BZ326" t="str">
            <v>WRWT260800/WRWT25650</v>
          </cell>
          <cell r="CA326">
            <v>0</v>
          </cell>
          <cell r="DL326"/>
          <cell r="DM326" t="str">
            <v>Lead time</v>
          </cell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>
            <v>0</v>
          </cell>
          <cell r="EI326">
            <v>0</v>
          </cell>
        </row>
        <row r="327">
          <cell r="B327">
            <v>0</v>
          </cell>
          <cell r="C327"/>
          <cell r="E327"/>
          <cell r="F327"/>
          <cell r="G327">
            <v>26</v>
          </cell>
          <cell r="H327">
            <v>41</v>
          </cell>
          <cell r="I327"/>
          <cell r="J327"/>
          <cell r="L327">
            <v>90</v>
          </cell>
          <cell r="M327" t="str">
            <v>±</v>
          </cell>
          <cell r="N327">
            <v>5</v>
          </cell>
          <cell r="R327"/>
          <cell r="T327"/>
          <cell r="U327"/>
          <cell r="V327"/>
          <cell r="X327"/>
          <cell r="Z327"/>
          <cell r="AA327"/>
          <cell r="AB327"/>
          <cell r="AC327">
            <v>0</v>
          </cell>
          <cell r="AD327"/>
          <cell r="AG327"/>
          <cell r="AI327" t="str">
            <v>ระบุในSD</v>
          </cell>
          <cell r="AJ327"/>
          <cell r="AL327">
            <v>0</v>
          </cell>
          <cell r="AM327"/>
          <cell r="AN327">
            <v>0</v>
          </cell>
          <cell r="AO327" t="str">
            <v>WSWT2625800SM</v>
          </cell>
          <cell r="AQ327" t="e">
            <v>#REF!</v>
          </cell>
          <cell r="AR327" t="e">
            <v>#REF!</v>
          </cell>
          <cell r="AS327" t="e">
            <v>#REF!</v>
          </cell>
          <cell r="AT327" t="e">
            <v>#REF!</v>
          </cell>
          <cell r="AU327" t="e">
            <v>#REF!</v>
          </cell>
          <cell r="BZ327" t="str">
            <v>WRWT260800/WRWT25650</v>
          </cell>
          <cell r="CA327">
            <v>0</v>
          </cell>
          <cell r="DL327"/>
          <cell r="DM327" t="str">
            <v>Lead time</v>
          </cell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>
            <v>0</v>
          </cell>
          <cell r="EI327">
            <v>0</v>
          </cell>
        </row>
        <row r="328">
          <cell r="B328" t="str">
            <v>ประมาณการ</v>
          </cell>
          <cell r="C328" t="str">
            <v>ประมาณการ</v>
          </cell>
          <cell r="E328" t="str">
            <v>บจก.ที.ซี.ยูเนี่ยน อโกรเทค</v>
          </cell>
          <cell r="F328" t="str">
            <v>ไม่พิมพ์</v>
          </cell>
          <cell r="G328">
            <v>26</v>
          </cell>
          <cell r="H328">
            <v>43</v>
          </cell>
          <cell r="I328" t="str">
            <v>ขาว</v>
          </cell>
          <cell r="J328"/>
          <cell r="L328">
            <v>116</v>
          </cell>
          <cell r="M328" t="str">
            <v>±</v>
          </cell>
          <cell r="N328">
            <v>5</v>
          </cell>
          <cell r="R328" t="str">
            <v>ไม่</v>
          </cell>
          <cell r="T328" t="str">
            <v>ไม่สวมถุงใน</v>
          </cell>
          <cell r="U328"/>
          <cell r="V328"/>
          <cell r="X328">
            <v>45961</v>
          </cell>
          <cell r="Z328" t="str">
            <v xml:space="preserve">300กระสอบแบนเต็มใบ </v>
          </cell>
          <cell r="AA328">
            <v>10000</v>
          </cell>
          <cell r="AB328">
            <v>0</v>
          </cell>
          <cell r="AC328">
            <v>0</v>
          </cell>
          <cell r="AD328">
            <v>0</v>
          </cell>
          <cell r="AG328"/>
          <cell r="AI328"/>
          <cell r="AJ328">
            <v>0</v>
          </cell>
          <cell r="AL328">
            <v>10000</v>
          </cell>
          <cell r="AM328"/>
          <cell r="AN328">
            <v>0</v>
          </cell>
          <cell r="AO328" t="str">
            <v xml:space="preserve">WSWT2625800 </v>
          </cell>
          <cell r="AQ328">
            <v>12433.3</v>
          </cell>
          <cell r="AR328">
            <v>12433.3</v>
          </cell>
          <cell r="AS328">
            <v>0</v>
          </cell>
          <cell r="AT328">
            <v>0</v>
          </cell>
          <cell r="AU328">
            <v>0</v>
          </cell>
          <cell r="BZ328" t="str">
            <v>WRWT25800/WRWT25800</v>
          </cell>
          <cell r="CA328">
            <v>0</v>
          </cell>
          <cell r="DL328" t="str">
            <v>P3</v>
          </cell>
          <cell r="DM328">
            <v>1</v>
          </cell>
          <cell r="DN328">
            <v>45961</v>
          </cell>
          <cell r="DP328">
            <v>45956</v>
          </cell>
          <cell r="DQ328"/>
          <cell r="DR328"/>
          <cell r="DS328"/>
          <cell r="DT328"/>
          <cell r="DU328">
            <v>45960</v>
          </cell>
          <cell r="DW328"/>
          <cell r="DX328"/>
          <cell r="DY328"/>
          <cell r="DZ328"/>
          <cell r="EA328"/>
          <cell r="EB328"/>
          <cell r="EC328" t="str">
            <v>ตัด</v>
          </cell>
          <cell r="ED328"/>
          <cell r="EG328"/>
          <cell r="EH328"/>
          <cell r="EI328"/>
        </row>
        <row r="329">
          <cell r="B329">
            <v>0</v>
          </cell>
          <cell r="C329"/>
          <cell r="E329"/>
          <cell r="F329"/>
          <cell r="G329">
            <v>26</v>
          </cell>
          <cell r="H329">
            <v>43</v>
          </cell>
          <cell r="I329"/>
          <cell r="J329"/>
          <cell r="L329">
            <v>116</v>
          </cell>
          <cell r="M329" t="str">
            <v>±</v>
          </cell>
          <cell r="N329">
            <v>5</v>
          </cell>
          <cell r="R329"/>
          <cell r="T329"/>
          <cell r="U329"/>
          <cell r="V329"/>
          <cell r="X329"/>
          <cell r="Z329"/>
          <cell r="AA329"/>
          <cell r="AB329"/>
          <cell r="AC329">
            <v>0</v>
          </cell>
          <cell r="AD329"/>
          <cell r="AG329"/>
          <cell r="AI329" t="str">
            <v>ระบุในSD</v>
          </cell>
          <cell r="AJ329"/>
          <cell r="AL329">
            <v>0</v>
          </cell>
          <cell r="AM329"/>
          <cell r="AN329">
            <v>0</v>
          </cell>
          <cell r="AO329" t="str">
            <v xml:space="preserve">WSWT2625800 </v>
          </cell>
          <cell r="AQ329">
            <v>12433.3</v>
          </cell>
          <cell r="AR329">
            <v>12433.3</v>
          </cell>
          <cell r="AS329">
            <v>0</v>
          </cell>
          <cell r="AT329">
            <v>0</v>
          </cell>
          <cell r="AU329">
            <v>0</v>
          </cell>
          <cell r="BZ329" t="str">
            <v>WRWT260800/WRWT25800</v>
          </cell>
          <cell r="CA329">
            <v>0</v>
          </cell>
          <cell r="DL329"/>
          <cell r="DM329" t="str">
            <v>Lead time</v>
          </cell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>
            <v>0</v>
          </cell>
          <cell r="EI329">
            <v>0</v>
          </cell>
        </row>
        <row r="330">
          <cell r="B330" t="str">
            <v>MK68-001107</v>
          </cell>
          <cell r="C330">
            <v>45911</v>
          </cell>
          <cell r="E330" t="str">
            <v>บจก.ที.ซี.ยูเนี่ยน อโกรเทค</v>
          </cell>
          <cell r="F330" t="str">
            <v>TUNA MEAL MARIN TRUST</v>
          </cell>
          <cell r="G330">
            <v>26</v>
          </cell>
          <cell r="H330">
            <v>43</v>
          </cell>
          <cell r="I330" t="str">
            <v>ขาว</v>
          </cell>
          <cell r="J330" t="str">
            <v>ใส</v>
          </cell>
          <cell r="L330">
            <v>150</v>
          </cell>
          <cell r="M330" t="str">
            <v>±</v>
          </cell>
          <cell r="N330">
            <v>5</v>
          </cell>
          <cell r="R330" t="str">
            <v>บิด</v>
          </cell>
          <cell r="T330" t="str">
            <v>ไม่สวมถุงใน</v>
          </cell>
          <cell r="U330"/>
          <cell r="V330"/>
          <cell r="X330">
            <v>45929</v>
          </cell>
          <cell r="Z330" t="str">
            <v xml:space="preserve">300กระสอบแบนเต็มใบ </v>
          </cell>
          <cell r="AA330">
            <v>10000</v>
          </cell>
          <cell r="AB330">
            <v>0</v>
          </cell>
          <cell r="AC330">
            <v>0</v>
          </cell>
          <cell r="AD330">
            <v>0</v>
          </cell>
          <cell r="AG330"/>
          <cell r="AI330"/>
          <cell r="AJ330">
            <v>500</v>
          </cell>
          <cell r="AL330">
            <v>9500</v>
          </cell>
          <cell r="AM330"/>
          <cell r="AN330">
            <v>9975</v>
          </cell>
          <cell r="AO330" t="str">
            <v>WSWT2625850SM</v>
          </cell>
          <cell r="AQ330">
            <v>11811.635</v>
          </cell>
          <cell r="AR330">
            <v>11811.635</v>
          </cell>
          <cell r="AS330">
            <v>0</v>
          </cell>
          <cell r="AT330">
            <v>11811.635</v>
          </cell>
          <cell r="AU330">
            <v>0</v>
          </cell>
          <cell r="BZ330" t="str">
            <v>WRWT25850/WRWT25850</v>
          </cell>
          <cell r="CA330">
            <v>0</v>
          </cell>
          <cell r="DL330" t="str">
            <v>P6</v>
          </cell>
          <cell r="DM330">
            <v>4</v>
          </cell>
          <cell r="DN330">
            <v>45929</v>
          </cell>
          <cell r="DP330">
            <v>45924</v>
          </cell>
          <cell r="DQ330">
            <v>45925</v>
          </cell>
          <cell r="DR330">
            <v>45918</v>
          </cell>
          <cell r="DS330">
            <v>45926</v>
          </cell>
          <cell r="DT330">
            <v>45927</v>
          </cell>
          <cell r="DU330">
            <v>45928</v>
          </cell>
          <cell r="DW330"/>
          <cell r="DX330"/>
          <cell r="DY330"/>
          <cell r="DZ330"/>
          <cell r="EA330"/>
          <cell r="EB330"/>
          <cell r="EC330" t="str">
            <v>งานเคลือบ+พิมพ์</v>
          </cell>
          <cell r="ED330" t="str">
            <v xml:space="preserve"> /</v>
          </cell>
          <cell r="EG330"/>
          <cell r="EH330"/>
          <cell r="EI330"/>
        </row>
        <row r="331">
          <cell r="B331" t="str">
            <v>MK68-001066</v>
          </cell>
          <cell r="C331">
            <v>45901</v>
          </cell>
          <cell r="E331" t="str">
            <v>บจก.ที.ซี.ยูเนี่ยน อโกรเทค</v>
          </cell>
          <cell r="F331" t="str">
            <v>Zhejiang UN</v>
          </cell>
          <cell r="G331">
            <v>26</v>
          </cell>
          <cell r="H331">
            <v>43</v>
          </cell>
          <cell r="I331" t="str">
            <v>ขาว</v>
          </cell>
          <cell r="J331" t="str">
            <v>ใส</v>
          </cell>
          <cell r="L331">
            <v>150</v>
          </cell>
          <cell r="M331" t="str">
            <v>±</v>
          </cell>
          <cell r="N331">
            <v>5</v>
          </cell>
          <cell r="R331" t="str">
            <v>บิด</v>
          </cell>
          <cell r="T331" t="str">
            <v>ไม่สวมถุงใน</v>
          </cell>
          <cell r="U331"/>
          <cell r="V331"/>
          <cell r="X331">
            <v>45929</v>
          </cell>
          <cell r="Z331" t="str">
            <v xml:space="preserve">300กระสอบแบนเต็มใบ </v>
          </cell>
          <cell r="AA331">
            <v>30000</v>
          </cell>
          <cell r="AB331">
            <v>0</v>
          </cell>
          <cell r="AC331">
            <v>0</v>
          </cell>
          <cell r="AD331">
            <v>0</v>
          </cell>
          <cell r="AG331"/>
          <cell r="AI331"/>
          <cell r="AJ331">
            <v>3600</v>
          </cell>
          <cell r="AL331">
            <v>26400</v>
          </cell>
          <cell r="AM331">
            <v>9475</v>
          </cell>
          <cell r="AN331">
            <v>21551.25</v>
          </cell>
          <cell r="AO331" t="str">
            <v>WSWT2625850SM</v>
          </cell>
          <cell r="AQ331">
            <v>26795.315662500001</v>
          </cell>
          <cell r="AR331">
            <v>11484</v>
          </cell>
          <cell r="AS331">
            <v>15311.315662500001</v>
          </cell>
          <cell r="AT331">
            <v>5484</v>
          </cell>
          <cell r="AU331">
            <v>21311.315662500001</v>
          </cell>
          <cell r="BZ331" t="str">
            <v>WRWT25850/WRWT25850</v>
          </cell>
          <cell r="CA331">
            <v>1579.1070219925004</v>
          </cell>
          <cell r="DL331" t="str">
            <v>P6</v>
          </cell>
          <cell r="DM331">
            <v>4</v>
          </cell>
          <cell r="DN331">
            <v>45929</v>
          </cell>
          <cell r="DP331">
            <v>45924</v>
          </cell>
          <cell r="DQ331">
            <v>45925</v>
          </cell>
          <cell r="DR331">
            <v>45918</v>
          </cell>
          <cell r="DS331">
            <v>45926</v>
          </cell>
          <cell r="DT331">
            <v>45927</v>
          </cell>
          <cell r="DU331">
            <v>45928</v>
          </cell>
          <cell r="DW331"/>
          <cell r="DX331"/>
          <cell r="DY331"/>
          <cell r="DZ331"/>
          <cell r="EA331"/>
          <cell r="EB331"/>
          <cell r="EC331" t="str">
            <v>งานเคลือบ+พิมพ์</v>
          </cell>
          <cell r="ED331"/>
          <cell r="EG331"/>
          <cell r="EH331"/>
          <cell r="EI331"/>
        </row>
        <row r="332">
          <cell r="B332" t="str">
            <v>MK68-001067</v>
          </cell>
          <cell r="C332">
            <v>45901</v>
          </cell>
          <cell r="E332" t="str">
            <v>บจก.ที.ซี.ยูเนี่ยน อโกรเทค</v>
          </cell>
          <cell r="F332" t="str">
            <v>Zhejiang UN</v>
          </cell>
          <cell r="G332">
            <v>26</v>
          </cell>
          <cell r="H332">
            <v>43</v>
          </cell>
          <cell r="I332" t="str">
            <v>ขาว</v>
          </cell>
          <cell r="J332" t="str">
            <v>ใส</v>
          </cell>
          <cell r="L332">
            <v>150</v>
          </cell>
          <cell r="M332" t="str">
            <v>±</v>
          </cell>
          <cell r="N332">
            <v>5</v>
          </cell>
          <cell r="R332" t="str">
            <v>บิด</v>
          </cell>
          <cell r="T332" t="str">
            <v>ไม่สวมถุงใน</v>
          </cell>
          <cell r="U332"/>
          <cell r="V332"/>
          <cell r="X332">
            <v>45945</v>
          </cell>
          <cell r="Z332" t="str">
            <v xml:space="preserve">300กระสอบแบนเต็มใบ </v>
          </cell>
          <cell r="AA332">
            <v>10000</v>
          </cell>
          <cell r="AB332">
            <v>0</v>
          </cell>
          <cell r="AC332">
            <v>0</v>
          </cell>
          <cell r="AD332">
            <v>0</v>
          </cell>
          <cell r="AG332"/>
          <cell r="AI332"/>
          <cell r="AJ332">
            <v>0</v>
          </cell>
          <cell r="AL332">
            <v>10000</v>
          </cell>
          <cell r="AM332"/>
          <cell r="AN332">
            <v>10500</v>
          </cell>
          <cell r="AO332" t="str">
            <v>WSWT2625850SM</v>
          </cell>
          <cell r="AQ332">
            <v>12433.3</v>
          </cell>
          <cell r="AR332">
            <v>0</v>
          </cell>
          <cell r="AS332">
            <v>12433.3</v>
          </cell>
          <cell r="AT332">
            <v>0</v>
          </cell>
          <cell r="AU332">
            <v>12433.3</v>
          </cell>
          <cell r="BZ332" t="str">
            <v>WRWT25850/WRWT25850</v>
          </cell>
          <cell r="CA332">
            <v>1282.2876733333333</v>
          </cell>
          <cell r="DL332" t="str">
            <v>P6</v>
          </cell>
          <cell r="DM332">
            <v>4</v>
          </cell>
          <cell r="DN332">
            <v>45945</v>
          </cell>
          <cell r="DP332">
            <v>45940</v>
          </cell>
          <cell r="DQ332">
            <v>45941</v>
          </cell>
          <cell r="DR332">
            <v>45934</v>
          </cell>
          <cell r="DS332">
            <v>45942</v>
          </cell>
          <cell r="DT332">
            <v>45943</v>
          </cell>
          <cell r="DU332">
            <v>45944</v>
          </cell>
          <cell r="DW332"/>
          <cell r="DX332"/>
          <cell r="DY332"/>
          <cell r="DZ332"/>
          <cell r="EA332"/>
          <cell r="EB332"/>
          <cell r="EC332" t="str">
            <v>งานเคลือบ+พิมพ์</v>
          </cell>
          <cell r="ED332"/>
          <cell r="EG332"/>
          <cell r="EH332"/>
          <cell r="EI332"/>
        </row>
        <row r="333">
          <cell r="B333">
            <v>0</v>
          </cell>
          <cell r="C333"/>
          <cell r="E333"/>
          <cell r="F333"/>
          <cell r="G333">
            <v>26</v>
          </cell>
          <cell r="H333">
            <v>43</v>
          </cell>
          <cell r="I333"/>
          <cell r="J333"/>
          <cell r="L333">
            <v>120</v>
          </cell>
          <cell r="M333" t="str">
            <v>±</v>
          </cell>
          <cell r="N333">
            <v>5</v>
          </cell>
          <cell r="R333"/>
          <cell r="T333"/>
          <cell r="U333"/>
          <cell r="V333"/>
          <cell r="X333"/>
          <cell r="Z333"/>
          <cell r="AA333"/>
          <cell r="AB333"/>
          <cell r="AC333">
            <v>0</v>
          </cell>
          <cell r="AD333"/>
          <cell r="AG333"/>
          <cell r="AI333" t="str">
            <v>ระบุในSD</v>
          </cell>
          <cell r="AJ333"/>
          <cell r="AL333">
            <v>0</v>
          </cell>
          <cell r="AM333"/>
          <cell r="AN333">
            <v>0</v>
          </cell>
          <cell r="AO333" t="str">
            <v>WSWT2625850SM</v>
          </cell>
          <cell r="AQ333">
            <v>51040.250662499995</v>
          </cell>
          <cell r="AR333">
            <v>23295.635000000002</v>
          </cell>
          <cell r="AS333">
            <v>27744.6156625</v>
          </cell>
          <cell r="AT333">
            <v>17295.635000000002</v>
          </cell>
          <cell r="AU333">
            <v>33744.6156625</v>
          </cell>
          <cell r="BZ333" t="str">
            <v>WRWT260850/WRWT25850</v>
          </cell>
          <cell r="CA333">
            <v>0</v>
          </cell>
          <cell r="DL333"/>
          <cell r="DM333" t="str">
            <v>Lead time</v>
          </cell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>
            <v>0</v>
          </cell>
          <cell r="EI333">
            <v>0</v>
          </cell>
        </row>
        <row r="334">
          <cell r="B334">
            <v>0</v>
          </cell>
          <cell r="C334"/>
          <cell r="E334"/>
          <cell r="F334"/>
          <cell r="G334">
            <v>28</v>
          </cell>
          <cell r="H334">
            <v>41</v>
          </cell>
          <cell r="I334" t="str">
            <v>ขาว</v>
          </cell>
          <cell r="J334"/>
          <cell r="L334">
            <v>122</v>
          </cell>
          <cell r="M334" t="str">
            <v>+</v>
          </cell>
          <cell r="N334">
            <v>3</v>
          </cell>
          <cell r="R334"/>
          <cell r="T334"/>
          <cell r="U334"/>
          <cell r="V334"/>
          <cell r="X334"/>
          <cell r="Z334"/>
          <cell r="AA334"/>
          <cell r="AB334">
            <v>0</v>
          </cell>
          <cell r="AC334">
            <v>0</v>
          </cell>
          <cell r="AD334"/>
          <cell r="AG334"/>
          <cell r="AI334" t="str">
            <v>ระบุในSD</v>
          </cell>
          <cell r="AJ334"/>
          <cell r="AL334">
            <v>0</v>
          </cell>
          <cell r="AM334"/>
          <cell r="AN334">
            <v>0</v>
          </cell>
          <cell r="AO334" t="str">
            <v>WSWT2825800</v>
          </cell>
          <cell r="AQ334" t="e">
            <v>#REF!</v>
          </cell>
          <cell r="AR334" t="e">
            <v>#REF!</v>
          </cell>
          <cell r="AS334" t="e">
            <v>#REF!</v>
          </cell>
          <cell r="AT334" t="e">
            <v>#REF!</v>
          </cell>
          <cell r="AU334" t="e">
            <v>#REF!</v>
          </cell>
          <cell r="BZ334" t="str">
            <v>WRWT25850/WRWT25800</v>
          </cell>
          <cell r="CA334">
            <v>0</v>
          </cell>
          <cell r="DL334"/>
          <cell r="DM334" t="str">
            <v>Lead time</v>
          </cell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>
            <v>0</v>
          </cell>
        </row>
        <row r="335">
          <cell r="B335" t="str">
            <v>ประมาณการ</v>
          </cell>
          <cell r="C335" t="str">
            <v>ประมาณการ</v>
          </cell>
          <cell r="E335" t="str">
            <v>บจก.ไทยร่วมใจน้ำมันพืช</v>
          </cell>
          <cell r="F335" t="str">
            <v>TRJ</v>
          </cell>
          <cell r="G335">
            <v>28</v>
          </cell>
          <cell r="H335">
            <v>41</v>
          </cell>
          <cell r="I335" t="str">
            <v>ขาว</v>
          </cell>
          <cell r="J335"/>
          <cell r="L335">
            <v>120</v>
          </cell>
          <cell r="M335" t="str">
            <v>+</v>
          </cell>
          <cell r="N335">
            <v>3</v>
          </cell>
          <cell r="R335" t="str">
            <v>ไม่</v>
          </cell>
          <cell r="T335" t="str">
            <v>ไม่สวมถุงใน</v>
          </cell>
          <cell r="U335"/>
          <cell r="V335"/>
          <cell r="X335">
            <v>45940</v>
          </cell>
          <cell r="Z335" t="str">
            <v>500กระสอบ</v>
          </cell>
          <cell r="AA335">
            <v>50000</v>
          </cell>
          <cell r="AB335">
            <v>0</v>
          </cell>
          <cell r="AC335">
            <v>0</v>
          </cell>
          <cell r="AD335">
            <v>0</v>
          </cell>
          <cell r="AG335"/>
          <cell r="AI335"/>
          <cell r="AJ335">
            <v>700</v>
          </cell>
          <cell r="AL335">
            <v>49300</v>
          </cell>
          <cell r="AM335"/>
          <cell r="AN335">
            <v>51765</v>
          </cell>
          <cell r="AO335" t="str">
            <v>WSWT2825850</v>
          </cell>
          <cell r="AQ335">
            <v>58541.285000000003</v>
          </cell>
          <cell r="AR335">
            <v>32310</v>
          </cell>
          <cell r="AS335">
            <v>26231.285000000003</v>
          </cell>
          <cell r="AT335">
            <v>0</v>
          </cell>
          <cell r="AU335">
            <v>0</v>
          </cell>
          <cell r="BZ335" t="str">
            <v>WRWT25850/WRWT25850</v>
          </cell>
          <cell r="CA335">
            <v>2948.1049752777781</v>
          </cell>
          <cell r="DL335" t="str">
            <v>P7</v>
          </cell>
          <cell r="DM335">
            <v>2</v>
          </cell>
          <cell r="DN335">
            <v>45940</v>
          </cell>
          <cell r="DP335">
            <v>45935</v>
          </cell>
          <cell r="DQ335"/>
          <cell r="DR335">
            <v>45931</v>
          </cell>
          <cell r="DS335">
            <v>45938</v>
          </cell>
          <cell r="DT335">
            <v>45939</v>
          </cell>
          <cell r="DU335">
            <v>45939</v>
          </cell>
          <cell r="DW335"/>
          <cell r="DX335"/>
          <cell r="DY335"/>
          <cell r="DZ335"/>
          <cell r="EA335"/>
          <cell r="EB335"/>
          <cell r="EC335" t="str">
            <v>งานพิมพ์</v>
          </cell>
          <cell r="ED335"/>
          <cell r="EG335"/>
          <cell r="EH335"/>
          <cell r="EI335"/>
        </row>
        <row r="336">
          <cell r="B336" t="str">
            <v>ประมาณการ</v>
          </cell>
          <cell r="C336" t="str">
            <v>ประมาณการ</v>
          </cell>
          <cell r="E336" t="str">
            <v>บจก.ที.ซี.ยูเนี่ยน อโกรเทค</v>
          </cell>
          <cell r="F336" t="str">
            <v>ไม่พิมพ์</v>
          </cell>
          <cell r="G336">
            <v>28</v>
          </cell>
          <cell r="H336">
            <v>47</v>
          </cell>
          <cell r="I336" t="str">
            <v>ขาว</v>
          </cell>
          <cell r="J336" t="str">
            <v>ใส</v>
          </cell>
          <cell r="L336">
            <v>180</v>
          </cell>
          <cell r="M336" t="str">
            <v>±</v>
          </cell>
          <cell r="N336">
            <v>5</v>
          </cell>
          <cell r="R336" t="str">
            <v>ไม่</v>
          </cell>
          <cell r="T336" t="str">
            <v>ไม่สวมถุงใน</v>
          </cell>
          <cell r="U336"/>
          <cell r="V336"/>
          <cell r="X336">
            <v>45961</v>
          </cell>
          <cell r="Z336" t="str">
            <v xml:space="preserve">300กระสอบแบนเต็มใบ </v>
          </cell>
          <cell r="AA336">
            <v>5000</v>
          </cell>
          <cell r="AB336">
            <v>0</v>
          </cell>
          <cell r="AC336">
            <v>0</v>
          </cell>
          <cell r="AD336">
            <v>0</v>
          </cell>
          <cell r="AG336"/>
          <cell r="AI336"/>
          <cell r="AJ336">
            <v>0</v>
          </cell>
          <cell r="AL336">
            <v>5000</v>
          </cell>
          <cell r="AM336"/>
          <cell r="AN336">
            <v>0</v>
          </cell>
          <cell r="AO336" t="str">
            <v>WSWT2825850</v>
          </cell>
          <cell r="AQ336">
            <v>6775.4500000000007</v>
          </cell>
          <cell r="AR336">
            <v>0</v>
          </cell>
          <cell r="AS336">
            <v>6775.4500000000007</v>
          </cell>
          <cell r="AT336">
            <v>0</v>
          </cell>
          <cell r="AU336">
            <v>6775.4500000000007</v>
          </cell>
          <cell r="BZ336" t="str">
            <v>WRWT25850/WRWT25850</v>
          </cell>
          <cell r="CA336">
            <v>761.48529722222236</v>
          </cell>
          <cell r="DL336" t="str">
            <v>P11</v>
          </cell>
          <cell r="DM336">
            <v>2</v>
          </cell>
          <cell r="DN336">
            <v>45961</v>
          </cell>
          <cell r="DP336">
            <v>45956</v>
          </cell>
          <cell r="DQ336">
            <v>45959</v>
          </cell>
          <cell r="DR336"/>
          <cell r="DS336"/>
          <cell r="DT336"/>
          <cell r="DU336">
            <v>45960</v>
          </cell>
          <cell r="DW336"/>
          <cell r="DX336"/>
          <cell r="DY336"/>
          <cell r="DZ336"/>
          <cell r="EA336"/>
          <cell r="EB336"/>
          <cell r="EC336" t="str">
            <v>งานเคลือบ+ตัด</v>
          </cell>
          <cell r="ED336"/>
          <cell r="EG336"/>
          <cell r="EH336"/>
          <cell r="EI336"/>
        </row>
        <row r="337">
          <cell r="B337">
            <v>0</v>
          </cell>
          <cell r="C337"/>
          <cell r="E337"/>
          <cell r="F337"/>
          <cell r="G337">
            <v>28</v>
          </cell>
          <cell r="H337">
            <v>43</v>
          </cell>
          <cell r="I337"/>
          <cell r="J337"/>
          <cell r="L337">
            <v>130</v>
          </cell>
          <cell r="M337" t="str">
            <v>±</v>
          </cell>
          <cell r="N337">
            <v>3</v>
          </cell>
          <cell r="R337"/>
          <cell r="T337"/>
          <cell r="U337"/>
          <cell r="V337"/>
          <cell r="X337"/>
          <cell r="Z337"/>
          <cell r="AA337"/>
          <cell r="AB337"/>
          <cell r="AC337">
            <v>0</v>
          </cell>
          <cell r="AD337"/>
          <cell r="AG337"/>
          <cell r="AI337" t="str">
            <v>ระบุในSD</v>
          </cell>
          <cell r="AJ337"/>
          <cell r="AL337">
            <v>0</v>
          </cell>
          <cell r="AM337"/>
          <cell r="AN337">
            <v>0</v>
          </cell>
          <cell r="AO337" t="str">
            <v>WSWT2825850</v>
          </cell>
          <cell r="AQ337">
            <v>65316.735000000001</v>
          </cell>
          <cell r="AR337">
            <v>32310</v>
          </cell>
          <cell r="AS337">
            <v>33006.735000000001</v>
          </cell>
          <cell r="AT337">
            <v>0</v>
          </cell>
          <cell r="AU337">
            <v>6775.4500000000007</v>
          </cell>
          <cell r="BZ337" t="str">
            <v>WRWT280850/WRWT25850</v>
          </cell>
          <cell r="CA337">
            <v>0</v>
          </cell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>
            <v>0</v>
          </cell>
          <cell r="C338"/>
          <cell r="E338"/>
          <cell r="F338"/>
          <cell r="G338">
            <v>30</v>
          </cell>
          <cell r="H338">
            <v>41</v>
          </cell>
          <cell r="I338"/>
          <cell r="J338"/>
          <cell r="L338">
            <v>122</v>
          </cell>
          <cell r="M338" t="str">
            <v>±</v>
          </cell>
          <cell r="N338">
            <v>5</v>
          </cell>
          <cell r="R338"/>
          <cell r="T338"/>
          <cell r="U338"/>
          <cell r="V338"/>
          <cell r="X338"/>
          <cell r="Z338"/>
          <cell r="AA338"/>
          <cell r="AB338">
            <v>0</v>
          </cell>
          <cell r="AC338">
            <v>0</v>
          </cell>
          <cell r="AD338"/>
          <cell r="AG338"/>
          <cell r="AI338" t="str">
            <v>ระบุในSD</v>
          </cell>
          <cell r="AJ338"/>
          <cell r="AL338">
            <v>0</v>
          </cell>
          <cell r="AM338"/>
          <cell r="AN338">
            <v>0</v>
          </cell>
          <cell r="AO338" t="str">
            <v>WSWT3025800</v>
          </cell>
          <cell r="AQ338" t="e">
            <v>#REF!</v>
          </cell>
          <cell r="AR338" t="e">
            <v>#REF!</v>
          </cell>
          <cell r="AS338" t="e">
            <v>#REF!</v>
          </cell>
          <cell r="AT338" t="e">
            <v>#REF!</v>
          </cell>
          <cell r="AU338" t="e">
            <v>#REF!</v>
          </cell>
          <cell r="BZ338" t="str">
            <v>WRWT25800/WRWT28750</v>
          </cell>
          <cell r="CA338">
            <v>0</v>
          </cell>
          <cell r="DL338"/>
          <cell r="DM338" t="str">
            <v>Lead time</v>
          </cell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>
            <v>0</v>
          </cell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 t="str">
            <v>ค้างส่งทั้งหมด</v>
          </cell>
          <cell r="Z339"/>
          <cell r="AA339">
            <v>5142615</v>
          </cell>
          <cell r="AB339"/>
          <cell r="AC339"/>
          <cell r="AD339"/>
          <cell r="AG339"/>
          <cell r="AI339"/>
          <cell r="AJ339">
            <v>226491</v>
          </cell>
          <cell r="AL339"/>
          <cell r="AM339"/>
          <cell r="AN339"/>
          <cell r="AO339"/>
          <cell r="AQ339" t="e">
            <v>#REF!</v>
          </cell>
          <cell r="AR339" t="e">
            <v>#REF!</v>
          </cell>
          <cell r="AS339" t="e">
            <v>#REF!</v>
          </cell>
          <cell r="AT339"/>
          <cell r="AU339"/>
          <cell r="BZ339"/>
          <cell r="CA339">
            <v>336262.10894850572</v>
          </cell>
          <cell r="DL339"/>
          <cell r="DM339" t="str">
            <v>Lead time</v>
          </cell>
          <cell r="DN339"/>
          <cell r="DP339">
            <v>-5</v>
          </cell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>
            <v>140000</v>
          </cell>
          <cell r="AA340">
            <v>36.732964285714289</v>
          </cell>
          <cell r="AB340"/>
          <cell r="AC340"/>
          <cell r="AD340"/>
          <cell r="AG340"/>
          <cell r="AI340"/>
          <cell r="AJ340"/>
          <cell r="AL340">
            <v>0</v>
          </cell>
          <cell r="AM340"/>
          <cell r="AN340">
            <v>0</v>
          </cell>
          <cell r="AO340"/>
          <cell r="AQ340" t="e">
            <v>#REF!</v>
          </cell>
          <cell r="AR340"/>
          <cell r="AS340" t="e">
            <v>#REF!</v>
          </cell>
          <cell r="AT340"/>
          <cell r="AU340"/>
          <cell r="BZ340"/>
          <cell r="CA340" t="str">
            <v>ห้ามลบ</v>
          </cell>
          <cell r="DL340" t="str">
            <v>P1</v>
          </cell>
          <cell r="DM340">
            <v>2</v>
          </cell>
          <cell r="DN340">
            <v>0</v>
          </cell>
          <cell r="DP340">
            <v>-5</v>
          </cell>
          <cell r="DQ340"/>
          <cell r="DR340">
            <v>-9</v>
          </cell>
          <cell r="DS340">
            <v>-2</v>
          </cell>
          <cell r="DT340"/>
          <cell r="DU340">
            <v>-1</v>
          </cell>
          <cell r="DW340"/>
          <cell r="DX340"/>
          <cell r="DY340"/>
          <cell r="DZ340"/>
          <cell r="EA340"/>
          <cell r="EB340"/>
          <cell r="EC340" t="str">
            <v>งานพิมพ์</v>
          </cell>
          <cell r="ED340" t="str">
            <v>รอART</v>
          </cell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 t="str">
            <v>ประมาณการ</v>
          </cell>
          <cell r="Z341"/>
          <cell r="AA341">
            <v>2957500</v>
          </cell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>
            <v>0</v>
          </cell>
          <cell r="AT341"/>
          <cell r="AU341"/>
          <cell r="BZ341"/>
          <cell r="CA341"/>
          <cell r="DL341" t="str">
            <v>P3</v>
          </cell>
          <cell r="DM341">
            <v>1</v>
          </cell>
          <cell r="DN341" t="str">
            <v>ประมาณการ</v>
          </cell>
          <cell r="DP341" t="e">
            <v>#VALUE!</v>
          </cell>
          <cell r="DQ341"/>
          <cell r="DR341"/>
          <cell r="DS341"/>
          <cell r="DT341"/>
          <cell r="DU341" t="e">
            <v>#VALUE!</v>
          </cell>
          <cell r="DW341"/>
          <cell r="DX341"/>
          <cell r="DY341"/>
          <cell r="DZ341"/>
          <cell r="EA341"/>
          <cell r="EB341"/>
          <cell r="EC341" t="str">
            <v>ตัด</v>
          </cell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 t="str">
            <v>รอแจ้ง</v>
          </cell>
          <cell r="Z342"/>
          <cell r="AA342">
            <v>2080044</v>
          </cell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>
            <v>1956217.6358200004</v>
          </cell>
          <cell r="AT342"/>
          <cell r="AU342"/>
          <cell r="BZ342"/>
          <cell r="CA342"/>
          <cell r="DL342" t="str">
            <v>P2</v>
          </cell>
          <cell r="DM342">
            <v>3</v>
          </cell>
          <cell r="DN342" t="str">
            <v>รอแจ้ง</v>
          </cell>
          <cell r="DP342" t="e">
            <v>#VALUE!</v>
          </cell>
          <cell r="DQ342" t="e">
            <v>#VALUE!</v>
          </cell>
          <cell r="DR342" t="e">
            <v>#VALUE!</v>
          </cell>
          <cell r="DS342" t="e">
            <v>#VALUE!</v>
          </cell>
          <cell r="DT342"/>
          <cell r="DU342" t="e">
            <v>#VALUE!</v>
          </cell>
          <cell r="DW342"/>
          <cell r="DX342"/>
          <cell r="DY342"/>
          <cell r="DZ342"/>
          <cell r="EA342"/>
          <cell r="EB342"/>
          <cell r="EC342" t="str">
            <v>งานเคลือบ+พิมพ์</v>
          </cell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 t="str">
            <v>รอส่ง</v>
          </cell>
          <cell r="Z343"/>
          <cell r="AA343">
            <v>33000</v>
          </cell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>
            <v>0</v>
          </cell>
          <cell r="AT343"/>
          <cell r="AU343"/>
          <cell r="BZ343"/>
          <cell r="CA343"/>
          <cell r="DL343" t="str">
            <v>P6</v>
          </cell>
          <cell r="DM343">
            <v>4</v>
          </cell>
          <cell r="DN343" t="str">
            <v>รอส่ง</v>
          </cell>
          <cell r="DP343" t="e">
            <v>#VALUE!</v>
          </cell>
          <cell r="DQ343" t="e">
            <v>#VALUE!</v>
          </cell>
          <cell r="DR343" t="e">
            <v>#VALUE!</v>
          </cell>
          <cell r="DS343" t="e">
            <v>#VALUE!</v>
          </cell>
          <cell r="DT343" t="e">
            <v>#VALUE!</v>
          </cell>
          <cell r="DU343" t="e">
            <v>#VALUE!</v>
          </cell>
          <cell r="DW343"/>
          <cell r="DX343"/>
          <cell r="DY343"/>
          <cell r="DZ343"/>
          <cell r="EA343"/>
          <cell r="EB343"/>
          <cell r="EC343" t="str">
            <v>งานเคลือบ+พิมพ์</v>
          </cell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 t="str">
            <v>มีกำหนดส่ง</v>
          </cell>
          <cell r="Z344"/>
          <cell r="AA344">
            <v>72071</v>
          </cell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 t="e">
            <v>#REF!</v>
          </cell>
          <cell r="AT344" t="e">
            <v>#REF!</v>
          </cell>
          <cell r="AU344"/>
          <cell r="BZ344"/>
          <cell r="CA344"/>
          <cell r="DL344" t="str">
            <v>P11</v>
          </cell>
          <cell r="DM344">
            <v>2</v>
          </cell>
          <cell r="DN344" t="str">
            <v>มีกำหนดส่ง</v>
          </cell>
          <cell r="DP344" t="e">
            <v>#VALUE!</v>
          </cell>
          <cell r="DQ344" t="e">
            <v>#VALUE!</v>
          </cell>
          <cell r="DR344"/>
          <cell r="DS344"/>
          <cell r="DT344"/>
          <cell r="DU344" t="e">
            <v>#VALUE!</v>
          </cell>
          <cell r="DW344"/>
          <cell r="DX344"/>
          <cell r="DY344"/>
          <cell r="DZ344"/>
          <cell r="EA344"/>
          <cell r="EB344"/>
          <cell r="EC344" t="str">
            <v>งานเคลือบ+ตัด</v>
          </cell>
          <cell r="ED344"/>
          <cell r="EG344"/>
          <cell r="EH344"/>
          <cell r="EI344"/>
        </row>
        <row r="345">
          <cell r="B345"/>
          <cell r="C345"/>
          <cell r="E345" t="str">
            <v>ผู้สั่งผลิต..................................................</v>
          </cell>
          <cell r="F345"/>
          <cell r="G345"/>
          <cell r="H345"/>
          <cell r="I345" t="str">
            <v xml:space="preserve"> </v>
          </cell>
          <cell r="J345"/>
          <cell r="L345"/>
          <cell r="M345" t="str">
            <v xml:space="preserve"> </v>
          </cell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 t="str">
            <v>P9</v>
          </cell>
          <cell r="DM345">
            <v>3</v>
          </cell>
          <cell r="DN345">
            <v>0</v>
          </cell>
          <cell r="DP345">
            <v>-5</v>
          </cell>
          <cell r="DQ345"/>
          <cell r="DR345">
            <v>-10</v>
          </cell>
          <cell r="DS345">
            <v>-3</v>
          </cell>
          <cell r="DT345">
            <v>-2</v>
          </cell>
          <cell r="DU345">
            <v>-1</v>
          </cell>
          <cell r="DW345">
            <v>0</v>
          </cell>
          <cell r="DX345"/>
          <cell r="DY345"/>
          <cell r="DZ345"/>
          <cell r="EA345"/>
          <cell r="EB345"/>
          <cell r="EC345" t="str">
            <v>งานพิมพ์</v>
          </cell>
          <cell r="ED345"/>
          <cell r="EG345"/>
          <cell r="EH345"/>
          <cell r="EI345"/>
        </row>
        <row r="346">
          <cell r="B346"/>
          <cell r="C346"/>
          <cell r="E346" t="str">
            <v>เจ้าหน้าที่วางแผนการผลิต</v>
          </cell>
          <cell r="F346"/>
          <cell r="G346"/>
          <cell r="H346"/>
          <cell r="I346"/>
          <cell r="J346"/>
          <cell r="L346"/>
          <cell r="M346" t="str">
            <v>ผู้อนุมัติ..................................................</v>
          </cell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 t="str">
            <v xml:space="preserve"> </v>
          </cell>
          <cell r="AU346"/>
          <cell r="BZ346"/>
          <cell r="CA346"/>
          <cell r="DL346" t="str">
            <v>P4</v>
          </cell>
          <cell r="DM346">
            <v>3</v>
          </cell>
          <cell r="DN346">
            <v>0</v>
          </cell>
          <cell r="DP346">
            <v>-5</v>
          </cell>
          <cell r="DQ346"/>
          <cell r="DR346">
            <v>-10</v>
          </cell>
          <cell r="DS346">
            <v>-3</v>
          </cell>
          <cell r="DT346"/>
          <cell r="DU346">
            <v>-2</v>
          </cell>
          <cell r="DW346">
            <v>-1</v>
          </cell>
          <cell r="DX346"/>
          <cell r="DY346"/>
          <cell r="DZ346"/>
          <cell r="EA346"/>
          <cell r="EB346"/>
          <cell r="EC346" t="str">
            <v>งานพิมพ์</v>
          </cell>
          <cell r="ED346"/>
          <cell r="EG346"/>
          <cell r="EH346"/>
          <cell r="EI346"/>
        </row>
        <row r="347">
          <cell r="B347"/>
          <cell r="C347"/>
          <cell r="E347" t="str">
            <v xml:space="preserve">        /         /        .</v>
          </cell>
          <cell r="F347"/>
          <cell r="G347"/>
          <cell r="H347"/>
          <cell r="I347"/>
          <cell r="J347"/>
          <cell r="L347"/>
          <cell r="M347" t="str">
            <v>ผู้จัดการฝ่ายผลิต</v>
          </cell>
          <cell r="N347"/>
          <cell r="R347"/>
          <cell r="T347"/>
          <cell r="U347"/>
          <cell r="V347" t="str">
            <v xml:space="preserve"> </v>
          </cell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 t="str">
            <v>P7</v>
          </cell>
          <cell r="DM347">
            <v>2</v>
          </cell>
          <cell r="DN347">
            <v>0</v>
          </cell>
          <cell r="DP347">
            <v>-5</v>
          </cell>
          <cell r="DQ347"/>
          <cell r="DR347">
            <v>-9</v>
          </cell>
          <cell r="DS347">
            <v>-2</v>
          </cell>
          <cell r="DT347">
            <v>-1</v>
          </cell>
          <cell r="DU347">
            <v>-1</v>
          </cell>
          <cell r="DW347"/>
          <cell r="DX347"/>
          <cell r="DY347"/>
          <cell r="DZ347"/>
          <cell r="EA347"/>
          <cell r="EB347"/>
          <cell r="EC347" t="str">
            <v>งานพิมพ์</v>
          </cell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 t="str">
            <v xml:space="preserve">        /         /        .</v>
          </cell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 t="str">
            <v>P8</v>
          </cell>
          <cell r="DM348">
            <v>4</v>
          </cell>
          <cell r="DN348">
            <v>0</v>
          </cell>
          <cell r="DP348">
            <v>-5</v>
          </cell>
          <cell r="DQ348">
            <v>-4</v>
          </cell>
          <cell r="DR348">
            <v>-10</v>
          </cell>
          <cell r="DS348">
            <v>-3</v>
          </cell>
          <cell r="DT348">
            <v>-2</v>
          </cell>
          <cell r="DU348">
            <v>-2</v>
          </cell>
          <cell r="DW348">
            <v>-1</v>
          </cell>
          <cell r="DX348"/>
          <cell r="DY348"/>
          <cell r="DZ348"/>
          <cell r="EA348"/>
          <cell r="EB348"/>
          <cell r="EC348" t="str">
            <v>งานเคลือบ+พิมพ์</v>
          </cell>
          <cell r="ED348"/>
          <cell r="EG348"/>
          <cell r="EH348"/>
          <cell r="EI348"/>
        </row>
        <row r="349">
          <cell r="B349"/>
          <cell r="C349"/>
          <cell r="E349"/>
          <cell r="F349" t="str">
            <v xml:space="preserve"> </v>
          </cell>
          <cell r="G349" t="str">
            <v xml:space="preserve"> </v>
          </cell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 t="str">
            <v>P13</v>
          </cell>
          <cell r="DM349">
            <v>2</v>
          </cell>
          <cell r="DN349">
            <v>0</v>
          </cell>
          <cell r="DP349">
            <v>-5</v>
          </cell>
          <cell r="DQ349"/>
          <cell r="DR349"/>
          <cell r="DS349"/>
          <cell r="DT349"/>
          <cell r="DU349">
            <v>-2</v>
          </cell>
          <cell r="DW349">
            <v>-1</v>
          </cell>
          <cell r="DX349"/>
          <cell r="DY349"/>
          <cell r="DZ349"/>
          <cell r="EA349"/>
          <cell r="EB349"/>
          <cell r="EC349" t="str">
            <v>ตัด</v>
          </cell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 t="str">
            <v xml:space="preserve"> </v>
          </cell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 t="str">
            <v>P10</v>
          </cell>
          <cell r="DM350">
            <v>3</v>
          </cell>
          <cell r="DN350">
            <v>0</v>
          </cell>
          <cell r="DP350">
            <v>-5</v>
          </cell>
          <cell r="DQ350">
            <v>-3</v>
          </cell>
          <cell r="DR350">
            <v>-9</v>
          </cell>
          <cell r="DS350">
            <v>-2</v>
          </cell>
          <cell r="DT350"/>
          <cell r="DU350">
            <v>-1</v>
          </cell>
          <cell r="DW350">
            <v>0</v>
          </cell>
          <cell r="DX350"/>
          <cell r="DY350"/>
          <cell r="DZ350"/>
          <cell r="EA350"/>
          <cell r="EB350"/>
          <cell r="EC350" t="str">
            <v>งานเคลือบ+พิมพ์</v>
          </cell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 t="str">
            <v xml:space="preserve"> </v>
          </cell>
          <cell r="AB351"/>
          <cell r="AC351"/>
          <cell r="AD351"/>
          <cell r="AG351"/>
          <cell r="AI351"/>
          <cell r="AJ351" t="str">
            <v>.</v>
          </cell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 t="str">
            <v>Lead time</v>
          </cell>
          <cell r="DN351"/>
          <cell r="DP351">
            <v>-5</v>
          </cell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 t="str">
            <v>P5.2</v>
          </cell>
          <cell r="DM352">
            <v>4</v>
          </cell>
          <cell r="DN352">
            <v>0</v>
          </cell>
          <cell r="DP352">
            <v>-15</v>
          </cell>
          <cell r="DQ352"/>
          <cell r="DR352">
            <v>-11</v>
          </cell>
          <cell r="DS352">
            <v>-4</v>
          </cell>
          <cell r="DT352">
            <v>-3</v>
          </cell>
          <cell r="DU352">
            <v>-3</v>
          </cell>
          <cell r="DW352">
            <v>-2</v>
          </cell>
          <cell r="DX352">
            <v>-1</v>
          </cell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 t="str">
            <v>P5.3</v>
          </cell>
          <cell r="DM353">
            <v>6</v>
          </cell>
          <cell r="DN353">
            <v>0</v>
          </cell>
          <cell r="DP353">
            <v>-15</v>
          </cell>
          <cell r="DQ353">
            <v>-6</v>
          </cell>
          <cell r="DR353">
            <v>-12</v>
          </cell>
          <cell r="DS353">
            <v>-5</v>
          </cell>
          <cell r="DT353">
            <v>-4</v>
          </cell>
          <cell r="DU353">
            <v>-3</v>
          </cell>
          <cell r="DW353">
            <v>-2</v>
          </cell>
          <cell r="DX353">
            <v>-1</v>
          </cell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 t="str">
            <v xml:space="preserve"> </v>
          </cell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3"/>
      <sheetName val="Sheet4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พร้อมส่ง</v>
          </cell>
        </row>
        <row r="20">
          <cell r="DC20" t="str">
            <v>พร้อมส่ง</v>
          </cell>
        </row>
        <row r="21">
          <cell r="DC21" t="str">
            <v>พร้อมส่ง</v>
          </cell>
        </row>
        <row r="22">
          <cell r="DC22" t="str">
            <v>ยังไม่ได้พิมพ์</v>
          </cell>
        </row>
        <row r="23">
          <cell r="DC23" t="str">
            <v>ยังไม่ได้พิมพ์</v>
          </cell>
        </row>
        <row r="24">
          <cell r="DC24" t="str">
            <v>ยังไม่ได้พิมพ์</v>
          </cell>
        </row>
        <row r="25">
          <cell r="DC25" t="str">
            <v>ยังไม่ได้พิมพ์</v>
          </cell>
        </row>
        <row r="26">
          <cell r="DC26" t="str">
            <v>ยังไม่ได้พิมพ์</v>
          </cell>
        </row>
        <row r="27">
          <cell r="DC27" t="str">
            <v>ยังไม่ได้พิมพ์</v>
          </cell>
        </row>
        <row r="28">
          <cell r="DC28" t="str">
            <v>ยังไม่ได้พิมพ์</v>
          </cell>
        </row>
        <row r="29">
          <cell r="DC29" t="str">
            <v>พร้อมส่ง</v>
          </cell>
        </row>
        <row r="30">
          <cell r="DC30" t="str">
            <v>พร้อมส่ง</v>
          </cell>
        </row>
        <row r="31">
          <cell r="DC31" t="str">
            <v>รอตัด</v>
          </cell>
        </row>
        <row r="32">
          <cell r="DC32" t="str">
            <v>ยังไม่ได้พิมพ์</v>
          </cell>
        </row>
        <row r="33">
          <cell r="DC33" t="str">
            <v>ยังไม่ได้พิมพ์</v>
          </cell>
        </row>
        <row r="34">
          <cell r="DC34" t="str">
            <v>ยังไม่ได้พิมพ์</v>
          </cell>
        </row>
        <row r="35">
          <cell r="DC35" t="str">
            <v>ยังไม่ได้พิมพ์</v>
          </cell>
        </row>
        <row r="36">
          <cell r="DC36" t="str">
            <v>รอแบบ</v>
          </cell>
        </row>
        <row r="37">
          <cell r="DC37" t="str">
            <v>ยังไม่ได้พิมพ์</v>
          </cell>
        </row>
        <row r="38">
          <cell r="DC38" t="str">
            <v>พร้อมส่ง</v>
          </cell>
        </row>
        <row r="39">
          <cell r="DC39" t="str">
            <v>พร้อมส่ง</v>
          </cell>
        </row>
        <row r="40">
          <cell r="DC40" t="str">
            <v>พร้อมส่ง</v>
          </cell>
        </row>
        <row r="41">
          <cell r="DC41" t="str">
            <v>พร้อมส่ง</v>
          </cell>
        </row>
        <row r="42">
          <cell r="DC42" t="str">
            <v>พร้อมส่ง</v>
          </cell>
        </row>
        <row r="43">
          <cell r="DC43" t="str">
            <v>พร้อมส่ง</v>
          </cell>
        </row>
        <row r="44">
          <cell r="DC44" t="str">
            <v>พร้อมส่ง</v>
          </cell>
        </row>
        <row r="45">
          <cell r="DC45" t="str">
            <v>พร้อมส่ง</v>
          </cell>
        </row>
        <row r="46">
          <cell r="DC46" t="str">
            <v>พร้อมส่ง</v>
          </cell>
        </row>
        <row r="47">
          <cell r="DC47" t="str">
            <v>พร้อมส่ง</v>
          </cell>
        </row>
        <row r="48">
          <cell r="DC48" t="str">
            <v>พร้อมส่ง</v>
          </cell>
        </row>
        <row r="49">
          <cell r="DC49" t="str">
            <v>พร้อมส่ง</v>
          </cell>
        </row>
        <row r="50">
          <cell r="DC50" t="str">
            <v>พร้อมส่ง</v>
          </cell>
        </row>
        <row r="51">
          <cell r="DC51" t="str">
            <v>ผ้าขาว</v>
          </cell>
        </row>
        <row r="52">
          <cell r="DC52" t="str">
            <v>พร้อมส่ง</v>
          </cell>
        </row>
        <row r="53">
          <cell r="DC53" t="str">
            <v>พร้อมส่ง</v>
          </cell>
        </row>
        <row r="54">
          <cell r="DC54" t="str">
            <v>ยังไม่ได้พิมพ์</v>
          </cell>
        </row>
        <row r="55">
          <cell r="DC55" t="str">
            <v>ยังไม่ได้พิมพ์</v>
          </cell>
        </row>
        <row r="56">
          <cell r="DC56" t="str">
            <v>ยังไม่ได้พิมพ์</v>
          </cell>
        </row>
        <row r="57">
          <cell r="DC57" t="str">
            <v>ยังไม่ได้พิมพ์</v>
          </cell>
        </row>
        <row r="58">
          <cell r="DC58" t="str">
            <v>ยังไม่ได้พิมพ์</v>
          </cell>
        </row>
        <row r="59">
          <cell r="DC59" t="str">
            <v>ยังไม่ได้พิมพ์</v>
          </cell>
        </row>
        <row r="60">
          <cell r="DC60" t="str">
            <v>ยังไม่ได้พิมพ์</v>
          </cell>
        </row>
        <row r="61">
          <cell r="DC61" t="str">
            <v>ยังไม่ได้พิมพ์</v>
          </cell>
        </row>
        <row r="62">
          <cell r="DC62" t="str">
            <v>ผ้าขาว</v>
          </cell>
        </row>
        <row r="63">
          <cell r="DC63" t="str">
            <v>ผ้าขาว</v>
          </cell>
        </row>
        <row r="64">
          <cell r="DC64" t="str">
            <v>ผ้าขาว</v>
          </cell>
        </row>
        <row r="65">
          <cell r="DC65" t="str">
            <v>ผ้าขาว</v>
          </cell>
        </row>
        <row r="66">
          <cell r="DC66" t="str">
            <v>พร้อมส่ง</v>
          </cell>
        </row>
        <row r="67">
          <cell r="DC67" t="str">
            <v>รอแบบ</v>
          </cell>
        </row>
        <row r="68">
          <cell r="DC68" t="str">
            <v>พร้อมส่ง</v>
          </cell>
        </row>
        <row r="69">
          <cell r="DC69" t="str">
            <v>พร้อมส่ง</v>
          </cell>
        </row>
        <row r="70">
          <cell r="DC70" t="str">
            <v>ยังไม่ได้พิมพ์</v>
          </cell>
        </row>
        <row r="71">
          <cell r="DC71" t="str">
            <v>พร้อมส่ง</v>
          </cell>
        </row>
        <row r="72">
          <cell r="DC72" t="str">
            <v>พร้อมส่ง</v>
          </cell>
        </row>
        <row r="73">
          <cell r="DC73" t="str">
            <v>พร้อมส่ง</v>
          </cell>
        </row>
        <row r="74">
          <cell r="DC74" t="str">
            <v>ยังไม่ได้พิมพ์</v>
          </cell>
        </row>
        <row r="75">
          <cell r="DC75" t="str">
            <v>พร้อมส่ง</v>
          </cell>
        </row>
        <row r="76">
          <cell r="DC76" t="str">
            <v>พร้อมส่ง</v>
          </cell>
        </row>
        <row r="77">
          <cell r="DC77" t="str">
            <v>พร้อมส่ง</v>
          </cell>
        </row>
        <row r="78">
          <cell r="DC78" t="str">
            <v>พร้อมส่ง</v>
          </cell>
        </row>
        <row r="79">
          <cell r="DC79" t="str">
            <v>พร้อมส่ง</v>
          </cell>
        </row>
        <row r="80">
          <cell r="DC80" t="str">
            <v>พิมพ์ไม่ครบ</v>
          </cell>
        </row>
        <row r="81">
          <cell r="DC81" t="str">
            <v>ยังไม่ได้พิมพ์</v>
          </cell>
        </row>
        <row r="82">
          <cell r="DC82" t="str">
            <v>ยังไม่ได้พิมพ์</v>
          </cell>
        </row>
        <row r="83">
          <cell r="DC83" t="str">
            <v>ยังไม่ได้พิมพ์</v>
          </cell>
        </row>
        <row r="84">
          <cell r="DC84" t="str">
            <v>ยังไม่ได้พิมพ์</v>
          </cell>
        </row>
        <row r="85">
          <cell r="DC85" t="str">
            <v>ยังไม่ได้พิมพ์</v>
          </cell>
        </row>
        <row r="86">
          <cell r="DC86" t="str">
            <v>ยังไม่ได้พิมพ์</v>
          </cell>
        </row>
        <row r="87">
          <cell r="DC87" t="str">
            <v>ยังไม่ได้พิมพ์</v>
          </cell>
        </row>
        <row r="88">
          <cell r="DC88" t="str">
            <v>ยังไม่ได้พิมพ์</v>
          </cell>
        </row>
        <row r="89">
          <cell r="DC89" t="str">
            <v>ยังไม่ได้พิมพ์</v>
          </cell>
        </row>
        <row r="90">
          <cell r="DC90" t="str">
            <v>ยังไม่ได้พิมพ์</v>
          </cell>
        </row>
        <row r="91">
          <cell r="DC91" t="str">
            <v>ยังไม่ได้พิมพ์</v>
          </cell>
        </row>
        <row r="92">
          <cell r="DC92" t="str">
            <v>ยังไม่ได้พิมพ์</v>
          </cell>
        </row>
        <row r="93">
          <cell r="DC93" t="str">
            <v>พร้อมส่ง</v>
          </cell>
        </row>
        <row r="94">
          <cell r="DC94" t="str">
            <v>พร้อมส่ง</v>
          </cell>
        </row>
        <row r="95">
          <cell r="DC95" t="str">
            <v>รอตัด</v>
          </cell>
        </row>
        <row r="96">
          <cell r="DC96" t="str">
            <v>รอตัด</v>
          </cell>
        </row>
        <row r="97">
          <cell r="DC97" t="str">
            <v>รอตัด</v>
          </cell>
        </row>
        <row r="98">
          <cell r="DC98" t="str">
            <v>พร้อมส่ง</v>
          </cell>
        </row>
        <row r="99">
          <cell r="DC99" t="str">
            <v>พร้อมส่ง</v>
          </cell>
        </row>
        <row r="100">
          <cell r="DC100" t="str">
            <v>พร้อมส่ง</v>
          </cell>
        </row>
        <row r="101">
          <cell r="DC101" t="str">
            <v>พร้อมส่ง</v>
          </cell>
        </row>
        <row r="102">
          <cell r="DC102" t="str">
            <v>พร้อมส่ง</v>
          </cell>
        </row>
        <row r="103">
          <cell r="DC103" t="str">
            <v>รอตัด</v>
          </cell>
        </row>
        <row r="104">
          <cell r="DC104" t="str">
            <v>รอตัด</v>
          </cell>
        </row>
        <row r="105">
          <cell r="DC105" t="str">
            <v>พิมพ์ไม่ครบ</v>
          </cell>
        </row>
        <row r="106">
          <cell r="DC106" t="str">
            <v>ยังไม่ได้พิมพ์</v>
          </cell>
        </row>
        <row r="107">
          <cell r="DC107" t="str">
            <v>ยังไม่ได้พิมพ์</v>
          </cell>
        </row>
        <row r="108">
          <cell r="DC108" t="str">
            <v>ยังไม่ได้พิมพ์</v>
          </cell>
        </row>
        <row r="109">
          <cell r="DC109" t="str">
            <v>ยังไม่ได้พิมพ์</v>
          </cell>
        </row>
        <row r="110">
          <cell r="DC110" t="str">
            <v>ยังไม่ได้พิมพ์</v>
          </cell>
        </row>
        <row r="111">
          <cell r="DC111" t="str">
            <v>ยังไม่ได้พิมพ์</v>
          </cell>
        </row>
        <row r="112">
          <cell r="DC112" t="str">
            <v>ยังไม่ได้พิมพ์</v>
          </cell>
        </row>
        <row r="113">
          <cell r="DC113" t="str">
            <v>ยังไม่ได้พิมพ์</v>
          </cell>
        </row>
        <row r="114">
          <cell r="DC114" t="str">
            <v>พร้อมส่ง</v>
          </cell>
        </row>
        <row r="115">
          <cell r="DC115" t="str">
            <v>ยังไม่ได้พิมพ์</v>
          </cell>
        </row>
        <row r="116">
          <cell r="DC116" t="str">
            <v>ยังไม่ได้พิมพ์</v>
          </cell>
        </row>
        <row r="117">
          <cell r="DC117" t="str">
            <v>พร้อมส่ง</v>
          </cell>
        </row>
        <row r="118">
          <cell r="DC118" t="str">
            <v>ยังไม่ได้พิมพ์</v>
          </cell>
        </row>
        <row r="119">
          <cell r="DC119" t="str">
            <v>พร้อมส่ง</v>
          </cell>
        </row>
        <row r="120">
          <cell r="DC120" t="str">
            <v>ยังไม่ได้พิมพ์</v>
          </cell>
        </row>
        <row r="121">
          <cell r="DC121" t="str">
            <v>ยังไม่ได้พิมพ์</v>
          </cell>
        </row>
        <row r="122">
          <cell r="DC122" t="str">
            <v>รอตัด</v>
          </cell>
        </row>
        <row r="123">
          <cell r="DC123" t="str">
            <v>รอตัด</v>
          </cell>
        </row>
        <row r="124">
          <cell r="DC124" t="str">
            <v>ยังไม่ได้พิมพ์</v>
          </cell>
        </row>
        <row r="125">
          <cell r="DC125" t="str">
            <v>ยังไม่ได้พิมพ์</v>
          </cell>
        </row>
        <row r="126">
          <cell r="DC126" t="str">
            <v>ยังไม่ได้พิมพ์</v>
          </cell>
        </row>
        <row r="127">
          <cell r="DC127" t="str">
            <v>พร้อมส่ง</v>
          </cell>
        </row>
        <row r="128">
          <cell r="DC128" t="str">
            <v>พร้อมส่ง</v>
          </cell>
        </row>
        <row r="129">
          <cell r="DC129" t="str">
            <v>พิมพ์ไม่ครบ</v>
          </cell>
        </row>
        <row r="130">
          <cell r="DC130" t="str">
            <v>ยังไม่ได้พิมพ์</v>
          </cell>
        </row>
        <row r="131">
          <cell r="DC131" t="str">
            <v>ยังไม่ได้พิมพ์</v>
          </cell>
        </row>
        <row r="132">
          <cell r="DC132" t="str">
            <v>ยังไม่ได้พิมพ์</v>
          </cell>
        </row>
        <row r="133">
          <cell r="DC133" t="str">
            <v>ยังไม่ได้พิมพ์</v>
          </cell>
        </row>
        <row r="134">
          <cell r="DC134" t="str">
            <v>ยังไม่ได้พิมพ์</v>
          </cell>
        </row>
        <row r="135">
          <cell r="DC135" t="str">
            <v>ยังไม่ได้พิมพ์</v>
          </cell>
        </row>
        <row r="136">
          <cell r="DC136" t="str">
            <v>ยังไม่ได้พิมพ์</v>
          </cell>
        </row>
        <row r="137">
          <cell r="DC137" t="str">
            <v>ยังไม่ได้พิมพ์</v>
          </cell>
        </row>
        <row r="138">
          <cell r="DC138" t="str">
            <v>ยังไม่ได้พิมพ์</v>
          </cell>
        </row>
        <row r="139">
          <cell r="DC139" t="str">
            <v>ยังไม่ได้พิมพ์</v>
          </cell>
        </row>
        <row r="140">
          <cell r="DC140" t="str">
            <v>ยังไม่ได้พิมพ์</v>
          </cell>
        </row>
        <row r="141">
          <cell r="DC141" t="str">
            <v>ยังไม่ได้พิมพ์</v>
          </cell>
        </row>
        <row r="142">
          <cell r="DC142" t="str">
            <v>ยังไม่ได้พิมพ์</v>
          </cell>
        </row>
        <row r="143">
          <cell r="DC143" t="str">
            <v>ยังไม่ได้พิมพ์</v>
          </cell>
        </row>
        <row r="144">
          <cell r="DC144" t="str">
            <v>ยังไม่ได้พิมพ์</v>
          </cell>
        </row>
        <row r="145">
          <cell r="DC145" t="str">
            <v>ยังไม่ได้พิมพ์</v>
          </cell>
        </row>
        <row r="146">
          <cell r="DC146" t="str">
            <v>ยังไม่ได้พิมพ์</v>
          </cell>
        </row>
        <row r="147">
          <cell r="DC147" t="str">
            <v>ยังไม่ได้พิมพ์</v>
          </cell>
        </row>
        <row r="148">
          <cell r="DC148" t="str">
            <v>รอแบบ</v>
          </cell>
        </row>
        <row r="149">
          <cell r="DC149" t="str">
            <v>รอแบบ</v>
          </cell>
        </row>
        <row r="150">
          <cell r="DC150" t="str">
            <v>ยังไม่ได้พิมพ์</v>
          </cell>
        </row>
        <row r="151">
          <cell r="DC151" t="str">
            <v>ยังไม่ได้พิมพ์</v>
          </cell>
        </row>
        <row r="152">
          <cell r="DC152" t="str">
            <v>ยังไม่ได้พิมพ์</v>
          </cell>
        </row>
        <row r="153">
          <cell r="DC153" t="str">
            <v>ยังไม่ได้พิมพ์</v>
          </cell>
        </row>
        <row r="154">
          <cell r="DC154" t="str">
            <v>ยังไม่ได้พิมพ์</v>
          </cell>
        </row>
        <row r="155">
          <cell r="DC155" t="str">
            <v>ยังไม่ได้พิมพ์</v>
          </cell>
        </row>
        <row r="156">
          <cell r="DC156" t="str">
            <v>ยังไม่ได้พิมพ์</v>
          </cell>
        </row>
        <row r="157">
          <cell r="DC157" t="str">
            <v>รอแบบ</v>
          </cell>
        </row>
        <row r="158">
          <cell r="DC158" t="str">
            <v>รอแบบ</v>
          </cell>
        </row>
        <row r="159">
          <cell r="DC159" t="str">
            <v>ยังไม่ได้พิมพ์</v>
          </cell>
        </row>
        <row r="160">
          <cell r="DC160" t="str">
            <v>พร้อมส่ง</v>
          </cell>
        </row>
        <row r="161">
          <cell r="DC161" t="str">
            <v>ยังไม่ได้พิมพ์</v>
          </cell>
        </row>
        <row r="162">
          <cell r="DC162" t="str">
            <v>พร้อมส่ง</v>
          </cell>
        </row>
        <row r="163">
          <cell r="DC163" t="str">
            <v>พร้อมส่ง</v>
          </cell>
        </row>
        <row r="164">
          <cell r="DC164" t="str">
            <v>พร้อมส่ง</v>
          </cell>
        </row>
        <row r="165">
          <cell r="DC165" t="str">
            <v>พร้อมส่ง</v>
          </cell>
        </row>
        <row r="166">
          <cell r="DC166" t="str">
            <v>พร้อมส่ง</v>
          </cell>
        </row>
        <row r="167">
          <cell r="DC167" t="str">
            <v>รอตัด</v>
          </cell>
        </row>
        <row r="168">
          <cell r="DC168" t="str">
            <v>พร้อมส่ง</v>
          </cell>
        </row>
        <row r="169">
          <cell r="DC169" t="str">
            <v>พร้อมส่ง</v>
          </cell>
        </row>
        <row r="170">
          <cell r="DC170" t="str">
            <v>พร้อมส่ง</v>
          </cell>
        </row>
        <row r="171">
          <cell r="DC171" t="str">
            <v>พร้อมส่ง</v>
          </cell>
        </row>
        <row r="172">
          <cell r="DC172" t="str">
            <v>พร้อมส่ง</v>
          </cell>
        </row>
        <row r="173">
          <cell r="DC173" t="str">
            <v>พร้อมส่ง</v>
          </cell>
        </row>
        <row r="174">
          <cell r="DC174" t="str">
            <v>พร้อมส่ง</v>
          </cell>
        </row>
        <row r="175">
          <cell r="DC175" t="str">
            <v>รอตัด</v>
          </cell>
        </row>
        <row r="176">
          <cell r="DC176" t="str">
            <v>รอตัด</v>
          </cell>
        </row>
        <row r="177">
          <cell r="DC177" t="str">
            <v>รอตัด</v>
          </cell>
        </row>
        <row r="178">
          <cell r="DC178" t="str">
            <v>ยังไม่ได้พิมพ์</v>
          </cell>
        </row>
        <row r="179">
          <cell r="DC179" t="str">
            <v>ยังไม่ได้พิมพ์</v>
          </cell>
        </row>
        <row r="180">
          <cell r="DC180" t="str">
            <v>ยังไม่ได้พิมพ์</v>
          </cell>
        </row>
        <row r="181">
          <cell r="DC181" t="str">
            <v>ยังไม่ได้พิมพ์</v>
          </cell>
        </row>
        <row r="182">
          <cell r="DC182" t="str">
            <v>ยังไม่ได้พิมพ์</v>
          </cell>
        </row>
        <row r="183">
          <cell r="DC183" t="str">
            <v>ยังไม่ได้พิมพ์</v>
          </cell>
        </row>
        <row r="184">
          <cell r="DC184" t="str">
            <v>ยังไม่ได้พิมพ์</v>
          </cell>
        </row>
        <row r="185">
          <cell r="DC185" t="str">
            <v>ยังไม่ได้พิมพ์</v>
          </cell>
        </row>
        <row r="186">
          <cell r="DC186" t="str">
            <v>ยังไม่ได้พิมพ์</v>
          </cell>
        </row>
        <row r="187">
          <cell r="DC187" t="str">
            <v>ยังไม่ได้พิมพ์</v>
          </cell>
        </row>
        <row r="188">
          <cell r="DC188" t="str">
            <v>ยังไม่ได้พิมพ์</v>
          </cell>
        </row>
        <row r="189">
          <cell r="DC189" t="str">
            <v>ยังไม่ได้พิมพ์</v>
          </cell>
        </row>
        <row r="190">
          <cell r="DC190" t="str">
            <v>ยังไม่ได้พิมพ์</v>
          </cell>
        </row>
        <row r="191">
          <cell r="DC191" t="str">
            <v>ยังไม่ได้พิมพ์</v>
          </cell>
        </row>
        <row r="192">
          <cell r="DC192" t="str">
            <v>ยังไม่ได้พิมพ์</v>
          </cell>
        </row>
        <row r="193">
          <cell r="DC193" t="str">
            <v>ยังไม่ได้พิมพ์</v>
          </cell>
        </row>
        <row r="194">
          <cell r="DC194" t="str">
            <v>รอตัด</v>
          </cell>
        </row>
        <row r="195">
          <cell r="DC195" t="str">
            <v>ยังไม่ได้พิมพ์</v>
          </cell>
        </row>
        <row r="196">
          <cell r="DC196" t="str">
            <v>ยังไม่ได้พิมพ์</v>
          </cell>
        </row>
        <row r="197">
          <cell r="DC197" t="str">
            <v>ยังไม่ได้พิมพ์</v>
          </cell>
        </row>
        <row r="198">
          <cell r="DC198" t="str">
            <v>ยังไม่ได้พิมพ์</v>
          </cell>
        </row>
        <row r="199">
          <cell r="DC199" t="str">
            <v>ยังไม่ได้พิมพ์</v>
          </cell>
        </row>
        <row r="200">
          <cell r="DC200" t="str">
            <v>ยังไม่ได้พิมพ์</v>
          </cell>
        </row>
        <row r="201">
          <cell r="DC201" t="str">
            <v>ยังไม่ได้พิมพ์</v>
          </cell>
        </row>
        <row r="202">
          <cell r="DC202" t="str">
            <v>ยังไม่ได้พิมพ์</v>
          </cell>
        </row>
        <row r="203">
          <cell r="DC203" t="str">
            <v>ยังไม่ได้พิมพ์</v>
          </cell>
        </row>
        <row r="204">
          <cell r="DC204" t="str">
            <v>ยังไม่ได้พิมพ์</v>
          </cell>
        </row>
        <row r="205">
          <cell r="DC205" t="str">
            <v>ยังไม่ได้พิมพ์</v>
          </cell>
        </row>
        <row r="206">
          <cell r="DC206" t="str">
            <v>ยังไม่ได้พิมพ์</v>
          </cell>
        </row>
        <row r="207">
          <cell r="DC207" t="str">
            <v>ยังไม่ได้พิมพ์</v>
          </cell>
        </row>
        <row r="208">
          <cell r="DC208" t="str">
            <v>ยังไม่ได้พิมพ์</v>
          </cell>
        </row>
        <row r="209">
          <cell r="DC209" t="str">
            <v>ยังไม่ได้พิมพ์</v>
          </cell>
        </row>
        <row r="210">
          <cell r="DC210" t="str">
            <v>ยังไม่ได้พิมพ์</v>
          </cell>
        </row>
        <row r="211">
          <cell r="DC211" t="str">
            <v>ยังไม่ได้พิมพ์</v>
          </cell>
        </row>
        <row r="212">
          <cell r="DC212" t="str">
            <v>ยังไม่ได้พิมพ์</v>
          </cell>
        </row>
        <row r="213">
          <cell r="DC213" t="str">
            <v>ยังไม่ได้พิมพ์</v>
          </cell>
        </row>
        <row r="214">
          <cell r="DC214" t="str">
            <v>ยังไม่ได้พิมพ์</v>
          </cell>
        </row>
        <row r="215">
          <cell r="DC215" t="str">
            <v>ยังไม่ได้พิมพ์</v>
          </cell>
        </row>
        <row r="216">
          <cell r="DC216" t="str">
            <v>ยังไม่ได้พิมพ์</v>
          </cell>
        </row>
        <row r="217">
          <cell r="DC217" t="str">
            <v>ยังไม่ได้พิมพ์</v>
          </cell>
        </row>
        <row r="218">
          <cell r="DC218" t="str">
            <v>ยังไม่ได้พิมพ์</v>
          </cell>
        </row>
        <row r="219">
          <cell r="DC219" t="str">
            <v>ยังไม่ได้พิมพ์</v>
          </cell>
        </row>
        <row r="220">
          <cell r="DC220" t="str">
            <v>ยังไม่ได้พิมพ์</v>
          </cell>
        </row>
        <row r="221">
          <cell r="DC221" t="str">
            <v>ยังไม่ได้พิมพ์</v>
          </cell>
        </row>
        <row r="222">
          <cell r="DC222" t="str">
            <v>รอตัด</v>
          </cell>
        </row>
        <row r="223">
          <cell r="DC223" t="str">
            <v>ยังไม่ได้พิมพ์</v>
          </cell>
        </row>
        <row r="224">
          <cell r="DC224" t="str">
            <v>ยังไม่ได้พิมพ์</v>
          </cell>
        </row>
        <row r="225">
          <cell r="DC225" t="str">
            <v>ยังไม่ได้พิมพ์</v>
          </cell>
        </row>
        <row r="226">
          <cell r="DC226" t="str">
            <v>ยังไม่ได้พิมพ์</v>
          </cell>
        </row>
        <row r="227">
          <cell r="DC227" t="str">
            <v>ยังไม่ได้พิมพ์</v>
          </cell>
        </row>
        <row r="228">
          <cell r="DC228" t="str">
            <v>ยังไม่ได้พิมพ์</v>
          </cell>
        </row>
        <row r="229">
          <cell r="DC229" t="str">
            <v>ยังไม่ได้พิมพ์</v>
          </cell>
        </row>
        <row r="230">
          <cell r="DC230" t="str">
            <v>ยังไม่ได้พิมพ์</v>
          </cell>
        </row>
        <row r="231">
          <cell r="DC231" t="str">
            <v>ยังไม่ได้พิมพ์</v>
          </cell>
        </row>
        <row r="232">
          <cell r="DC232" t="str">
            <v>ยังไม่ได้พิมพ์</v>
          </cell>
        </row>
        <row r="233">
          <cell r="DC233" t="str">
            <v>ยังไม่ได้พิมพ์</v>
          </cell>
        </row>
        <row r="234">
          <cell r="DC234" t="str">
            <v>ยังไม่ได้พิมพ์</v>
          </cell>
        </row>
        <row r="235">
          <cell r="DC235" t="str">
            <v>ยังไม่ได้พิมพ์</v>
          </cell>
        </row>
        <row r="236">
          <cell r="DC236" t="str">
            <v>ยังไม่ได้พิมพ์</v>
          </cell>
        </row>
        <row r="237">
          <cell r="DC237" t="str">
            <v>ยังไม่ได้พิมพ์</v>
          </cell>
        </row>
        <row r="238">
          <cell r="DC238" t="str">
            <v>ยังไม่ได้พิมพ์</v>
          </cell>
        </row>
        <row r="239">
          <cell r="DC239" t="str">
            <v>ยังไม่ได้พิมพ์</v>
          </cell>
        </row>
        <row r="240">
          <cell r="DC240" t="str">
            <v>ยังไม่ได้พิมพ์</v>
          </cell>
        </row>
        <row r="241">
          <cell r="DC241" t="str">
            <v>ยังไม่ได้พิมพ์</v>
          </cell>
        </row>
        <row r="242">
          <cell r="DC242" t="str">
            <v>ยังไม่ได้พิมพ์</v>
          </cell>
        </row>
        <row r="243">
          <cell r="DC243" t="str">
            <v>รอแบบ</v>
          </cell>
        </row>
        <row r="244">
          <cell r="DC244" t="str">
            <v>พร้อมส่ง</v>
          </cell>
        </row>
        <row r="245">
          <cell r="DC245" t="str">
            <v>พร้อมส่ง</v>
          </cell>
        </row>
        <row r="246">
          <cell r="DC246" t="str">
            <v>รอตัด</v>
          </cell>
        </row>
        <row r="247">
          <cell r="DC247" t="str">
            <v>พร้อมส่ง</v>
          </cell>
        </row>
        <row r="248">
          <cell r="DC248" t="str">
            <v>พร้อมส่ง</v>
          </cell>
        </row>
        <row r="249">
          <cell r="DC249" t="str">
            <v>ยังไม่ได้พิมพ์</v>
          </cell>
        </row>
        <row r="250">
          <cell r="DC250" t="str">
            <v>ยังไม่ได้พิมพ์</v>
          </cell>
        </row>
        <row r="251">
          <cell r="DC251" t="str">
            <v>ยังไม่ได้พิมพ์</v>
          </cell>
        </row>
        <row r="252">
          <cell r="DC252" t="str">
            <v>ยังไม่ได้พิมพ์</v>
          </cell>
        </row>
        <row r="253">
          <cell r="DC253" t="str">
            <v>ยังไม่ได้พิมพ์</v>
          </cell>
        </row>
        <row r="254">
          <cell r="DC254" t="str">
            <v>ยังไม่ได้พิมพ์</v>
          </cell>
        </row>
        <row r="255">
          <cell r="DC255" t="str">
            <v>ยังไม่ได้พิมพ์</v>
          </cell>
        </row>
        <row r="256">
          <cell r="DC256" t="str">
            <v>ยังไม่ได้พิมพ์</v>
          </cell>
        </row>
        <row r="257">
          <cell r="DC257" t="str">
            <v>ยังไม่ได้พิมพ์</v>
          </cell>
        </row>
        <row r="258">
          <cell r="DC258" t="str">
            <v>รอแบบ</v>
          </cell>
        </row>
        <row r="259">
          <cell r="DC259" t="str">
            <v>พร้อมส่ง</v>
          </cell>
        </row>
        <row r="260">
          <cell r="DC260" t="str">
            <v>พร้อมส่ง</v>
          </cell>
        </row>
        <row r="261">
          <cell r="DC261" t="str">
            <v>พร้อมส่ง</v>
          </cell>
        </row>
        <row r="262">
          <cell r="DC262" t="str">
            <v>พร้อมส่ง</v>
          </cell>
        </row>
        <row r="263">
          <cell r="DC263" t="str">
            <v>พร้อมส่ง</v>
          </cell>
        </row>
        <row r="264">
          <cell r="DC264" t="str">
            <v>พร้อมส่ง</v>
          </cell>
        </row>
        <row r="265">
          <cell r="DC265" t="str">
            <v>พร้อมส่ง</v>
          </cell>
        </row>
        <row r="266">
          <cell r="DC266" t="str">
            <v>พร้อมส่ง</v>
          </cell>
        </row>
        <row r="267">
          <cell r="DC267" t="str">
            <v>พร้อมส่ง</v>
          </cell>
        </row>
        <row r="268">
          <cell r="DC268" t="str">
            <v>พร้อมส่ง</v>
          </cell>
        </row>
        <row r="269">
          <cell r="DC269" t="str">
            <v>พร้อมส่ง</v>
          </cell>
        </row>
        <row r="270">
          <cell r="DC270" t="str">
            <v>พร้อมส่ง</v>
          </cell>
        </row>
        <row r="271">
          <cell r="DC271" t="str">
            <v>พร้อมส่ง</v>
          </cell>
        </row>
        <row r="272">
          <cell r="DC272" t="str">
            <v>รอตัด</v>
          </cell>
        </row>
        <row r="273">
          <cell r="DC273" t="str">
            <v>ยังไม่ได้พิมพ์</v>
          </cell>
        </row>
        <row r="274">
          <cell r="DC274" t="str">
            <v>ยังไม่ได้พิมพ์</v>
          </cell>
        </row>
        <row r="275">
          <cell r="DC275" t="str">
            <v>พร้อมส่ง</v>
          </cell>
        </row>
        <row r="276">
          <cell r="DC276" t="str">
            <v>ยังไม่ได้พิมพ์</v>
          </cell>
        </row>
        <row r="277">
          <cell r="DC277" t="str">
            <v>พิมพ์ไม่ครบ</v>
          </cell>
        </row>
        <row r="278">
          <cell r="DC278" t="str">
            <v>ยังไม่ได้พิมพ์</v>
          </cell>
        </row>
        <row r="279">
          <cell r="DC279" t="str">
            <v>ยังไม่ได้พิมพ์</v>
          </cell>
        </row>
        <row r="280">
          <cell r="DC280" t="str">
            <v>ยังไม่ได้พิมพ์</v>
          </cell>
        </row>
        <row r="281">
          <cell r="DC281" t="str">
            <v>รอแบบ</v>
          </cell>
        </row>
        <row r="282">
          <cell r="DC282" t="str">
            <v>ยังไม่ได้พิมพ์</v>
          </cell>
        </row>
        <row r="283">
          <cell r="DC283" t="str">
            <v>ยังไม่ได้พิมพ์</v>
          </cell>
        </row>
        <row r="284">
          <cell r="DC284" t="str">
            <v>ยังไม่ได้พิมพ์</v>
          </cell>
        </row>
        <row r="285">
          <cell r="DC285" t="str">
            <v>ยังไม่ได้พิมพ์</v>
          </cell>
        </row>
        <row r="286">
          <cell r="DC286" t="str">
            <v>ยังไม่ได้พิมพ์</v>
          </cell>
        </row>
        <row r="287">
          <cell r="DC287" t="str">
            <v>ยังไม่ได้พิมพ์</v>
          </cell>
        </row>
        <row r="288">
          <cell r="DC288" t="str">
            <v>ยังไม่ได้พิมพ์</v>
          </cell>
        </row>
        <row r="289">
          <cell r="DC289" t="str">
            <v>ยังไม่ได้พิมพ์</v>
          </cell>
        </row>
        <row r="290">
          <cell r="DC290" t="str">
            <v>ยังไม่ได้พิมพ์</v>
          </cell>
        </row>
        <row r="291">
          <cell r="DC291" t="str">
            <v>ยังไม่ได้พิมพ์</v>
          </cell>
        </row>
        <row r="292">
          <cell r="DC292" t="str">
            <v>ยังไม่ได้พิมพ์</v>
          </cell>
        </row>
        <row r="293">
          <cell r="DC293" t="str">
            <v>ยังไม่ได้พิมพ์</v>
          </cell>
        </row>
        <row r="294">
          <cell r="DC294" t="str">
            <v>พร้อมส่ง</v>
          </cell>
        </row>
        <row r="295">
          <cell r="DC295" t="str">
            <v>พร้อมส่ง</v>
          </cell>
        </row>
        <row r="296">
          <cell r="DC296" t="str">
            <v>ยังไม่ได้พิมพ์</v>
          </cell>
        </row>
        <row r="297">
          <cell r="DC297" t="str">
            <v>ยังไม่ได้พิมพ์</v>
          </cell>
        </row>
        <row r="298">
          <cell r="DC298" t="str">
            <v>ยังไม่ได้พิมพ์</v>
          </cell>
        </row>
        <row r="299">
          <cell r="DC299" t="str">
            <v>ยังไม่ได้พิมพ์</v>
          </cell>
        </row>
        <row r="300">
          <cell r="DC300" t="str">
            <v>ยังไม่ได้พิมพ์</v>
          </cell>
        </row>
        <row r="301">
          <cell r="DC301" t="str">
            <v>ยังไม่ได้พิมพ์</v>
          </cell>
        </row>
        <row r="302">
          <cell r="DC302" t="str">
            <v>รอแบบ</v>
          </cell>
        </row>
        <row r="303">
          <cell r="DC303" t="str">
            <v>พร้อมส่ง</v>
          </cell>
        </row>
        <row r="304">
          <cell r="DC304" t="str">
            <v>พร้อมส่ง</v>
          </cell>
        </row>
        <row r="305">
          <cell r="DC305" t="str">
            <v>พร้อมส่ง</v>
          </cell>
        </row>
        <row r="306">
          <cell r="DC306" t="str">
            <v>พร้อมส่ง</v>
          </cell>
        </row>
        <row r="307">
          <cell r="DC307" t="str">
            <v>ผ้าขาว</v>
          </cell>
        </row>
        <row r="308">
          <cell r="DC308" t="str">
            <v>พร้อมส่ง</v>
          </cell>
        </row>
        <row r="309">
          <cell r="DC309" t="str">
            <v>พร้อมส่ง</v>
          </cell>
        </row>
        <row r="310">
          <cell r="DC310" t="str">
            <v>พร้อมส่ง</v>
          </cell>
        </row>
        <row r="311">
          <cell r="DC311" t="str">
            <v>พร้อมส่ง</v>
          </cell>
        </row>
        <row r="312">
          <cell r="DC312" t="str">
            <v>พร้อมส่ง</v>
          </cell>
        </row>
        <row r="313">
          <cell r="DC313" t="str">
            <v>พร้อมส่ง</v>
          </cell>
        </row>
        <row r="314">
          <cell r="DC314" t="str">
            <v>ยังไม่ได้พิมพ์</v>
          </cell>
        </row>
        <row r="315">
          <cell r="DC315" t="str">
            <v>ยังไม่ได้พิมพ์</v>
          </cell>
        </row>
        <row r="316">
          <cell r="DC316" t="str">
            <v>พร้อมส่ง</v>
          </cell>
        </row>
        <row r="317">
          <cell r="DC317" t="str">
            <v>ยังไม่ได้พิมพ์</v>
          </cell>
        </row>
        <row r="318">
          <cell r="DC318" t="str">
            <v>ผ้าขาว</v>
          </cell>
        </row>
        <row r="319">
          <cell r="DC319" t="str">
            <v>พร้อมส่ง</v>
          </cell>
        </row>
        <row r="320">
          <cell r="DC320" t="str">
            <v>พร้อมส่ง</v>
          </cell>
        </row>
        <row r="321">
          <cell r="DC321" t="str">
            <v>พร้อมส่ง</v>
          </cell>
        </row>
        <row r="322">
          <cell r="DC322" t="str">
            <v>ผ้าขาว</v>
          </cell>
        </row>
        <row r="323">
          <cell r="DC323" t="str">
            <v>พร้อมส่ง</v>
          </cell>
        </row>
        <row r="324">
          <cell r="DC324" t="str">
            <v>ผ้าขาว</v>
          </cell>
        </row>
        <row r="325">
          <cell r="DC325" t="str">
            <v>พร้อมส่ง</v>
          </cell>
        </row>
        <row r="326">
          <cell r="DC326" t="str">
            <v>พร้อมส่ง</v>
          </cell>
        </row>
        <row r="327">
          <cell r="DC327" t="str">
            <v>พร้อมส่ง</v>
          </cell>
        </row>
        <row r="328">
          <cell r="DC328" t="str">
            <v>ผ้าขาว</v>
          </cell>
        </row>
        <row r="329">
          <cell r="DC329" t="str">
            <v>พร้อมส่ง</v>
          </cell>
        </row>
        <row r="330">
          <cell r="DC330" t="str">
            <v>ยังไม่ได้พิมพ์</v>
          </cell>
        </row>
        <row r="331">
          <cell r="DC331" t="str">
            <v>พิมพ์ไม่ครบ</v>
          </cell>
        </row>
        <row r="332">
          <cell r="DC332" t="str">
            <v>ยังไม่ได้พิมพ์</v>
          </cell>
        </row>
        <row r="333">
          <cell r="DC333" t="str">
            <v>พร้อมส่ง</v>
          </cell>
        </row>
        <row r="334">
          <cell r="DC334" t="str">
            <v>พร้อมส่ง</v>
          </cell>
        </row>
        <row r="335">
          <cell r="DC335" t="str">
            <v>ยังไม่ได้พิมพ์</v>
          </cell>
        </row>
        <row r="336">
          <cell r="DC336" t="str">
            <v>ผ้าขาว</v>
          </cell>
        </row>
        <row r="337">
          <cell r="DC337" t="str">
            <v>พร้อมส่ง</v>
          </cell>
        </row>
        <row r="338">
          <cell r="DC338" t="str">
            <v>พร้อมส่ง</v>
          </cell>
        </row>
        <row r="339">
          <cell r="DC339"/>
        </row>
        <row r="340">
          <cell r="DC340"/>
        </row>
        <row r="341">
          <cell r="DC341"/>
        </row>
        <row r="342">
          <cell r="DC342" t="str">
            <v xml:space="preserve"> </v>
          </cell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4-9-68%2010.34&#3609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91.476727777779" createdVersion="8" refreshedVersion="8" minRefreshableVersion="3" recordCount="166" xr:uid="{722F9C5D-D27F-482C-B488-60F2A6A97708}">
  <cacheSource type="worksheet">
    <worksheetSource ref="A5:AF171" sheet="22-8-68" r:id="rId2"/>
  </cacheSource>
  <cacheFields count="32">
    <cacheField name="วันรับออร์เดอร์/แบบ" numFmtId="187">
      <sharedItems containsDate="1" containsMixedTypes="1" minDate="1899-12-30T00:00:00" maxDate="2025-08-23T00:00:00"/>
    </cacheField>
    <cacheField name="เลขที่ SO" numFmtId="0">
      <sharedItems containsMixedTypes="1" containsNumber="1" containsInteger="1" minValue="0" maxValue="0" count="80">
        <s v="MK68-000868"/>
        <s v="ประมาณการ"/>
        <n v="0"/>
        <s v="MK68-000951"/>
        <s v="MK68-000944"/>
        <s v="MK68-001001"/>
        <s v="MK68-001002"/>
        <s v="MK68-000945"/>
        <s v="MK68-000953"/>
        <s v="MK68-000954"/>
        <s v="MK68-001011"/>
        <s v="MK68-000680"/>
        <s v="MK68-001018"/>
        <s v="MK68-000952"/>
        <s v="MK68-000880"/>
        <s v="MK68-000976"/>
        <s v="MK68-000980"/>
        <s v="MK68-000966"/>
        <s v="MK68-000675"/>
        <s v="MK68-001019"/>
        <s v="MK68-000979"/>
        <s v="MK68-000983"/>
        <s v="MK68-000879"/>
        <s v="MK68-001003"/>
        <s v="MK68-000796"/>
        <s v="MK68-001004"/>
        <s v="MK68-001005"/>
        <s v="MK68-000902"/>
        <s v="MK68-001006"/>
        <s v="MK68-000674"/>
        <s v="MK68-001007"/>
        <s v="MK68-001012"/>
        <s v="MK68-000990"/>
        <s v="MK68-000961"/>
        <s v="MK68-000801"/>
        <s v="MK68-000671"/>
        <s v="MK68-000673"/>
        <s v="MK68-000877"/>
        <s v="MK68-000609"/>
        <s v="MK68-000693"/>
        <s v="MK68-000093"/>
        <s v="MK67-001532"/>
        <s v="MK67-001153"/>
        <s v="MK68-000694"/>
        <s v="MK68-000452"/>
        <s v="ใบรับคำสั่งซื้อ"/>
        <s v="MK67-001236"/>
        <s v="MK67-001396"/>
        <s v="MK68-000965"/>
        <s v="MK68-000926"/>
        <s v="MK68-000924"/>
        <s v="MK68-000927"/>
        <s v="MK68-000946"/>
        <s v="MK68-001008"/>
        <s v="MK68-001009"/>
        <s v="MK68-001010"/>
        <s v="MK68-001020"/>
        <s v="MK68-000930"/>
        <s v="MK68-000984"/>
        <s v="MK68-000985"/>
        <s v="MK68-001017"/>
        <s v="MK68-000982"/>
        <s v="MK68-000977"/>
        <s v="MK68-000978"/>
        <s v="MK68-000892"/>
        <s v="MK68-000893"/>
        <s v="MK68-000804"/>
        <s v="MK67-001617"/>
        <s v="MK67-001642"/>
        <s v="MK67-001643"/>
        <s v="MK66-000701"/>
        <s v="MK68-000972"/>
        <s v="MK68-001022"/>
        <s v="MK68-001021"/>
        <s v="MK68-001013"/>
        <s v="MK68-000378"/>
        <s v="MK68-000997"/>
        <s v="MK67-001490"/>
        <s v="MK68-000995"/>
        <s v="MK68-000913"/>
      </sharedItems>
    </cacheField>
    <cacheField name="ชื่อลูกค้า" numFmtId="0">
      <sharedItems containsMixedTypes="1" containsNumber="1" containsInteger="1" minValue="0" maxValue="0" count="35">
        <s v="พีมินเนอร์"/>
        <s v="บจก.ซัน ซีเมนต์ โพรเซส"/>
        <n v="0"/>
        <s v="บจก.ฟาร์เธอร์ส วิง ซัพพลาย"/>
        <s v="  "/>
        <s v="บจก.ซีแมน"/>
        <s v="บจก.เพรซิเดนท์ฟลาวมิลล์"/>
        <s v="บจก.เอ็กเซลเล้นท์"/>
        <s v="บจก.ไลม์มาสเตอร์"/>
        <s v="บจก.เคอรี่ฟลาวมิลล์"/>
        <s v="บจก.อินเทคค์ โกลบอล"/>
        <s v="บจก.หนกองบัวฟีด"/>
        <s v="บจก.วีซีเอฟ"/>
        <s v="บจก.เอพีเอ็ม อะโกร"/>
        <s v="บจก.กันยาวิ "/>
        <s v="บจก.เอสพีเอ็ม อาหารสัตว์"/>
        <s v="บจก.ไทยธรรมดี"/>
        <s v="บจก.ซันฟีด"/>
        <s v="บจก.เอ.เจ.ฟาร์ม่าแล็บ"/>
        <s v="บจก.เบทาโกร"/>
        <s v="บจก.หนองบัวฟีดมิลล์"/>
        <s v="บจก.บลูฟาโล่"/>
        <s v="บจก.เอ็นบี ดิสทริบิวชั่น"/>
        <s v="บจก.แอมโก้เวท"/>
        <s v="บจก.ที.ซี.ยูเนี่ยน อโกรเทค"/>
        <s v="บจก.ซิเบลโก้(บางเลน)"/>
        <s v="คุณปราสาท เจริญธรรมรักษา"/>
        <s v="พันธุ์ข้าว"/>
        <s v="บจก.ซิเบลโก้(สบปราบ)"/>
        <s v="คุณวัลภา เผ่าเต็ม"/>
        <s v="โรงสีธัญญกิจ(ราชบุรี)"/>
        <s v="บจก.น้ำตาลทิพย์สุโขทัย"/>
        <s v="บจก.กบินทร์อินทรีย์"/>
        <s v="บจก.แลบอินเตอร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8-23T00:00:00" maxDate="2025-09-27T00:00:00" count="20">
        <s v="รอส่ง"/>
        <s v="รอแจ้ง"/>
        <m/>
        <d v="2025-08-25T00:00:00"/>
        <d v="2025-09-25T00:00:00"/>
        <d v="2025-08-23T00:00:00"/>
        <d v="2025-08-26T00:00:00"/>
        <d v="2025-08-28T00:00:00"/>
        <d v="2025-08-29T00:00:00"/>
        <d v="2025-08-30T00:00:00"/>
        <d v="2025-08-27T00:00:00"/>
        <d v="2025-09-12T00:00:00"/>
        <d v="2025-09-08T00:00:00"/>
        <d v="2025-09-15T00:00:00"/>
        <d v="2025-09-02T00:00:00"/>
        <d v="2025-09-09T00:00:00"/>
        <d v="2025-09-16T00:00:00"/>
        <d v="2025-09-19T00:00:00"/>
        <d v="2025-09-22T00:00:00"/>
        <d v="2025-09-26T00:00:00"/>
      </sharedItems>
    </cacheField>
    <cacheField name="จำนวนส่ง" numFmtId="188">
      <sharedItems containsSemiMixedTypes="0" containsString="0" containsNumber="1" containsInteger="1" minValue="0" maxValue="337878"/>
    </cacheField>
    <cacheField name="StockFG" numFmtId="41">
      <sharedItems containsSemiMixedTypes="0" containsString="0" containsNumber="1" containsInteger="1" minValue="0" maxValue="64000"/>
    </cacheField>
    <cacheField name="ค้างตัด" numFmtId="41">
      <sharedItems containsSemiMixedTypes="0" containsString="0" containsNumber="1" containsInteger="1" minValue="0" maxValue="337878"/>
    </cacheField>
    <cacheField name="พิมพ์แล้ว" numFmtId="41">
      <sharedItems containsSemiMixedTypes="0" containsString="0" containsNumber="1" containsInteger="1" minValue="0" maxValue="67899"/>
    </cacheField>
    <cacheField name="ค้างพิมพ์" numFmtId="41">
      <sharedItems containsSemiMixedTypes="0" containsString="0" containsNumber="1" minValue="0" maxValue="354771.9"/>
    </cacheField>
    <cacheField name="ประเภท" numFmtId="0">
      <sharedItems count="20">
        <s v="WSWT1625800SM"/>
        <s v="WSWT1825800"/>
        <s v="WSWT1925800"/>
        <s v="WSWT1921720"/>
        <s v="WSWT19251000SM"/>
        <s v="WSWT2025650"/>
        <s v="WSWT2025800SM"/>
        <s v="WSWT2025850"/>
        <s v="WSWT2025800"/>
        <s v="WSWT2125650"/>
        <s v="WSWT2121670SM"/>
        <s v="WSWT2325650"/>
        <s v="WSWTFCL022325650"/>
        <s v="WSWT2321750"/>
        <s v="WSWT23211125120SMFX"/>
        <s v="WSWT2321112512551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546019.98206249997"/>
    </cacheField>
    <cacheField name="Stock" numFmtId="3">
      <sharedItems containsSemiMixedTypes="0" containsString="0" containsNumber="1" minValue="0" maxValue="249563.4820625"/>
    </cacheField>
    <cacheField name="ค้างทอ" numFmtId="3">
      <sharedItems containsSemiMixedTypes="0" containsString="0" containsNumber="1" minValue="0" maxValue="461812.45082000003"/>
    </cacheField>
    <cacheField name="Stock2" numFmtId="3">
      <sharedItems containsSemiMixedTypes="0" containsString="0" containsNumber="1" minValue="0" maxValue="136291.32"/>
    </cacheField>
    <cacheField name="ค้างเคลือบ" numFmtId="3">
      <sharedItems containsSemiMixedTypes="0" containsString="0" containsNumber="1" minValue="0" maxValue="376873.85890000005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16.658728587965" createdVersion="8" refreshedVersion="8" minRefreshableVersion="3" recordCount="260" xr:uid="{5FD7C086-8C00-4AE1-8E3B-3D83A64B4080}">
  <cacheSource type="worksheet">
    <worksheetSource ref="A5:AF265" sheet="16-9-68.1"/>
  </cacheSource>
  <cacheFields count="32">
    <cacheField name="วันรับออร์เดอร์/แบบ" numFmtId="187">
      <sharedItems containsDate="1" containsMixedTypes="1" minDate="1899-12-30T00:00:00" maxDate="2025-09-17T00:00:00"/>
    </cacheField>
    <cacheField name="เลขที่ SO" numFmtId="0">
      <sharedItems containsMixedTypes="1" containsNumber="1" containsInteger="1" minValue="0" maxValue="0" count="89">
        <s v="MK68-001041"/>
        <n v="0"/>
        <s v="MK68-001045"/>
        <s v="MK68-001115"/>
        <s v="ประมาณการ"/>
        <s v="MK68-001111"/>
        <s v="MK68-001049"/>
        <s v="ใบรับคำสั่งซื้อ"/>
        <s v="MK68-001077"/>
        <s v="MK68-001075"/>
        <s v="MK68-001076"/>
        <s v="MK68-001099"/>
        <s v="MK68-001108"/>
        <s v="MK68-001109"/>
        <s v="MK68-001116"/>
        <s v="MK68-001113"/>
        <s v="MK68-001080"/>
        <s v="MK68-000680"/>
        <s v="MK68-001078"/>
        <s v="MK68-001069"/>
        <s v="MK68-001070"/>
        <s v="MK68-001079"/>
        <s v="MK68-000671"/>
        <s v="MK68-001071"/>
        <s v="MK68-001086"/>
        <s v="MK68-000694"/>
        <s v="MK68-001095"/>
        <s v="MK68-001094"/>
        <s v="MK68-001040"/>
        <s v="MK68-001029"/>
        <s v="MK68-001033"/>
        <s v="MK68-001034"/>
        <s v="MK68-001035"/>
        <s v="MK68-000609"/>
        <s v="MK68-000990"/>
        <s v="MK68-001105"/>
        <s v="MK68-001027"/>
        <s v="MK68-001093"/>
        <s v="MK68-001106"/>
        <s v="MK68-001104"/>
        <s v="MK68-001092"/>
        <s v="MK68-001091"/>
        <s v="MK68-001024"/>
        <s v="MK68-001026"/>
        <s v="MK68-001007"/>
        <s v="MK68-001039"/>
        <s v="MK68-000675"/>
        <s v="MK68-000983"/>
        <s v="MK68-000801"/>
        <s v="MK68-000673"/>
        <s v="MK68-000693"/>
        <s v="MK68-000093"/>
        <s v="MK67-001532"/>
        <s v="MK67-001153"/>
        <s v="MK68-000452"/>
        <s v="MK67-001236"/>
        <s v="MK67-001396"/>
        <s v="MK68-001010"/>
        <s v="MK68-001081"/>
        <s v="MK68-001110"/>
        <s v="MK68-001112"/>
        <s v="MK68-001096"/>
        <s v="MK68-001097"/>
        <s v="MK68-001114"/>
        <s v="MK68-000977"/>
        <s v="MK68-000982"/>
        <s v="MK67-001643"/>
        <s v="MK67-001642"/>
        <s v="MK68-001036"/>
        <s v="MK68-001038"/>
        <s v="MK68-001037"/>
        <s v="MK68-000978"/>
        <s v="MK68-001103"/>
        <s v="MK68-001102"/>
        <s v="MK68-001101"/>
        <s v="MK68-001100"/>
        <s v="MK68-000892"/>
        <s v="MK68-000893"/>
        <s v="MK68-000804"/>
        <s v="MK66-000701"/>
        <s v="MK67-001490"/>
        <s v="MK68-001030"/>
        <s v="MK68-001083"/>
        <s v="MK68-001085"/>
        <s v="MK68-001052"/>
        <s v="MK68-001107"/>
        <s v="MK68-001066"/>
        <s v="MK68-001067"/>
        <s v="MK68-001089"/>
      </sharedItems>
    </cacheField>
    <cacheField name="ชื่อลูกค้า" numFmtId="0">
      <sharedItems containsMixedTypes="1" containsNumber="1" containsInteger="1" minValue="0" maxValue="0" count="27">
        <s v="บจก.ซัน ซีเมนต์ โพรเซส"/>
        <n v="0"/>
        <s v="บจก.เคอรี่ฟลาวมิลล์"/>
        <s v="บจก.โรงสีข้าวธัญญาวัตน์"/>
        <s v="บจก.ฟาร์เธอร์ส วิง ซัพพลาย"/>
        <s v="  "/>
        <s v="บจก.ซิเบลโก้(บางเลน)"/>
        <s v="บจก.เพรซิเดนท์ฟลาวมิลล์"/>
        <s v="บจก.เอ็กเซลเล้นท์"/>
        <s v="บจก.ไลม์มาสเตอร์"/>
        <s v="บจก.อินเทคค์ โกลบอล"/>
        <s v="บจก.วีซีเอฟ"/>
        <s v="บจก.เอ.เจ.ฟาร์ม่าแล็บ"/>
        <s v="บจก.เอสพีเอ็ม อาหารสัตว์"/>
        <s v="บจก.ซันฟีด"/>
        <s v="บจก.ไทยธรรมดี"/>
        <s v="บจก.เอพีเอ็ม อะโกร"/>
        <s v="บจก.แอมโก้เวท"/>
        <s v="บจก.หนองบัวฟีด"/>
        <s v="บจก.บลูฟาโล่"/>
        <s v="บจก.ที.ซี.ยูเนี่ยน อโกรเทค"/>
        <s v="พันธุ์ข้าว"/>
        <s v="บจก.ซิเบลโก้(สบปราบ)"/>
        <s v="บจก.น้ำตาลทิพย์สุโขทัย"/>
        <s v="คุณธนนท์ อุทัยไพศาลวงศ์"/>
        <s v="บจก.กบินทร์อินทรีย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9-17T00:00:00" maxDate="2025-11-01T00:00:00" count="32">
        <d v="2025-09-20T00:00:00"/>
        <m/>
        <d v="2025-09-25T00:00:00"/>
        <d v="2025-09-22T00:00:00"/>
        <s v="รอแจ้ง"/>
        <d v="2025-09-24T00:00:00"/>
        <d v="2025-09-17T00:00:00"/>
        <d v="2025-09-18T00:00:00"/>
        <d v="2025-09-27T00:00:00"/>
        <d v="2025-09-30T00:00:00"/>
        <d v="2025-10-31T00:00:00"/>
        <d v="2025-09-19T00:00:00"/>
        <d v="2025-09-23T00:00:00"/>
        <d v="2025-09-26T00:00:00"/>
        <d v="2025-10-03T00:00:00"/>
        <d v="2025-10-07T00:00:00"/>
        <d v="2025-10-09T00:00:00"/>
        <d v="2025-10-10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4T00:00:00"/>
        <d v="2025-10-27T00:00:00"/>
        <d v="2025-10-28T00:00:00"/>
        <d v="2025-10-29T00:00:00"/>
        <d v="2025-10-30T00:00:00"/>
        <s v="รอส่ง"/>
        <d v="2025-09-29T00:00:00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50000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52901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20">
        <s v="WSWT1625800SM"/>
        <s v="WSWT1625800"/>
        <s v="WSWT1725800"/>
        <s v="WSWT1825800"/>
        <s v="WSWT1825800SM"/>
        <s v="WSWT1925800"/>
        <s v="WSWT1921720"/>
        <s v="WSWT19251000SM"/>
        <s v="WSWT2025800SM"/>
        <s v="WSWT2025850"/>
        <s v="WSWT2025800"/>
        <s v="WSWT2125800"/>
        <s v="WSWT2121670SM"/>
        <s v="WSWT2325650"/>
        <s v="WSWT2321750"/>
        <s v="WSWT2321112512551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803806.4000000001"/>
    </cacheField>
    <cacheField name="Stock" numFmtId="3">
      <sharedItems containsSemiMixedTypes="0" containsString="0" containsNumber="1" minValue="0" maxValue="288520.93702000001"/>
    </cacheField>
    <cacheField name="ค้างทอ" numFmtId="3">
      <sharedItems containsSemiMixedTypes="0" containsString="0" containsNumber="1" minValue="0" maxValue="1685620.2000000002"/>
    </cacheField>
    <cacheField name="Stock2" numFmtId="3">
      <sharedItems containsSemiMixedTypes="0" containsString="0" containsNumber="1" minValue="0" maxValue="132635.77390000003"/>
    </cacheField>
    <cacheField name="ค้างเคลือบ" numFmtId="3">
      <sharedItems containsSemiMixedTypes="0" containsString="0" containsNumber="1" minValue="0" maxValue="679593.91000000015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20.426614351854" createdVersion="8" refreshedVersion="8" minRefreshableVersion="3" recordCount="286" xr:uid="{3F5EC444-BE8D-40C8-860B-2933C90C93A8}">
  <cacheSource type="worksheet">
    <worksheetSource ref="A5:AF291" sheet="20-9-68"/>
  </cacheSource>
  <cacheFields count="32">
    <cacheField name="วันรับออร์เดอร์/แบบ" numFmtId="187">
      <sharedItems containsDate="1" containsMixedTypes="1" minDate="1899-12-30T00:00:00" maxDate="2025-10-02T00:00:00"/>
    </cacheField>
    <cacheField name="เลขที่ SO" numFmtId="0">
      <sharedItems containsMixedTypes="1" containsNumber="1" containsInteger="1" minValue="0" maxValue="0" count="84">
        <s v="MK68-001045"/>
        <n v="0"/>
        <s v="MK68-001115"/>
        <s v="ประมาณการ"/>
        <s v="MK68-001111"/>
        <s v="MK68-001117"/>
        <s v="ใบรับคำสั่งซื้อ"/>
        <s v="MK68-001075"/>
        <s v="MK68-001076"/>
        <s v="MK68-001099"/>
        <s v="MK68-001108"/>
        <s v="MK68-001109"/>
        <s v="MK68-001116"/>
        <s v="MK68-001113"/>
        <s v="MK68-001141"/>
        <s v="MK68-001142"/>
        <s v="MK68-001143"/>
        <s v="MK68-001080"/>
        <s v="MK68-001069"/>
        <s v="MK68-001070"/>
        <s v="MK68-001071"/>
        <s v="MK68-001086"/>
        <s v="MK68-000694"/>
        <s v="MK68-001095"/>
        <s v="MK68-001094"/>
        <s v="MK68-001093"/>
        <s v="MK68-001040"/>
        <s v="MK68-001119"/>
        <s v="MK68-001029"/>
        <s v="MK68-001033"/>
        <s v="MK68-001034"/>
        <s v="MK68-001035"/>
        <s v="MK68-000609"/>
        <s v="MK68-001026"/>
        <s v="MK68-001007"/>
        <s v="MK68-001024"/>
        <s v="MK68-000675"/>
        <s v="MK68-000990"/>
        <s v="MK68-001105"/>
        <s v="MK68-001092"/>
        <s v="MK68-001027"/>
        <s v="MK68-001106"/>
        <s v="MK68-001104"/>
        <s v="MK68-001091"/>
        <s v="MK68-001039"/>
        <s v="MK68-000983"/>
        <s v="MK68-000693"/>
        <s v="MK68-001079"/>
        <s v="MK68-000801"/>
        <s v="MK68-000673"/>
        <s v="MK68-000093"/>
        <s v="MK67-001532"/>
        <s v="MK67-001153"/>
        <s v="MK68-000452"/>
        <s v="MK67-001236"/>
        <s v="MK67-001396"/>
        <s v="MK68-001118"/>
        <s v="MK68-001010"/>
        <s v="MK68-001110"/>
        <s v="MK68-001096"/>
        <s v="MK68-001097"/>
        <s v="MK68-001114"/>
        <s v="MK68-000977"/>
        <s v="MK68-000892"/>
        <s v="MK68-001100"/>
        <s v="MK68-000982"/>
        <s v="MK68-001101"/>
        <s v="MK67-001643"/>
        <s v="MK67-001642"/>
        <s v="MK68-001036"/>
        <s v="MK68-001038"/>
        <s v="MK68-001037"/>
        <s v="MK68-000978"/>
        <s v="MK68-001103"/>
        <s v="MK68-001102"/>
        <s v="MK68-000893"/>
        <s v="MK68-000804"/>
        <s v="MK66-000701"/>
        <s v="MK67-001490"/>
        <s v="MK68-001030"/>
        <s v="MK68-001107"/>
        <s v="MK68-001066"/>
        <s v="MK68-001067"/>
        <s v="MK68-001089"/>
      </sharedItems>
    </cacheField>
    <cacheField name="ชื่อลูกค้า" numFmtId="0">
      <sharedItems containsMixedTypes="1" containsNumber="1" containsInteger="1" minValue="0" maxValue="0" count="28">
        <s v="บจก.เคอรี่ฟลาวมิลล์"/>
        <n v="0"/>
        <s v="บจก.โรงสีข้าวธัญญาวัตน์"/>
        <s v="บจก.ฟาร์เธอร์ส วิง ซัพพลาย"/>
        <s v="  "/>
        <s v="บจก.ซิเบลโก้(บางเลน)"/>
        <s v="บจก.เอ็กเซลเล้นท์ ไพโอเนียร์"/>
        <s v="บจก.เพรซิเดนท์ฟลาวมิลล์"/>
        <s v="บจก.ไลม์มาสเตอร์"/>
        <s v="บจก.เอ็กเซลเล้นท์"/>
        <s v="บจก.อินเทคค์ โกลบอล"/>
        <s v="บจก.หนองบัวฟีด"/>
        <s v="บจก.วีซีเอฟ"/>
        <s v="บจก.เอ.เจ.ฟาร์ม่าแล็บ"/>
        <s v="บจก.เอสพีเอ็ม อาหารสัตว์"/>
        <s v="บจก.ซันฟีด"/>
        <s v="บจก.เอพีเอ็ม อะโกร"/>
        <s v="บจก.ไทยธรรมดี"/>
        <s v="บจก.บลูฟาโล่"/>
        <s v="บจก.หนองบัวอโกรฟอร์ไลฟ์"/>
        <s v="บจก.ทีเจที เทรดเดอร์"/>
        <s v="บจก.แอมโก้เวท"/>
        <s v="บจก.ที.ซี.ยูเนี่ยน อโกรเทค"/>
        <s v="พันธุ์ข้าว"/>
        <s v="บจก.ซิเบลโก้(สบปราบ)"/>
        <s v="บจก.น้ำตาลทิพย์สุโขทัย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4"/>
    </cacheField>
    <cacheField name="ยาว2" numFmtId="0">
      <sharedItems containsSemiMixedTypes="0" containsString="0" containsNumber="1" containsInteger="1" minValue="0" maxValue="42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9-20T00:00:00" maxDate="2025-11-01T00:00:00" count="33">
        <d v="2025-09-25T00:00:00"/>
        <m/>
        <d v="2025-09-22T00:00:00"/>
        <s v="รอแจ้ง"/>
        <d v="2025-09-24T00:00:00"/>
        <d v="2025-10-08T00:00:00"/>
        <d v="2025-10-22T00:00:00"/>
        <d v="2025-09-20T00:00:00"/>
        <d v="2025-09-27T00:00:00"/>
        <d v="2025-09-30T00:00:00"/>
        <d v="2025-10-02T00:00:00"/>
        <d v="2025-10-04T00:00:00"/>
        <d v="2025-10-07T00:00:00"/>
        <d v="2025-10-17T00:00:00"/>
        <d v="2025-10-31T00:00:00"/>
        <d v="2025-09-26T00:00:00"/>
        <d v="2025-09-23T00:00:00"/>
        <d v="2025-10-28T00:00:00"/>
        <d v="2025-09-29T00:00:00"/>
        <d v="2025-10-06T00:00:00"/>
        <d v="2025-10-09T00:00:00"/>
        <d v="2025-10-10T00:00:00"/>
        <d v="2025-10-11T00:00:00"/>
        <d v="2025-10-14T00:00:00"/>
        <d v="2025-10-15T00:00:00"/>
        <d v="2025-10-16T00:00:00"/>
        <d v="2025-10-20T00:00:00"/>
        <d v="2025-10-21T00:00:00"/>
        <d v="2025-10-24T00:00:00"/>
        <d v="2025-10-27T00:00:00"/>
        <d v="2025-10-29T00:00:00"/>
        <d v="2025-10-30T00:00:00"/>
        <s v="รอส่ง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50000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52550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20">
        <s v="WSWT1625800"/>
        <s v="WSWT1725800"/>
        <s v="WSWT1825800"/>
        <s v="WSWT1825800SM"/>
        <s v="WSWT1925800"/>
        <s v="WSWT1921720"/>
        <s v="WSWT19251000SM"/>
        <s v="WSWT2025650"/>
        <s v="WSWT2025800SM"/>
        <s v="WSWT2025850"/>
        <s v="WSWT2025800"/>
        <s v="WSWT2121670SM"/>
        <s v="WSWT2125650"/>
        <s v="WSWT2125800"/>
        <s v="WSWT2325650"/>
        <s v="WSWT2321112512551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803806.4000000001"/>
    </cacheField>
    <cacheField name="Stock" numFmtId="3">
      <sharedItems containsSemiMixedTypes="0" containsString="0" containsNumber="1" minValue="0" maxValue="341830.11390000023"/>
    </cacheField>
    <cacheField name="ค้างทอ" numFmtId="3">
      <sharedItems containsSemiMixedTypes="0" containsString="0" containsNumber="1" minValue="0" maxValue="1717436.875"/>
    </cacheField>
    <cacheField name="Stock2" numFmtId="3">
      <sharedItems containsSemiMixedTypes="0" containsString="0" containsNumber="1" minValue="0" maxValue="333001.07390000019"/>
    </cacheField>
    <cacheField name="ค้างเคลือบ" numFmtId="3">
      <sharedItems containsSemiMixedTypes="0" containsString="0" containsNumber="1" minValue="0" maxValue="752197.88600000017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d v="2025-07-04T00:00:00"/>
    <x v="0"/>
    <x v="0"/>
    <s v="พี-มินเนอร์ นิวพลัส"/>
    <n v="16"/>
    <n v="28"/>
    <s v="ขาว"/>
    <s v="ใส"/>
    <n v="56"/>
    <s v="±"/>
    <n v="5"/>
    <s v="ไม่"/>
    <n v="19"/>
    <n v="31"/>
    <n v="40"/>
    <n v="1.1334313331327999"/>
    <n v="0"/>
    <n v="1.1334313331327999"/>
    <s v="500กระสอบ"/>
    <x v="0"/>
    <n v="4000"/>
    <n v="3922"/>
    <n v="78"/>
    <n v="5295"/>
    <n v="0"/>
    <x v="0"/>
    <n v="0"/>
    <n v="0"/>
    <n v="0"/>
    <n v="0"/>
    <n v="0"/>
    <s v="รอส่ง รอลูกค้ามารับเอง"/>
  </r>
  <r>
    <s v="ประมาณการ"/>
    <x v="1"/>
    <x v="1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1"/>
    <n v="5000"/>
    <n v="0"/>
    <n v="5000"/>
    <n v="0"/>
    <n v="5250"/>
    <x v="0"/>
    <n v="3702.0499999999997"/>
    <n v="0"/>
    <n v="3702.0499999999997"/>
    <n v="0"/>
    <n v="3702.0499999999997"/>
    <n v="0"/>
  </r>
  <r>
    <d v="1899-12-30T00:00:00"/>
    <x v="2"/>
    <x v="2"/>
    <s v=" "/>
    <n v="16"/>
    <n v="25"/>
    <s v="ขาว"/>
    <n v="0"/>
    <n v="45"/>
    <s v="±"/>
    <n v="5"/>
    <n v="0"/>
    <n v="0"/>
    <n v="0"/>
    <n v="0"/>
    <n v="0"/>
    <n v="0"/>
    <n v="0"/>
    <n v="0"/>
    <x v="2"/>
    <n v="0"/>
    <n v="0"/>
    <n v="0"/>
    <n v="0"/>
    <n v="0"/>
    <x v="0"/>
    <n v="3702.0499999999997"/>
    <n v="0"/>
    <n v="3702.0499999999997"/>
    <n v="0"/>
    <n v="3702.0499999999997"/>
    <s v="ระบุในSD"/>
  </r>
  <r>
    <s v="ประมาณการ"/>
    <x v="1"/>
    <x v="3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1"/>
    <n v="15000"/>
    <n v="0"/>
    <n v="15000"/>
    <n v="0"/>
    <n v="15750"/>
    <x v="1"/>
    <n v="13201.65"/>
    <n v="2599"/>
    <n v="10602.65"/>
    <n v="0"/>
    <n v="0"/>
    <n v="0"/>
  </r>
  <r>
    <d v="1899-12-30T00:00:00"/>
    <x v="2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2"/>
    <n v="0"/>
    <n v="0"/>
    <n v="0"/>
    <n v="0"/>
    <n v="0"/>
    <x v="1"/>
    <n v="13201.65"/>
    <n v="2599"/>
    <n v="10602.65"/>
    <n v="0"/>
    <n v="0"/>
    <s v="ระบุในSD"/>
  </r>
  <r>
    <d v="2025-08-01T00:00:00"/>
    <x v="3"/>
    <x v="5"/>
    <s v="W30"/>
    <n v="19"/>
    <n v="28"/>
    <s v="ขาว"/>
    <n v="0"/>
    <n v="56"/>
    <s v="±"/>
    <n v="5"/>
    <s v="ไม่"/>
    <n v="20"/>
    <n v="30"/>
    <n v="90"/>
    <n v="0"/>
    <n v="0"/>
    <n v="0"/>
    <s v="มัด100"/>
    <x v="3"/>
    <n v="5800"/>
    <n v="5800"/>
    <n v="0"/>
    <n v="41600"/>
    <n v="0"/>
    <x v="2"/>
    <n v="0"/>
    <n v="0"/>
    <n v="0"/>
    <n v="0"/>
    <n v="0"/>
    <n v="0"/>
  </r>
  <r>
    <s v="ประมาณการ"/>
    <x v="1"/>
    <x v="6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100000"/>
    <n v="0"/>
    <n v="100000"/>
    <n v="0"/>
    <n v="105000"/>
    <x v="2"/>
    <n v="88010.999999999985"/>
    <n v="28203"/>
    <n v="59807.999999999985"/>
    <n v="0"/>
    <n v="0"/>
    <n v="0"/>
  </r>
  <r>
    <s v="ประมาณการ"/>
    <x v="1"/>
    <x v="7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25000"/>
    <n v="0"/>
    <n v="25000"/>
    <n v="0"/>
    <n v="26250"/>
    <x v="2"/>
    <n v="22002.749999999996"/>
    <n v="0"/>
    <n v="22002.749999999996"/>
    <n v="0"/>
    <n v="0"/>
    <n v="0"/>
  </r>
  <r>
    <s v="ประมาณการ"/>
    <x v="1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4"/>
    <n v="20000"/>
    <n v="233"/>
    <n v="19767"/>
    <n v="0"/>
    <n v="20755.350000000002"/>
    <x v="2"/>
    <n v="18501.714330000003"/>
    <n v="0"/>
    <n v="18501.714330000003"/>
    <n v="0"/>
    <n v="0"/>
    <n v="0"/>
  </r>
  <r>
    <d v="1899-12-30T00:00:00"/>
    <x v="2"/>
    <x v="2"/>
    <n v="0"/>
    <n v="19"/>
    <n v="30"/>
    <s v="ขาว"/>
    <n v="0"/>
    <n v="60"/>
    <s v="±"/>
    <n v="5"/>
    <n v="0"/>
    <n v="0"/>
    <n v="0"/>
    <n v="0"/>
    <n v="0"/>
    <n v="0"/>
    <n v="0"/>
    <n v="0"/>
    <x v="2"/>
    <n v="0"/>
    <n v="0"/>
    <n v="0"/>
    <n v="0"/>
    <n v="0"/>
    <x v="2"/>
    <n v="128515.46432999999"/>
    <n v="28203"/>
    <n v="100312.46432999999"/>
    <n v="0"/>
    <n v="0"/>
    <s v="ระบุในSD"/>
  </r>
  <r>
    <d v="2025-07-31T00:00:00"/>
    <x v="4"/>
    <x v="9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51"/>
  </r>
  <r>
    <d v="2025-07-31T00:00:00"/>
    <x v="4"/>
    <x v="9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400"/>
    <n v="0"/>
    <x v="3"/>
    <n v="0"/>
    <n v="0"/>
    <n v="0"/>
    <n v="0"/>
    <n v="0"/>
    <s v="PDR250251"/>
  </r>
  <r>
    <d v="2025-07-31T00:00:00"/>
    <x v="4"/>
    <x v="9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51"/>
  </r>
  <r>
    <d v="2025-07-31T00:00:00"/>
    <x v="4"/>
    <x v="9"/>
    <s v="KFM-HF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400"/>
    <n v="0"/>
    <x v="3"/>
    <n v="0"/>
    <n v="0"/>
    <n v="0"/>
    <n v="0"/>
    <n v="0"/>
    <s v="PDR250251"/>
  </r>
  <r>
    <d v="2025-07-31T00:00:00"/>
    <x v="4"/>
    <x v="9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51"/>
  </r>
  <r>
    <d v="2025-08-15T00:00:00"/>
    <x v="5"/>
    <x v="9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66"/>
  </r>
  <r>
    <d v="2025-08-15T00:00:00"/>
    <x v="5"/>
    <x v="9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66"/>
    <n v="0"/>
    <x v="3"/>
    <n v="0"/>
    <n v="0"/>
    <n v="0"/>
    <n v="0"/>
    <n v="0"/>
    <s v="PDR250266"/>
  </r>
  <r>
    <d v="2025-08-15T00:00:00"/>
    <x v="5"/>
    <x v="9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352"/>
    <n v="0"/>
    <x v="3"/>
    <n v="0"/>
    <n v="0"/>
    <n v="0"/>
    <n v="0"/>
    <n v="0"/>
    <s v="PDR250266"/>
  </r>
  <r>
    <d v="2025-08-15T00:00:00"/>
    <x v="5"/>
    <x v="9"/>
    <s v="แต้ม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3"/>
    <n v="0"/>
    <n v="0"/>
    <n v="0"/>
    <n v="0"/>
    <n v="0"/>
    <s v="PDR250266"/>
  </r>
  <r>
    <d v="2025-08-15T00:00:00"/>
    <x v="5"/>
    <x v="9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66"/>
  </r>
  <r>
    <d v="2025-08-15T00:00:00"/>
    <x v="5"/>
    <x v="9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10000"/>
    <n v="0"/>
    <n v="10000"/>
    <n v="0"/>
    <n v="10500"/>
    <x v="3"/>
    <n v="9359.9000000000015"/>
    <n v="9359.9000000000015"/>
    <n v="0"/>
    <n v="0"/>
    <n v="0"/>
    <s v="PDR250263"/>
  </r>
  <r>
    <d v="2025-08-15T00:00:00"/>
    <x v="5"/>
    <x v="9"/>
    <s v="ปลาโลมาท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5400"/>
    <n v="0"/>
    <x v="3"/>
    <n v="0"/>
    <n v="0"/>
    <n v="0"/>
    <n v="0"/>
    <n v="0"/>
    <s v="PDR250263"/>
  </r>
  <r>
    <d v="2025-08-15T00:00:00"/>
    <x v="5"/>
    <x v="9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00"/>
    <n v="0"/>
    <n v="5665"/>
    <n v="0"/>
    <x v="3"/>
    <n v="0"/>
    <n v="0"/>
    <n v="0"/>
    <n v="0"/>
    <n v="0"/>
    <s v="PDR250263"/>
  </r>
  <r>
    <d v="2025-08-15T00:00:00"/>
    <x v="5"/>
    <x v="9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00"/>
    <n v="0"/>
    <n v="5250"/>
    <n v="0"/>
    <x v="3"/>
    <n v="0"/>
    <n v="0"/>
    <n v="0"/>
    <n v="0"/>
    <n v="0"/>
    <s v="PDR250263"/>
  </r>
  <r>
    <d v="2025-07-31T00:00:00"/>
    <x v="4"/>
    <x v="9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400"/>
    <n v="0"/>
    <x v="3"/>
    <n v="0"/>
    <n v="0"/>
    <n v="0"/>
    <n v="0"/>
    <n v="0"/>
    <s v="PDR250252"/>
  </r>
  <r>
    <d v="2025-07-31T00:00:00"/>
    <x v="4"/>
    <x v="9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380"/>
    <n v="0"/>
    <x v="3"/>
    <n v="0"/>
    <n v="0"/>
    <n v="0"/>
    <n v="0"/>
    <n v="0"/>
    <s v="PDR250252"/>
  </r>
  <r>
    <d v="2025-07-31T00:00:00"/>
    <x v="4"/>
    <x v="9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250"/>
    <n v="0"/>
    <x v="3"/>
    <n v="0"/>
    <n v="0"/>
    <n v="0"/>
    <n v="0"/>
    <n v="0"/>
    <s v="PDR250252"/>
  </r>
  <r>
    <d v="2025-07-31T00:00:00"/>
    <x v="4"/>
    <x v="9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665"/>
    <n v="0"/>
    <x v="3"/>
    <n v="0"/>
    <n v="0"/>
    <n v="0"/>
    <n v="0"/>
    <n v="0"/>
    <s v="PDR250252"/>
  </r>
  <r>
    <d v="2025-07-31T00:00:00"/>
    <x v="4"/>
    <x v="9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6"/>
    <n v="5000"/>
    <n v="0"/>
    <n v="5000"/>
    <n v="5400"/>
    <n v="0"/>
    <x v="3"/>
    <n v="0"/>
    <n v="0"/>
    <n v="0"/>
    <n v="0"/>
    <n v="0"/>
    <s v="PDR250252"/>
  </r>
  <r>
    <d v="2025-08-15T00:00:00"/>
    <x v="6"/>
    <x v="9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6"/>
    <n v="5000"/>
    <n v="0"/>
    <n v="5000"/>
    <n v="0"/>
    <n v="0"/>
    <x v="3"/>
    <n v="5238.75"/>
    <n v="5238.75"/>
    <n v="0"/>
    <n v="0"/>
    <n v="0"/>
    <s v="PDR250264"/>
  </r>
  <r>
    <d v="2025-08-15T00:00:00"/>
    <x v="5"/>
    <x v="9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6"/>
    <n v="5000"/>
    <n v="0"/>
    <n v="5000"/>
    <n v="5400"/>
    <n v="0"/>
    <x v="3"/>
    <n v="0"/>
    <n v="0"/>
    <n v="0"/>
    <n v="0"/>
    <n v="0"/>
    <s v="PDR250264"/>
  </r>
  <r>
    <d v="2025-08-15T00:00:00"/>
    <x v="5"/>
    <x v="9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67"/>
    <n v="0"/>
    <x v="3"/>
    <n v="0"/>
    <n v="0"/>
    <n v="0"/>
    <n v="0"/>
    <n v="0"/>
    <s v="PDR250264"/>
  </r>
  <r>
    <d v="2025-08-15T00:00:00"/>
    <x v="5"/>
    <x v="9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50"/>
    <n v="0"/>
    <x v="3"/>
    <n v="0"/>
    <n v="0"/>
    <n v="0"/>
    <n v="0"/>
    <n v="0"/>
    <s v="PDR250264"/>
  </r>
  <r>
    <d v="2025-08-15T00:00:00"/>
    <x v="5"/>
    <x v="9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50"/>
    <n v="0"/>
    <x v="3"/>
    <n v="0"/>
    <n v="0"/>
    <n v="0"/>
    <n v="0"/>
    <n v="0"/>
    <s v="PDR250264"/>
  </r>
  <r>
    <d v="2025-07-31T00:00:00"/>
    <x v="4"/>
    <x v="9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4"/>
    <x v="9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4"/>
    <x v="9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4"/>
    <x v="9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7"/>
    <x v="9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0"/>
    <x v="3"/>
    <n v="5238.75"/>
    <n v="5238.75"/>
    <n v="0"/>
    <n v="0"/>
    <n v="0"/>
    <s v="PDR250253"/>
  </r>
  <r>
    <d v="2025-08-15T00:00:00"/>
    <x v="5"/>
    <x v="9"/>
    <s v="ถุงเขีย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3"/>
    <n v="9359.9000000000015"/>
    <n v="9359.9000000000015"/>
    <n v="0"/>
    <n v="0"/>
    <n v="0"/>
    <s v="PDR250265"/>
  </r>
  <r>
    <d v="2025-08-15T00:00:00"/>
    <x v="5"/>
    <x v="9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3"/>
    <n v="9359.9000000000015"/>
    <n v="9359.9000000000015"/>
    <n v="0"/>
    <n v="0"/>
    <n v="0"/>
    <s v="PDR250265"/>
  </r>
  <r>
    <d v="2025-08-15T00:00:00"/>
    <x v="5"/>
    <x v="9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65"/>
  </r>
  <r>
    <d v="2025-08-01T00:00:00"/>
    <x v="8"/>
    <x v="9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20000"/>
    <n v="0"/>
    <n v="20000"/>
    <n v="0"/>
    <n v="0"/>
    <x v="3"/>
    <n v="18719.800000000003"/>
    <n v="18719.800000000003"/>
    <n v="0"/>
    <n v="0"/>
    <n v="0"/>
    <n v="0"/>
  </r>
  <r>
    <d v="2025-08-01T00:00:00"/>
    <x v="9"/>
    <x v="9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20000"/>
    <n v="0"/>
    <n v="20000"/>
    <n v="0"/>
    <n v="0"/>
    <x v="3"/>
    <n v="18719.800000000003"/>
    <n v="18719.800000000003"/>
    <n v="0"/>
    <n v="0"/>
    <n v="0"/>
    <n v="0"/>
  </r>
  <r>
    <d v="1899-12-30T00:00:00"/>
    <x v="2"/>
    <x v="2"/>
    <n v="0"/>
    <n v="19"/>
    <n v="30"/>
    <n v="0"/>
    <n v="0"/>
    <n v="63"/>
    <s v="+"/>
    <n v="5"/>
    <n v="0"/>
    <n v="0"/>
    <n v="0"/>
    <n v="0"/>
    <n v="0"/>
    <n v="0"/>
    <n v="0"/>
    <n v="0"/>
    <x v="2"/>
    <n v="0"/>
    <n v="0"/>
    <n v="0"/>
    <n v="0"/>
    <n v="0"/>
    <x v="3"/>
    <n v="99396.550000000017"/>
    <n v="99396.550000000017"/>
    <n v="0"/>
    <n v="0"/>
    <n v="0"/>
    <s v="ระบุในSD"/>
  </r>
  <r>
    <d v="2025-08-18T00:00:00"/>
    <x v="10"/>
    <x v="10"/>
    <s v="เพอเฟคค์ 102Sโกลด์"/>
    <n v="19"/>
    <n v="35"/>
    <s v="ขาว"/>
    <s v="ด้าน"/>
    <n v="102"/>
    <s v="±"/>
    <n v="5"/>
    <s v="จับจีบ4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4"/>
    <n v="5139.8424000000005"/>
    <n v="5139.8424000000005"/>
    <n v="0"/>
    <n v="0"/>
    <n v="5139.8424000000005"/>
    <n v="0"/>
  </r>
  <r>
    <d v="2025-08-18T00:00:00"/>
    <x v="10"/>
    <x v="10"/>
    <s v="เพอเฟคค์ 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4"/>
    <n v="4999.0247999999992"/>
    <n v="0"/>
    <n v="4999.0247999999992"/>
    <n v="0"/>
    <n v="4999.0247999999992"/>
    <n v="0"/>
  </r>
  <r>
    <d v="2025-05-19T00:00:00"/>
    <x v="11"/>
    <x v="10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"/>
    <n v="503"/>
    <n v="0"/>
    <n v="503"/>
    <n v="5250"/>
    <n v="0"/>
    <x v="4"/>
    <n v="0"/>
    <n v="0"/>
    <n v="0"/>
    <n v="0"/>
    <n v="0"/>
    <n v="0"/>
  </r>
  <r>
    <d v="1899-12-30T00:00:00"/>
    <x v="2"/>
    <x v="2"/>
    <n v="0"/>
    <n v="19"/>
    <n v="34"/>
    <s v="ขาว"/>
    <n v="0"/>
    <n v="80"/>
    <s v="±"/>
    <n v="5"/>
    <n v="0"/>
    <n v="0"/>
    <n v="0"/>
    <n v="0"/>
    <n v="0"/>
    <n v="0"/>
    <n v="0"/>
    <n v="0"/>
    <x v="2"/>
    <n v="0"/>
    <n v="0"/>
    <n v="0"/>
    <n v="0"/>
    <n v="0"/>
    <x v="4"/>
    <n v="10138.867200000001"/>
    <n v="5139.8424000000005"/>
    <n v="4999.0247999999992"/>
    <n v="0"/>
    <n v="10138.867200000001"/>
    <s v="ระบุในSD"/>
  </r>
  <r>
    <d v="2025-08-20T00:00:00"/>
    <x v="12"/>
    <x v="11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5"/>
    <n v="5000"/>
    <n v="5000"/>
    <n v="0"/>
    <n v="0"/>
    <n v="0"/>
    <x v="5"/>
    <n v="0"/>
    <n v="0"/>
    <n v="0"/>
    <n v="0"/>
    <n v="0"/>
    <n v="0"/>
  </r>
  <r>
    <d v="1899-12-30T00:00:00"/>
    <x v="2"/>
    <x v="2"/>
    <n v="0"/>
    <n v="20"/>
    <n v="37"/>
    <s v="ขาว"/>
    <n v="0"/>
    <n v="65"/>
    <s v="±"/>
    <n v="5"/>
    <n v="0"/>
    <n v="0"/>
    <n v="0"/>
    <n v="0"/>
    <n v="0"/>
    <n v="0"/>
    <n v="0"/>
    <n v="0"/>
    <x v="2"/>
    <n v="0"/>
    <n v="0"/>
    <n v="0"/>
    <n v="0"/>
    <n v="0"/>
    <x v="5"/>
    <n v="0"/>
    <n v="0"/>
    <n v="0"/>
    <n v="0"/>
    <n v="0"/>
    <s v="ระบุในSD"/>
  </r>
  <r>
    <d v="2025-07-30T00:00:00"/>
    <x v="13"/>
    <x v="12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"/>
    <n v="20000"/>
    <n v="0"/>
    <n v="20900"/>
    <n v="0"/>
    <x v="6"/>
    <n v="0"/>
    <n v="0"/>
    <n v="0"/>
    <n v="0"/>
    <n v="0"/>
    <n v="0"/>
  </r>
  <r>
    <d v="2025-07-12T00:00:00"/>
    <x v="14"/>
    <x v="13"/>
    <s v="SPM195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4000"/>
    <n v="4000"/>
    <n v="0"/>
    <n v="4100"/>
    <n v="0"/>
    <x v="6"/>
    <n v="0"/>
    <n v="0"/>
    <n v="0"/>
    <n v="0"/>
    <n v="0"/>
    <n v="0"/>
  </r>
  <r>
    <d v="2025-08-07T00:00:00"/>
    <x v="15"/>
    <x v="13"/>
    <s v="นีโอ พี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3000"/>
    <n v="0"/>
    <n v="3000"/>
    <n v="3100"/>
    <n v="0"/>
    <x v="6"/>
    <n v="0"/>
    <n v="0"/>
    <n v="0"/>
    <n v="0"/>
    <n v="0"/>
    <s v="ห้ามเกิน-ขาดได้5%"/>
  </r>
  <r>
    <d v="2025-08-07T00:00:00"/>
    <x v="16"/>
    <x v="13"/>
    <s v="วี-ฟีด วี18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3000"/>
    <n v="0"/>
    <n v="3000"/>
    <n v="3200"/>
    <n v="0"/>
    <x v="6"/>
    <n v="0"/>
    <n v="0"/>
    <n v="0"/>
    <n v="0"/>
    <n v="0"/>
    <s v="ห้ามเกิน-ขาดได้5%"/>
  </r>
  <r>
    <d v="2025-08-05T00:00:00"/>
    <x v="17"/>
    <x v="10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614"/>
    <n v="0"/>
    <n v="614"/>
    <n v="0"/>
    <n v="644.70000000000005"/>
    <x v="6"/>
    <n v="643.31850000000009"/>
    <n v="643.31850000000009"/>
    <n v="0"/>
    <n v="643.31850000000009"/>
    <n v="0"/>
    <n v="0"/>
  </r>
  <r>
    <d v="2025-05-19T00:00:00"/>
    <x v="18"/>
    <x v="10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240"/>
    <n v="0"/>
    <n v="240"/>
    <n v="0"/>
    <n v="252"/>
    <x v="6"/>
    <n v="251.46"/>
    <n v="251.46"/>
    <n v="0"/>
    <n v="251.46"/>
    <n v="0"/>
    <n v="0"/>
  </r>
  <r>
    <d v="2025-08-22T00:00:00"/>
    <x v="19"/>
    <x v="14"/>
    <s v="หมูแดง 002"/>
    <n v="20"/>
    <n v="37"/>
    <s v="ขาว"/>
    <s v="ใส"/>
    <n v="97"/>
    <s v="±"/>
    <n v="5"/>
    <s v="ไม่"/>
    <s v="ไม่สวมถุงใน"/>
    <n v="0"/>
    <n v="0"/>
    <n v="0"/>
    <n v="0"/>
    <n v="0"/>
    <s v="500กระสอบ"/>
    <x v="10"/>
    <n v="8000"/>
    <n v="0"/>
    <n v="8000"/>
    <n v="0"/>
    <n v="8400"/>
    <x v="6"/>
    <n v="8605.52"/>
    <n v="8605.52"/>
    <n v="0"/>
    <n v="0"/>
    <n v="8605.52"/>
    <s v="ขาด-เกินได้5%"/>
  </r>
  <r>
    <d v="2025-08-07T00:00:00"/>
    <x v="20"/>
    <x v="13"/>
    <s v="นีโอ พี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4000"/>
    <n v="0"/>
    <n v="4000"/>
    <n v="0"/>
    <n v="4200"/>
    <x v="6"/>
    <n v="4414.5199999999995"/>
    <n v="4414.5199999999995"/>
    <n v="0"/>
    <n v="0"/>
    <n v="4414.5199999999995"/>
    <s v="ขอ 3000เกิน"/>
  </r>
  <r>
    <d v="2025-08-07T00:00:00"/>
    <x v="21"/>
    <x v="13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1"/>
    <n v="3000"/>
    <n v="3075"/>
    <n v="0"/>
    <n v="0"/>
    <n v="0"/>
    <x v="6"/>
    <n v="0"/>
    <n v="0"/>
    <n v="0"/>
    <n v="0"/>
    <n v="0"/>
    <n v="0"/>
  </r>
  <r>
    <d v="2025-07-12T00:00:00"/>
    <x v="22"/>
    <x v="13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4000"/>
    <n v="0"/>
    <n v="4000"/>
    <n v="4100"/>
    <n v="0"/>
    <x v="6"/>
    <n v="0"/>
    <n v="0"/>
    <n v="0"/>
    <n v="0"/>
    <n v="0"/>
    <n v="0"/>
  </r>
  <r>
    <d v="2025-08-18T00:00:00"/>
    <x v="23"/>
    <x v="10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6000"/>
    <n v="0"/>
    <x v="6"/>
    <n v="0"/>
    <n v="0"/>
    <n v="0"/>
    <n v="0"/>
    <n v="0"/>
    <n v="0"/>
  </r>
  <r>
    <d v="2025-06-17T00:00:00"/>
    <x v="24"/>
    <x v="10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127"/>
    <n v="0"/>
    <n v="127"/>
    <n v="145"/>
    <n v="0"/>
    <x v="6"/>
    <n v="0"/>
    <n v="0"/>
    <n v="0"/>
    <n v="0"/>
    <n v="0"/>
    <n v="0"/>
  </r>
  <r>
    <d v="2025-08-18T00:00:00"/>
    <x v="23"/>
    <x v="10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20000"/>
    <n v="0"/>
    <n v="20000"/>
    <n v="3943"/>
    <n v="16859.850000000002"/>
    <x v="6"/>
    <n v="17664.907837500003"/>
    <n v="17664.907837500003"/>
    <n v="0"/>
    <n v="17664.907837500003"/>
    <n v="0"/>
    <n v="0"/>
  </r>
  <r>
    <d v="2025-08-18T00:00:00"/>
    <x v="25"/>
    <x v="10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6"/>
    <n v="10477.5"/>
    <n v="10477.5"/>
    <n v="0"/>
    <n v="0"/>
    <n v="10477.5"/>
    <n v="0"/>
  </r>
  <r>
    <d v="2025-08-18T00:00:00"/>
    <x v="25"/>
    <x v="10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280.6600000000008"/>
    <n v="5280.6600000000008"/>
    <n v="0"/>
    <n v="0"/>
    <n v="5280.6600000000008"/>
    <n v="0"/>
  </r>
  <r>
    <d v="2025-08-18T00:00:00"/>
    <x v="26"/>
    <x v="10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6"/>
    <n v="10477.5"/>
    <n v="8675"/>
    <n v="1802.5"/>
    <n v="0"/>
    <n v="10477.5"/>
    <n v="0"/>
  </r>
  <r>
    <d v="2025-07-19T00:00:00"/>
    <x v="27"/>
    <x v="10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20"/>
    <n v="0"/>
    <n v="120"/>
    <n v="0"/>
    <n v="126"/>
    <x v="6"/>
    <n v="125.73"/>
    <n v="0"/>
    <n v="125.73"/>
    <n v="0"/>
    <n v="125.73"/>
    <n v="0"/>
  </r>
  <r>
    <d v="2025-08-18T00:00:00"/>
    <x v="26"/>
    <x v="10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280.6600000000008"/>
    <n v="0"/>
    <n v="5280.6600000000008"/>
    <n v="0"/>
    <n v="5280.6600000000008"/>
    <n v="0"/>
  </r>
  <r>
    <d v="2025-08-18T00:00:00"/>
    <x v="28"/>
    <x v="10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280.6600000000008"/>
    <n v="0"/>
    <n v="5280.6600000000008"/>
    <n v="0"/>
    <n v="5280.6600000000008"/>
    <n v="0"/>
  </r>
  <r>
    <d v="2025-08-18T00:00:00"/>
    <x v="28"/>
    <x v="10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6"/>
    <n v="10477.5"/>
    <n v="0"/>
    <n v="10477.5"/>
    <n v="0"/>
    <n v="10477.5"/>
    <n v="0"/>
  </r>
  <r>
    <d v="2025-05-19T00:00:00"/>
    <x v="29"/>
    <x v="10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446"/>
    <n v="0"/>
    <n v="1446"/>
    <n v="0"/>
    <n v="1518.3"/>
    <x v="6"/>
    <n v="1515.0465000000002"/>
    <n v="0"/>
    <n v="1515.0465000000002"/>
    <n v="0"/>
    <n v="1515.0465000000002"/>
    <n v="0"/>
  </r>
  <r>
    <d v="2025-08-18T00:00:00"/>
    <x v="30"/>
    <x v="10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6"/>
    <n v="10477.5"/>
    <n v="0"/>
    <n v="10477.5"/>
    <n v="0"/>
    <n v="10477.5"/>
    <n v="0"/>
  </r>
  <r>
    <d v="2025-08-18T00:00:00"/>
    <x v="30"/>
    <x v="10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280.6600000000008"/>
    <n v="0"/>
    <n v="5280.6600000000008"/>
    <n v="0"/>
    <n v="5280.6600000000008"/>
    <n v="0"/>
  </r>
  <r>
    <d v="2025-08-18T00:00:00"/>
    <x v="31"/>
    <x v="10"/>
    <s v="เฟิร์สคลาส 912"/>
    <n v="20"/>
    <n v="35"/>
    <s v="ขาว"/>
    <s v="ด้าน"/>
    <n v="97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139.8424000000005"/>
    <n v="0"/>
    <n v="5139.8424000000005"/>
    <n v="0"/>
    <n v="5139.8424000000005"/>
    <n v="0"/>
  </r>
  <r>
    <s v="ประมาณการ"/>
    <x v="1"/>
    <x v="10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00000"/>
    <n v="0"/>
    <n v="100000"/>
    <n v="0"/>
    <n v="105000"/>
    <x v="6"/>
    <n v="104775.00000000001"/>
    <n v="0"/>
    <n v="104775.00000000001"/>
    <n v="0"/>
    <n v="104775.00000000001"/>
    <n v="0"/>
  </r>
  <r>
    <s v="ประมาณการ"/>
    <x v="1"/>
    <x v="15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20000"/>
    <n v="0"/>
    <n v="20000"/>
    <n v="0"/>
    <n v="21000"/>
    <x v="6"/>
    <n v="22072.6"/>
    <n v="0"/>
    <n v="22072.6"/>
    <n v="0"/>
    <n v="22072.6"/>
    <n v="0"/>
  </r>
  <r>
    <s v="ประมาณการ"/>
    <x v="1"/>
    <x v="16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4"/>
    <n v="20000"/>
    <n v="0"/>
    <n v="20000"/>
    <n v="0"/>
    <n v="21000"/>
    <x v="6"/>
    <n v="21513.800000000003"/>
    <n v="0"/>
    <n v="21513.800000000003"/>
    <n v="0"/>
    <n v="21513.800000000003"/>
    <n v="0"/>
  </r>
  <r>
    <d v="2025-08-08T00:00:00"/>
    <x v="32"/>
    <x v="15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10000"/>
    <n v="0"/>
    <n v="10000"/>
    <n v="0"/>
    <n v="10500"/>
    <x v="6"/>
    <n v="11036.3"/>
    <n v="0"/>
    <n v="11036.3"/>
    <n v="0"/>
    <n v="11036.3"/>
    <n v="0"/>
  </r>
  <r>
    <d v="2025-08-04T00:00:00"/>
    <x v="33"/>
    <x v="13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4000"/>
    <n v="0"/>
    <n v="4000"/>
    <n v="0"/>
    <n v="4200"/>
    <x v="6"/>
    <n v="4414.5199999999995"/>
    <n v="0"/>
    <n v="4414.5199999999995"/>
    <n v="0"/>
    <n v="4414.5199999999995"/>
    <s v="ห้ามเกิน-ขาดได้5%"/>
  </r>
  <r>
    <s v="ประมาณการ"/>
    <x v="1"/>
    <x v="17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"/>
    <n v="100000"/>
    <n v="0"/>
    <n v="100000"/>
    <n v="0"/>
    <n v="105000"/>
    <x v="6"/>
    <n v="110363"/>
    <n v="0"/>
    <n v="110363"/>
    <n v="0"/>
    <n v="110363"/>
    <n v="0"/>
  </r>
  <r>
    <d v="2025-06-17T00:00:00"/>
    <x v="34"/>
    <x v="10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"/>
    <n v="894"/>
    <n v="525"/>
    <n v="369"/>
    <n v="6000"/>
    <n v="0"/>
    <x v="6"/>
    <n v="0"/>
    <n v="0"/>
    <n v="0"/>
    <n v="0"/>
    <n v="0"/>
    <n v="0"/>
  </r>
  <r>
    <d v="2025-05-19T00:00:00"/>
    <x v="35"/>
    <x v="10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366"/>
    <n v="0"/>
    <n v="366"/>
    <n v="5113"/>
    <n v="0"/>
    <x v="6"/>
    <n v="0"/>
    <n v="0"/>
    <n v="0"/>
    <n v="0"/>
    <n v="0"/>
    <n v="0"/>
  </r>
  <r>
    <d v="2025-05-19T00:00:00"/>
    <x v="36"/>
    <x v="10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302"/>
    <n v="0"/>
    <n v="302"/>
    <n v="5300"/>
    <n v="0"/>
    <x v="6"/>
    <n v="0"/>
    <n v="0"/>
    <n v="0"/>
    <n v="0"/>
    <n v="0"/>
    <n v="0"/>
  </r>
  <r>
    <d v="2025-07-12T00:00:00"/>
    <x v="37"/>
    <x v="13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3000"/>
    <n v="0"/>
    <n v="3000"/>
    <n v="0"/>
    <n v="3150"/>
    <x v="6"/>
    <n v="3310.89"/>
    <n v="0"/>
    <n v="3310.89"/>
    <n v="0"/>
    <n v="3310.89"/>
    <n v="0"/>
  </r>
  <r>
    <d v="2025-05-05T00:00:00"/>
    <x v="38"/>
    <x v="15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10000"/>
    <n v="0"/>
    <n v="10000"/>
    <n v="0"/>
    <n v="10500"/>
    <x v="6"/>
    <n v="11036.3"/>
    <n v="0"/>
    <n v="11036.3"/>
    <n v="0"/>
    <n v="11036.3"/>
    <n v="0"/>
  </r>
  <r>
    <d v="2025-05-21T00:00:00"/>
    <x v="39"/>
    <x v="13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5000"/>
    <n v="0"/>
    <n v="5000"/>
    <n v="0"/>
    <n v="5250"/>
    <x v="6"/>
    <n v="5518.15"/>
    <n v="0"/>
    <n v="5518.15"/>
    <n v="0"/>
    <n v="5518.15"/>
    <n v="0"/>
  </r>
  <r>
    <d v="2025-01-17T00:00:00"/>
    <x v="40"/>
    <x v="10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1"/>
    <n v="152"/>
    <n v="0"/>
    <n v="152"/>
    <n v="6000"/>
    <n v="0"/>
    <x v="6"/>
    <n v="0"/>
    <n v="0"/>
    <n v="0"/>
    <n v="0"/>
    <n v="0"/>
    <n v="5987"/>
  </r>
  <r>
    <d v="2024-11-15T00:00:00"/>
    <x v="41"/>
    <x v="10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117"/>
    <n v="0"/>
    <n v="117"/>
    <n v="10065"/>
    <n v="0"/>
    <x v="6"/>
    <n v="0"/>
    <n v="0"/>
    <n v="0"/>
    <n v="0"/>
    <n v="0"/>
    <n v="0"/>
  </r>
  <r>
    <d v="2024-08-19T00:00:00"/>
    <x v="42"/>
    <x v="10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1260"/>
    <n v="0"/>
    <n v="1260"/>
    <n v="11095"/>
    <n v="0"/>
    <x v="6"/>
    <n v="0"/>
    <n v="0"/>
    <n v="0"/>
    <n v="0"/>
    <n v="0"/>
    <n v="0"/>
  </r>
  <r>
    <d v="2024-08-19T00:00:00"/>
    <x v="42"/>
    <x v="10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89"/>
    <n v="0"/>
    <n v="89"/>
    <n v="11180"/>
    <n v="0"/>
    <x v="6"/>
    <n v="0"/>
    <n v="0"/>
    <n v="0"/>
    <n v="0"/>
    <n v="0"/>
    <n v="0"/>
  </r>
  <r>
    <d v="2025-05-22T00:00:00"/>
    <x v="43"/>
    <x v="18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0"/>
    <n v="4000"/>
    <n v="3840"/>
    <n v="160"/>
    <n v="8450"/>
    <n v="0"/>
    <x v="6"/>
    <n v="0"/>
    <n v="0"/>
    <n v="0"/>
    <n v="0"/>
    <n v="0"/>
    <s v="ห้ามขาด-ห้ามเกิน"/>
  </r>
  <r>
    <d v="2025-03-25T00:00:00"/>
    <x v="44"/>
    <x v="13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4000"/>
    <n v="3867"/>
    <n v="133"/>
    <n v="4200"/>
    <n v="0"/>
    <x v="6"/>
    <n v="0"/>
    <n v="0"/>
    <n v="0"/>
    <n v="0"/>
    <n v="0"/>
    <n v="0"/>
  </r>
  <r>
    <d v="2025-03-04T00:00:00"/>
    <x v="45"/>
    <x v="13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4000"/>
    <n v="4010"/>
    <n v="0"/>
    <n v="4470"/>
    <n v="0"/>
    <x v="6"/>
    <n v="0"/>
    <n v="0"/>
    <n v="0"/>
    <n v="0"/>
    <n v="0"/>
    <n v="0"/>
  </r>
  <r>
    <d v="2025-03-04T00:00:00"/>
    <x v="45"/>
    <x v="13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3065"/>
    <n v="0"/>
    <n v="3300"/>
    <n v="0"/>
    <x v="6"/>
    <n v="0"/>
    <n v="0"/>
    <n v="0"/>
    <n v="0"/>
    <n v="0"/>
    <n v="0"/>
  </r>
  <r>
    <d v="2024-09-06T00:00:00"/>
    <x v="46"/>
    <x v="13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0"/>
    <n v="3000"/>
    <n v="3318"/>
    <n v="0"/>
    <n v="0"/>
    <n v="0"/>
    <x v="6"/>
    <n v="0"/>
    <n v="0"/>
    <n v="0"/>
    <n v="0"/>
    <n v="0"/>
    <s v="ลูกค้าสั่งผิดเอาไปส่งเดือน10"/>
  </r>
  <r>
    <d v="2024-10-16T00:00:00"/>
    <x v="47"/>
    <x v="13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3194"/>
    <n v="0"/>
    <n v="5632"/>
    <n v="0"/>
    <x v="6"/>
    <n v="0"/>
    <n v="0"/>
    <n v="0"/>
    <n v="0"/>
    <n v="0"/>
    <n v="0"/>
  </r>
  <r>
    <d v="1899-12-30T00:00:00"/>
    <x v="2"/>
    <x v="2"/>
    <n v="0"/>
    <n v="20"/>
    <n v="38"/>
    <n v="0"/>
    <n v="0"/>
    <n v="84"/>
    <s v="±"/>
    <n v="5"/>
    <n v="0"/>
    <n v="0"/>
    <n v="0"/>
    <n v="0"/>
    <n v="0"/>
    <n v="0"/>
    <n v="0"/>
    <n v="0"/>
    <x v="2"/>
    <n v="0"/>
    <n v="0"/>
    <n v="0"/>
    <n v="0"/>
    <n v="0"/>
    <x v="6"/>
    <n v="395433.54523750005"/>
    <n v="56012.886337500007"/>
    <n v="339420.65889999998"/>
    <n v="18559.686337500003"/>
    <n v="376873.85890000005"/>
    <s v="ระบุในSD"/>
  </r>
  <r>
    <s v="ประมาณการ"/>
    <x v="1"/>
    <x v="17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"/>
    <n v="100000"/>
    <n v="0"/>
    <n v="100000"/>
    <n v="0"/>
    <n v="105000"/>
    <x v="7"/>
    <n v="113157.00000000001"/>
    <n v="0"/>
    <n v="113157.00000000001"/>
    <n v="0"/>
    <n v="0"/>
    <n v="0"/>
  </r>
  <r>
    <d v="1899-12-30T00:00:00"/>
    <x v="2"/>
    <x v="2"/>
    <n v="0"/>
    <n v="20"/>
    <n v="38"/>
    <n v="0"/>
    <n v="0"/>
    <n v="82"/>
    <s v="+"/>
    <n v="2"/>
    <n v="0"/>
    <n v="0"/>
    <n v="0"/>
    <n v="0"/>
    <n v="0"/>
    <n v="0"/>
    <n v="0"/>
    <n v="0"/>
    <x v="2"/>
    <n v="0"/>
    <n v="0"/>
    <n v="0"/>
    <n v="0"/>
    <n v="0"/>
    <x v="7"/>
    <n v="113157.00000000001"/>
    <n v="0"/>
    <n v="113157.00000000001"/>
    <n v="0"/>
    <n v="0"/>
    <s v="ระบุในSD"/>
  </r>
  <r>
    <d v="2025-08-05T00:00:00"/>
    <x v="48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393"/>
    <n v="0"/>
    <n v="393"/>
    <n v="0"/>
    <n v="412.65000000000003"/>
    <x v="8"/>
    <n v="411.76575000000003"/>
    <n v="411.76575000000003"/>
    <n v="0"/>
    <n v="0"/>
    <n v="0"/>
    <s v="ห้ามขาด-ห้ามเกิน"/>
  </r>
  <r>
    <d v="2025-07-24T00:00:00"/>
    <x v="49"/>
    <x v="19"/>
    <s v="WB บาลานส์ 9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7000"/>
    <n v="7000"/>
    <n v="0"/>
    <n v="7315"/>
    <n v="0"/>
    <x v="8"/>
    <n v="0"/>
    <n v="0"/>
    <n v="0"/>
    <n v="0"/>
    <n v="0"/>
    <s v="หนองบุญมาก"/>
  </r>
  <r>
    <d v="2025-07-24T00:00:00"/>
    <x v="50"/>
    <x v="19"/>
    <s v="WB เบทาโกร 1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64000"/>
    <n v="64000"/>
    <n v="0"/>
    <n v="67899"/>
    <n v="0"/>
    <x v="8"/>
    <n v="0"/>
    <n v="0"/>
    <n v="0"/>
    <n v="0"/>
    <n v="0"/>
    <s v="หนองบุญมาก"/>
  </r>
  <r>
    <d v="2025-07-24T00:00:00"/>
    <x v="51"/>
    <x v="19"/>
    <s v="WB เบทาโกร 323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7000"/>
    <n v="5000"/>
    <n v="2000"/>
    <n v="7350"/>
    <n v="0"/>
    <x v="8"/>
    <n v="0"/>
    <n v="0"/>
    <n v="0"/>
    <n v="0"/>
    <n v="0"/>
    <s v="หนองบุญมาก"/>
  </r>
  <r>
    <d v="2025-08-01T00:00:00"/>
    <x v="52"/>
    <x v="19"/>
    <s v="บาลานส์ 957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5000"/>
    <n v="5000"/>
    <n v="0"/>
    <n v="5400"/>
    <n v="0"/>
    <x v="8"/>
    <n v="0"/>
    <n v="0"/>
    <n v="0"/>
    <n v="0"/>
    <n v="0"/>
    <s v="ลพบุรี3"/>
  </r>
  <r>
    <d v="2025-08-01T00:00:00"/>
    <x v="52"/>
    <x v="19"/>
    <s v="เบทาโกร 323 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20000"/>
    <n v="20000"/>
    <n v="0"/>
    <n v="20900"/>
    <n v="0"/>
    <x v="8"/>
    <n v="0"/>
    <n v="0"/>
    <n v="0"/>
    <n v="0"/>
    <n v="0"/>
    <s v="ลพบุรี3"/>
  </r>
  <r>
    <d v="2025-08-18T00:00:00"/>
    <x v="53"/>
    <x v="10"/>
    <s v="เพอเฟคค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10000"/>
    <n v="10000"/>
    <n v="0"/>
    <n v="10975"/>
    <n v="0"/>
    <x v="8"/>
    <n v="0"/>
    <n v="0"/>
    <n v="0"/>
    <n v="0"/>
    <n v="0"/>
    <s v="ห้ามขาด-ห้ามเกิน"/>
  </r>
  <r>
    <d v="2025-08-18T00:00:00"/>
    <x v="54"/>
    <x v="10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70000"/>
    <n v="20000"/>
    <n v="50000"/>
    <n v="50245"/>
    <n v="20742.75"/>
    <x v="8"/>
    <n v="21733.216312500001"/>
    <n v="21733.216312500001"/>
    <n v="0"/>
    <n v="0"/>
    <n v="0"/>
    <s v="ห้ามขาด-ห้ามเกิน"/>
  </r>
  <r>
    <d v="2025-08-18T00:00:00"/>
    <x v="54"/>
    <x v="10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2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4"/>
    <x v="10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20000"/>
    <n v="0"/>
    <n v="20000"/>
    <n v="0"/>
    <n v="21000"/>
    <x v="8"/>
    <n v="20955"/>
    <n v="20955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4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5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6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7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8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9"/>
    <n v="10000"/>
    <n v="0"/>
    <n v="10000"/>
    <n v="0"/>
    <n v="10500"/>
    <x v="8"/>
    <n v="10477.5"/>
    <n v="10477.5"/>
    <n v="0"/>
    <n v="0"/>
    <n v="0"/>
    <s v="ห้ามขาด-ห้ามเกิน"/>
  </r>
  <r>
    <s v="ประมาณการ"/>
    <x v="1"/>
    <x v="10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"/>
    <n v="290000"/>
    <n v="0"/>
    <n v="290000"/>
    <n v="0"/>
    <n v="304500"/>
    <x v="8"/>
    <n v="303847.5"/>
    <n v="7391"/>
    <n v="296456.5"/>
    <n v="0"/>
    <n v="0"/>
    <s v="ห้ามขาด-ห้ามเกิน"/>
  </r>
  <r>
    <d v="1899-12-30T00:00:00"/>
    <x v="2"/>
    <x v="2"/>
    <n v="0"/>
    <n v="20"/>
    <n v="37"/>
    <n v="0"/>
    <n v="0"/>
    <n v="80"/>
    <s v="±"/>
    <n v="3"/>
    <n v="0"/>
    <n v="0"/>
    <n v="0"/>
    <n v="0"/>
    <n v="0"/>
    <n v="0"/>
    <n v="0"/>
    <n v="0"/>
    <x v="2"/>
    <n v="0"/>
    <n v="0"/>
    <n v="0"/>
    <n v="0"/>
    <n v="0"/>
    <x v="8"/>
    <n v="546019.98206249997"/>
    <n v="249563.4820625"/>
    <n v="296456.5"/>
    <n v="0"/>
    <n v="0"/>
    <s v="ระบุในSD"/>
  </r>
  <r>
    <d v="2025-08-21T00:00:00"/>
    <x v="56"/>
    <x v="20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5"/>
    <n v="15000"/>
    <n v="0"/>
    <n v="15000"/>
    <n v="0"/>
    <n v="0"/>
    <x v="9"/>
    <n v="16554.45"/>
    <n v="16554.45"/>
    <n v="0"/>
    <n v="0"/>
    <n v="0"/>
    <n v="0"/>
  </r>
  <r>
    <d v="1899-12-30T00:00:00"/>
    <x v="2"/>
    <x v="2"/>
    <n v="0"/>
    <n v="21"/>
    <n v="37"/>
    <s v="ขาว"/>
    <n v="0"/>
    <n v="67"/>
    <s v="±"/>
    <n v="5"/>
    <n v="0"/>
    <n v="0"/>
    <n v="0"/>
    <n v="0"/>
    <n v="0"/>
    <n v="0"/>
    <n v="0"/>
    <n v="0"/>
    <x v="2"/>
    <n v="0"/>
    <n v="0"/>
    <n v="0"/>
    <n v="0"/>
    <n v="0"/>
    <x v="9"/>
    <n v="16554.45"/>
    <n v="16554.45"/>
    <n v="0"/>
    <n v="0"/>
    <n v="0"/>
    <s v="ระบุในSD"/>
  </r>
  <r>
    <d v="2025-07-29T00:00:00"/>
    <x v="57"/>
    <x v="21"/>
    <s v="เมอรี่ 882S"/>
    <n v="21"/>
    <n v="37"/>
    <s v="ขาว"/>
    <s v="ใส"/>
    <n v="97"/>
    <s v="±"/>
    <n v="5"/>
    <s v="บิด"/>
    <n v="22"/>
    <n v="40"/>
    <n v="40"/>
    <n v="0"/>
    <n v="0"/>
    <n v="0"/>
    <s v="500กระสอบ"/>
    <x v="5"/>
    <n v="5000"/>
    <n v="5288"/>
    <n v="0"/>
    <n v="5400"/>
    <n v="0"/>
    <x v="10"/>
    <n v="0"/>
    <n v="0"/>
    <n v="0"/>
    <n v="0"/>
    <n v="0"/>
    <n v="0"/>
  </r>
  <r>
    <d v="2025-08-07T00:00:00"/>
    <x v="58"/>
    <x v="22"/>
    <s v="กัสโซ่ฟีด101-102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5"/>
    <n v="20000"/>
    <n v="20006"/>
    <n v="0"/>
    <n v="21000"/>
    <n v="0"/>
    <x v="10"/>
    <n v="0"/>
    <n v="0"/>
    <n v="0"/>
    <n v="0"/>
    <n v="0"/>
    <n v="0"/>
  </r>
  <r>
    <d v="2025-08-07T00:00:00"/>
    <x v="59"/>
    <x v="22"/>
    <s v="NB FISH 103L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5"/>
    <n v="10000"/>
    <n v="10000"/>
    <n v="0"/>
    <n v="10500"/>
    <n v="0"/>
    <x v="10"/>
    <n v="0"/>
    <n v="0"/>
    <n v="0"/>
    <n v="0"/>
    <n v="0"/>
    <n v="0"/>
  </r>
  <r>
    <d v="2025-08-19T00:00:00"/>
    <x v="60"/>
    <x v="20"/>
    <s v="ยูนิคอร์นฟิช101-10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6"/>
    <n v="5000"/>
    <n v="0"/>
    <n v="5000"/>
    <n v="0"/>
    <n v="5250"/>
    <x v="10"/>
    <n v="5378.4500000000007"/>
    <n v="5378.4500000000007"/>
    <n v="0"/>
    <n v="5378.4500000000007"/>
    <n v="0"/>
    <n v="0"/>
  </r>
  <r>
    <d v="2025-08-07T00:00:00"/>
    <x v="61"/>
    <x v="13"/>
    <s v="ฟีล กู๊ด 893"/>
    <n v="21"/>
    <n v="40"/>
    <s v="ขาว"/>
    <s v="ใส"/>
    <n v="108"/>
    <s v="±"/>
    <n v="5"/>
    <s v="บิด"/>
    <n v="22"/>
    <n v="42"/>
    <n v="40"/>
    <n v="68.387785804799989"/>
    <n v="0"/>
    <n v="68.387785804799989"/>
    <s v="500กระสอบ"/>
    <x v="1"/>
    <n v="3000"/>
    <n v="0"/>
    <n v="3000"/>
    <n v="0"/>
    <n v="3150"/>
    <x v="10"/>
    <n v="3478.5300000000007"/>
    <n v="3478.5300000000007"/>
    <n v="0"/>
    <n v="3478.5300000000007"/>
    <n v="0"/>
    <n v="0"/>
  </r>
  <r>
    <d v="2025-08-07T00:00:00"/>
    <x v="62"/>
    <x v="13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"/>
    <n v="3000"/>
    <n v="0"/>
    <n v="3000"/>
    <n v="0"/>
    <n v="3150"/>
    <x v="10"/>
    <n v="3310.89"/>
    <n v="3310.89"/>
    <n v="0"/>
    <n v="3310.89"/>
    <n v="0"/>
    <n v="0"/>
  </r>
  <r>
    <d v="2025-08-07T00:00:00"/>
    <x v="63"/>
    <x v="13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"/>
    <x v="1"/>
    <n v="5000"/>
    <n v="0"/>
    <n v="5000"/>
    <n v="0"/>
    <n v="5250"/>
    <x v="10"/>
    <n v="5797.55"/>
    <n v="5797.55"/>
    <n v="0"/>
    <n v="5797.55"/>
    <n v="0"/>
    <n v="0"/>
  </r>
  <r>
    <s v="ประมาณการ"/>
    <x v="1"/>
    <x v="23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4"/>
    <n v="100000"/>
    <n v="0"/>
    <n v="100000"/>
    <n v="0"/>
    <n v="105000"/>
    <x v="10"/>
    <n v="107569.00000000001"/>
    <n v="107569.00000000001"/>
    <n v="0"/>
    <n v="107569.00000000001"/>
    <n v="0"/>
    <n v="0"/>
  </r>
  <r>
    <s v="ประมาณการ"/>
    <x v="1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10000"/>
    <n v="0"/>
    <n v="10000"/>
    <n v="0"/>
    <n v="10500"/>
    <x v="10"/>
    <n v="10756.900000000001"/>
    <n v="10756.900000000001"/>
    <n v="0"/>
    <n v="10756.900000000001"/>
    <n v="0"/>
    <n v="0"/>
  </r>
  <r>
    <d v="2025-07-16T00:00:00"/>
    <x v="64"/>
    <x v="15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"/>
    <n v="3000"/>
    <n v="0"/>
    <n v="3000"/>
    <n v="0"/>
    <n v="3150"/>
    <x v="10"/>
    <n v="3310.89"/>
    <n v="0"/>
    <n v="3310.89"/>
    <n v="0"/>
    <n v="3310.89"/>
    <n v="0"/>
  </r>
  <r>
    <d v="2025-07-16T00:00:00"/>
    <x v="65"/>
    <x v="15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"/>
    <n v="3000"/>
    <n v="0"/>
    <n v="3000"/>
    <n v="0"/>
    <n v="3150"/>
    <x v="10"/>
    <n v="3310.89"/>
    <n v="0"/>
    <n v="3310.89"/>
    <n v="0"/>
    <n v="3310.89"/>
    <n v="0"/>
  </r>
  <r>
    <d v="2025-06-18T00:00:00"/>
    <x v="66"/>
    <x v="13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1"/>
    <n v="8000"/>
    <n v="470"/>
    <n v="7530"/>
    <n v="0"/>
    <n v="7906.5"/>
    <x v="10"/>
    <n v="8310.3338999999996"/>
    <n v="0"/>
    <n v="8310.3338999999996"/>
    <n v="0"/>
    <n v="8310.3338999999996"/>
    <n v="0"/>
  </r>
  <r>
    <d v="2024-12-02T00:00:00"/>
    <x v="67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8000"/>
    <n v="0"/>
    <n v="8000"/>
    <n v="0"/>
    <n v="8400"/>
    <x v="10"/>
    <n v="8605.52"/>
    <n v="0"/>
    <n v="8605.52"/>
    <n v="0"/>
    <n v="8605.52"/>
    <n v="0"/>
  </r>
  <r>
    <d v="2024-12-05T00:00:00"/>
    <x v="68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16000"/>
    <n v="0"/>
    <n v="16000"/>
    <n v="0"/>
    <n v="16800"/>
    <x v="10"/>
    <n v="17211.04"/>
    <n v="0"/>
    <n v="17211.04"/>
    <n v="0"/>
    <n v="17211.04"/>
    <n v="0"/>
  </r>
  <r>
    <d v="2024-12-05T00:00:00"/>
    <x v="69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16000"/>
    <n v="0"/>
    <n v="16000"/>
    <n v="0"/>
    <n v="16800"/>
    <x v="10"/>
    <n v="17211.04"/>
    <n v="0"/>
    <n v="17211.04"/>
    <n v="0"/>
    <n v="17211.04"/>
    <n v="0"/>
  </r>
  <r>
    <d v="2023-05-20T00:00:00"/>
    <x v="70"/>
    <x v="15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1"/>
    <n v="5000"/>
    <n v="0"/>
    <n v="5000"/>
    <n v="0"/>
    <n v="5250"/>
    <x v="10"/>
    <n v="5518.15"/>
    <n v="0"/>
    <n v="5518.15"/>
    <n v="0"/>
    <n v="5518.15"/>
    <n v="0"/>
  </r>
  <r>
    <d v="1899-12-30T00:00:00"/>
    <x v="2"/>
    <x v="2"/>
    <n v="0"/>
    <n v="21"/>
    <n v="37"/>
    <n v="0"/>
    <n v="0"/>
    <n v="74"/>
    <s v="±"/>
    <n v="5"/>
    <n v="0"/>
    <n v="0"/>
    <n v="0"/>
    <n v="0"/>
    <n v="0"/>
    <s v="ว"/>
    <n v="0"/>
    <n v="0"/>
    <x v="2"/>
    <n v="0"/>
    <n v="0"/>
    <n v="0"/>
    <n v="0"/>
    <n v="0"/>
    <x v="10"/>
    <n v="199769.18390000003"/>
    <n v="136291.32"/>
    <n v="63477.863900000004"/>
    <n v="136291.32"/>
    <n v="63477.863900000004"/>
    <s v="ระบุในSD"/>
  </r>
  <r>
    <d v="2025-08-06T00:00:00"/>
    <x v="71"/>
    <x v="25"/>
    <s v="SILIC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7"/>
    <n v="5000"/>
    <n v="0"/>
    <n v="5000"/>
    <n v="5000"/>
    <n v="0"/>
    <x v="11"/>
    <n v="0"/>
    <n v="0"/>
    <n v="0"/>
    <n v="0"/>
    <n v="0"/>
    <n v="0"/>
  </r>
  <r>
    <d v="2025-08-06T00:00:00"/>
    <x v="71"/>
    <x v="25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7"/>
    <n v="5000"/>
    <n v="5000"/>
    <n v="0"/>
    <n v="5100"/>
    <n v="0"/>
    <x v="11"/>
    <n v="0"/>
    <n v="0"/>
    <n v="0"/>
    <n v="0"/>
    <n v="0"/>
    <n v="0"/>
  </r>
  <r>
    <d v="2025-08-21T00:00:00"/>
    <x v="72"/>
    <x v="26"/>
    <s v="ถุงม่วง(เกรดพรีเมี่ยม)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1"/>
    <n v="4959.3500000000004"/>
    <n v="4959.3500000000004"/>
    <n v="0"/>
    <n v="0"/>
    <n v="0"/>
    <n v="0"/>
  </r>
  <r>
    <s v="ประมาณการ"/>
    <x v="1"/>
    <x v="27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30000"/>
    <n v="0"/>
    <n v="30000"/>
    <n v="0"/>
    <n v="31500"/>
    <x v="11"/>
    <n v="29756.100000000002"/>
    <n v="29756.100000000002"/>
    <n v="0"/>
    <n v="0"/>
    <n v="0"/>
    <n v="0"/>
  </r>
  <r>
    <s v="ประมาณการ"/>
    <x v="1"/>
    <x v="28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1"/>
    <n v="30000"/>
    <n v="0"/>
    <n v="30000"/>
    <n v="0"/>
    <n v="31500"/>
    <x v="11"/>
    <n v="29756.100000000002"/>
    <n v="4028"/>
    <n v="25728.100000000002"/>
    <n v="0"/>
    <n v="0"/>
    <n v="0"/>
  </r>
  <r>
    <d v="1899-12-30T00:00:00"/>
    <x v="2"/>
    <x v="2"/>
    <n v="0"/>
    <n v="23"/>
    <n v="34"/>
    <s v="ขาว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1"/>
    <n v="64471.55"/>
    <n v="38743.450000000004"/>
    <n v="25728.100000000002"/>
    <n v="0"/>
    <n v="0"/>
    <s v="ระบุในSD"/>
  </r>
  <r>
    <d v="2025-08-21T00:00:00"/>
    <x v="73"/>
    <x v="26"/>
    <s v="ถุงเขียว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2"/>
    <n v="4959.3500000000004"/>
    <n v="0"/>
    <n v="4959.3500000000004"/>
    <n v="0"/>
    <n v="0"/>
    <n v="0"/>
  </r>
  <r>
    <d v="2025-08-21T00:00:00"/>
    <x v="73"/>
    <x v="26"/>
    <s v="ถุงม่วง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2"/>
    <n v="4959.3500000000004"/>
    <n v="0"/>
    <n v="4959.3500000000004"/>
    <n v="0"/>
    <n v="0"/>
    <n v="0"/>
  </r>
  <r>
    <d v="2025-08-21T00:00:00"/>
    <x v="73"/>
    <x v="26"/>
    <s v="ถุงน้ำตาล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2"/>
    <n v="4959.3500000000004"/>
    <n v="0"/>
    <n v="4959.3500000000004"/>
    <n v="0"/>
    <n v="0"/>
    <n v="0"/>
  </r>
  <r>
    <d v="1899-12-30T00:00:00"/>
    <x v="2"/>
    <x v="2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2"/>
    <n v="14878.050000000001"/>
    <n v="0"/>
    <n v="14878.050000000001"/>
    <n v="0"/>
    <n v="0"/>
    <s v="ระบุในSD"/>
  </r>
  <r>
    <d v="2025-08-18T00:00:00"/>
    <x v="74"/>
    <x v="29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8"/>
    <n v="10000"/>
    <n v="8500"/>
    <n v="1500"/>
    <n v="8514"/>
    <n v="1560.3"/>
    <x v="13"/>
    <n v="1678.3991070000002"/>
    <n v="0"/>
    <n v="1678.3991070000002"/>
    <n v="0"/>
    <n v="0"/>
    <n v="0"/>
  </r>
  <r>
    <d v="2025-03-11T00:00:00"/>
    <x v="75"/>
    <x v="23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1"/>
    <n v="1000"/>
    <n v="0"/>
    <n v="1000"/>
    <n v="0"/>
    <n v="0"/>
    <x v="13"/>
    <n v="1159.5100000000002"/>
    <n v="1159.5100000000002"/>
    <n v="0"/>
    <n v="1159.5100000000002"/>
    <n v="0"/>
    <s v="ห้ามขาด-เกินได้5%"/>
  </r>
  <r>
    <d v="1899-12-30T00:00:00"/>
    <x v="2"/>
    <x v="2"/>
    <n v="0"/>
    <n v="23"/>
    <n v="37"/>
    <n v="0"/>
    <n v="0"/>
    <n v="85"/>
    <s v="±"/>
    <n v="5"/>
    <n v="0"/>
    <n v="0"/>
    <n v="0"/>
    <n v="0"/>
    <n v="0"/>
    <n v="0"/>
    <n v="0"/>
    <n v="0"/>
    <x v="2"/>
    <n v="0"/>
    <n v="0"/>
    <n v="0"/>
    <n v="0"/>
    <n v="0"/>
    <x v="13"/>
    <n v="2837.9091070000004"/>
    <n v="1159.5100000000002"/>
    <n v="1678.3991070000002"/>
    <n v="1159.5100000000002"/>
    <n v="0"/>
    <s v="ระบุในSD"/>
  </r>
  <r>
    <d v="2025-08-13T00:00:00"/>
    <x v="76"/>
    <x v="30"/>
    <s v="ราชสีห์ข้าวหอมมะลิ"/>
    <n v="23"/>
    <n v="37"/>
    <s v="ขาว"/>
    <n v="0"/>
    <n v="120"/>
    <s v="+"/>
    <n v="5"/>
    <s v="ไม่"/>
    <s v="ไม่สวมถุงใน"/>
    <n v="0"/>
    <n v="0"/>
    <n v="0"/>
    <n v="0"/>
    <n v="0"/>
    <s v="500กระสอบ"/>
    <x v="7"/>
    <n v="10000"/>
    <n v="10000"/>
    <n v="0"/>
    <n v="10980"/>
    <n v="0"/>
    <x v="14"/>
    <n v="0"/>
    <n v="0"/>
    <n v="0"/>
    <n v="0"/>
    <n v="0"/>
    <n v="0"/>
  </r>
  <r>
    <d v="1899-12-30T00:00:00"/>
    <x v="2"/>
    <x v="2"/>
    <n v="0"/>
    <n v="23"/>
    <n v="37"/>
    <n v="0"/>
    <n v="0"/>
    <n v="120"/>
    <s v="+"/>
    <n v="5"/>
    <n v="0"/>
    <n v="0"/>
    <n v="0"/>
    <n v="0"/>
    <n v="0"/>
    <n v="0"/>
    <n v="0"/>
    <n v="0"/>
    <x v="2"/>
    <n v="0"/>
    <n v="0"/>
    <n v="0"/>
    <n v="0"/>
    <n v="0"/>
    <x v="14"/>
    <n v="0"/>
    <n v="0"/>
    <n v="0"/>
    <n v="0"/>
    <n v="0"/>
    <s v="ระบุในSD"/>
  </r>
  <r>
    <d v="2024-11-05T00:00:00"/>
    <x v="77"/>
    <x v="31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1"/>
    <n v="100000"/>
    <n v="1500"/>
    <n v="98500"/>
    <n v="0"/>
    <n v="103425"/>
    <x v="15"/>
    <n v="105955.465"/>
    <n v="7595"/>
    <n v="98360.464999999997"/>
    <n v="0"/>
    <n v="0"/>
    <n v="0"/>
  </r>
  <r>
    <d v="2024-11-05T00:00:00"/>
    <x v="77"/>
    <x v="31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1"/>
    <n v="337878"/>
    <n v="0"/>
    <n v="337878"/>
    <n v="0"/>
    <n v="354771.9"/>
    <x v="15"/>
    <n v="363451.98582000006"/>
    <n v="0"/>
    <n v="363451.98582000006"/>
    <n v="0"/>
    <n v="0"/>
    <n v="0"/>
  </r>
  <r>
    <d v="1899-12-30T00:00:00"/>
    <x v="2"/>
    <x v="2"/>
    <n v="0"/>
    <n v="23"/>
    <n v="37"/>
    <n v="0"/>
    <n v="0"/>
    <n v="128"/>
    <s v="±"/>
    <n v="5"/>
    <n v="0"/>
    <n v="0"/>
    <n v="0"/>
    <n v="0"/>
    <n v="0"/>
    <n v="0"/>
    <n v="0"/>
    <n v="0"/>
    <x v="2"/>
    <n v="0"/>
    <n v="0"/>
    <n v="0"/>
    <n v="0"/>
    <n v="0"/>
    <x v="15"/>
    <n v="469407.45082000003"/>
    <n v="7595"/>
    <n v="461812.45082000003"/>
    <n v="0"/>
    <n v="0"/>
    <s v="ระบุในSD"/>
  </r>
  <r>
    <s v="ประมาณการ"/>
    <x v="1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9"/>
    <n v="8000"/>
    <n v="0"/>
    <n v="8000"/>
    <n v="0"/>
    <n v="8400"/>
    <x v="16"/>
    <n v="9499.6"/>
    <n v="1765"/>
    <n v="7734.6"/>
    <n v="0"/>
    <n v="0"/>
    <n v="0"/>
  </r>
  <r>
    <d v="1899-12-30T00:00:00"/>
    <x v="2"/>
    <x v="2"/>
    <n v="0"/>
    <n v="26"/>
    <n v="43"/>
    <s v="ขาว"/>
    <n v="0"/>
    <n v="102"/>
    <s v="±"/>
    <n v="5"/>
    <n v="0"/>
    <n v="0"/>
    <n v="0"/>
    <n v="0"/>
    <n v="0"/>
    <n v="0"/>
    <n v="0"/>
    <n v="0"/>
    <x v="2"/>
    <n v="0"/>
    <n v="0"/>
    <n v="0"/>
    <n v="0"/>
    <n v="0"/>
    <x v="16"/>
    <n v="9499.6"/>
    <n v="1765"/>
    <n v="7734.6"/>
    <n v="0"/>
    <n v="0"/>
    <s v="ระบุในSD"/>
  </r>
  <r>
    <d v="2025-08-13T00:00:00"/>
    <x v="78"/>
    <x v="33"/>
    <s v="Soybean Meal"/>
    <n v="26"/>
    <n v="40"/>
    <s v="ขาว"/>
    <n v="0"/>
    <n v="108"/>
    <s v="±"/>
    <n v="5"/>
    <s v="ไม่"/>
    <n v="27"/>
    <n v="43"/>
    <n v="40"/>
    <n v="0"/>
    <n v="0"/>
    <n v="0"/>
    <s v="มัด100 ใช้สายรัด"/>
    <x v="3"/>
    <n v="10000"/>
    <n v="10000"/>
    <n v="0"/>
    <n v="10900"/>
    <n v="0"/>
    <x v="17"/>
    <n v="0"/>
    <n v="0"/>
    <n v="0"/>
    <n v="0"/>
    <n v="0"/>
    <s v="ห้ามขาด-ห้ามเกิน"/>
  </r>
  <r>
    <s v="ประมาณการ"/>
    <x v="1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0"/>
    <x v="17"/>
    <n v="12433.3"/>
    <n v="12433.3"/>
    <n v="0"/>
    <n v="0"/>
    <n v="0"/>
    <n v="0"/>
  </r>
  <r>
    <d v="1899-12-30T00:00:00"/>
    <x v="2"/>
    <x v="2"/>
    <n v="0"/>
    <n v="26"/>
    <n v="43"/>
    <n v="0"/>
    <n v="0"/>
    <n v="116"/>
    <s v="±"/>
    <n v="5"/>
    <n v="0"/>
    <n v="0"/>
    <n v="0"/>
    <n v="0"/>
    <n v="0"/>
    <n v="0"/>
    <n v="0"/>
    <n v="0"/>
    <x v="2"/>
    <n v="0"/>
    <n v="0"/>
    <n v="0"/>
    <n v="0"/>
    <n v="0"/>
    <x v="17"/>
    <n v="12433.3"/>
    <n v="12433.3"/>
    <n v="0"/>
    <n v="0"/>
    <n v="0"/>
    <s v="ระบุในSD"/>
  </r>
  <r>
    <s v="ประมาณการ"/>
    <x v="1"/>
    <x v="24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30000"/>
    <n v="0"/>
    <n v="30000"/>
    <n v="0"/>
    <n v="31500"/>
    <x v="18"/>
    <n v="37299.899999999994"/>
    <n v="37299.899999999994"/>
    <n v="0"/>
    <n v="0"/>
    <n v="37299.899999999994"/>
    <n v="0"/>
  </r>
  <r>
    <d v="1899-12-30T00:00:00"/>
    <x v="2"/>
    <x v="2"/>
    <n v="0"/>
    <n v="26"/>
    <n v="43"/>
    <n v="0"/>
    <n v="0"/>
    <n v="120"/>
    <s v="±"/>
    <n v="5"/>
    <n v="0"/>
    <n v="0"/>
    <n v="0"/>
    <n v="0"/>
    <n v="0"/>
    <n v="0"/>
    <n v="0"/>
    <n v="0"/>
    <x v="2"/>
    <n v="0"/>
    <n v="0"/>
    <n v="0"/>
    <n v="0"/>
    <n v="0"/>
    <x v="18"/>
    <n v="37299.899999999994"/>
    <n v="37299.899999999994"/>
    <n v="0"/>
    <n v="0"/>
    <n v="37299.899999999994"/>
    <s v="ระบุในSD"/>
  </r>
  <r>
    <d v="2025-07-19T00:00:00"/>
    <x v="79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8"/>
    <n v="3000"/>
    <n v="3000"/>
    <n v="0"/>
    <n v="34283"/>
    <n v="0"/>
    <x v="19"/>
    <n v="0"/>
    <n v="0"/>
    <n v="0"/>
    <n v="0"/>
    <n v="0"/>
    <n v="0"/>
  </r>
  <r>
    <d v="1899-12-30T00:00:00"/>
    <x v="45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8"/>
    <n v="50000"/>
    <n v="0"/>
    <n v="50000"/>
    <n v="0"/>
    <n v="52500"/>
    <x v="19"/>
    <n v="59372.5"/>
    <n v="59372.5"/>
    <n v="0"/>
    <n v="0"/>
    <n v="0"/>
    <n v="0"/>
  </r>
  <r>
    <s v="ประมาณการ"/>
    <x v="1"/>
    <x v="24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0"/>
    <x v="19"/>
    <n v="6775.4500000000007"/>
    <n v="3925"/>
    <n v="2850.4500000000007"/>
    <n v="0"/>
    <n v="6775.4500000000007"/>
    <n v="0"/>
  </r>
  <r>
    <d v="1899-12-30T00:00:00"/>
    <x v="2"/>
    <x v="2"/>
    <n v="0"/>
    <n v="28"/>
    <n v="43"/>
    <n v="0"/>
    <n v="0"/>
    <n v="130"/>
    <s v="±"/>
    <n v="3"/>
    <n v="0"/>
    <n v="0"/>
    <n v="0"/>
    <n v="0"/>
    <n v="0"/>
    <n v="0"/>
    <n v="0"/>
    <n v="0"/>
    <x v="2"/>
    <n v="0"/>
    <n v="0"/>
    <n v="0"/>
    <n v="0"/>
    <n v="0"/>
    <x v="19"/>
    <n v="66147.95"/>
    <n v="63297.5"/>
    <n v="2850.4500000000007"/>
    <n v="0"/>
    <n v="6775.4500000000007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">
  <r>
    <d v="2025-08-27T00:00:00"/>
    <x v="0"/>
    <x v="0"/>
    <s v="พระอาทิตย์"/>
    <n v="16"/>
    <n v="25"/>
    <s v="ขาว"/>
    <s v="ใส"/>
    <n v="50"/>
    <s v="±"/>
    <n v="5"/>
    <s v="บิด"/>
    <n v="19"/>
    <n v="28"/>
    <n v="40"/>
    <n v="5.7749685790719987"/>
    <n v="0"/>
    <n v="5.7749685790719987"/>
    <s v="500กระสอบ"/>
    <x v="0"/>
    <n v="5000"/>
    <n v="4560"/>
    <n v="440"/>
    <n v="5800"/>
    <n v="0"/>
    <x v="0"/>
    <n v="0"/>
    <n v="0"/>
    <n v="0"/>
    <n v="0"/>
    <n v="0"/>
    <s v="รอส่ง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0"/>
    <n v="0"/>
    <n v="0"/>
    <n v="0"/>
    <n v="0"/>
    <s v="ระบุในSD"/>
  </r>
  <r>
    <d v="2025-08-28T00:00:00"/>
    <x v="2"/>
    <x v="2"/>
    <s v="น้องเอินโดนัท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5000"/>
    <n v="0"/>
    <n v="5400"/>
    <n v="0"/>
    <x v="1"/>
    <n v="0"/>
    <n v="0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0"/>
    <n v="0"/>
    <n v="0"/>
    <n v="0"/>
    <n v="0"/>
    <s v="ระบุในSD"/>
  </r>
  <r>
    <d v="2025-09-15T00:00:00"/>
    <x v="3"/>
    <x v="3"/>
    <s v="LUNG SHIN 12 KG.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"/>
    <x v="3"/>
    <n v="10100"/>
    <n v="0"/>
    <n v="10100"/>
    <n v="0"/>
    <n v="10605"/>
    <x v="2"/>
    <n v="7760.3350000000009"/>
    <n v="7760.3350000000009"/>
    <n v="0"/>
    <n v="0"/>
    <n v="0"/>
    <n v="0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2"/>
    <n v="7760.3350000000009"/>
    <n v="7760.3350000000009"/>
    <n v="0"/>
    <n v="0"/>
    <n v="0"/>
    <s v="ระบุในSD"/>
  </r>
  <r>
    <s v="ประมาณการ"/>
    <x v="4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3"/>
    <n v="13201.65"/>
    <n v="2599"/>
    <n v="10602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3"/>
    <n v="13201.65"/>
    <n v="2599"/>
    <n v="10602.65"/>
    <n v="0"/>
    <n v="0"/>
    <s v="ระบุในSD"/>
  </r>
  <r>
    <d v="2025-09-12T00:00:00"/>
    <x v="5"/>
    <x v="6"/>
    <s v="PORTARYTE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แบน"/>
    <x v="5"/>
    <n v="10000"/>
    <n v="0"/>
    <n v="10000"/>
    <n v="0"/>
    <n v="10500"/>
    <x v="4"/>
    <n v="8801.1"/>
    <n v="8801.1"/>
    <n v="0"/>
    <n v="1900"/>
    <n v="6901.1"/>
    <s v="ห้ามเกิน-ขาดได้5%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4"/>
    <n v="8801.1"/>
    <n v="8801.1"/>
    <n v="0"/>
    <n v="1900"/>
    <n v="6901.1"/>
    <s v="ระบุในSD"/>
  </r>
  <r>
    <d v="2025-08-29T00:00:00"/>
    <x v="6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50000"/>
    <n v="50000"/>
    <n v="0"/>
    <n v="52901"/>
    <n v="0"/>
    <x v="5"/>
    <n v="0"/>
    <n v="0"/>
    <n v="0"/>
    <n v="0"/>
    <n v="0"/>
    <n v="0"/>
  </r>
  <r>
    <d v="2025-09-16T00:00:00"/>
    <x v="7"/>
    <x v="8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2"/>
    <n v="20000"/>
    <n v="0"/>
    <n v="20000"/>
    <n v="0"/>
    <n v="21000"/>
    <x v="5"/>
    <n v="17602.2"/>
    <n v="14424"/>
    <n v="3178.2000000000007"/>
    <n v="0"/>
    <n v="0"/>
    <n v="0"/>
  </r>
  <r>
    <s v="ประมาณการ"/>
    <x v="4"/>
    <x v="9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2"/>
    <n v="20000"/>
    <n v="233"/>
    <n v="19767"/>
    <n v="0"/>
    <n v="20755.350000000002"/>
    <x v="5"/>
    <n v="18501.714330000003"/>
    <n v="0"/>
    <n v="18501.714330000003"/>
    <n v="0"/>
    <n v="0"/>
    <n v="0"/>
  </r>
  <r>
    <s v="ประมาณการ"/>
    <x v="4"/>
    <x v="8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5"/>
    <n v="35204.400000000001"/>
    <n v="0"/>
    <n v="35204.400000000001"/>
    <n v="0"/>
    <n v="0"/>
    <n v="0"/>
  </r>
  <r>
    <s v="ประมาณการ"/>
    <x v="4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140000"/>
    <n v="0"/>
    <n v="140000"/>
    <n v="0"/>
    <n v="147000"/>
    <x v="5"/>
    <n v="123215.4"/>
    <n v="0"/>
    <n v="123215.4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5"/>
    <n v="194523.71432999999"/>
    <n v="14424"/>
    <n v="180099.71432999999"/>
    <n v="0"/>
    <n v="0"/>
    <s v="ระบุในSD"/>
  </r>
  <r>
    <d v="2025-09-05T00:00:00"/>
    <x v="8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140"/>
    <n v="0"/>
    <n v="5250"/>
    <n v="0"/>
    <x v="6"/>
    <n v="0"/>
    <n v="0"/>
    <n v="0"/>
    <n v="0"/>
    <n v="0"/>
    <s v="PDR250296"/>
  </r>
  <r>
    <d v="2025-09-05T00:00:00"/>
    <x v="8"/>
    <x v="2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023"/>
    <n v="0"/>
    <x v="6"/>
    <n v="0"/>
    <n v="0"/>
    <n v="0"/>
    <n v="0"/>
    <n v="0"/>
    <s v="PDR250295"/>
  </r>
  <r>
    <s v="ประมาณการ"/>
    <x v="4"/>
    <x v="2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5000"/>
    <n v="0"/>
    <n v="5400"/>
    <n v="0"/>
    <x v="6"/>
    <n v="0"/>
    <n v="0"/>
    <n v="0"/>
    <n v="0"/>
    <n v="0"/>
    <n v="0"/>
  </r>
  <r>
    <d v="2025-09-05T00:00:00"/>
    <x v="8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400"/>
    <n v="0"/>
    <x v="6"/>
    <n v="0"/>
    <n v="0"/>
    <n v="0"/>
    <n v="0"/>
    <n v="0"/>
    <s v="PDR250296"/>
  </r>
  <r>
    <d v="2025-09-05T00:00:00"/>
    <x v="8"/>
    <x v="2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400"/>
    <n v="0"/>
    <x v="6"/>
    <n v="0"/>
    <n v="0"/>
    <n v="0"/>
    <n v="0"/>
    <n v="0"/>
    <s v="PDR250296"/>
  </r>
  <r>
    <d v="2025-09-04T00:00:00"/>
    <x v="9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5"/>
    <n v="20000"/>
    <n v="21000"/>
    <n v="0"/>
    <n v="0"/>
    <n v="0"/>
    <x v="6"/>
    <n v="0"/>
    <n v="0"/>
    <n v="0"/>
    <n v="0"/>
    <n v="0"/>
    <n v="0"/>
  </r>
  <r>
    <d v="2025-09-04T00:00:00"/>
    <x v="10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5"/>
    <n v="20000"/>
    <n v="21000"/>
    <n v="0"/>
    <n v="0"/>
    <n v="0"/>
    <x v="6"/>
    <n v="0"/>
    <n v="0"/>
    <n v="0"/>
    <n v="0"/>
    <n v="0"/>
    <n v="0"/>
  </r>
  <r>
    <d v="2025-09-10T00:00:00"/>
    <x v="11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10000"/>
    <n v="10000"/>
    <n v="0"/>
    <n v="10400"/>
    <n v="0"/>
    <x v="6"/>
    <n v="0"/>
    <n v="0"/>
    <n v="0"/>
    <n v="0"/>
    <n v="0"/>
    <s v="PDR250299"/>
  </r>
  <r>
    <d v="2025-09-10T00:00:00"/>
    <x v="11"/>
    <x v="2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10000"/>
    <n v="10000"/>
    <n v="0"/>
    <n v="10490"/>
    <n v="0"/>
    <x v="6"/>
    <n v="0"/>
    <n v="0"/>
    <n v="0"/>
    <n v="0"/>
    <n v="0"/>
    <s v="PDR250299"/>
  </r>
  <r>
    <d v="2025-09-10T00:00:00"/>
    <x v="11"/>
    <x v="2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250"/>
    <n v="0"/>
    <x v="6"/>
    <n v="0"/>
    <n v="0"/>
    <n v="0"/>
    <n v="0"/>
    <n v="0"/>
    <s v="PDR250299"/>
  </r>
  <r>
    <d v="2025-09-10T00:00:00"/>
    <x v="11"/>
    <x v="2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5000"/>
    <n v="0"/>
    <n v="5710"/>
    <n v="0"/>
    <x v="6"/>
    <n v="0"/>
    <n v="0"/>
    <n v="0"/>
    <n v="0"/>
    <n v="0"/>
    <s v="PDR250300"/>
  </r>
  <r>
    <d v="2025-09-10T00:00:00"/>
    <x v="11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5000"/>
    <n v="0"/>
    <n v="5400"/>
    <n v="0"/>
    <x v="6"/>
    <n v="0"/>
    <n v="0"/>
    <n v="0"/>
    <n v="0"/>
    <n v="0"/>
    <s v="PDR250300"/>
  </r>
  <r>
    <d v="2025-09-10T00:00:00"/>
    <x v="11"/>
    <x v="2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5000"/>
    <n v="0"/>
    <n v="5400"/>
    <n v="0"/>
    <x v="6"/>
    <n v="0"/>
    <n v="0"/>
    <n v="0"/>
    <n v="0"/>
    <n v="0"/>
    <s v="PDR250300"/>
  </r>
  <r>
    <d v="2025-09-10T00:00:00"/>
    <x v="11"/>
    <x v="2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2"/>
    <n v="5000"/>
    <n v="5000"/>
    <n v="0"/>
    <n v="5400"/>
    <n v="0"/>
    <x v="6"/>
    <n v="0"/>
    <n v="0"/>
    <n v="0"/>
    <n v="0"/>
    <n v="0"/>
    <s v="PDR250300"/>
  </r>
  <r>
    <d v="2025-09-10T00:00:00"/>
    <x v="11"/>
    <x v="2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2"/>
    <n v="5000"/>
    <n v="5000"/>
    <n v="0"/>
    <n v="5400"/>
    <n v="0"/>
    <x v="6"/>
    <n v="0"/>
    <n v="0"/>
    <n v="0"/>
    <n v="0"/>
    <n v="0"/>
    <s v="PDR250300"/>
  </r>
  <r>
    <d v="2025-09-12T00:00:00"/>
    <x v="12"/>
    <x v="2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0"/>
    <n v="5000"/>
    <n v="0"/>
    <n v="5250"/>
    <x v="6"/>
    <n v="4679.9500000000007"/>
    <n v="4679.9500000000007"/>
    <n v="0"/>
    <n v="0"/>
    <n v="0"/>
    <s v="PDR250301"/>
  </r>
  <r>
    <d v="2025-09-12T00:00:00"/>
    <x v="12"/>
    <x v="2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10000"/>
    <n v="0"/>
    <n v="10000"/>
    <n v="0"/>
    <n v="10500"/>
    <x v="6"/>
    <n v="9359.9000000000015"/>
    <n v="9359.9000000000015"/>
    <n v="0"/>
    <n v="0"/>
    <n v="0"/>
    <s v="PDR250301"/>
  </r>
  <r>
    <d v="2025-09-12T00:00:00"/>
    <x v="12"/>
    <x v="2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10000"/>
    <n v="0"/>
    <n v="10000"/>
    <n v="0"/>
    <n v="10500"/>
    <x v="6"/>
    <n v="9359.9000000000015"/>
    <n v="9359.9000000000015"/>
    <n v="0"/>
    <n v="0"/>
    <n v="0"/>
    <s v="PDR250301"/>
  </r>
  <r>
    <d v="2025-09-12T00:00:00"/>
    <x v="12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10000"/>
    <n v="0"/>
    <n v="10000"/>
    <n v="0"/>
    <n v="10500"/>
    <x v="6"/>
    <n v="9359.9000000000015"/>
    <n v="9359.9000000000015"/>
    <n v="0"/>
    <n v="0"/>
    <n v="0"/>
    <s v="PDR250302"/>
  </r>
  <r>
    <d v="2025-09-12T00:00:00"/>
    <x v="12"/>
    <x v="2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300"/>
    <n v="0"/>
    <x v="6"/>
    <n v="0"/>
    <n v="0"/>
    <n v="0"/>
    <n v="0"/>
    <n v="0"/>
    <s v="PDR250302"/>
  </r>
  <r>
    <d v="2025-09-12T00:00:00"/>
    <x v="12"/>
    <x v="2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6"/>
    <n v="4679.9500000000007"/>
    <n v="4679.9500000000007"/>
    <n v="0"/>
    <n v="0"/>
    <n v="0"/>
    <s v="PDR250302"/>
  </r>
  <r>
    <d v="2025-09-12T00:00:00"/>
    <x v="13"/>
    <x v="2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6"/>
    <n v="4679.9500000000007"/>
    <n v="4679.9500000000007"/>
    <n v="0"/>
    <n v="0"/>
    <n v="0"/>
    <s v="PDR250303"/>
  </r>
  <r>
    <d v="2025-09-12T00:00:00"/>
    <x v="13"/>
    <x v="2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300"/>
    <n v="0"/>
    <x v="6"/>
    <n v="0"/>
    <n v="0"/>
    <n v="0"/>
    <n v="0"/>
    <n v="0"/>
    <s v="PDR250303"/>
  </r>
  <r>
    <d v="2025-09-12T00:00:00"/>
    <x v="13"/>
    <x v="2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6"/>
    <n v="9359.9000000000015"/>
    <n v="6845"/>
    <n v="2514.9000000000015"/>
    <n v="0"/>
    <n v="0"/>
    <s v="PDR250303"/>
  </r>
  <r>
    <d v="2025-09-16T00:00:00"/>
    <x v="14"/>
    <x v="2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6"/>
    <n v="9359.9000000000015"/>
    <n v="0"/>
    <n v="9359.9000000000015"/>
    <n v="0"/>
    <n v="0"/>
    <s v="PDR250307"/>
  </r>
  <r>
    <d v="2025-09-16T00:00:00"/>
    <x v="14"/>
    <x v="2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6"/>
    <n v="9359.9000000000015"/>
    <n v="0"/>
    <n v="9359.9000000000015"/>
    <n v="0"/>
    <n v="0"/>
    <s v="PDR250307"/>
  </r>
  <r>
    <d v="2025-09-16T00:00:00"/>
    <x v="14"/>
    <x v="2"/>
    <s v="บลูที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6"/>
    <n v="4679.9500000000007"/>
    <n v="0"/>
    <n v="4679.9500000000007"/>
    <n v="0"/>
    <n v="0"/>
    <s v="PDR250307"/>
  </r>
  <r>
    <d v="2025-09-13T00:00:00"/>
    <x v="15"/>
    <x v="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9"/>
    <n v="10000"/>
    <n v="0"/>
    <n v="10000"/>
    <n v="0"/>
    <n v="0"/>
    <x v="6"/>
    <n v="10477.5"/>
    <n v="0"/>
    <n v="10477.5"/>
    <n v="0"/>
    <n v="0"/>
    <s v="PDR250306"/>
  </r>
  <r>
    <d v="2025-09-13T00:00:00"/>
    <x v="15"/>
    <x v="2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6"/>
    <n v="9359.9000000000015"/>
    <n v="0"/>
    <n v="9359.9000000000015"/>
    <n v="0"/>
    <n v="0"/>
    <s v="PDR250306"/>
  </r>
  <r>
    <d v="2025-09-13T00:00:00"/>
    <x v="15"/>
    <x v="2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6"/>
    <n v="4679.9500000000007"/>
    <n v="0"/>
    <n v="4679.9500000000007"/>
    <n v="0"/>
    <n v="0"/>
    <s v="PDR250306"/>
  </r>
  <r>
    <s v="ประมาณการ"/>
    <x v="4"/>
    <x v="2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400000"/>
    <n v="0"/>
    <n v="400000"/>
    <n v="0"/>
    <n v="420000"/>
    <x v="6"/>
    <n v="374396.00000000006"/>
    <n v="0"/>
    <n v="374396.00000000006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6"/>
    <n v="473792.55000000005"/>
    <n v="48964.55"/>
    <n v="424828.00000000006"/>
    <n v="0"/>
    <n v="0"/>
    <s v="ระบุในSD"/>
  </r>
  <r>
    <d v="2025-09-05T00:00:00"/>
    <x v="16"/>
    <x v="10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5040"/>
    <n v="5040"/>
    <n v="0"/>
    <n v="6500"/>
    <n v="0"/>
    <x v="7"/>
    <n v="0"/>
    <n v="0"/>
    <n v="0"/>
    <n v="0"/>
    <n v="0"/>
    <n v="0"/>
  </r>
  <r>
    <d v="2025-09-05T00:00:00"/>
    <x v="16"/>
    <x v="10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5040"/>
    <n v="5040"/>
    <n v="0"/>
    <n v="6124"/>
    <n v="0"/>
    <x v="7"/>
    <n v="0"/>
    <n v="0"/>
    <n v="0"/>
    <n v="0"/>
    <n v="0"/>
    <n v="0"/>
  </r>
  <r>
    <d v="2025-05-19T00:00:00"/>
    <x v="17"/>
    <x v="10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503"/>
    <n v="0"/>
    <n v="503"/>
    <n v="5250"/>
    <n v="0"/>
    <x v="7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0"/>
    <n v="0"/>
    <n v="0"/>
    <n v="0"/>
    <n v="0"/>
    <s v="ระบุในSD"/>
  </r>
  <r>
    <d v="2025-09-05T00:00:00"/>
    <x v="18"/>
    <x v="10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5040"/>
    <n v="5040"/>
    <n v="0"/>
    <n v="6100"/>
    <n v="0"/>
    <x v="8"/>
    <n v="0"/>
    <n v="0"/>
    <n v="0"/>
    <n v="0"/>
    <n v="0"/>
    <n v="0"/>
  </r>
  <r>
    <d v="2025-09-05T00:00:00"/>
    <x v="18"/>
    <x v="10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10000"/>
    <n v="10000"/>
    <n v="0"/>
    <n v="11200"/>
    <n v="0"/>
    <x v="8"/>
    <n v="0"/>
    <n v="0"/>
    <n v="0"/>
    <n v="0"/>
    <n v="0"/>
    <n v="0"/>
  </r>
  <r>
    <d v="2025-09-02T00:00:00"/>
    <x v="19"/>
    <x v="11"/>
    <s v="VC12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8000"/>
    <n v="8000"/>
    <n v="0"/>
    <n v="20753"/>
    <n v="0"/>
    <x v="8"/>
    <n v="0"/>
    <n v="0"/>
    <n v="0"/>
    <n v="0"/>
    <n v="0"/>
    <s v="ลบสี  4000"/>
  </r>
  <r>
    <d v="2025-09-02T00:00:00"/>
    <x v="20"/>
    <x v="11"/>
    <s v="JET55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5000"/>
    <n v="4876"/>
    <n v="124"/>
    <n v="10200"/>
    <n v="0"/>
    <x v="8"/>
    <n v="0"/>
    <n v="0"/>
    <n v="0"/>
    <n v="0"/>
    <n v="0"/>
    <n v="0"/>
  </r>
  <r>
    <d v="2025-09-05T00:00:00"/>
    <x v="21"/>
    <x v="10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5040"/>
    <n v="5040"/>
    <n v="0"/>
    <n v="5950"/>
    <n v="0"/>
    <x v="8"/>
    <n v="0"/>
    <n v="0"/>
    <n v="0"/>
    <n v="0"/>
    <n v="0"/>
    <n v="0"/>
  </r>
  <r>
    <d v="2025-05-19T00:00:00"/>
    <x v="22"/>
    <x v="10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366"/>
    <n v="366"/>
    <n v="0"/>
    <n v="400"/>
    <n v="0"/>
    <x v="8"/>
    <n v="0"/>
    <n v="0"/>
    <n v="0"/>
    <n v="0"/>
    <n v="0"/>
    <n v="0"/>
  </r>
  <r>
    <d v="2025-09-05T00:00:00"/>
    <x v="21"/>
    <x v="10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5040"/>
    <n v="5040"/>
    <n v="0"/>
    <n v="6100"/>
    <n v="0"/>
    <x v="8"/>
    <n v="0"/>
    <n v="0"/>
    <n v="0"/>
    <n v="0"/>
    <n v="0"/>
    <n v="0"/>
  </r>
  <r>
    <d v="2025-09-02T00:00:00"/>
    <x v="23"/>
    <x v="11"/>
    <s v="VC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20000"/>
    <n v="18716"/>
    <n v="1284"/>
    <n v="20630"/>
    <n v="0"/>
    <x v="8"/>
    <n v="0"/>
    <n v="0"/>
    <n v="0"/>
    <n v="0"/>
    <n v="0"/>
    <n v="0"/>
  </r>
  <r>
    <d v="2025-09-08T00:00:00"/>
    <x v="24"/>
    <x v="12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3"/>
    <n v="8000"/>
    <n v="0"/>
    <n v="8000"/>
    <n v="8120"/>
    <n v="0"/>
    <x v="8"/>
    <n v="0"/>
    <n v="0"/>
    <n v="0"/>
    <n v="0"/>
    <n v="0"/>
    <n v="0"/>
  </r>
  <r>
    <d v="2025-09-08T00:00:00"/>
    <x v="24"/>
    <x v="12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3"/>
    <n v="8000"/>
    <n v="0"/>
    <n v="8000"/>
    <n v="0"/>
    <n v="8400"/>
    <x v="8"/>
    <n v="7934.96"/>
    <n v="7934.96"/>
    <n v="0"/>
    <n v="7934.96"/>
    <n v="0"/>
    <n v="0"/>
  </r>
  <r>
    <d v="2025-05-22T00:00:00"/>
    <x v="25"/>
    <x v="12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3"/>
    <n v="4000"/>
    <n v="2840"/>
    <n v="1160"/>
    <n v="4140"/>
    <n v="0"/>
    <x v="8"/>
    <n v="0"/>
    <n v="0"/>
    <n v="0"/>
    <n v="0"/>
    <n v="0"/>
    <s v="ห้ามขาด-ห้ามเกิน"/>
  </r>
  <r>
    <d v="2025-05-22T00:00:00"/>
    <x v="25"/>
    <x v="12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3"/>
    <n v="4000"/>
    <n v="2654"/>
    <n v="1346"/>
    <n v="0"/>
    <n v="1413.3"/>
    <x v="8"/>
    <n v="1335.05702"/>
    <n v="1335.05702"/>
    <n v="0"/>
    <n v="1335.05702"/>
    <n v="0"/>
    <s v="ห้ามขาด-ห้ามเกิน"/>
  </r>
  <r>
    <d v="2025-09-02T00:00:00"/>
    <x v="19"/>
    <x v="11"/>
    <s v="VC193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10000"/>
    <n v="9620"/>
    <n v="380"/>
    <n v="10294"/>
    <n v="0"/>
    <x v="8"/>
    <n v="0"/>
    <n v="0"/>
    <n v="0"/>
    <n v="0"/>
    <n v="0"/>
    <n v="0"/>
  </r>
  <r>
    <d v="2025-09-09T00:00:00"/>
    <x v="26"/>
    <x v="13"/>
    <s v="เอส ฟาร์ม1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8"/>
    <n v="3310.89"/>
    <n v="3310.89"/>
    <n v="0"/>
    <n v="3310.89"/>
    <n v="0"/>
    <n v="0"/>
  </r>
  <r>
    <d v="2025-09-09T00:00:00"/>
    <x v="27"/>
    <x v="13"/>
    <s v="เอส ฟาร์ม190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8"/>
    <n v="3310.89"/>
    <n v="3310.89"/>
    <n v="0"/>
    <n v="3310.89"/>
    <n v="0"/>
    <n v="0"/>
  </r>
  <r>
    <d v="2025-08-27T00:00:00"/>
    <x v="28"/>
    <x v="13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8000"/>
    <n v="8000"/>
    <n v="0"/>
    <n v="8100"/>
    <n v="0"/>
    <x v="8"/>
    <n v="0"/>
    <n v="0"/>
    <n v="0"/>
    <n v="0"/>
    <n v="0"/>
    <n v="0"/>
  </r>
  <r>
    <d v="2025-09-16T00:00:00"/>
    <x v="7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8"/>
    <n v="11036.3"/>
    <n v="11036.3"/>
    <n v="0"/>
    <n v="0"/>
    <n v="11036.3"/>
    <n v="0"/>
  </r>
  <r>
    <d v="2025-09-16T00:00:00"/>
    <x v="7"/>
    <x v="14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8"/>
    <n v="5518.15"/>
    <n v="5518.15"/>
    <n v="0"/>
    <n v="0"/>
    <n v="5518.15"/>
    <n v="0"/>
  </r>
  <r>
    <d v="2025-08-23T00:00:00"/>
    <x v="29"/>
    <x v="13"/>
    <s v="SPM 312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9"/>
    <n v="3000"/>
    <n v="3000"/>
    <n v="0"/>
    <n v="3100"/>
    <n v="0"/>
    <x v="8"/>
    <n v="0"/>
    <n v="0"/>
    <n v="0"/>
    <n v="0"/>
    <n v="0"/>
    <n v="0"/>
  </r>
  <r>
    <d v="2025-08-22T00:00:00"/>
    <x v="30"/>
    <x v="13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9000"/>
    <n v="8447"/>
    <n v="553"/>
    <n v="9150"/>
    <n v="0"/>
    <x v="8"/>
    <n v="0"/>
    <n v="0"/>
    <n v="0"/>
    <n v="0"/>
    <n v="0"/>
    <n v="0"/>
  </r>
  <r>
    <d v="2025-08-22T00:00:00"/>
    <x v="31"/>
    <x v="13"/>
    <s v="นาโน 0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4000"/>
    <n v="3780"/>
    <n v="220"/>
    <n v="4100"/>
    <n v="0"/>
    <x v="8"/>
    <n v="0"/>
    <n v="0"/>
    <n v="0"/>
    <n v="0"/>
    <n v="0"/>
    <n v="0"/>
  </r>
  <r>
    <d v="2025-08-22T00:00:00"/>
    <x v="32"/>
    <x v="13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9000"/>
    <n v="8500"/>
    <n v="500"/>
    <n v="9455"/>
    <n v="0"/>
    <x v="8"/>
    <n v="0"/>
    <n v="0"/>
    <n v="0"/>
    <n v="0"/>
    <n v="0"/>
    <n v="0"/>
  </r>
  <r>
    <d v="2025-05-05T00:00:00"/>
    <x v="33"/>
    <x v="13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5000"/>
    <n v="0"/>
    <n v="5000"/>
    <n v="0"/>
    <n v="5250"/>
    <x v="8"/>
    <n v="5518.15"/>
    <n v="5518.15"/>
    <n v="0"/>
    <n v="0"/>
    <n v="5518.15"/>
    <n v="0"/>
  </r>
  <r>
    <s v="ประมาณการ"/>
    <x v="4"/>
    <x v="10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0"/>
    <n v="0"/>
    <n v="100000"/>
    <n v="0"/>
    <n v="105000"/>
    <x v="8"/>
    <n v="104775.00000000001"/>
    <n v="17551"/>
    <n v="87224.000000000015"/>
    <n v="17551"/>
    <n v="87224.000000000015"/>
    <n v="0"/>
  </r>
  <r>
    <s v="ประมาณการ"/>
    <x v="4"/>
    <x v="13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20000"/>
    <n v="0"/>
    <n v="20000"/>
    <n v="0"/>
    <n v="21000"/>
    <x v="8"/>
    <n v="22072.6"/>
    <n v="0"/>
    <n v="22072.6"/>
    <n v="0"/>
    <n v="22072.6"/>
    <n v="0"/>
  </r>
  <r>
    <s v="ประมาณการ"/>
    <x v="4"/>
    <x v="15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9"/>
    <n v="20000"/>
    <n v="0"/>
    <n v="20000"/>
    <n v="0"/>
    <n v="21000"/>
    <x v="8"/>
    <n v="21513.800000000003"/>
    <n v="0"/>
    <n v="21513.800000000003"/>
    <n v="0"/>
    <n v="21513.800000000003"/>
    <n v="0"/>
  </r>
  <r>
    <d v="2025-09-16T00:00:00"/>
    <x v="7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7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6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6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7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7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8"/>
    <n v="5518.15"/>
    <n v="5518.15"/>
    <n v="0"/>
    <n v="0"/>
    <n v="5518.15"/>
    <n v="0"/>
  </r>
  <r>
    <d v="2025-08-08T00:00:00"/>
    <x v="34"/>
    <x v="13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7000"/>
    <n v="0"/>
    <n v="7000"/>
    <n v="0"/>
    <n v="7350"/>
    <x v="8"/>
    <n v="7725.41"/>
    <n v="7725.41"/>
    <n v="0"/>
    <n v="0"/>
    <n v="7725.41"/>
    <n v="0"/>
  </r>
  <r>
    <d v="2025-09-16T00:00:00"/>
    <x v="7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7500"/>
    <n v="0"/>
    <n v="7500"/>
    <n v="0"/>
    <n v="7875"/>
    <x v="8"/>
    <n v="8277.2250000000004"/>
    <n v="8277.2250000000004"/>
    <n v="0"/>
    <n v="0"/>
    <n v="8277.2250000000004"/>
    <n v="0"/>
  </r>
  <r>
    <d v="2025-09-16T00:00:00"/>
    <x v="7"/>
    <x v="14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7"/>
    <x v="14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518.15"/>
    <n v="5518.15"/>
    <n v="0"/>
    <n v="0"/>
    <n v="5518.15"/>
    <n v="0"/>
  </r>
  <r>
    <d v="2025-09-11T00:00:00"/>
    <x v="35"/>
    <x v="16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1"/>
    <n v="8000"/>
    <n v="0"/>
    <n v="8000"/>
    <n v="0"/>
    <n v="8400"/>
    <x v="8"/>
    <n v="8829.0399999999991"/>
    <n v="8829.0399999999991"/>
    <n v="0"/>
    <n v="0"/>
    <n v="8829.0399999999991"/>
    <n v="0"/>
  </r>
  <r>
    <d v="2025-09-16T00:00:00"/>
    <x v="7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3"/>
    <n v="2500"/>
    <n v="0"/>
    <n v="2500"/>
    <n v="0"/>
    <n v="2625"/>
    <x v="8"/>
    <n v="2759.0749999999998"/>
    <n v="2759.0749999999998"/>
    <n v="0"/>
    <n v="0"/>
    <n v="2759.0749999999998"/>
    <n v="0"/>
  </r>
  <r>
    <d v="2025-08-23T00:00:00"/>
    <x v="36"/>
    <x v="13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23"/>
    <n v="6000"/>
    <n v="0"/>
    <n v="6000"/>
    <n v="0"/>
    <n v="6300"/>
    <x v="8"/>
    <n v="6621.78"/>
    <n v="6621.78"/>
    <n v="0"/>
    <n v="0"/>
    <n v="6621.78"/>
    <n v="0"/>
  </r>
  <r>
    <d v="2025-09-16T00:00:00"/>
    <x v="7"/>
    <x v="14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0"/>
    <n v="2500"/>
    <n v="0"/>
    <n v="2625"/>
    <x v="8"/>
    <n v="2689.2250000000004"/>
    <n v="2689.2250000000004"/>
    <n v="0"/>
    <n v="0"/>
    <n v="2689.2250000000004"/>
    <n v="0"/>
  </r>
  <r>
    <d v="2025-09-16T00:00:00"/>
    <x v="7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4"/>
    <n v="7500"/>
    <n v="0"/>
    <n v="7500"/>
    <n v="0"/>
    <n v="7875"/>
    <x v="8"/>
    <n v="8277.2250000000004"/>
    <n v="8277.2250000000004"/>
    <n v="0"/>
    <n v="0"/>
    <n v="8277.2250000000004"/>
    <n v="0"/>
  </r>
  <r>
    <d v="2025-09-16T00:00:00"/>
    <x v="7"/>
    <x v="14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7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8"/>
    <n v="5518.15"/>
    <n v="5518.15"/>
    <n v="0"/>
    <n v="0"/>
    <n v="5518.15"/>
    <n v="0"/>
  </r>
  <r>
    <d v="2025-09-09T00:00:00"/>
    <x v="37"/>
    <x v="13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7"/>
    <n v="6000"/>
    <n v="0"/>
    <n v="6000"/>
    <n v="0"/>
    <n v="6300"/>
    <x v="8"/>
    <n v="6621.78"/>
    <n v="6621.78"/>
    <n v="0"/>
    <n v="6621.78"/>
    <n v="0"/>
    <n v="0"/>
  </r>
  <r>
    <d v="2025-09-16T00:00:00"/>
    <x v="7"/>
    <x v="14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8"/>
    <n v="5518.15"/>
    <n v="5518.15"/>
    <n v="0"/>
    <n v="0"/>
    <n v="5518.15"/>
    <n v="0"/>
  </r>
  <r>
    <d v="2025-09-16T00:00:00"/>
    <x v="7"/>
    <x v="14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7"/>
    <x v="14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8"/>
    <n v="2689.2250000000004"/>
    <n v="2689.2250000000004"/>
    <n v="0"/>
    <n v="0"/>
    <n v="2689.2250000000004"/>
    <n v="0"/>
  </r>
  <r>
    <d v="2025-09-16T00:00:00"/>
    <x v="7"/>
    <x v="14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0"/>
    <n v="5250"/>
    <x v="8"/>
    <n v="5518.15"/>
    <n v="5518.15"/>
    <n v="0"/>
    <n v="0"/>
    <n v="5518.15"/>
    <n v="0"/>
  </r>
  <r>
    <d v="2025-09-11T00:00:00"/>
    <x v="38"/>
    <x v="16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0"/>
    <n v="3000"/>
    <n v="0"/>
    <n v="3000"/>
    <n v="0"/>
    <n v="3150"/>
    <x v="8"/>
    <n v="3310.89"/>
    <n v="3310.89"/>
    <n v="0"/>
    <n v="0"/>
    <n v="3310.89"/>
    <n v="0"/>
  </r>
  <r>
    <d v="2025-09-11T00:00:00"/>
    <x v="39"/>
    <x v="16"/>
    <s v="U-FEED U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0"/>
    <n v="4000"/>
    <n v="0"/>
    <n v="4000"/>
    <n v="0"/>
    <n v="4200"/>
    <x v="8"/>
    <n v="4414.5199999999995"/>
    <n v="4414.5199999999995"/>
    <n v="0"/>
    <n v="0"/>
    <n v="4414.5199999999995"/>
    <n v="0"/>
  </r>
  <r>
    <d v="2025-09-09T00:00:00"/>
    <x v="40"/>
    <x v="16"/>
    <s v="APM91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0"/>
    <n v="3000"/>
    <n v="0"/>
    <n v="3000"/>
    <n v="0"/>
    <n v="3150"/>
    <x v="8"/>
    <n v="3310.89"/>
    <n v="3310.89"/>
    <n v="0"/>
    <n v="0"/>
    <n v="3310.89"/>
    <n v="0"/>
  </r>
  <r>
    <d v="2025-09-09T00:00:00"/>
    <x v="41"/>
    <x v="16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10"/>
    <n v="3000"/>
    <n v="0"/>
    <n v="3000"/>
    <n v="0"/>
    <n v="3150"/>
    <x v="8"/>
    <n v="3478.5300000000007"/>
    <n v="3478.5300000000007"/>
    <n v="0"/>
    <n v="0"/>
    <n v="3478.5300000000007"/>
    <n v="0"/>
  </r>
  <r>
    <s v="ประมาณการ"/>
    <x v="4"/>
    <x v="14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4"/>
    <n v="305000"/>
    <n v="0"/>
    <n v="305000"/>
    <n v="0"/>
    <n v="320250"/>
    <x v="8"/>
    <n v="336607.14999999997"/>
    <n v="36280"/>
    <n v="300327.14999999997"/>
    <n v="0"/>
    <n v="336607.14999999997"/>
    <n v="0"/>
  </r>
  <r>
    <d v="2025-08-23T00:00:00"/>
    <x v="42"/>
    <x v="10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640"/>
    <n v="0"/>
    <n v="640"/>
    <n v="6000"/>
    <n v="0"/>
    <x v="8"/>
    <n v="0"/>
    <n v="0"/>
    <n v="0"/>
    <n v="0"/>
    <n v="0"/>
    <n v="0"/>
  </r>
  <r>
    <d v="2025-08-23T00:00:00"/>
    <x v="43"/>
    <x v="10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840"/>
    <n v="80"/>
    <n v="1760"/>
    <n v="10650"/>
    <n v="0"/>
    <x v="8"/>
    <n v="0"/>
    <n v="0"/>
    <n v="0"/>
    <n v="0"/>
    <n v="0"/>
    <n v="0"/>
  </r>
  <r>
    <d v="2025-08-18T00:00:00"/>
    <x v="44"/>
    <x v="10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04"/>
    <n v="0"/>
    <n v="104"/>
    <n v="11230"/>
    <n v="0"/>
    <x v="8"/>
    <n v="0"/>
    <n v="0"/>
    <n v="0"/>
    <n v="0"/>
    <n v="0"/>
    <n v="0"/>
  </r>
  <r>
    <d v="2025-08-27T00:00:00"/>
    <x v="45"/>
    <x v="13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3000"/>
    <n v="0"/>
    <n v="3000"/>
    <n v="0"/>
    <n v="3150"/>
    <x v="8"/>
    <n v="3310.89"/>
    <n v="3310.89"/>
    <n v="0"/>
    <n v="0"/>
    <n v="3310.89"/>
    <n v="0"/>
  </r>
  <r>
    <d v="2025-05-19T00:00:00"/>
    <x v="46"/>
    <x v="10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240"/>
    <n v="0"/>
    <n v="240"/>
    <n v="0"/>
    <n v="252"/>
    <x v="8"/>
    <n v="251.46"/>
    <n v="251.46"/>
    <n v="0"/>
    <n v="0"/>
    <n v="251.46"/>
    <n v="0"/>
  </r>
  <r>
    <d v="2025-08-07T00:00:00"/>
    <x v="47"/>
    <x v="16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4"/>
    <n v="3000"/>
    <n v="3075"/>
    <n v="0"/>
    <n v="0"/>
    <n v="0"/>
    <x v="8"/>
    <n v="0"/>
    <n v="0"/>
    <n v="0"/>
    <n v="0"/>
    <n v="0"/>
    <n v="0"/>
  </r>
  <r>
    <d v="2025-06-17T00:00:00"/>
    <x v="48"/>
    <x v="10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4"/>
    <n v="894"/>
    <n v="525"/>
    <n v="369"/>
    <n v="6000"/>
    <n v="0"/>
    <x v="8"/>
    <n v="0"/>
    <n v="0"/>
    <n v="0"/>
    <n v="0"/>
    <n v="0"/>
    <n v="0"/>
  </r>
  <r>
    <d v="2025-05-19T00:00:00"/>
    <x v="49"/>
    <x v="10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302"/>
    <n v="0"/>
    <n v="302"/>
    <n v="5300"/>
    <n v="0"/>
    <x v="8"/>
    <n v="0"/>
    <n v="0"/>
    <n v="0"/>
    <n v="0"/>
    <n v="0"/>
    <n v="0"/>
  </r>
  <r>
    <d v="2025-05-21T00:00:00"/>
    <x v="50"/>
    <x v="16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0"/>
    <n v="5000"/>
    <n v="0"/>
    <n v="5250"/>
    <x v="8"/>
    <n v="5518.15"/>
    <n v="5518.15"/>
    <n v="0"/>
    <n v="0"/>
    <n v="5518.15"/>
    <n v="0"/>
  </r>
  <r>
    <d v="2025-01-17T00:00:00"/>
    <x v="51"/>
    <x v="10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4"/>
    <n v="152"/>
    <n v="0"/>
    <n v="152"/>
    <n v="6000"/>
    <n v="0"/>
    <x v="8"/>
    <n v="0"/>
    <n v="0"/>
    <n v="0"/>
    <n v="0"/>
    <n v="0"/>
    <n v="5987"/>
  </r>
  <r>
    <d v="2024-11-15T00:00:00"/>
    <x v="52"/>
    <x v="10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17"/>
    <n v="0"/>
    <n v="117"/>
    <n v="10065"/>
    <n v="0"/>
    <x v="8"/>
    <n v="0"/>
    <n v="0"/>
    <n v="0"/>
    <n v="0"/>
    <n v="0"/>
    <n v="0"/>
  </r>
  <r>
    <d v="2024-08-19T00:00:00"/>
    <x v="53"/>
    <x v="10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260"/>
    <n v="0"/>
    <n v="1260"/>
    <n v="11095"/>
    <n v="0"/>
    <x v="8"/>
    <n v="0"/>
    <n v="0"/>
    <n v="0"/>
    <n v="0"/>
    <n v="0"/>
    <n v="0"/>
  </r>
  <r>
    <d v="2024-08-19T00:00:00"/>
    <x v="53"/>
    <x v="10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89"/>
    <n v="0"/>
    <n v="89"/>
    <n v="11180"/>
    <n v="0"/>
    <x v="8"/>
    <n v="0"/>
    <n v="0"/>
    <n v="0"/>
    <n v="0"/>
    <n v="0"/>
    <n v="0"/>
  </r>
  <r>
    <d v="2025-03-25T00:00:00"/>
    <x v="54"/>
    <x v="16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0"/>
    <n v="4000"/>
    <n v="3867"/>
    <n v="133"/>
    <n v="4200"/>
    <n v="0"/>
    <x v="8"/>
    <n v="0"/>
    <n v="0"/>
    <n v="0"/>
    <n v="0"/>
    <n v="0"/>
    <n v="0"/>
  </r>
  <r>
    <d v="2025-03-04T00:00:00"/>
    <x v="7"/>
    <x v="16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0"/>
    <n v="4000"/>
    <n v="4010"/>
    <n v="0"/>
    <n v="4470"/>
    <n v="0"/>
    <x v="8"/>
    <n v="0"/>
    <n v="0"/>
    <n v="0"/>
    <n v="0"/>
    <n v="0"/>
    <n v="0"/>
  </r>
  <r>
    <d v="2025-03-04T00:00:00"/>
    <x v="7"/>
    <x v="16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0"/>
    <n v="3000"/>
    <n v="3065"/>
    <n v="0"/>
    <n v="3300"/>
    <n v="0"/>
    <x v="8"/>
    <n v="0"/>
    <n v="0"/>
    <n v="0"/>
    <n v="0"/>
    <n v="0"/>
    <n v="0"/>
  </r>
  <r>
    <d v="2024-09-06T00:00:00"/>
    <x v="55"/>
    <x v="16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0"/>
    <n v="3000"/>
    <n v="3318"/>
    <n v="0"/>
    <n v="0"/>
    <n v="0"/>
    <x v="8"/>
    <n v="0"/>
    <n v="0"/>
    <n v="0"/>
    <n v="0"/>
    <n v="0"/>
    <s v="ลูกค้าสั่งผิดเอาไปส่งเดือน10"/>
  </r>
  <r>
    <d v="2024-10-16T00:00:00"/>
    <x v="56"/>
    <x v="16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0"/>
    <n v="3000"/>
    <n v="3194"/>
    <n v="0"/>
    <n v="5632"/>
    <n v="0"/>
    <x v="8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8"/>
    <n v="719658.48702000035"/>
    <n v="288520.93702000001"/>
    <n v="431137.55"/>
    <n v="40064.577019999997"/>
    <n v="679593.91000000015"/>
    <s v="ระบุในSD"/>
  </r>
  <r>
    <d v="2025-09-16T00:00:00"/>
    <x v="7"/>
    <x v="14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7"/>
    <x v="14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9"/>
    <n v="5657.85"/>
    <n v="5657.85"/>
    <n v="0"/>
    <n v="0"/>
    <n v="0"/>
    <n v="0"/>
  </r>
  <r>
    <d v="2025-09-16T00:00:00"/>
    <x v="7"/>
    <x v="14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9"/>
    <n v="5657.85"/>
    <n v="5657.85"/>
    <n v="0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9"/>
    <n v="5657.85"/>
    <n v="5657.85"/>
    <n v="0"/>
    <n v="0"/>
    <n v="0"/>
    <n v="0"/>
  </r>
  <r>
    <d v="2025-09-16T00:00:00"/>
    <x v="7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7"/>
    <x v="14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7"/>
    <x v="14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2500"/>
    <n v="0"/>
    <n v="2500"/>
    <n v="0"/>
    <n v="2625"/>
    <x v="9"/>
    <n v="2689.2250000000004"/>
    <n v="2689.2250000000004"/>
    <n v="0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6"/>
    <n v="10000"/>
    <n v="0"/>
    <n v="10000"/>
    <n v="0"/>
    <n v="10500"/>
    <x v="9"/>
    <n v="11315.7"/>
    <n v="11315.7"/>
    <n v="0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9"/>
    <n v="5657.85"/>
    <n v="5657.85"/>
    <n v="0"/>
    <n v="0"/>
    <n v="0"/>
    <n v="0"/>
  </r>
  <r>
    <d v="2025-09-16T00:00:00"/>
    <x v="7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10000"/>
    <n v="0"/>
    <n v="10000"/>
    <n v="0"/>
    <n v="10500"/>
    <x v="9"/>
    <n v="11315.7"/>
    <n v="11315.7"/>
    <n v="0"/>
    <n v="0"/>
    <n v="0"/>
    <n v="0"/>
  </r>
  <r>
    <d v="2025-09-16T00:00:00"/>
    <x v="7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7"/>
    <x v="14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9"/>
    <n v="2759.0749999999998"/>
    <n v="2759.0749999999998"/>
    <n v="0"/>
    <n v="0"/>
    <n v="0"/>
    <n v="0"/>
  </r>
  <r>
    <d v="2025-09-16T00:00:00"/>
    <x v="7"/>
    <x v="14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7"/>
    <x v="14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9"/>
    <n v="5657.85"/>
    <n v="5657.85"/>
    <n v="0"/>
    <n v="0"/>
    <n v="0"/>
    <n v="0"/>
  </r>
  <r>
    <d v="2025-09-16T00:00:00"/>
    <x v="7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9"/>
    <n v="5378.4500000000007"/>
    <n v="5378.4500000000007"/>
    <n v="0"/>
    <n v="0"/>
    <n v="0"/>
    <n v="0"/>
  </r>
  <r>
    <d v="2025-09-16T00:00:00"/>
    <x v="7"/>
    <x v="14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518.15"/>
    <n v="5518.15"/>
    <n v="0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657.85"/>
    <n v="5657.85"/>
    <n v="0"/>
    <n v="0"/>
    <n v="0"/>
    <n v="0"/>
  </r>
  <r>
    <d v="2025-09-16T00:00:00"/>
    <x v="7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657.85"/>
    <n v="5657.85"/>
    <n v="0"/>
    <n v="0"/>
    <n v="0"/>
    <n v="0"/>
  </r>
  <r>
    <d v="2025-09-16T00:00:00"/>
    <x v="7"/>
    <x v="14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7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7"/>
    <x v="14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9"/>
    <n v="2759.0749999999998"/>
    <n v="0"/>
    <n v="2759.0749999999998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3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9"/>
    <n v="5518.15"/>
    <n v="0"/>
    <n v="5518.15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7"/>
    <x v="14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7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7"/>
    <x v="14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518.15"/>
    <n v="0"/>
    <n v="5518.15"/>
    <n v="0"/>
    <n v="0"/>
    <n v="0"/>
  </r>
  <r>
    <d v="2025-09-16T00:00:00"/>
    <x v="7"/>
    <x v="14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518.15"/>
    <n v="0"/>
    <n v="5518.15"/>
    <n v="0"/>
    <n v="0"/>
    <n v="0"/>
  </r>
  <r>
    <d v="2025-09-16T00:00:00"/>
    <x v="7"/>
    <x v="14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7"/>
    <x v="14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7"/>
    <x v="14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0"/>
    <n v="5250"/>
    <x v="9"/>
    <n v="5518.15"/>
    <n v="0"/>
    <n v="5518.15"/>
    <n v="0"/>
    <n v="0"/>
    <n v="0"/>
  </r>
  <r>
    <d v="2025-09-16T00:00:00"/>
    <x v="7"/>
    <x v="14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0"/>
    <n v="5250"/>
    <x v="9"/>
    <n v="5657.85"/>
    <n v="0"/>
    <n v="5657.85"/>
    <n v="0"/>
    <n v="0"/>
    <n v="0"/>
  </r>
  <r>
    <d v="2025-09-16T00:00:00"/>
    <x v="7"/>
    <x v="14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7"/>
    <x v="14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7"/>
    <x v="14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7"/>
    <x v="14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9"/>
    <n v="2689.2250000000004"/>
    <n v="0"/>
    <n v="2689.2250000000004"/>
    <n v="0"/>
    <n v="0"/>
    <n v="0"/>
  </r>
  <r>
    <s v="ประมาณการ"/>
    <x v="4"/>
    <x v="14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1267500"/>
    <n v="0"/>
    <n v="1267500"/>
    <n v="0"/>
    <n v="1330875"/>
    <x v="9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9"/>
    <n v="1803806.4000000001"/>
    <n v="118186.20000000003"/>
    <n v="1685620.2000000002"/>
    <n v="0"/>
    <n v="0"/>
    <s v="ระบุในSD"/>
  </r>
  <r>
    <d v="2025-08-18T00:00:00"/>
    <x v="57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1360"/>
    <n v="0"/>
    <n v="1360"/>
    <n v="20056"/>
    <n v="0"/>
    <x v="10"/>
    <n v="0"/>
    <n v="0"/>
    <n v="0"/>
    <n v="0"/>
    <n v="0"/>
    <s v="ห้ามขาด-ห้ามเกิน"/>
  </r>
  <r>
    <d v="2025-09-05T00:00:00"/>
    <x v="58"/>
    <x v="10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9840"/>
    <n v="11040"/>
    <n v="0"/>
    <n v="31235"/>
    <n v="0"/>
    <x v="10"/>
    <n v="0"/>
    <n v="0"/>
    <n v="0"/>
    <n v="0"/>
    <n v="0"/>
    <s v="ห้ามขาด-ห้ามเกิน"/>
  </r>
  <r>
    <d v="2025-09-12T00:00:00"/>
    <x v="59"/>
    <x v="2"/>
    <s v="ชามแดง 25กก"/>
    <n v="20"/>
    <n v="32"/>
    <s v="ขาว"/>
    <n v="0"/>
    <n v="72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10"/>
    <n v="4679.9500000000007"/>
    <n v="4679.9500000000007"/>
    <n v="0"/>
    <n v="0"/>
    <n v="0"/>
    <n v="0"/>
  </r>
  <r>
    <d v="2025-09-15T00:00:00"/>
    <x v="3"/>
    <x v="3"/>
    <s v="ช้างจีนข้าวหอมชั้นดี(น้ำเงิน)(ถุงในเจาะรู)"/>
    <n v="20"/>
    <n v="32"/>
    <s v="ขาว"/>
    <n v="0"/>
    <n v="70"/>
    <s v="±"/>
    <n v="5"/>
    <s v="บิด"/>
    <n v="21"/>
    <n v="35"/>
    <n v="40"/>
    <n v="54.399375071999998"/>
    <n v="0"/>
    <n v="54.399375071999998"/>
    <s v="500กระสอบแบน"/>
    <x v="3"/>
    <n v="3000"/>
    <n v="0"/>
    <n v="3000"/>
    <n v="0"/>
    <n v="3150"/>
    <x v="10"/>
    <n v="2807.97"/>
    <n v="2807.97"/>
    <n v="0"/>
    <n v="0"/>
    <n v="0"/>
    <n v="0"/>
  </r>
  <r>
    <s v="ประมาณการ"/>
    <x v="4"/>
    <x v="10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4"/>
    <n v="290000"/>
    <n v="0"/>
    <n v="290000"/>
    <n v="0"/>
    <n v="304500"/>
    <x v="10"/>
    <n v="303847.5"/>
    <n v="94149"/>
    <n v="209698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0"/>
    <n v="311335.42"/>
    <n v="101636.92"/>
    <n v="209698.5"/>
    <n v="0"/>
    <n v="0"/>
    <s v="ระบุในSD"/>
  </r>
  <r>
    <d v="2025-09-15T00:00:00"/>
    <x v="3"/>
    <x v="3"/>
    <s v="LUNG SHIN 30 KG.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"/>
    <x v="3"/>
    <n v="2500"/>
    <n v="0"/>
    <n v="2500"/>
    <n v="0"/>
    <n v="2625"/>
    <x v="11"/>
    <n v="2339.9750000000004"/>
    <n v="2339.9750000000004"/>
    <n v="0"/>
    <n v="0"/>
    <n v="0"/>
    <n v="0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1"/>
    <n v="2339.9750000000004"/>
    <n v="2339.9750000000004"/>
    <n v="0"/>
    <n v="0"/>
    <n v="0"/>
    <s v="ระบุในSD"/>
  </r>
  <r>
    <d v="2025-09-13T00:00:00"/>
    <x v="60"/>
    <x v="17"/>
    <s v="แดนโกรว50(เหลือง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10000"/>
    <n v="5000"/>
    <n v="5000"/>
    <n v="10600"/>
    <n v="0"/>
    <x v="12"/>
    <n v="0"/>
    <n v="0"/>
    <n v="0"/>
    <n v="0"/>
    <n v="0"/>
    <n v="0"/>
  </r>
  <r>
    <d v="2025-09-09T00:00:00"/>
    <x v="61"/>
    <x v="18"/>
    <s v="โกลด์ชิคเก้น 994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3"/>
    <n v="5000"/>
    <n v="0"/>
    <n v="5000"/>
    <n v="0"/>
    <n v="5250"/>
    <x v="12"/>
    <n v="5378.4500000000007"/>
    <n v="5378.4500000000007"/>
    <n v="0"/>
    <n v="5378.4500000000007"/>
    <n v="0"/>
    <n v="0"/>
  </r>
  <r>
    <d v="2025-09-09T00:00:00"/>
    <x v="62"/>
    <x v="18"/>
    <s v="โอดิน 103L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3"/>
    <n v="10000"/>
    <n v="0"/>
    <n v="10000"/>
    <n v="0"/>
    <n v="10500"/>
    <x v="12"/>
    <n v="10756.900000000001"/>
    <n v="10756.900000000001"/>
    <n v="0"/>
    <n v="10756.900000000001"/>
    <n v="0"/>
    <n v="0"/>
  </r>
  <r>
    <d v="2025-09-09T00:00:00"/>
    <x v="62"/>
    <x v="18"/>
    <s v="โอดิน 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3"/>
    <n v="10000"/>
    <n v="0"/>
    <n v="10000"/>
    <n v="0"/>
    <n v="10500"/>
    <x v="12"/>
    <n v="10756.900000000001"/>
    <n v="10756.900000000001"/>
    <n v="0"/>
    <n v="10756.900000000001"/>
    <n v="0"/>
    <n v="0"/>
  </r>
  <r>
    <d v="2025-09-15T00:00:00"/>
    <x v="63"/>
    <x v="19"/>
    <s v="เมอร์รี่ 882L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3"/>
    <n v="5000"/>
    <n v="0"/>
    <n v="5000"/>
    <n v="0"/>
    <n v="5250"/>
    <x v="12"/>
    <n v="5378.4500000000007"/>
    <n v="5378.4500000000007"/>
    <n v="0"/>
    <n v="5378.4500000000007"/>
    <n v="0"/>
    <n v="0"/>
  </r>
  <r>
    <d v="2025-08-07T00:00:00"/>
    <x v="64"/>
    <x v="16"/>
    <s v="โมโม่ 4131"/>
    <n v="21"/>
    <n v="38"/>
    <s v="ขาว"/>
    <s v="ใส"/>
    <n v="102"/>
    <s v="±"/>
    <n v="5"/>
    <s v="จับจีบ"/>
    <n v="22"/>
    <n v="40"/>
    <n v="40"/>
    <n v="0"/>
    <n v="0"/>
    <n v="0"/>
    <s v="500กระสอบแบน"/>
    <x v="13"/>
    <n v="3000"/>
    <n v="3000"/>
    <n v="0"/>
    <n v="3175"/>
    <n v="0"/>
    <x v="12"/>
    <n v="0"/>
    <n v="0"/>
    <n v="0"/>
    <n v="0"/>
    <n v="0"/>
    <n v="0"/>
  </r>
  <r>
    <d v="2025-08-07T00:00:00"/>
    <x v="65"/>
    <x v="16"/>
    <s v="ฟีล กู๊ด 893"/>
    <n v="21"/>
    <n v="40"/>
    <s v="ขาว"/>
    <s v="ใส"/>
    <n v="108"/>
    <s v="±"/>
    <n v="5"/>
    <s v="บิด"/>
    <n v="22"/>
    <n v="42"/>
    <n v="40"/>
    <n v="68.387785804799989"/>
    <n v="0"/>
    <n v="68.387785804799989"/>
    <s v="500กระสอบ"/>
    <x v="10"/>
    <n v="3000"/>
    <n v="0"/>
    <n v="3000"/>
    <n v="0"/>
    <n v="3150"/>
    <x v="12"/>
    <n v="3478.5300000000007"/>
    <n v="3478.5300000000007"/>
    <n v="0"/>
    <n v="3478.5300000000007"/>
    <n v="0"/>
    <n v="0"/>
  </r>
  <r>
    <s v="ประมาณการ"/>
    <x v="4"/>
    <x v="17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100000"/>
    <n v="0"/>
    <n v="100000"/>
    <n v="0"/>
    <n v="105000"/>
    <x v="12"/>
    <n v="107569.00000000001"/>
    <n v="30000"/>
    <n v="77569.000000000015"/>
    <n v="30000"/>
    <n v="77569.000000000015"/>
    <n v="0"/>
  </r>
  <r>
    <d v="2024-12-05T00:00:00"/>
    <x v="66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6000"/>
    <n v="0"/>
    <n v="16000"/>
    <n v="0"/>
    <n v="16800"/>
    <x v="12"/>
    <n v="17211.04"/>
    <n v="17211.04"/>
    <n v="0"/>
    <n v="17211.04"/>
    <n v="0"/>
    <n v="0"/>
  </r>
  <r>
    <d v="2024-12-05T00:00:00"/>
    <x v="67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9000"/>
    <n v="0"/>
    <n v="9000"/>
    <n v="0"/>
    <n v="9450"/>
    <x v="12"/>
    <n v="9681.2100000000009"/>
    <n v="9681.2100000000009"/>
    <n v="0"/>
    <n v="9681.2100000000009"/>
    <n v="0"/>
    <n v="0"/>
  </r>
  <r>
    <d v="2025-08-27T00:00:00"/>
    <x v="68"/>
    <x v="16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4"/>
    <n v="3000"/>
    <n v="0"/>
    <n v="3000"/>
    <n v="0"/>
    <n v="3150"/>
    <x v="12"/>
    <n v="3310.89"/>
    <n v="3310.89"/>
    <n v="0"/>
    <n v="3310.89"/>
    <n v="0"/>
    <n v="0"/>
  </r>
  <r>
    <d v="2025-08-27T00:00:00"/>
    <x v="69"/>
    <x v="16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4"/>
    <n v="5000"/>
    <n v="0"/>
    <n v="5000"/>
    <n v="0"/>
    <n v="5250"/>
    <x v="12"/>
    <n v="5518.15"/>
    <n v="5518.15"/>
    <n v="0"/>
    <n v="5518.15"/>
    <n v="0"/>
    <n v="0"/>
  </r>
  <r>
    <d v="2025-08-27T00:00:00"/>
    <x v="70"/>
    <x v="16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4"/>
    <n v="3000"/>
    <n v="0"/>
    <n v="3000"/>
    <n v="0"/>
    <n v="3150"/>
    <x v="12"/>
    <n v="3310.89"/>
    <n v="3310.89"/>
    <n v="0"/>
    <n v="3310.89"/>
    <n v="0"/>
    <n v="0"/>
  </r>
  <r>
    <d v="2025-08-07T00:00:00"/>
    <x v="71"/>
    <x v="16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"/>
    <x v="4"/>
    <n v="5000"/>
    <n v="0"/>
    <n v="5000"/>
    <n v="0"/>
    <n v="5250"/>
    <x v="12"/>
    <n v="5797.55"/>
    <n v="5797.55"/>
    <n v="0"/>
    <n v="5797.55"/>
    <n v="0"/>
    <n v="0"/>
  </r>
  <r>
    <d v="2025-09-11T00:00:00"/>
    <x v="72"/>
    <x v="16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4"/>
    <n v="3000"/>
    <n v="0"/>
    <n v="3000"/>
    <n v="0"/>
    <n v="3150"/>
    <x v="12"/>
    <n v="3310.89"/>
    <n v="3310.89"/>
    <n v="0"/>
    <n v="3310.89"/>
    <n v="0"/>
    <n v="0"/>
  </r>
  <r>
    <d v="2025-09-11T00:00:00"/>
    <x v="73"/>
    <x v="16"/>
    <s v="ฟีล กู๊ด 80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4"/>
    <n v="3000"/>
    <n v="0"/>
    <n v="3000"/>
    <n v="0"/>
    <n v="3150"/>
    <x v="12"/>
    <n v="3478.5300000000007"/>
    <n v="3478.5300000000007"/>
    <n v="0"/>
    <n v="3478.5300000000007"/>
    <n v="0"/>
    <n v="0"/>
  </r>
  <r>
    <d v="2025-09-11T00:00:00"/>
    <x v="74"/>
    <x v="16"/>
    <s v="ฟีล กู๊ด 81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4"/>
    <n v="3000"/>
    <n v="0"/>
    <n v="3000"/>
    <n v="0"/>
    <n v="3150"/>
    <x v="12"/>
    <n v="3478.5300000000007"/>
    <n v="3478.5300000000007"/>
    <n v="0"/>
    <n v="3478.5300000000007"/>
    <n v="0"/>
    <n v="0"/>
  </r>
  <r>
    <d v="2025-09-11T00:00:00"/>
    <x v="75"/>
    <x v="16"/>
    <s v="ฟีล กู๊ด 8133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4"/>
    <n v="3000"/>
    <n v="0"/>
    <n v="3000"/>
    <n v="0"/>
    <n v="3150"/>
    <x v="12"/>
    <n v="3478.5300000000007"/>
    <n v="3478.5300000000007"/>
    <n v="0"/>
    <n v="3478.5300000000007"/>
    <n v="0"/>
    <n v="0"/>
  </r>
  <r>
    <s v="ประมาณการ"/>
    <x v="4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10500"/>
    <x v="12"/>
    <n v="10756.900000000001"/>
    <n v="0"/>
    <n v="10756.900000000001"/>
    <n v="0"/>
    <n v="10756.900000000001"/>
    <n v="0"/>
  </r>
  <r>
    <d v="2025-07-16T00:00:00"/>
    <x v="76"/>
    <x v="13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4"/>
    <n v="3000"/>
    <n v="0"/>
    <n v="3000"/>
    <n v="0"/>
    <n v="3150"/>
    <x v="12"/>
    <n v="3310.89"/>
    <n v="3310.89"/>
    <n v="0"/>
    <n v="0"/>
    <n v="3310.89"/>
    <n v="0"/>
  </r>
  <r>
    <d v="2025-07-16T00:00:00"/>
    <x v="77"/>
    <x v="13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4"/>
    <n v="3000"/>
    <n v="0"/>
    <n v="3000"/>
    <n v="0"/>
    <n v="3150"/>
    <x v="12"/>
    <n v="3310.89"/>
    <n v="3310.89"/>
    <n v="0"/>
    <n v="0"/>
    <n v="3310.89"/>
    <n v="0"/>
  </r>
  <r>
    <d v="2025-06-18T00:00:00"/>
    <x v="78"/>
    <x v="16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4"/>
    <n v="8000"/>
    <n v="470"/>
    <n v="7530"/>
    <n v="0"/>
    <n v="7906.5"/>
    <x v="12"/>
    <n v="8310.3338999999996"/>
    <n v="8310.3338999999996"/>
    <n v="0"/>
    <n v="8310.3338999999996"/>
    <n v="0"/>
    <n v="0"/>
  </r>
  <r>
    <d v="2023-05-20T00:00:00"/>
    <x v="79"/>
    <x v="13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4"/>
    <n v="5000"/>
    <n v="0"/>
    <n v="5000"/>
    <n v="0"/>
    <n v="5250"/>
    <x v="12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2"/>
    <n v="233101.60390000005"/>
    <n v="144775.70390000002"/>
    <n v="88325.900000000023"/>
    <n v="132635.77390000003"/>
    <n v="100465.83000000002"/>
    <s v="ระบุในSD"/>
  </r>
  <r>
    <s v="ประมาณการ"/>
    <x v="4"/>
    <x v="21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30000"/>
    <n v="0"/>
    <n v="30000"/>
    <n v="0"/>
    <n v="31500"/>
    <x v="13"/>
    <n v="29756.100000000002"/>
    <n v="29756.100000000002"/>
    <n v="0"/>
    <n v="0"/>
    <n v="0"/>
    <n v="0"/>
  </r>
  <r>
    <s v="ประมาณการ"/>
    <x v="4"/>
    <x v="22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9"/>
    <n v="30000"/>
    <n v="0"/>
    <n v="30000"/>
    <n v="0"/>
    <n v="31500"/>
    <x v="13"/>
    <n v="29756.100000000002"/>
    <n v="29756.100000000002"/>
    <n v="0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3"/>
    <n v="59512.200000000004"/>
    <n v="59512.200000000004"/>
    <n v="0"/>
    <n v="0"/>
    <n v="0"/>
    <s v="ระบุในSD"/>
  </r>
  <r>
    <d v="2025-09-13T00:00:00"/>
    <x v="60"/>
    <x v="17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11"/>
    <n v="10000"/>
    <n v="0"/>
    <n v="10000"/>
    <n v="0"/>
    <n v="0"/>
    <x v="14"/>
    <n v="11595.1"/>
    <n v="11595.1"/>
    <n v="0"/>
    <n v="0"/>
    <n v="11595.1"/>
    <n v="0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4"/>
    <n v="11595.1"/>
    <n v="11595.1"/>
    <n v="0"/>
    <n v="0"/>
    <n v="11595.1"/>
    <s v="ระบุในSD"/>
  </r>
  <r>
    <d v="2024-11-05T00:00:00"/>
    <x v="80"/>
    <x v="23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4"/>
    <n v="100000"/>
    <n v="1500"/>
    <n v="98500"/>
    <n v="0"/>
    <n v="103425"/>
    <x v="15"/>
    <n v="105955.465"/>
    <n v="20359"/>
    <n v="85596.464999999997"/>
    <n v="0"/>
    <n v="0"/>
    <n v="0"/>
  </r>
  <r>
    <d v="2024-11-05T00:00:00"/>
    <x v="80"/>
    <x v="23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4"/>
    <n v="337878"/>
    <n v="0"/>
    <n v="337878"/>
    <n v="0"/>
    <n v="354771.9"/>
    <x v="15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5"/>
    <n v="469407.45082000003"/>
    <n v="20359"/>
    <n v="449048.45082000003"/>
    <n v="0"/>
    <n v="0"/>
    <s v="ระบุในSD"/>
  </r>
  <r>
    <d v="2025-08-25T00:00:00"/>
    <x v="81"/>
    <x v="24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0"/>
    <n v="5000"/>
    <n v="5000"/>
    <n v="0"/>
    <n v="0"/>
    <n v="0"/>
    <x v="16"/>
    <n v="0"/>
    <n v="0"/>
    <n v="0"/>
    <n v="0"/>
    <n v="0"/>
    <n v="0"/>
  </r>
  <r>
    <d v="2025-09-06T00:00:00"/>
    <x v="82"/>
    <x v="25"/>
    <s v="หลอดไฟ 20กก."/>
    <n v="26"/>
    <n v="41"/>
    <s v="ขาว"/>
    <n v="0"/>
    <n v="97"/>
    <s v="±"/>
    <n v="5"/>
    <s v="บิด"/>
    <n v="27"/>
    <n v="43"/>
    <n v="40"/>
    <n v="0"/>
    <n v="0"/>
    <n v="0"/>
    <s v="300กระสอบ"/>
    <x v="11"/>
    <n v="4000"/>
    <n v="4000"/>
    <n v="0"/>
    <n v="4295"/>
    <n v="0"/>
    <x v="16"/>
    <n v="0"/>
    <n v="0"/>
    <n v="0"/>
    <n v="0"/>
    <n v="0"/>
    <n v="0"/>
  </r>
  <r>
    <d v="2025-09-06T00:00:00"/>
    <x v="82"/>
    <x v="25"/>
    <s v="ไก่เหยียบศรกบินทร์ "/>
    <n v="26"/>
    <n v="41"/>
    <s v="ขาว"/>
    <n v="0"/>
    <n v="97"/>
    <s v="±"/>
    <n v="5"/>
    <s v="บิด"/>
    <n v="27"/>
    <n v="43"/>
    <n v="40"/>
    <n v="0"/>
    <n v="0"/>
    <n v="0"/>
    <s v="300กระสอบ"/>
    <x v="11"/>
    <n v="4000"/>
    <n v="4000"/>
    <n v="0"/>
    <n v="4670"/>
    <n v="0"/>
    <x v="16"/>
    <n v="0"/>
    <n v="0"/>
    <n v="0"/>
    <n v="0"/>
    <n v="0"/>
    <n v="0"/>
  </r>
  <r>
    <d v="2025-09-06T00:00:00"/>
    <x v="83"/>
    <x v="25"/>
    <s v="ไก่เหยียบศรีวรรณ"/>
    <n v="26"/>
    <n v="41"/>
    <s v="ขาว"/>
    <n v="0"/>
    <n v="97"/>
    <s v="±"/>
    <n v="5"/>
    <s v="บิด"/>
    <n v="27"/>
    <n v="43"/>
    <n v="40"/>
    <n v="0"/>
    <n v="0"/>
    <n v="0"/>
    <s v="300กระสอบ"/>
    <x v="11"/>
    <n v="4000"/>
    <n v="4000"/>
    <n v="0"/>
    <n v="4330"/>
    <n v="0"/>
    <x v="16"/>
    <n v="0"/>
    <n v="0"/>
    <n v="0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6"/>
    <n v="0"/>
    <n v="0"/>
    <n v="0"/>
    <n v="0"/>
    <n v="0"/>
    <s v="ระบุในSD"/>
  </r>
  <r>
    <s v="ประมาณการ"/>
    <x v="4"/>
    <x v="20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2"/>
    <n v="10000"/>
    <n v="0"/>
    <n v="10000"/>
    <n v="0"/>
    <n v="0"/>
    <x v="17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7"/>
    <n v="12433.3"/>
    <n v="12433.3"/>
    <n v="0"/>
    <n v="0"/>
    <n v="0"/>
    <s v="ระบุในSD"/>
  </r>
  <r>
    <d v="2025-08-29T00:00:00"/>
    <x v="84"/>
    <x v="20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6"/>
    <n v="15000"/>
    <n v="15750"/>
    <n v="0"/>
    <n v="0"/>
    <n v="0"/>
    <x v="18"/>
    <n v="0"/>
    <n v="0"/>
    <n v="0"/>
    <n v="0"/>
    <n v="0"/>
    <n v="0"/>
  </r>
  <r>
    <d v="2025-09-11T00:00:00"/>
    <x v="85"/>
    <x v="20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1"/>
    <n v="10000"/>
    <n v="500"/>
    <n v="9500"/>
    <n v="0"/>
    <n v="9975"/>
    <x v="18"/>
    <n v="11811.635"/>
    <n v="11811.635"/>
    <n v="0"/>
    <n v="0"/>
    <n v="11811.635"/>
    <n v="0"/>
  </r>
  <r>
    <d v="2025-09-01T00:00:00"/>
    <x v="86"/>
    <x v="20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9"/>
    <n v="30000"/>
    <n v="3600"/>
    <n v="26400"/>
    <n v="9475"/>
    <n v="21551.25"/>
    <x v="18"/>
    <n v="26795.315662500001"/>
    <n v="1470"/>
    <n v="25325.315662500001"/>
    <n v="0"/>
    <n v="26795.315662500001"/>
    <n v="0"/>
  </r>
  <r>
    <d v="2025-09-01T00:00:00"/>
    <x v="87"/>
    <x v="20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9"/>
    <n v="10000"/>
    <n v="0"/>
    <n v="10000"/>
    <n v="0"/>
    <n v="10500"/>
    <x v="18"/>
    <n v="12433.3"/>
    <n v="0"/>
    <n v="12433.3"/>
    <n v="0"/>
    <n v="12433.3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8"/>
    <n v="51040.250662499995"/>
    <n v="13281.635"/>
    <n v="37758.6156625"/>
    <n v="0"/>
    <n v="51040.250662499995"/>
    <s v="ระบุในSD"/>
  </r>
  <r>
    <d v="2025-09-09T00:00:00"/>
    <x v="88"/>
    <x v="26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0"/>
    <n v="50000"/>
    <n v="1703"/>
    <n v="48297"/>
    <n v="0"/>
    <n v="50711.85"/>
    <x v="19"/>
    <n v="57350.272649999999"/>
    <n v="44531"/>
    <n v="12819.272649999999"/>
    <n v="0"/>
    <n v="0"/>
    <n v="0"/>
  </r>
  <r>
    <s v="ประมาณการ"/>
    <x v="4"/>
    <x v="20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2"/>
    <n v="5000"/>
    <n v="0"/>
    <n v="5000"/>
    <n v="0"/>
    <n v="0"/>
    <x v="19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19"/>
    <n v="64125.722649999996"/>
    <n v="44531"/>
    <n v="19594.72265"/>
    <n v="0"/>
    <n v="6775.4500000000007"/>
    <s v="ระบุในS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6">
  <r>
    <d v="2025-08-28T00:00:00"/>
    <x v="0"/>
    <x v="0"/>
    <s v="น้องเอินโดนัท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0"/>
    <n v="0"/>
    <n v="0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0"/>
    <n v="0"/>
    <n v="0"/>
    <n v="0"/>
    <n v="0"/>
    <s v="ระบุในSD"/>
  </r>
  <r>
    <d v="2025-09-15T00:00:00"/>
    <x v="2"/>
    <x v="2"/>
    <s v="LUNG SHIN 12 KG.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"/>
    <x v="2"/>
    <n v="10100"/>
    <n v="0"/>
    <n v="10100"/>
    <n v="0"/>
    <n v="10605"/>
    <x v="1"/>
    <n v="7760.3350000000009"/>
    <n v="7760.3350000000009"/>
    <n v="0"/>
    <n v="0"/>
    <n v="0"/>
    <n v="0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1"/>
    <n v="7760.3350000000009"/>
    <n v="7760.3350000000009"/>
    <n v="0"/>
    <n v="0"/>
    <n v="0"/>
    <s v="ระบุในSD"/>
  </r>
  <r>
    <s v="ประมาณการ"/>
    <x v="3"/>
    <x v="3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2599"/>
    <n v="10602.65"/>
    <n v="0"/>
    <n v="0"/>
    <n v="0"/>
  </r>
  <r>
    <d v="1899-12-30T00:00:00"/>
    <x v="1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2599"/>
    <n v="10602.65"/>
    <n v="0"/>
    <n v="0"/>
    <s v="ระบุในSD"/>
  </r>
  <r>
    <d v="2025-09-12T00:00:00"/>
    <x v="4"/>
    <x v="5"/>
    <s v="PORTARYTE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3"/>
    <n v="8801.1"/>
    <n v="8801.1"/>
    <n v="0"/>
    <n v="8801.1"/>
    <n v="0"/>
    <s v="ห้ามเกิน-ขาดได้5%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8801.1"/>
    <n v="8801.1"/>
    <n v="0"/>
    <n v="8801.1"/>
    <n v="0"/>
    <s v="ระบุในSD"/>
  </r>
  <r>
    <d v="2025-09-16T00:00:00"/>
    <x v="5"/>
    <x v="6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0"/>
    <n v="20000"/>
    <n v="0"/>
    <n v="20000"/>
    <n v="0"/>
    <n v="21000"/>
    <x v="4"/>
    <n v="17602.2"/>
    <n v="17602.2"/>
    <n v="0"/>
    <n v="0"/>
    <n v="0"/>
    <n v="0"/>
  </r>
  <r>
    <d v="2025-09-20T00:00:00"/>
    <x v="6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50000"/>
    <n v="0"/>
    <n v="50000"/>
    <n v="0"/>
    <n v="52500"/>
    <x v="4"/>
    <n v="44005.499999999993"/>
    <n v="13655"/>
    <n v="30350.499999999993"/>
    <n v="0"/>
    <n v="0"/>
    <n v="0"/>
  </r>
  <r>
    <d v="2025-09-20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0"/>
    <n v="21000"/>
    <x v="4"/>
    <n v="17602.2"/>
    <n v="0"/>
    <n v="17602.2"/>
    <n v="0"/>
    <n v="0"/>
    <n v="0"/>
  </r>
  <r>
    <d v="2025-09-20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0"/>
    <n v="21000"/>
    <x v="4"/>
    <n v="17602.2"/>
    <n v="0"/>
    <n v="17602.2"/>
    <n v="0"/>
    <n v="0"/>
    <n v="0"/>
  </r>
  <r>
    <s v="ประมาณการ"/>
    <x v="3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3"/>
    <n v="20000"/>
    <n v="233"/>
    <n v="19767"/>
    <n v="0"/>
    <n v="20755.350000000002"/>
    <x v="4"/>
    <n v="18501.714330000003"/>
    <n v="0"/>
    <n v="18501.714330000003"/>
    <n v="0"/>
    <n v="0"/>
    <n v="0"/>
  </r>
  <r>
    <s v="ประมาณการ"/>
    <x v="3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3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140000"/>
    <n v="0"/>
    <n v="140000"/>
    <n v="0"/>
    <n v="147000"/>
    <x v="4"/>
    <n v="123215.4"/>
    <n v="0"/>
    <n v="123215.4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273733.61433000001"/>
    <n v="31257.200000000001"/>
    <n v="242476.41433"/>
    <n v="0"/>
    <n v="0"/>
    <s v="ระบุในSD"/>
  </r>
  <r>
    <s v="ประมาณการ"/>
    <x v="3"/>
    <x v="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00"/>
    <n v="0"/>
    <n v="5400"/>
    <n v="0"/>
    <x v="5"/>
    <n v="0"/>
    <n v="0"/>
    <n v="0"/>
    <n v="0"/>
    <n v="0"/>
    <n v="0"/>
  </r>
  <r>
    <d v="2025-09-04T00:00:00"/>
    <x v="7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4"/>
    <n v="20000"/>
    <n v="21000"/>
    <n v="0"/>
    <n v="0"/>
    <n v="0"/>
    <x v="5"/>
    <n v="0"/>
    <n v="0"/>
    <n v="0"/>
    <n v="0"/>
    <n v="0"/>
    <n v="0"/>
  </r>
  <r>
    <d v="2025-09-04T00:00:00"/>
    <x v="8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4"/>
    <n v="20000"/>
    <n v="21000"/>
    <n v="0"/>
    <n v="0"/>
    <n v="0"/>
    <x v="5"/>
    <n v="0"/>
    <n v="0"/>
    <n v="0"/>
    <n v="0"/>
    <n v="0"/>
    <n v="0"/>
  </r>
  <r>
    <d v="2025-09-10T00:00:00"/>
    <x v="9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400"/>
    <n v="0"/>
    <x v="5"/>
    <n v="0"/>
    <n v="0"/>
    <n v="0"/>
    <n v="0"/>
    <n v="0"/>
    <s v="PDR250299"/>
  </r>
  <r>
    <d v="2025-09-10T00:00:00"/>
    <x v="9"/>
    <x v="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490"/>
    <n v="0"/>
    <x v="5"/>
    <n v="0"/>
    <n v="0"/>
    <n v="0"/>
    <n v="0"/>
    <n v="0"/>
    <s v="PDR250299"/>
  </r>
  <r>
    <d v="2025-09-10T00:00:00"/>
    <x v="9"/>
    <x v="0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250"/>
    <n v="0"/>
    <x v="5"/>
    <n v="0"/>
    <n v="0"/>
    <n v="0"/>
    <n v="0"/>
    <n v="0"/>
    <s v="PDR250299"/>
  </r>
  <r>
    <d v="2025-09-12T00:00:00"/>
    <x v="10"/>
    <x v="0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250"/>
    <n v="0"/>
    <x v="5"/>
    <n v="0"/>
    <n v="0"/>
    <n v="0"/>
    <n v="0"/>
    <n v="0"/>
    <s v="PDR250301"/>
  </r>
  <r>
    <d v="2025-09-12T00:00:00"/>
    <x v="10"/>
    <x v="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500"/>
    <n v="0"/>
    <x v="5"/>
    <n v="0"/>
    <n v="0"/>
    <n v="0"/>
    <n v="0"/>
    <n v="0"/>
    <s v="PDR250301"/>
  </r>
  <r>
    <d v="2025-09-12T00:00:00"/>
    <x v="10"/>
    <x v="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500"/>
    <n v="0"/>
    <x v="5"/>
    <n v="0"/>
    <n v="0"/>
    <n v="0"/>
    <n v="0"/>
    <n v="0"/>
    <s v="PDR250301"/>
  </r>
  <r>
    <d v="2025-09-10T00:00:00"/>
    <x v="9"/>
    <x v="0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710"/>
    <n v="0"/>
    <x v="5"/>
    <n v="0"/>
    <n v="0"/>
    <n v="0"/>
    <n v="0"/>
    <n v="0"/>
    <s v="PDR250300"/>
  </r>
  <r>
    <d v="2025-09-10T00:00:00"/>
    <x v="9"/>
    <x v="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300"/>
  </r>
  <r>
    <d v="2025-09-10T00:00:00"/>
    <x v="9"/>
    <x v="0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300"/>
  </r>
  <r>
    <d v="2025-09-10T00:00:00"/>
    <x v="9"/>
    <x v="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300"/>
  </r>
  <r>
    <d v="2025-09-10T00:00:00"/>
    <x v="9"/>
    <x v="0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300"/>
  </r>
  <r>
    <d v="2025-09-12T00:00:00"/>
    <x v="10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10000"/>
    <n v="10000"/>
    <n v="0"/>
    <n v="10600"/>
    <n v="0"/>
    <x v="5"/>
    <n v="0"/>
    <n v="0"/>
    <n v="0"/>
    <n v="0"/>
    <n v="0"/>
    <s v="PDR250302"/>
  </r>
  <r>
    <d v="2025-09-12T00:00:00"/>
    <x v="10"/>
    <x v="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300"/>
    <n v="0"/>
    <x v="5"/>
    <n v="0"/>
    <n v="0"/>
    <n v="0"/>
    <n v="0"/>
    <n v="0"/>
    <s v="PDR250302"/>
  </r>
  <r>
    <d v="2025-09-12T00:00:00"/>
    <x v="10"/>
    <x v="0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600"/>
    <n v="0"/>
    <x v="5"/>
    <n v="0"/>
    <n v="0"/>
    <n v="0"/>
    <n v="0"/>
    <n v="0"/>
    <s v="PDR250302"/>
  </r>
  <r>
    <d v="2025-09-12T00:00:00"/>
    <x v="11"/>
    <x v="0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250"/>
    <n v="0"/>
    <x v="5"/>
    <n v="0"/>
    <n v="0"/>
    <n v="0"/>
    <n v="0"/>
    <n v="0"/>
    <s v="PDR250303"/>
  </r>
  <r>
    <d v="2025-09-12T00:00:00"/>
    <x v="11"/>
    <x v="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300"/>
    <n v="0"/>
    <x v="5"/>
    <n v="0"/>
    <n v="0"/>
    <n v="0"/>
    <n v="0"/>
    <n v="0"/>
    <s v="PDR250303"/>
  </r>
  <r>
    <d v="2025-09-12T00:00:00"/>
    <x v="11"/>
    <x v="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10000"/>
    <n v="0"/>
    <n v="10500"/>
    <n v="0"/>
    <x v="5"/>
    <n v="0"/>
    <n v="0"/>
    <n v="0"/>
    <n v="0"/>
    <n v="0"/>
    <s v="PDR250303"/>
  </r>
  <r>
    <d v="2025-09-16T00:00:00"/>
    <x v="12"/>
    <x v="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10000"/>
    <n v="0"/>
    <n v="10500"/>
    <n v="0"/>
    <x v="5"/>
    <n v="0"/>
    <n v="0"/>
    <n v="0"/>
    <n v="0"/>
    <n v="0"/>
    <s v="PDR250307"/>
  </r>
  <r>
    <d v="2025-09-16T00:00:00"/>
    <x v="12"/>
    <x v="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10500"/>
    <n v="0"/>
    <x v="5"/>
    <n v="0"/>
    <n v="0"/>
    <n v="0"/>
    <n v="0"/>
    <n v="0"/>
    <s v="PDR250307"/>
  </r>
  <r>
    <d v="2025-09-16T00:00:00"/>
    <x v="12"/>
    <x v="0"/>
    <s v="บลูที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400"/>
    <n v="0"/>
    <x v="5"/>
    <n v="0"/>
    <n v="0"/>
    <n v="0"/>
    <n v="0"/>
    <n v="0"/>
    <s v="PDR250307"/>
  </r>
  <r>
    <d v="2025-09-13T00:00:00"/>
    <x v="13"/>
    <x v="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9"/>
    <n v="10000"/>
    <n v="10000"/>
    <n v="0"/>
    <n v="0"/>
    <n v="0"/>
    <x v="5"/>
    <n v="0"/>
    <n v="0"/>
    <n v="0"/>
    <n v="0"/>
    <n v="0"/>
    <s v="PDR250306"/>
  </r>
  <r>
    <d v="2025-09-13T00:00:00"/>
    <x v="13"/>
    <x v="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10650"/>
    <n v="0"/>
    <x v="5"/>
    <n v="0"/>
    <n v="0"/>
    <n v="0"/>
    <n v="0"/>
    <n v="0"/>
    <s v="PDR250306"/>
  </r>
  <r>
    <d v="2025-09-13T00:00:00"/>
    <x v="13"/>
    <x v="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5400"/>
    <n v="0"/>
    <x v="5"/>
    <n v="0"/>
    <n v="0"/>
    <n v="0"/>
    <n v="0"/>
    <n v="0"/>
    <s v="PDR250306"/>
  </r>
  <r>
    <d v="2025-09-19T00:00:00"/>
    <x v="14"/>
    <x v="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320"/>
  </r>
  <r>
    <d v="2025-09-19T00:00:00"/>
    <x v="14"/>
    <x v="0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320"/>
  </r>
  <r>
    <d v="2025-09-19T00:00:00"/>
    <x v="14"/>
    <x v="0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320"/>
  </r>
  <r>
    <d v="2025-09-19T00:00:00"/>
    <x v="14"/>
    <x v="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5"/>
    <n v="9359.9000000000015"/>
    <n v="0"/>
    <n v="9359.9000000000015"/>
    <n v="0"/>
    <n v="0"/>
    <s v="PDR250320"/>
  </r>
  <r>
    <d v="2025-09-19T00:00:00"/>
    <x v="14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5"/>
    <n v="9359.9000000000015"/>
    <n v="0"/>
    <n v="9359.9000000000015"/>
    <n v="0"/>
    <n v="0"/>
    <s v="PDR250321"/>
  </r>
  <r>
    <d v="2025-09-19T00:00:00"/>
    <x v="14"/>
    <x v="0"/>
    <s v="KFM-HF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321"/>
  </r>
  <r>
    <d v="2025-09-19T00:00:00"/>
    <x v="14"/>
    <x v="0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321"/>
  </r>
  <r>
    <d v="2025-09-19T00:00:00"/>
    <x v="14"/>
    <x v="0"/>
    <s v="แปด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321"/>
  </r>
  <r>
    <d v="2025-09-19T00:00:00"/>
    <x v="15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2"/>
    <n v="20000"/>
    <n v="0"/>
    <n v="20000"/>
    <n v="0"/>
    <n v="0"/>
    <x v="5"/>
    <n v="18719.800000000003"/>
    <n v="0"/>
    <n v="18719.800000000003"/>
    <n v="0"/>
    <n v="0"/>
    <s v="PDR250322"/>
  </r>
  <r>
    <d v="2025-09-19T00:00:00"/>
    <x v="16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2"/>
    <n v="20000"/>
    <n v="0"/>
    <n v="20000"/>
    <n v="0"/>
    <n v="0"/>
    <x v="5"/>
    <n v="18719.800000000003"/>
    <n v="0"/>
    <n v="18719.800000000003"/>
    <n v="0"/>
    <n v="0"/>
    <s v="PDR250323"/>
  </r>
  <r>
    <d v="2025-09-19T00:00:00"/>
    <x v="15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0"/>
    <n v="20000"/>
    <n v="0"/>
    <n v="0"/>
    <x v="5"/>
    <n v="18719.800000000003"/>
    <n v="0"/>
    <n v="18719.800000000003"/>
    <n v="0"/>
    <n v="0"/>
    <s v="PDR250322"/>
  </r>
  <r>
    <d v="2025-09-19T00:00:00"/>
    <x v="16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0"/>
    <n v="20000"/>
    <n v="0"/>
    <n v="0"/>
    <x v="5"/>
    <n v="18719.800000000003"/>
    <n v="0"/>
    <n v="18719.800000000003"/>
    <n v="0"/>
    <n v="0"/>
    <s v="PDR250323"/>
  </r>
  <r>
    <s v="ประมาณการ"/>
    <x v="3"/>
    <x v="0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400000"/>
    <n v="0"/>
    <n v="400000"/>
    <n v="0"/>
    <n v="420000"/>
    <x v="5"/>
    <n v="374396.00000000006"/>
    <n v="0"/>
    <n v="374396.00000000006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496074.70000000007"/>
    <n v="0"/>
    <n v="496074.70000000007"/>
    <n v="0"/>
    <n v="0"/>
    <s v="ระบุในSD"/>
  </r>
  <r>
    <d v="2025-09-19T00:00:00"/>
    <x v="6"/>
    <x v="10"/>
    <s v="เพอเฟคค์104S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4999.0247999999992"/>
    <n v="4999.0247999999992"/>
    <n v="0"/>
    <n v="0"/>
    <n v="4999.0247999999992"/>
    <n v="0"/>
  </r>
  <r>
    <d v="2025-09-05T00:00:00"/>
    <x v="17"/>
    <x v="10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09"/>
    <n v="0"/>
    <n v="109"/>
    <n v="6124"/>
    <n v="0"/>
    <x v="6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6"/>
    <n v="4999.0247999999992"/>
    <n v="4999.0247999999992"/>
    <n v="0"/>
    <n v="0"/>
    <n v="4999.0247999999992"/>
    <s v="ระบุในSD"/>
  </r>
  <r>
    <d v="2025-09-19T00:00:00"/>
    <x v="6"/>
    <x v="11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15"/>
    <n v="10000"/>
    <n v="0"/>
    <n v="10000"/>
    <n v="0"/>
    <n v="0"/>
    <x v="7"/>
    <n v="8801.1"/>
    <n v="4400"/>
    <n v="4401.1000000000004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7"/>
    <n v="8801.1"/>
    <n v="4400"/>
    <n v="4401.1000000000004"/>
    <n v="0"/>
    <n v="0"/>
    <s v="ระบุในSD"/>
  </r>
  <r>
    <d v="2025-09-02T00:00:00"/>
    <x v="18"/>
    <x v="12"/>
    <s v="VC12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8000"/>
    <n v="8000"/>
    <n v="0"/>
    <n v="20753"/>
    <n v="0"/>
    <x v="8"/>
    <n v="0"/>
    <n v="0"/>
    <n v="0"/>
    <n v="0"/>
    <n v="0"/>
    <s v="ลบสี  4000 -ของดี 3757"/>
  </r>
  <r>
    <d v="2025-09-02T00:00:00"/>
    <x v="19"/>
    <x v="12"/>
    <s v="JET55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5000"/>
    <n v="4876"/>
    <n v="124"/>
    <n v="10200"/>
    <n v="0"/>
    <x v="8"/>
    <n v="0"/>
    <n v="0"/>
    <n v="0"/>
    <n v="0"/>
    <n v="0"/>
    <n v="0"/>
  </r>
  <r>
    <d v="2025-09-02T00:00:00"/>
    <x v="20"/>
    <x v="12"/>
    <s v="VC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0000"/>
    <n v="18716"/>
    <n v="1284"/>
    <n v="20630"/>
    <n v="0"/>
    <x v="8"/>
    <n v="0"/>
    <n v="0"/>
    <n v="0"/>
    <n v="0"/>
    <n v="0"/>
    <n v="0"/>
  </r>
  <r>
    <d v="2025-09-08T00:00:00"/>
    <x v="21"/>
    <x v="13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8000"/>
    <n v="8000"/>
    <n v="0"/>
    <n v="8120"/>
    <n v="0"/>
    <x v="8"/>
    <n v="0"/>
    <n v="0"/>
    <n v="0"/>
    <n v="0"/>
    <n v="0"/>
    <n v="0"/>
  </r>
  <r>
    <d v="2025-09-08T00:00:00"/>
    <x v="21"/>
    <x v="13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8000"/>
    <n v="8000"/>
    <n v="0"/>
    <n v="8070"/>
    <n v="0"/>
    <x v="8"/>
    <n v="0"/>
    <n v="0"/>
    <n v="0"/>
    <n v="0"/>
    <n v="0"/>
    <n v="0"/>
  </r>
  <r>
    <d v="2025-05-22T00:00:00"/>
    <x v="22"/>
    <x v="13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4000"/>
    <n v="3975"/>
    <n v="25"/>
    <n v="4140"/>
    <n v="0"/>
    <x v="8"/>
    <n v="0"/>
    <n v="0"/>
    <n v="0"/>
    <n v="0"/>
    <n v="0"/>
    <s v="ห้ามขาด-ห้ามเกิน"/>
  </r>
  <r>
    <d v="2025-05-22T00:00:00"/>
    <x v="22"/>
    <x v="13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4000"/>
    <n v="4056"/>
    <n v="0"/>
    <n v="4404"/>
    <n v="0"/>
    <x v="8"/>
    <n v="0"/>
    <n v="0"/>
    <n v="0"/>
    <n v="0"/>
    <n v="0"/>
    <s v="ห้ามขาด-ห้ามเกิน"/>
  </r>
  <r>
    <d v="2025-09-02T00:00:00"/>
    <x v="18"/>
    <x v="12"/>
    <s v="VC193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9620"/>
    <n v="380"/>
    <n v="10294"/>
    <n v="0"/>
    <x v="8"/>
    <n v="0"/>
    <n v="0"/>
    <n v="0"/>
    <n v="0"/>
    <n v="0"/>
    <n v="0"/>
  </r>
  <r>
    <d v="2025-09-09T00:00:00"/>
    <x v="23"/>
    <x v="14"/>
    <s v="เอส ฟาร์ม1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2703"/>
    <n v="297"/>
    <n v="3070"/>
    <n v="0"/>
    <x v="8"/>
    <n v="0"/>
    <n v="0"/>
    <n v="0"/>
    <n v="0"/>
    <n v="0"/>
    <n v="0"/>
  </r>
  <r>
    <d v="2025-09-09T00:00:00"/>
    <x v="24"/>
    <x v="14"/>
    <s v="เอส ฟาร์ม190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3100"/>
    <n v="0"/>
    <x v="8"/>
    <n v="0"/>
    <n v="0"/>
    <n v="0"/>
    <n v="0"/>
    <n v="0"/>
    <n v="0"/>
  </r>
  <r>
    <d v="2025-09-09T00:00:00"/>
    <x v="25"/>
    <x v="14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6000"/>
    <n v="5531"/>
    <n v="469"/>
    <n v="6100"/>
    <n v="0"/>
    <x v="8"/>
    <n v="0"/>
    <n v="0"/>
    <n v="0"/>
    <n v="0"/>
    <n v="0"/>
    <n v="0"/>
  </r>
  <r>
    <d v="2025-08-27T00:00:00"/>
    <x v="26"/>
    <x v="14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8000"/>
    <n v="7232"/>
    <n v="768"/>
    <n v="8100"/>
    <n v="0"/>
    <x v="8"/>
    <n v="0"/>
    <n v="0"/>
    <n v="0"/>
    <n v="0"/>
    <n v="0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10000"/>
    <n v="0"/>
    <n v="10000"/>
    <n v="0"/>
    <n v="10500"/>
    <x v="8"/>
    <n v="11036.3"/>
    <n v="11036.3"/>
    <n v="0"/>
    <n v="11036.3"/>
    <n v="0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8"/>
    <n v="5518.15"/>
    <n v="5518.15"/>
    <n v="0"/>
    <n v="5518.15"/>
    <n v="0"/>
    <n v="0"/>
  </r>
  <r>
    <d v="2025-08-23T00:00:00"/>
    <x v="28"/>
    <x v="14"/>
    <s v="SPM 312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9"/>
    <n v="3000"/>
    <n v="3000"/>
    <n v="0"/>
    <n v="3100"/>
    <n v="0"/>
    <x v="8"/>
    <n v="0"/>
    <n v="0"/>
    <n v="0"/>
    <n v="0"/>
    <n v="0"/>
    <n v="0"/>
  </r>
  <r>
    <d v="2025-08-22T00:00:00"/>
    <x v="29"/>
    <x v="14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9000"/>
    <n v="8447"/>
    <n v="553"/>
    <n v="9150"/>
    <n v="0"/>
    <x v="8"/>
    <n v="0"/>
    <n v="0"/>
    <n v="0"/>
    <n v="0"/>
    <n v="0"/>
    <n v="0"/>
  </r>
  <r>
    <d v="2025-08-22T00:00:00"/>
    <x v="30"/>
    <x v="14"/>
    <s v="นาโน 0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4000"/>
    <n v="3780"/>
    <n v="220"/>
    <n v="4100"/>
    <n v="0"/>
    <x v="8"/>
    <n v="0"/>
    <n v="0"/>
    <n v="0"/>
    <n v="0"/>
    <n v="0"/>
    <n v="0"/>
  </r>
  <r>
    <d v="2025-08-22T00:00:00"/>
    <x v="31"/>
    <x v="14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9000"/>
    <n v="8500"/>
    <n v="500"/>
    <n v="9455"/>
    <n v="0"/>
    <x v="8"/>
    <n v="0"/>
    <n v="0"/>
    <n v="0"/>
    <n v="0"/>
    <n v="0"/>
    <n v="0"/>
  </r>
  <r>
    <d v="2025-05-05T00:00:00"/>
    <x v="32"/>
    <x v="14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518.15"/>
    <n v="5518.15"/>
    <n v="0"/>
    <n v="5518.15"/>
    <n v="0"/>
    <n v="0"/>
  </r>
  <r>
    <d v="2025-10-01T00:00:00"/>
    <x v="6"/>
    <x v="10"/>
    <s v="เพอเฟคค์ 000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8"/>
    <n v="10477.5"/>
    <n v="10477.5"/>
    <n v="0"/>
    <n v="10477.5"/>
    <n v="0"/>
    <n v="0"/>
  </r>
  <r>
    <d v="2025-09-19T00:00:00"/>
    <x v="6"/>
    <x v="10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8"/>
    <n v="5280.6600000000008"/>
    <n v="5280.6600000000008"/>
    <n v="0"/>
    <n v="5280.6600000000008"/>
    <n v="0"/>
    <n v="0"/>
  </r>
  <r>
    <d v="2025-09-19T00:00:00"/>
    <x v="6"/>
    <x v="10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8"/>
    <n v="5280.6600000000008"/>
    <n v="5280.6600000000008"/>
    <n v="0"/>
    <n v="5280.6600000000008"/>
    <n v="0"/>
    <n v="0"/>
  </r>
  <r>
    <d v="2025-09-19T00:00:00"/>
    <x v="6"/>
    <x v="10"/>
    <s v="เฟิร์สคลาส 912"/>
    <n v="20"/>
    <n v="35"/>
    <s v="ขาว"/>
    <s v="ด้าน"/>
    <n v="97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8"/>
    <n v="5139.8424000000005"/>
    <n v="5139.8424000000005"/>
    <n v="0"/>
    <n v="5139.8424000000005"/>
    <n v="0"/>
    <n v="0"/>
  </r>
  <r>
    <d v="2025-09-19T00:00:00"/>
    <x v="6"/>
    <x v="10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10000"/>
    <n v="0"/>
    <n v="10000"/>
    <n v="0"/>
    <n v="10500"/>
    <x v="8"/>
    <n v="10477.5"/>
    <n v="10477.5"/>
    <n v="0"/>
    <n v="0"/>
    <n v="10477.5"/>
    <n v="0"/>
  </r>
  <r>
    <d v="2025-09-19T00:00:00"/>
    <x v="6"/>
    <x v="10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30000"/>
    <n v="0"/>
    <n v="30000"/>
    <n v="0"/>
    <n v="31500"/>
    <x v="8"/>
    <n v="31432.500000000004"/>
    <n v="31432.500000000004"/>
    <n v="0"/>
    <n v="0"/>
    <n v="31432.500000000004"/>
    <n v="0"/>
  </r>
  <r>
    <d v="2025-08-23T00:00:00"/>
    <x v="33"/>
    <x v="10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1840"/>
    <n v="80"/>
    <n v="1760"/>
    <n v="0"/>
    <n v="1848"/>
    <x v="8"/>
    <n v="1844.0400000000002"/>
    <n v="1844.0400000000002"/>
    <n v="0"/>
    <n v="0"/>
    <n v="1844.0400000000002"/>
    <n v="0"/>
  </r>
  <r>
    <d v="2025-09-19T00:00:00"/>
    <x v="6"/>
    <x v="10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20000"/>
    <n v="0"/>
    <n v="20000"/>
    <n v="0"/>
    <n v="21000"/>
    <x v="8"/>
    <n v="20955"/>
    <n v="20955"/>
    <n v="0"/>
    <n v="0"/>
    <n v="20955"/>
    <n v="0"/>
  </r>
  <r>
    <d v="2025-08-18T00:00:00"/>
    <x v="34"/>
    <x v="10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104"/>
    <n v="0"/>
    <n v="104"/>
    <n v="0"/>
    <n v="109.2"/>
    <x v="8"/>
    <n v="108.96600000000001"/>
    <n v="108.96600000000001"/>
    <n v="0"/>
    <n v="0"/>
    <n v="108.96600000000001"/>
    <n v="0"/>
  </r>
  <r>
    <d v="2025-09-19T00:00:00"/>
    <x v="6"/>
    <x v="10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9"/>
    <n v="15040"/>
    <n v="0"/>
    <n v="15040"/>
    <n v="0"/>
    <n v="15792"/>
    <x v="8"/>
    <n v="15758.160000000002"/>
    <n v="15758.160000000002"/>
    <n v="0"/>
    <n v="0"/>
    <n v="15758.160000000002"/>
    <n v="0"/>
  </r>
  <r>
    <d v="2025-09-19T00:00:00"/>
    <x v="6"/>
    <x v="10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9"/>
    <n v="10000"/>
    <n v="0"/>
    <n v="10000"/>
    <n v="0"/>
    <n v="10500"/>
    <x v="8"/>
    <n v="10477.5"/>
    <n v="10477.5"/>
    <n v="0"/>
    <n v="0"/>
    <n v="10477.5"/>
    <n v="0"/>
  </r>
  <r>
    <d v="2025-08-23T00:00:00"/>
    <x v="35"/>
    <x v="10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9"/>
    <n v="640"/>
    <n v="0"/>
    <n v="640"/>
    <n v="0"/>
    <n v="672"/>
    <x v="8"/>
    <n v="670.56000000000006"/>
    <n v="670.56000000000006"/>
    <n v="0"/>
    <n v="0"/>
    <n v="670.56000000000006"/>
    <n v="0"/>
  </r>
  <r>
    <d v="2025-09-19T00:00:00"/>
    <x v="6"/>
    <x v="10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9"/>
    <n v="20000"/>
    <n v="0"/>
    <n v="20000"/>
    <n v="0"/>
    <n v="21000"/>
    <x v="8"/>
    <n v="20955"/>
    <n v="20955"/>
    <n v="0"/>
    <n v="0"/>
    <n v="20955"/>
    <n v="0"/>
  </r>
  <r>
    <d v="2025-05-19T00:00:00"/>
    <x v="36"/>
    <x v="10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9"/>
    <n v="240"/>
    <n v="0"/>
    <n v="240"/>
    <n v="0"/>
    <n v="252"/>
    <x v="8"/>
    <n v="251.46"/>
    <n v="251.46"/>
    <n v="0"/>
    <n v="0"/>
    <n v="251.46"/>
    <n v="0"/>
  </r>
  <r>
    <d v="2025-09-16T00:00:00"/>
    <x v="27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2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518.15"/>
    <n v="5518.15"/>
    <n v="0"/>
    <n v="0"/>
    <n v="5518.15"/>
    <n v="0"/>
  </r>
  <r>
    <d v="2025-09-19T00:00:00"/>
    <x v="6"/>
    <x v="10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2"/>
    <n v="5040"/>
    <n v="0"/>
    <n v="5040"/>
    <n v="0"/>
    <n v="5292"/>
    <x v="8"/>
    <n v="5280.6600000000008"/>
    <n v="5280.6600000000008"/>
    <n v="0"/>
    <n v="0"/>
    <n v="5280.6600000000008"/>
    <n v="0"/>
  </r>
  <r>
    <d v="2025-09-18T00:00:00"/>
    <x v="6"/>
    <x v="14"/>
    <s v="B922"/>
    <n v="20"/>
    <n v="38"/>
    <s v="ขาว"/>
    <s v="ใส"/>
    <n v="100"/>
    <s v="±"/>
    <n v="5"/>
    <s v="["/>
    <s v="ไม่สวมถุงใน"/>
    <n v="0"/>
    <n v="0"/>
    <n v="0"/>
    <n v="0"/>
    <n v="0"/>
    <s v="500กระสอบแบน"/>
    <x v="23"/>
    <n v="616"/>
    <n v="616"/>
    <n v="0"/>
    <n v="0"/>
    <n v="0"/>
    <x v="8"/>
    <n v="0"/>
    <n v="0"/>
    <n v="0"/>
    <n v="0"/>
    <n v="0"/>
    <n v="0"/>
  </r>
  <r>
    <d v="2025-08-08T00:00:00"/>
    <x v="37"/>
    <x v="14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3"/>
    <n v="7000"/>
    <n v="0"/>
    <n v="7000"/>
    <n v="4460"/>
    <n v="2667"/>
    <x v="8"/>
    <n v="2943.38121"/>
    <n v="2943.38121"/>
    <n v="0"/>
    <n v="2943.38121"/>
    <n v="0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5"/>
    <n v="7500"/>
    <n v="0"/>
    <n v="7500"/>
    <n v="0"/>
    <n v="7875"/>
    <x v="8"/>
    <n v="8277.2250000000004"/>
    <n v="8277.2250000000004"/>
    <n v="0"/>
    <n v="0"/>
    <n v="8277.2250000000004"/>
    <n v="0"/>
  </r>
  <r>
    <d v="2025-09-16T00:00:00"/>
    <x v="27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8"/>
    <n v="5518.15"/>
    <n v="5518.15"/>
    <n v="0"/>
    <n v="0"/>
    <n v="5518.15"/>
    <n v="0"/>
  </r>
  <r>
    <d v="2025-09-11T00:00:00"/>
    <x v="38"/>
    <x v="16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8000"/>
    <n v="0"/>
    <n v="8000"/>
    <n v="0"/>
    <n v="8400"/>
    <x v="8"/>
    <n v="8829.0399999999991"/>
    <n v="8829.0399999999991"/>
    <n v="0"/>
    <n v="0"/>
    <n v="8829.0399999999991"/>
    <n v="0"/>
  </r>
  <r>
    <d v="2025-09-09T00:00:00"/>
    <x v="39"/>
    <x v="16"/>
    <s v="APM91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8"/>
    <n v="3310.89"/>
    <n v="3310.89"/>
    <n v="0"/>
    <n v="0"/>
    <n v="3310.89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8"/>
    <n v="2759.0749999999998"/>
    <n v="2759.0749999999998"/>
    <n v="0"/>
    <n v="0"/>
    <n v="2759.0749999999998"/>
    <n v="0"/>
  </r>
  <r>
    <d v="2025-08-23T00:00:00"/>
    <x v="40"/>
    <x v="14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27"/>
    <n v="6000"/>
    <n v="0"/>
    <n v="6000"/>
    <n v="0"/>
    <n v="6300"/>
    <x v="8"/>
    <n v="6621.78"/>
    <n v="6621.78"/>
    <n v="0"/>
    <n v="0"/>
    <n v="6621.78"/>
    <n v="0"/>
  </r>
  <r>
    <d v="2025-09-16T00:00:00"/>
    <x v="27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8"/>
    <n v="2689.2250000000004"/>
    <n v="2689.2250000000004"/>
    <n v="0"/>
    <n v="0"/>
    <n v="2689.2250000000004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7500"/>
    <n v="0"/>
    <n v="7500"/>
    <n v="0"/>
    <n v="7875"/>
    <x v="8"/>
    <n v="8277.2250000000004"/>
    <n v="8277.2250000000004"/>
    <n v="0"/>
    <n v="0"/>
    <n v="8277.2250000000004"/>
    <n v="0"/>
  </r>
  <r>
    <d v="2025-09-16T00:00:00"/>
    <x v="27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518.15"/>
    <n v="5518.15"/>
    <n v="0"/>
    <n v="0"/>
    <n v="5518.15"/>
    <n v="0"/>
  </r>
  <r>
    <s v="ประมาณการ"/>
    <x v="3"/>
    <x v="14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1"/>
    <n v="20000"/>
    <n v="0"/>
    <n v="20000"/>
    <n v="0"/>
    <n v="21000"/>
    <x v="8"/>
    <n v="22072.6"/>
    <n v="0"/>
    <n v="22072.6"/>
    <n v="0"/>
    <n v="22072.6"/>
    <n v="0"/>
  </r>
  <r>
    <s v="ประมาณการ"/>
    <x v="3"/>
    <x v="17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31"/>
    <n v="20000"/>
    <n v="0"/>
    <n v="20000"/>
    <n v="0"/>
    <n v="21000"/>
    <x v="8"/>
    <n v="21513.800000000003"/>
    <n v="0"/>
    <n v="21513.800000000003"/>
    <n v="0"/>
    <n v="21513.800000000003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1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8"/>
    <n v="2689.2250000000004"/>
    <n v="2689.2250000000004"/>
    <n v="0"/>
    <n v="0"/>
    <n v="2689.2250000000004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8"/>
    <n v="5518.15"/>
    <n v="5518.15"/>
    <n v="0"/>
    <n v="0"/>
    <n v="5518.15"/>
    <n v="0"/>
  </r>
  <r>
    <d v="2025-09-11T00:00:00"/>
    <x v="41"/>
    <x v="16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8"/>
    <n v="3310.89"/>
    <n v="3310.89"/>
    <n v="0"/>
    <n v="0"/>
    <n v="3310.89"/>
    <n v="0"/>
  </r>
  <r>
    <d v="2025-09-11T00:00:00"/>
    <x v="42"/>
    <x v="16"/>
    <s v="U-FEED U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0"/>
    <n v="4000"/>
    <n v="0"/>
    <n v="4200"/>
    <x v="8"/>
    <n v="4414.5199999999995"/>
    <n v="4414.5199999999995"/>
    <n v="0"/>
    <n v="0"/>
    <n v="4414.5199999999995"/>
    <n v="0"/>
  </r>
  <r>
    <d v="2025-09-09T00:00:00"/>
    <x v="43"/>
    <x v="16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8"/>
    <n v="3478.5300000000007"/>
    <n v="1289"/>
    <n v="2189.5300000000007"/>
    <n v="0"/>
    <n v="3478.5300000000007"/>
    <n v="0"/>
  </r>
  <r>
    <s v="ประมาณการ"/>
    <x v="3"/>
    <x v="10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00000"/>
    <n v="0"/>
    <n v="100000"/>
    <n v="0"/>
    <n v="105000"/>
    <x v="8"/>
    <n v="104775.00000000001"/>
    <n v="0"/>
    <n v="104775.00000000001"/>
    <n v="0"/>
    <n v="104775.00000000001"/>
    <n v="0"/>
  </r>
  <r>
    <s v="ประมาณการ"/>
    <x v="3"/>
    <x v="15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305000"/>
    <n v="0"/>
    <n v="305000"/>
    <n v="0"/>
    <n v="320250"/>
    <x v="8"/>
    <n v="336607.14999999997"/>
    <n v="0"/>
    <n v="336607.14999999997"/>
    <n v="0"/>
    <n v="336607.14999999997"/>
    <n v="0"/>
  </r>
  <r>
    <d v="2025-08-27T00:00:00"/>
    <x v="44"/>
    <x v="14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8"/>
    <n v="3310.89"/>
    <n v="0"/>
    <n v="3310.89"/>
    <n v="0"/>
    <n v="3310.89"/>
    <n v="0"/>
  </r>
  <r>
    <d v="2025-08-07T00:00:00"/>
    <x v="45"/>
    <x v="16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3075"/>
    <n v="0"/>
    <n v="0"/>
    <n v="0"/>
    <x v="8"/>
    <n v="0"/>
    <n v="0"/>
    <n v="0"/>
    <n v="0"/>
    <n v="0"/>
    <n v="0"/>
  </r>
  <r>
    <d v="2025-05-21T00:00:00"/>
    <x v="46"/>
    <x v="16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8"/>
    <n v="5518.15"/>
    <n v="0"/>
    <n v="5518.15"/>
    <n v="0"/>
    <n v="5518.15"/>
    <n v="0"/>
  </r>
  <r>
    <d v="2025-09-05T00:00:00"/>
    <x v="47"/>
    <x v="10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43"/>
    <n v="0"/>
    <n v="243"/>
    <n v="5950"/>
    <n v="0"/>
    <x v="8"/>
    <n v="0"/>
    <n v="0"/>
    <n v="0"/>
    <n v="0"/>
    <n v="0"/>
    <n v="0"/>
  </r>
  <r>
    <d v="2025-06-17T00:00:00"/>
    <x v="48"/>
    <x v="10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525"/>
    <n v="369"/>
    <n v="6000"/>
    <n v="0"/>
    <x v="8"/>
    <n v="0"/>
    <n v="0"/>
    <n v="0"/>
    <n v="0"/>
    <n v="0"/>
    <n v="0"/>
  </r>
  <r>
    <d v="2025-05-19T00:00:00"/>
    <x v="49"/>
    <x v="10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8"/>
    <n v="0"/>
    <n v="0"/>
    <n v="0"/>
    <n v="0"/>
    <n v="0"/>
    <n v="0"/>
  </r>
  <r>
    <d v="2025-01-17T00:00:00"/>
    <x v="50"/>
    <x v="10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8"/>
    <n v="0"/>
    <n v="0"/>
    <n v="0"/>
    <n v="0"/>
    <n v="0"/>
    <n v="5987"/>
  </r>
  <r>
    <d v="2024-11-15T00:00:00"/>
    <x v="51"/>
    <x v="10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8"/>
    <n v="0"/>
    <n v="0"/>
    <n v="0"/>
    <n v="0"/>
    <n v="0"/>
    <n v="0"/>
  </r>
  <r>
    <d v="2024-08-19T00:00:00"/>
    <x v="52"/>
    <x v="10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8"/>
    <n v="0"/>
    <n v="0"/>
    <n v="0"/>
    <n v="0"/>
    <n v="0"/>
    <n v="0"/>
  </r>
  <r>
    <d v="2024-08-19T00:00:00"/>
    <x v="52"/>
    <x v="10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8"/>
    <n v="0"/>
    <n v="0"/>
    <n v="0"/>
    <n v="0"/>
    <n v="0"/>
    <n v="0"/>
  </r>
  <r>
    <d v="2025-03-25T00:00:00"/>
    <x v="53"/>
    <x v="16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4000"/>
    <n v="3867"/>
    <n v="133"/>
    <n v="4200"/>
    <n v="0"/>
    <x v="8"/>
    <n v="0"/>
    <n v="0"/>
    <n v="0"/>
    <n v="0"/>
    <n v="0"/>
    <n v="0"/>
  </r>
  <r>
    <d v="2025-03-04T00:00:00"/>
    <x v="6"/>
    <x v="16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2"/>
    <n v="4000"/>
    <n v="4010"/>
    <n v="0"/>
    <n v="4470"/>
    <n v="0"/>
    <x v="8"/>
    <n v="0"/>
    <n v="0"/>
    <n v="0"/>
    <n v="0"/>
    <n v="0"/>
    <n v="0"/>
  </r>
  <r>
    <d v="2025-03-04T00:00:00"/>
    <x v="6"/>
    <x v="16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2"/>
    <n v="3000"/>
    <n v="3065"/>
    <n v="0"/>
    <n v="3300"/>
    <n v="0"/>
    <x v="8"/>
    <n v="0"/>
    <n v="0"/>
    <n v="0"/>
    <n v="0"/>
    <n v="0"/>
    <n v="0"/>
  </r>
  <r>
    <d v="2024-09-06T00:00:00"/>
    <x v="54"/>
    <x v="16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2"/>
    <n v="3000"/>
    <n v="3318"/>
    <n v="0"/>
    <n v="0"/>
    <n v="0"/>
    <x v="8"/>
    <n v="0"/>
    <n v="0"/>
    <n v="0"/>
    <n v="0"/>
    <n v="0"/>
    <s v="ลูกค้าสั่งผิดเอาไปส่งเดือน10"/>
  </r>
  <r>
    <d v="2024-10-16T00:00:00"/>
    <x v="55"/>
    <x v="16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2"/>
    <n v="3000"/>
    <n v="3194"/>
    <n v="0"/>
    <n v="5632"/>
    <n v="0"/>
    <x v="8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8"/>
    <n v="836501.42961000022"/>
    <n v="340514.30961000023"/>
    <n v="495987.12"/>
    <n v="84303.543610000008"/>
    <n v="752197.88600000017"/>
    <s v="ระบุในSD"/>
  </r>
  <r>
    <d v="2025-09-16T00:00:00"/>
    <x v="56"/>
    <x v="15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56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9"/>
    <n v="5657.85"/>
    <n v="5657.85"/>
    <n v="0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9"/>
    <n v="5657.85"/>
    <n v="5657.85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5000"/>
    <n v="0"/>
    <n v="5000"/>
    <n v="0"/>
    <n v="5250"/>
    <x v="9"/>
    <n v="5657.85"/>
    <n v="5657.85"/>
    <n v="0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56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9"/>
    <n v="2689.2250000000004"/>
    <n v="2689.2250000000004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10000"/>
    <n v="0"/>
    <n v="10000"/>
    <n v="0"/>
    <n v="10500"/>
    <x v="9"/>
    <n v="11315.7"/>
    <n v="0"/>
    <n v="11315.7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657.85"/>
    <n v="5657.85"/>
    <n v="0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10000"/>
    <n v="0"/>
    <n v="10000"/>
    <n v="0"/>
    <n v="10500"/>
    <x v="9"/>
    <n v="11315.7"/>
    <n v="0"/>
    <n v="11315.7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56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0"/>
    <n v="2500"/>
    <n v="0"/>
    <n v="2625"/>
    <x v="9"/>
    <n v="2759.0749999999998"/>
    <n v="2759.0749999999998"/>
    <n v="0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56"/>
    <x v="15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9"/>
    <n v="5378.4500000000007"/>
    <n v="5378.4500000000007"/>
    <n v="0"/>
    <n v="0"/>
    <n v="0"/>
    <n v="0"/>
  </r>
  <r>
    <d v="2025-09-16T00:00:00"/>
    <x v="56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56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378.4500000000007"/>
    <n v="5378.4500000000007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6"/>
    <n v="2500"/>
    <n v="0"/>
    <n v="2500"/>
    <n v="0"/>
    <n v="2625"/>
    <x v="9"/>
    <n v="2759.0749999999998"/>
    <n v="0"/>
    <n v="2759.0749999999998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10000"/>
    <n v="0"/>
    <n v="10000"/>
    <n v="0"/>
    <n v="10500"/>
    <x v="9"/>
    <n v="10756.900000000001"/>
    <n v="10756.900000000001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56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1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56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1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56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9"/>
    <n v="2689.2250000000004"/>
    <n v="0"/>
    <n v="2689.2250000000004"/>
    <n v="0"/>
    <n v="0"/>
    <n v="0"/>
  </r>
  <r>
    <s v="ประมาณการ"/>
    <x v="3"/>
    <x v="15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267500"/>
    <n v="0"/>
    <n v="1267500"/>
    <n v="0"/>
    <n v="1330875"/>
    <x v="9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9"/>
    <n v="1803806.4000000001"/>
    <n v="86369.525000000009"/>
    <n v="1717436.875"/>
    <n v="0"/>
    <n v="0"/>
    <s v="ระบุในSD"/>
  </r>
  <r>
    <d v="2025-08-18T00:00:00"/>
    <x v="57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5"/>
    <n v="1360"/>
    <n v="0"/>
    <n v="1360"/>
    <n v="20056"/>
    <n v="0"/>
    <x v="10"/>
    <n v="0"/>
    <n v="0"/>
    <n v="0"/>
    <n v="0"/>
    <n v="0"/>
    <s v="ห้ามขาด-ห้ามเกิน"/>
  </r>
  <r>
    <d v="2025-09-12T00:00:00"/>
    <x v="58"/>
    <x v="0"/>
    <s v="ชามแดง 25กก"/>
    <n v="20"/>
    <n v="32"/>
    <s v="ขาว"/>
    <n v="0"/>
    <n v="72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5423"/>
    <n v="0"/>
    <x v="10"/>
    <n v="0"/>
    <n v="0"/>
    <n v="0"/>
    <n v="0"/>
    <n v="0"/>
    <n v="0"/>
  </r>
  <r>
    <d v="2025-09-15T00:00:00"/>
    <x v="2"/>
    <x v="2"/>
    <s v="ช้างจีนข้าวหอมชั้นดี(น้ำเงิน)(ถุงในเจาะรู)"/>
    <n v="20"/>
    <n v="32"/>
    <s v="ขาว"/>
    <n v="0"/>
    <n v="70"/>
    <s v="±"/>
    <n v="5"/>
    <s v="บิด"/>
    <n v="21"/>
    <n v="35"/>
    <n v="40"/>
    <n v="0"/>
    <n v="0"/>
    <n v="0"/>
    <s v="500กระสอบแบน"/>
    <x v="2"/>
    <n v="3000"/>
    <n v="3000"/>
    <n v="0"/>
    <n v="3434"/>
    <n v="0"/>
    <x v="10"/>
    <n v="0"/>
    <n v="0"/>
    <n v="0"/>
    <n v="0"/>
    <n v="0"/>
    <n v="0"/>
  </r>
  <r>
    <d v="2025-09-19T00:00:00"/>
    <x v="6"/>
    <x v="10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20000"/>
    <n v="0"/>
    <n v="20000"/>
    <n v="0"/>
    <n v="21000"/>
    <x v="10"/>
    <n v="20955"/>
    <n v="20955"/>
    <n v="0"/>
    <n v="0"/>
    <n v="0"/>
    <s v="ห้ามขาด-ห้ามเกิน"/>
  </r>
  <r>
    <d v="2025-09-19T00:00:00"/>
    <x v="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30000"/>
    <n v="0"/>
    <n v="30000"/>
    <n v="0"/>
    <n v="31500"/>
    <x v="10"/>
    <n v="31432.500000000004"/>
    <n v="31432.500000000004"/>
    <n v="0"/>
    <n v="0"/>
    <n v="0"/>
    <s v="ห้ามขาด-ห้ามเกิน"/>
  </r>
  <r>
    <d v="2025-09-19T00:00:00"/>
    <x v="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30000"/>
    <n v="0"/>
    <n v="30000"/>
    <n v="0"/>
    <n v="31500"/>
    <x v="10"/>
    <n v="31432.500000000004"/>
    <n v="31432.500000000004"/>
    <n v="0"/>
    <n v="0"/>
    <n v="0"/>
    <s v="ห้ามขาด-ห้ามเกิน"/>
  </r>
  <r>
    <d v="2025-09-19T00:00:00"/>
    <x v="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5"/>
    <n v="30000"/>
    <n v="0"/>
    <n v="30000"/>
    <n v="0"/>
    <n v="31500"/>
    <x v="10"/>
    <n v="31432.500000000004"/>
    <n v="31432.500000000004"/>
    <n v="0"/>
    <n v="0"/>
    <n v="0"/>
    <s v="ห้ามขาด-ห้ามเกิน"/>
  </r>
  <r>
    <d v="2025-09-19T00:00:00"/>
    <x v="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1"/>
    <n v="30000"/>
    <n v="0"/>
    <n v="30000"/>
    <n v="0"/>
    <n v="31500"/>
    <x v="10"/>
    <n v="31432.500000000004"/>
    <n v="31432.500000000004"/>
    <n v="0"/>
    <n v="0"/>
    <n v="0"/>
    <s v="ห้ามขาด-ห้ามเกิน"/>
  </r>
  <r>
    <d v="2025-09-19T00:00:00"/>
    <x v="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4"/>
    <n v="20000"/>
    <n v="0"/>
    <n v="20000"/>
    <n v="0"/>
    <n v="21000"/>
    <x v="10"/>
    <n v="20955"/>
    <n v="0"/>
    <n v="20955"/>
    <n v="0"/>
    <n v="0"/>
    <s v="ห้ามขาด-ห้ามเกิน"/>
  </r>
  <r>
    <d v="2025-09-19T00:00:00"/>
    <x v="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6"/>
    <n v="25709"/>
    <n v="0"/>
    <n v="25709"/>
    <n v="0"/>
    <n v="26994.45"/>
    <x v="10"/>
    <n v="26936.604750000006"/>
    <n v="0"/>
    <n v="26936.604750000006"/>
    <n v="0"/>
    <n v="0"/>
    <s v="ห้ามขาด-ห้ามเกิน"/>
  </r>
  <r>
    <d v="2025-09-19T00:00:00"/>
    <x v="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30000"/>
    <n v="0"/>
    <n v="30000"/>
    <n v="0"/>
    <n v="31500"/>
    <x v="10"/>
    <n v="31432.500000000004"/>
    <n v="0"/>
    <n v="31432.500000000004"/>
    <n v="0"/>
    <n v="0"/>
    <s v="ห้ามขาด-ห้ามเกิน"/>
  </r>
  <r>
    <d v="2025-09-19T00:00:00"/>
    <x v="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8"/>
    <n v="24654"/>
    <n v="0"/>
    <n v="24654"/>
    <n v="0"/>
    <n v="25886.7"/>
    <x v="10"/>
    <n v="25831.228500000005"/>
    <n v="0"/>
    <n v="25831.228500000005"/>
    <n v="0"/>
    <n v="0"/>
    <s v="ห้ามขาด-ห้ามเกิน"/>
  </r>
  <r>
    <s v="ประมาณการ"/>
    <x v="3"/>
    <x v="10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290000"/>
    <n v="0"/>
    <n v="290000"/>
    <n v="0"/>
    <n v="304500"/>
    <x v="10"/>
    <n v="303847.5"/>
    <n v="0"/>
    <n v="303847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0"/>
    <n v="555687.83325000003"/>
    <n v="146685"/>
    <n v="409002.83325000003"/>
    <n v="0"/>
    <n v="0"/>
    <s v="ระบุในSD"/>
  </r>
  <r>
    <d v="2025-09-19T00:00:00"/>
    <x v="6"/>
    <x v="11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4"/>
    <n v="15000"/>
    <n v="0"/>
    <n v="15000"/>
    <n v="0"/>
    <n v="0"/>
    <x v="11"/>
    <n v="16554.45"/>
    <n v="16554.45"/>
    <n v="0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16554.45"/>
    <n v="16554.45"/>
    <n v="0"/>
    <n v="0"/>
    <n v="0"/>
    <s v="ระบุในSD"/>
  </r>
  <r>
    <d v="2025-09-15T00:00:00"/>
    <x v="2"/>
    <x v="2"/>
    <s v="LUNG SHIN 30 KG.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"/>
    <x v="2"/>
    <n v="2500"/>
    <n v="0"/>
    <n v="2500"/>
    <n v="0"/>
    <n v="2625"/>
    <x v="13"/>
    <n v="2339.9750000000004"/>
    <n v="2339.9750000000004"/>
    <n v="0"/>
    <n v="0"/>
    <n v="0"/>
    <n v="0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3"/>
    <n v="2339.9750000000004"/>
    <n v="2339.9750000000004"/>
    <n v="0"/>
    <n v="0"/>
    <n v="0"/>
    <s v="ระบุในSD"/>
  </r>
  <r>
    <d v="2025-09-09T00:00:00"/>
    <x v="59"/>
    <x v="11"/>
    <s v="โกลด์ชิคเก้น 994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2"/>
    <n v="5000"/>
    <n v="0"/>
    <n v="5000"/>
    <n v="5718"/>
    <n v="0"/>
    <x v="11"/>
    <n v="0"/>
    <n v="0"/>
    <n v="0"/>
    <n v="0"/>
    <n v="0"/>
    <n v="0"/>
  </r>
  <r>
    <d v="2025-09-09T00:00:00"/>
    <x v="60"/>
    <x v="11"/>
    <s v="โอดิน 103L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2"/>
    <n v="10000"/>
    <n v="10000"/>
    <n v="0"/>
    <n v="10560"/>
    <n v="0"/>
    <x v="11"/>
    <n v="0"/>
    <n v="0"/>
    <n v="0"/>
    <n v="0"/>
    <n v="0"/>
    <n v="0"/>
  </r>
  <r>
    <d v="2025-09-09T00:00:00"/>
    <x v="60"/>
    <x v="11"/>
    <s v="โอดิน 202"/>
    <n v="21"/>
    <n v="37"/>
    <s v="ขาว"/>
    <s v="ใส"/>
    <n v="100"/>
    <s v="±"/>
    <n v="5"/>
    <s v="บิด"/>
    <n v="22"/>
    <n v="40"/>
    <n v="40"/>
    <n v="43.420816383999991"/>
    <n v="0"/>
    <n v="43.420816383999991"/>
    <s v="500กระสอบ"/>
    <x v="2"/>
    <n v="10000"/>
    <n v="8000"/>
    <n v="2000"/>
    <n v="10490"/>
    <n v="0"/>
    <x v="11"/>
    <n v="0"/>
    <n v="0"/>
    <n v="0"/>
    <n v="0"/>
    <n v="0"/>
    <n v="0"/>
  </r>
  <r>
    <d v="2025-09-15T00:00:00"/>
    <x v="61"/>
    <x v="18"/>
    <s v="เมอร์รี่ 882L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2"/>
    <n v="5000"/>
    <n v="0"/>
    <n v="5000"/>
    <n v="5400"/>
    <n v="0"/>
    <x v="11"/>
    <n v="0"/>
    <n v="0"/>
    <n v="0"/>
    <n v="0"/>
    <n v="0"/>
    <n v="0"/>
  </r>
  <r>
    <d v="2025-08-07T00:00:00"/>
    <x v="62"/>
    <x v="16"/>
    <s v="โมโม่ 4131"/>
    <n v="21"/>
    <n v="38"/>
    <s v="ขาว"/>
    <s v="ใส"/>
    <n v="102"/>
    <s v="±"/>
    <n v="5"/>
    <s v="จับจีบ"/>
    <n v="22"/>
    <n v="40"/>
    <n v="40"/>
    <n v="0"/>
    <n v="0"/>
    <n v="0"/>
    <s v="500กระสอบแบน"/>
    <x v="15"/>
    <n v="3000"/>
    <n v="3000"/>
    <n v="0"/>
    <n v="3175"/>
    <n v="0"/>
    <x v="11"/>
    <n v="0"/>
    <n v="0"/>
    <n v="0"/>
    <n v="0"/>
    <n v="0"/>
    <n v="0"/>
  </r>
  <r>
    <d v="2025-07-16T00:00:00"/>
    <x v="63"/>
    <x v="14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6"/>
    <n v="3000"/>
    <n v="0"/>
    <n v="3000"/>
    <n v="0"/>
    <n v="3150"/>
    <x v="11"/>
    <n v="3310.89"/>
    <n v="3310.89"/>
    <n v="0"/>
    <n v="3310.89"/>
    <n v="0"/>
    <n v="0"/>
  </r>
  <r>
    <d v="2025-09-19T00:00:00"/>
    <x v="6"/>
    <x v="19"/>
    <s v="การ์เซียส์ฟิช 411M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4"/>
    <n v="10000"/>
    <n v="0"/>
    <n v="10000"/>
    <n v="0"/>
    <n v="10500"/>
    <x v="11"/>
    <n v="10756.900000000001"/>
    <n v="10756.900000000001"/>
    <n v="0"/>
    <n v="10756.900000000001"/>
    <n v="0"/>
    <n v="0"/>
  </r>
  <r>
    <d v="2025-09-19T00:00:00"/>
    <x v="6"/>
    <x v="19"/>
    <s v="กัสโซ่ฟีด 101-10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4"/>
    <n v="5000"/>
    <n v="0"/>
    <n v="5000"/>
    <n v="0"/>
    <n v="5250"/>
    <x v="11"/>
    <n v="5378.4500000000007"/>
    <n v="5378.4500000000007"/>
    <n v="0"/>
    <n v="5378.4500000000007"/>
    <n v="0"/>
    <n v="0"/>
  </r>
  <r>
    <d v="2025-09-19T00:00:00"/>
    <x v="6"/>
    <x v="19"/>
    <s v="NB FISH 103L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4"/>
    <n v="5000"/>
    <n v="0"/>
    <n v="5000"/>
    <n v="0"/>
    <n v="5250"/>
    <x v="11"/>
    <n v="5378.4500000000007"/>
    <n v="5378.4500000000007"/>
    <n v="0"/>
    <n v="5378.4500000000007"/>
    <n v="0"/>
    <n v="0"/>
  </r>
  <r>
    <d v="2025-09-19T00:00:00"/>
    <x v="6"/>
    <x v="11"/>
    <s v="ยูนิคอร์นฟิช 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15"/>
    <n v="10000"/>
    <n v="0"/>
    <n v="10000"/>
    <n v="0"/>
    <n v="10500"/>
    <x v="11"/>
    <n v="10756.900000000001"/>
    <n v="10756.900000000001"/>
    <n v="0"/>
    <n v="10756.900000000001"/>
    <n v="0"/>
    <n v="0"/>
  </r>
  <r>
    <d v="2025-09-19T00:00:00"/>
    <x v="6"/>
    <x v="20"/>
    <s v="เอ็มเค 912W"/>
    <n v="21"/>
    <n v="40"/>
    <s v="ขาว"/>
    <s v="ใส"/>
    <n v="108"/>
    <s v="±"/>
    <n v="5"/>
    <s v="W"/>
    <s v="ไม่สวมถุงใน"/>
    <n v="0"/>
    <n v="0"/>
    <n v="0"/>
    <n v="0"/>
    <n v="0"/>
    <s v="500กระสอบ"/>
    <x v="18"/>
    <n v="4000"/>
    <n v="0"/>
    <n v="4000"/>
    <n v="0"/>
    <n v="4200"/>
    <x v="11"/>
    <n v="4638.0400000000009"/>
    <n v="4638.0400000000009"/>
    <n v="0"/>
    <n v="4638.0400000000009"/>
    <n v="0"/>
    <n v="0"/>
  </r>
  <r>
    <d v="2025-09-11T00:00:00"/>
    <x v="64"/>
    <x v="16"/>
    <s v="ฟีล กู๊ด 8133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13"/>
    <n v="3000"/>
    <n v="0"/>
    <n v="3000"/>
    <n v="0"/>
    <n v="3150"/>
    <x v="11"/>
    <n v="3478.5300000000007"/>
    <n v="3478.5300000000007"/>
    <n v="0"/>
    <n v="3478.5300000000007"/>
    <n v="0"/>
    <n v="0"/>
  </r>
  <r>
    <d v="2025-08-07T00:00:00"/>
    <x v="65"/>
    <x v="16"/>
    <s v="ฟีล กู๊ด 893"/>
    <n v="21"/>
    <n v="40"/>
    <s v="ขาว"/>
    <s v="ใส"/>
    <n v="108"/>
    <s v="±"/>
    <n v="5"/>
    <s v="บิด"/>
    <n v="22"/>
    <n v="42"/>
    <n v="40"/>
    <n v="68.387785804799989"/>
    <n v="0"/>
    <n v="68.387785804799989"/>
    <s v="500กระสอบ"/>
    <x v="14"/>
    <n v="3000"/>
    <n v="0"/>
    <n v="3000"/>
    <n v="3540"/>
    <n v="0"/>
    <x v="11"/>
    <n v="0"/>
    <n v="0"/>
    <n v="0"/>
    <n v="0"/>
    <n v="0"/>
    <n v="0"/>
  </r>
  <r>
    <d v="2025-09-11T00:00:00"/>
    <x v="66"/>
    <x v="16"/>
    <s v="ฟีล กู๊ด 81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14"/>
    <n v="3000"/>
    <n v="0"/>
    <n v="3000"/>
    <n v="0"/>
    <n v="3150"/>
    <x v="11"/>
    <n v="3478.5300000000007"/>
    <n v="3478.5300000000007"/>
    <n v="0"/>
    <n v="3478.5300000000007"/>
    <n v="0"/>
    <n v="0"/>
  </r>
  <r>
    <s v="ประมาณการ"/>
    <x v="3"/>
    <x v="21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0"/>
    <n v="0"/>
    <n v="200000"/>
    <n v="0"/>
    <n v="210000"/>
    <x v="11"/>
    <n v="215138.00000000003"/>
    <n v="215138.00000000003"/>
    <n v="0"/>
    <n v="215138.00000000003"/>
    <n v="0"/>
    <n v="0"/>
  </r>
  <r>
    <d v="2024-12-05T00:00:00"/>
    <x v="67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1"/>
    <n v="17211.04"/>
    <n v="17211.04"/>
    <n v="0"/>
    <n v="17211.04"/>
    <n v="0"/>
    <n v="0"/>
  </r>
  <r>
    <d v="2024-12-05T00:00:00"/>
    <x v="68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9000"/>
    <n v="0"/>
    <n v="9000"/>
    <n v="0"/>
    <n v="9450"/>
    <x v="11"/>
    <n v="9681.2100000000009"/>
    <n v="9681.2100000000009"/>
    <n v="0"/>
    <n v="9681.2100000000009"/>
    <n v="0"/>
    <n v="0"/>
  </r>
  <r>
    <d v="2025-08-27T00:00:00"/>
    <x v="69"/>
    <x v="16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3310.89"/>
    <n v="0"/>
    <n v="0"/>
  </r>
  <r>
    <d v="2025-08-27T00:00:00"/>
    <x v="70"/>
    <x v="16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1"/>
    <n v="5518.15"/>
    <n v="5518.15"/>
    <n v="0"/>
    <n v="5518.15"/>
    <n v="0"/>
    <n v="0"/>
  </r>
  <r>
    <d v="2025-08-27T00:00:00"/>
    <x v="71"/>
    <x v="16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3310.89"/>
    <n v="0"/>
    <n v="0"/>
  </r>
  <r>
    <d v="2025-08-07T00:00:00"/>
    <x v="72"/>
    <x v="16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"/>
    <x v="3"/>
    <n v="5000"/>
    <n v="0"/>
    <n v="5000"/>
    <n v="0"/>
    <n v="5250"/>
    <x v="11"/>
    <n v="5797.55"/>
    <n v="5797.55"/>
    <n v="0"/>
    <n v="5797.55"/>
    <n v="0"/>
    <n v="0"/>
  </r>
  <r>
    <d v="2025-09-11T00:00:00"/>
    <x v="73"/>
    <x v="16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3310.89"/>
    <n v="0"/>
    <n v="0"/>
  </r>
  <r>
    <d v="2025-09-11T00:00:00"/>
    <x v="74"/>
    <x v="16"/>
    <s v="ฟีล กู๊ด 80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3"/>
    <n v="3000"/>
    <n v="0"/>
    <n v="3000"/>
    <n v="0"/>
    <n v="3150"/>
    <x v="11"/>
    <n v="3478.5300000000007"/>
    <n v="3478.5300000000007"/>
    <n v="0"/>
    <n v="3478.5300000000007"/>
    <n v="0"/>
    <n v="0"/>
  </r>
  <r>
    <s v="ประมาณการ"/>
    <x v="3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1"/>
    <n v="10756.900000000001"/>
    <n v="10756.900000000001"/>
    <n v="0"/>
    <n v="10756.900000000001"/>
    <n v="0"/>
    <n v="0"/>
  </r>
  <r>
    <d v="2025-07-16T00:00:00"/>
    <x v="75"/>
    <x v="14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0"/>
    <n v="3310.89"/>
    <n v="0"/>
  </r>
  <r>
    <d v="2025-06-18T00:00:00"/>
    <x v="76"/>
    <x v="16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3"/>
    <n v="8000"/>
    <n v="470"/>
    <n v="7530"/>
    <n v="0"/>
    <n v="7906.5"/>
    <x v="11"/>
    <n v="8310.3338999999996"/>
    <n v="8310.3338999999996"/>
    <n v="0"/>
    <n v="8310.3338999999996"/>
    <n v="0"/>
    <n v="0"/>
  </r>
  <r>
    <d v="2023-05-20T00:00:00"/>
    <x v="77"/>
    <x v="14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1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1"/>
    <n v="341830.11390000023"/>
    <n v="341830.11390000023"/>
    <n v="0"/>
    <n v="333001.07390000019"/>
    <n v="8829.0399999999991"/>
    <s v="ระบุในSD"/>
  </r>
  <r>
    <s v="ประมาณการ"/>
    <x v="3"/>
    <x v="23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30000"/>
    <n v="0"/>
    <n v="30000"/>
    <n v="0"/>
    <n v="31500"/>
    <x v="14"/>
    <n v="29756.100000000002"/>
    <n v="29756.100000000002"/>
    <n v="0"/>
    <n v="0"/>
    <n v="0"/>
    <n v="0"/>
  </r>
  <r>
    <s v="ประมาณการ"/>
    <x v="3"/>
    <x v="24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9"/>
    <n v="30000"/>
    <n v="0"/>
    <n v="30000"/>
    <n v="0"/>
    <n v="31500"/>
    <x v="14"/>
    <n v="29756.100000000002"/>
    <n v="29756.100000000002"/>
    <n v="0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4"/>
    <n v="59512.200000000004"/>
    <n v="59512.200000000004"/>
    <n v="0"/>
    <n v="0"/>
    <n v="0"/>
    <s v="ระบุในSD"/>
  </r>
  <r>
    <d v="2024-11-05T00:00:00"/>
    <x v="78"/>
    <x v="25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3"/>
    <n v="100000"/>
    <n v="1500"/>
    <n v="98500"/>
    <n v="0"/>
    <n v="103425"/>
    <x v="15"/>
    <n v="105955.465"/>
    <n v="20359"/>
    <n v="85596.464999999997"/>
    <n v="0"/>
    <n v="0"/>
    <n v="0"/>
  </r>
  <r>
    <d v="2024-11-05T00:00:00"/>
    <x v="78"/>
    <x v="25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3"/>
    <n v="337878"/>
    <n v="0"/>
    <n v="337878"/>
    <n v="0"/>
    <n v="354771.9"/>
    <x v="15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5"/>
    <n v="469407.45082000003"/>
    <n v="20359"/>
    <n v="449048.45082000003"/>
    <n v="0"/>
    <n v="0"/>
    <s v="ระบุในSD"/>
  </r>
  <r>
    <d v="2025-08-25T00:00:00"/>
    <x v="79"/>
    <x v="26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7"/>
    <n v="5000"/>
    <n v="5000"/>
    <n v="0"/>
    <n v="0"/>
    <n v="0"/>
    <x v="16"/>
    <n v="0"/>
    <n v="0"/>
    <n v="0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6"/>
    <n v="0"/>
    <n v="0"/>
    <n v="0"/>
    <n v="0"/>
    <n v="0"/>
    <s v="ระบุในSD"/>
  </r>
  <r>
    <s v="ประมาณการ"/>
    <x v="3"/>
    <x v="22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0"/>
    <x v="17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7"/>
    <n v="12433.3"/>
    <n v="12433.3"/>
    <n v="0"/>
    <n v="0"/>
    <n v="0"/>
    <s v="ระบุในSD"/>
  </r>
  <r>
    <d v="2025-09-11T00:00:00"/>
    <x v="80"/>
    <x v="22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8"/>
    <n v="10000"/>
    <n v="500"/>
    <n v="9500"/>
    <n v="0"/>
    <n v="9975"/>
    <x v="18"/>
    <n v="11811.635"/>
    <n v="11811.635"/>
    <n v="0"/>
    <n v="11811.635"/>
    <n v="0"/>
    <n v="0"/>
  </r>
  <r>
    <d v="2025-09-01T00:00:00"/>
    <x v="81"/>
    <x v="22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9"/>
    <n v="30000"/>
    <n v="3600"/>
    <n v="26400"/>
    <n v="9475"/>
    <n v="21551.25"/>
    <x v="18"/>
    <n v="26795.315662500001"/>
    <n v="5484"/>
    <n v="21311.315662500001"/>
    <n v="5484"/>
    <n v="21311.315662500001"/>
    <n v="0"/>
  </r>
  <r>
    <d v="2025-09-01T00:00:00"/>
    <x v="82"/>
    <x v="22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4"/>
    <n v="10000"/>
    <n v="0"/>
    <n v="10000"/>
    <n v="0"/>
    <n v="10500"/>
    <x v="18"/>
    <n v="12433.3"/>
    <n v="0"/>
    <n v="12433.3"/>
    <n v="0"/>
    <n v="12433.3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8"/>
    <n v="51040.250662499995"/>
    <n v="17295.635000000002"/>
    <n v="33744.6156625"/>
    <n v="17295.635000000002"/>
    <n v="33744.6156625"/>
    <s v="ระบุในSD"/>
  </r>
  <r>
    <d v="2025-09-09T00:00:00"/>
    <x v="83"/>
    <x v="27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7"/>
    <n v="50000"/>
    <n v="50000"/>
    <n v="0"/>
    <n v="52550"/>
    <n v="0"/>
    <x v="19"/>
    <n v="0"/>
    <n v="0"/>
    <n v="0"/>
    <n v="0"/>
    <n v="0"/>
    <n v="0"/>
  </r>
  <r>
    <d v="1899-12-30T00:00:00"/>
    <x v="6"/>
    <x v="27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9"/>
    <n v="50000"/>
    <n v="700"/>
    <n v="49300"/>
    <n v="0"/>
    <n v="51765"/>
    <x v="19"/>
    <n v="58541.285000000003"/>
    <n v="5780"/>
    <n v="52761.285000000003"/>
    <n v="0"/>
    <n v="0"/>
    <n v="0"/>
  </r>
  <r>
    <s v="ประมาณการ"/>
    <x v="3"/>
    <x v="22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0"/>
    <x v="19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19"/>
    <n v="65316.735000000001"/>
    <n v="5780"/>
    <n v="59536.735000000001"/>
    <n v="0"/>
    <n v="6775.4500000000007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74F17-BAC3-42C9-AF57-5750D44F08FC}" name="PivotTable2" cacheId="28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8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5">
        <item h="1" x="1"/>
        <item x="77"/>
        <item x="3"/>
        <item x="52"/>
        <item x="54"/>
        <item x="55"/>
        <item x="6"/>
        <item x="78"/>
        <item x="51"/>
        <item x="68"/>
        <item x="67"/>
        <item x="50"/>
        <item x="53"/>
        <item x="48"/>
        <item x="32"/>
        <item x="22"/>
        <item x="36"/>
        <item x="49"/>
        <item x="46"/>
        <item x="76"/>
        <item x="45"/>
        <item x="37"/>
        <item x="65"/>
        <item x="62"/>
        <item x="72"/>
        <item x="63"/>
        <item x="75"/>
        <item x="34"/>
        <item x="57"/>
        <item x="0"/>
        <item x="35"/>
        <item x="33"/>
        <item x="28"/>
        <item x="29"/>
        <item x="30"/>
        <item x="31"/>
        <item x="44"/>
        <item x="26"/>
        <item x="40"/>
        <item x="69"/>
        <item x="70"/>
        <item x="71"/>
        <item x="79"/>
        <item x="81"/>
        <item x="82"/>
        <item x="7"/>
        <item x="8"/>
        <item x="17"/>
        <item x="47"/>
        <item x="20"/>
        <item x="18"/>
        <item x="19"/>
        <item x="9"/>
        <item x="10"/>
        <item x="21"/>
        <item x="23"/>
        <item x="24"/>
        <item x="25"/>
        <item x="38"/>
        <item x="41"/>
        <item x="42"/>
        <item x="39"/>
        <item x="43"/>
        <item x="59"/>
        <item x="60"/>
        <item x="73"/>
        <item x="74"/>
        <item x="66"/>
        <item x="64"/>
        <item x="80"/>
        <item x="83"/>
        <item x="4"/>
        <item x="11"/>
        <item x="58"/>
        <item x="13"/>
        <item x="2"/>
        <item x="12"/>
        <item x="61"/>
        <item x="5"/>
        <item x="14"/>
        <item x="15"/>
        <item x="16"/>
        <item x="27"/>
        <item x="56"/>
        <item t="default"/>
      </items>
    </pivotField>
    <pivotField axis="axisPage" compact="0" outline="0" subtotalTop="0" showAll="0">
      <items count="29">
        <item x="1"/>
        <item x="0"/>
        <item x="22"/>
        <item x="17"/>
        <item x="25"/>
        <item x="7"/>
        <item x="10"/>
        <item x="16"/>
        <item x="14"/>
        <item x="21"/>
        <item x="27"/>
        <item x="23"/>
        <item x="24"/>
        <item x="3"/>
        <item x="4"/>
        <item x="8"/>
        <item x="9"/>
        <item x="15"/>
        <item x="13"/>
        <item x="26"/>
        <item x="12"/>
        <item x="11"/>
        <item x="5"/>
        <item x="18"/>
        <item x="2"/>
        <item x="6"/>
        <item x="19"/>
        <item x="2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3"/>
        <item h="1" x="32"/>
        <item x="7"/>
        <item x="2"/>
        <item x="16"/>
        <item x="4"/>
        <item x="0"/>
        <item x="15"/>
        <item x="8"/>
        <item x="18"/>
        <item x="9"/>
        <item h="1" x="10"/>
        <item h="1" x="11"/>
        <item h="1" x="19"/>
        <item h="1" x="12"/>
        <item h="1" x="5"/>
        <item h="1" x="20"/>
        <item h="1" x="21"/>
        <item h="1" x="22"/>
        <item h="1" x="23"/>
        <item h="1" x="24"/>
        <item h="1" x="25"/>
        <item h="1" x="13"/>
        <item h="1" x="26"/>
        <item h="1" x="27"/>
        <item h="1" x="6"/>
        <item h="1" x="28"/>
        <item h="1" x="29"/>
        <item h="1" x="17"/>
        <item h="1" x="30"/>
        <item h="1" x="31"/>
        <item h="1" x="14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h="1" x="0"/>
        <item h="1" x="1"/>
        <item x="2"/>
        <item h="1" x="3"/>
        <item x="5"/>
        <item x="6"/>
        <item x="4"/>
        <item h="1" x="7"/>
        <item x="10"/>
        <item x="8"/>
        <item h="1" x="9"/>
        <item x="11"/>
        <item h="1" x="12"/>
        <item h="1" x="13"/>
        <item x="15"/>
        <item x="14"/>
        <item x="16"/>
        <item x="17"/>
        <item x="18"/>
        <item x="19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2">
    <i>
      <x v="4"/>
    </i>
    <i>
      <x v="5"/>
    </i>
    <i>
      <x v="6"/>
    </i>
    <i>
      <x v="8"/>
    </i>
    <i>
      <x v="9"/>
    </i>
    <i>
      <x v="11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86">
      <pivotArea outline="0" collapsedLevelsAreSubtotals="1" fieldPosition="0"/>
    </format>
    <format dxfId="85">
      <pivotArea dataOnly="0" labelOnly="1" outline="0" axis="axisValues" fieldPosition="0"/>
    </format>
    <format dxfId="84">
      <pivotArea dataOnly="0" outline="0" fieldPosition="0">
        <references count="1">
          <reference field="25" count="0" defaultSubtotal="1"/>
        </references>
      </pivotArea>
    </format>
    <format dxfId="83">
      <pivotArea dataOnly="0" outline="0" fieldPosition="0">
        <references count="1">
          <reference field="25" count="0" defaultSubtotal="1"/>
        </references>
      </pivotArea>
    </format>
    <format dxfId="82">
      <pivotArea dataOnly="0" outline="0" fieldPosition="0">
        <references count="1">
          <reference field="25" count="0" defaultSubtotal="1"/>
        </references>
      </pivotArea>
    </format>
    <format dxfId="81">
      <pivotArea outline="0" fieldPosition="0">
        <references count="1">
          <reference field="4294967294" count="1" selected="0">
            <x v="3"/>
          </reference>
        </references>
      </pivotArea>
    </format>
    <format dxfId="80">
      <pivotArea outline="0" fieldPosition="0">
        <references count="2">
          <reference field="4294967294" count="1" selected="0">
            <x v="3"/>
          </reference>
          <reference field="25" count="7" selected="0">
            <x v="4"/>
            <x v="6"/>
            <x v="8"/>
            <x v="9"/>
            <x v="11"/>
            <x v="15"/>
            <x v="16"/>
          </reference>
        </references>
      </pivotArea>
    </format>
    <format dxfId="79">
      <pivotArea outline="0" fieldPosition="0">
        <references count="2">
          <reference field="4294967294" count="1" selected="0">
            <x v="3"/>
          </reference>
          <reference field="25" count="7" selected="0">
            <x v="4"/>
            <x v="6"/>
            <x v="8"/>
            <x v="9"/>
            <x v="11"/>
            <x v="15"/>
            <x v="16"/>
          </reference>
        </references>
      </pivotArea>
    </format>
    <format dxfId="78">
      <pivotArea outline="0" fieldPosition="0">
        <references count="2">
          <reference field="4294967294" count="1" selected="0">
            <x v="5"/>
          </reference>
          <reference field="25" count="8" selected="0">
            <x v="4"/>
            <x v="6"/>
            <x v="8"/>
            <x v="9"/>
            <x v="11"/>
            <x v="15"/>
            <x v="16"/>
            <x v="18"/>
          </reference>
        </references>
      </pivotArea>
    </format>
    <format dxfId="77">
      <pivotArea outline="0" fieldPosition="0">
        <references count="2">
          <reference field="4294967294" count="1" selected="0">
            <x v="5"/>
          </reference>
          <reference field="25" count="1" selected="0">
            <x v="6"/>
          </reference>
        </references>
      </pivotArea>
    </format>
    <format dxfId="76">
      <pivotArea outline="0" fieldPosition="0">
        <references count="2">
          <reference field="4294967294" count="1" selected="0">
            <x v="5"/>
          </reference>
          <reference field="25" count="4" selected="0">
            <x v="8"/>
            <x v="9"/>
            <x v="11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467CC9-816D-4B87-BC59-947510EEC761}" name="PivotTable2" cacheId="28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2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5">
        <item h="1" x="1"/>
        <item x="77"/>
        <item h="1" x="3"/>
        <item x="52"/>
        <item x="54"/>
        <item x="55"/>
        <item x="6"/>
        <item x="78"/>
        <item x="51"/>
        <item x="68"/>
        <item x="67"/>
        <item x="50"/>
        <item x="53"/>
        <item x="36"/>
        <item x="22"/>
        <item x="48"/>
        <item x="32"/>
        <item x="49"/>
        <item x="46"/>
        <item x="76"/>
        <item x="63"/>
        <item x="75"/>
        <item x="37"/>
        <item x="45"/>
        <item x="65"/>
        <item x="62"/>
        <item x="72"/>
        <item x="34"/>
        <item x="57"/>
        <item x="35"/>
        <item x="33"/>
        <item x="28"/>
        <item x="40"/>
        <item x="79"/>
        <item x="0"/>
        <item x="29"/>
        <item x="30"/>
        <item x="31"/>
        <item x="44"/>
        <item x="26"/>
        <item x="69"/>
        <item x="70"/>
        <item x="71"/>
        <item x="81"/>
        <item x="82"/>
        <item x="7"/>
        <item x="8"/>
        <item x="17"/>
        <item x="47"/>
        <item x="20"/>
        <item x="18"/>
        <item x="19"/>
        <item x="9"/>
        <item x="10"/>
        <item x="21"/>
        <item x="23"/>
        <item x="24"/>
        <item x="25"/>
        <item x="38"/>
        <item x="41"/>
        <item x="42"/>
        <item x="39"/>
        <item x="43"/>
        <item x="59"/>
        <item x="60"/>
        <item x="73"/>
        <item x="74"/>
        <item x="66"/>
        <item x="64"/>
        <item x="80"/>
        <item x="83"/>
        <item x="4"/>
        <item x="11"/>
        <item x="58"/>
        <item x="13"/>
        <item x="2"/>
        <item x="12"/>
        <item x="61"/>
        <item x="5"/>
        <item x="14"/>
        <item x="15"/>
        <item x="16"/>
        <item x="27"/>
        <item x="56"/>
        <item t="default"/>
      </items>
    </pivotField>
    <pivotField axis="axisPage" compact="0" outline="0" subtotalTop="0" showAll="0">
      <items count="29">
        <item x="1"/>
        <item x="0"/>
        <item x="22"/>
        <item x="17"/>
        <item x="25"/>
        <item x="7"/>
        <item x="10"/>
        <item x="16"/>
        <item x="14"/>
        <item x="21"/>
        <item x="27"/>
        <item x="23"/>
        <item x="24"/>
        <item x="3"/>
        <item x="4"/>
        <item x="8"/>
        <item x="9"/>
        <item x="13"/>
        <item x="15"/>
        <item x="26"/>
        <item x="12"/>
        <item x="11"/>
        <item x="5"/>
        <item x="18"/>
        <item x="2"/>
        <item x="6"/>
        <item x="19"/>
        <item x="2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3"/>
        <item h="1" x="32"/>
        <item x="7"/>
        <item x="2"/>
        <item x="16"/>
        <item x="4"/>
        <item x="0"/>
        <item x="15"/>
        <item x="8"/>
        <item x="18"/>
        <item x="9"/>
        <item h="1" x="10"/>
        <item h="1" x="11"/>
        <item h="1" x="19"/>
        <item h="1" x="12"/>
        <item h="1" x="5"/>
        <item h="1" x="20"/>
        <item h="1" x="21"/>
        <item h="1" x="22"/>
        <item h="1" x="23"/>
        <item h="1" x="24"/>
        <item h="1" x="25"/>
        <item h="1" x="13"/>
        <item h="1" x="26"/>
        <item h="1" x="27"/>
        <item h="1" x="6"/>
        <item h="1" x="28"/>
        <item h="1" x="29"/>
        <item h="1" x="17"/>
        <item h="1" x="30"/>
        <item h="1" x="31"/>
        <item h="1" x="14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2"/>
        <item x="3"/>
        <item x="5"/>
        <item x="6"/>
        <item x="4"/>
        <item x="7"/>
        <item x="10"/>
        <item x="8"/>
        <item x="9"/>
        <item x="11"/>
        <item x="12"/>
        <item x="13"/>
        <item x="15"/>
        <item x="14"/>
        <item x="16"/>
        <item x="17"/>
        <item x="18"/>
        <item x="19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6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6"/>
    </i>
    <i>
      <x v="18"/>
    </i>
    <i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8">
    <format dxfId="75">
      <pivotArea outline="0" collapsedLevelsAreSubtotals="1" fieldPosition="0"/>
    </format>
    <format dxfId="74">
      <pivotArea dataOnly="0" labelOnly="1" outline="0" axis="axisValues" fieldPosition="0"/>
    </format>
    <format dxfId="73">
      <pivotArea dataOnly="0" outline="0" fieldPosition="0">
        <references count="1">
          <reference field="25" count="0" defaultSubtotal="1"/>
        </references>
      </pivotArea>
    </format>
    <format dxfId="72">
      <pivotArea dataOnly="0" outline="0" fieldPosition="0">
        <references count="1">
          <reference field="25" count="0" defaultSubtotal="1"/>
        </references>
      </pivotArea>
    </format>
    <format dxfId="71">
      <pivotArea dataOnly="0" outline="0" fieldPosition="0">
        <references count="1">
          <reference field="25" count="0" defaultSubtotal="1"/>
        </references>
      </pivotArea>
    </format>
    <format dxfId="70">
      <pivotArea outline="0" fieldPosition="0">
        <references count="2">
          <reference field="4294967294" count="1" selected="0">
            <x v="3"/>
          </reference>
          <reference field="25" count="1" selected="0">
            <x v="16"/>
          </reference>
        </references>
      </pivotArea>
    </format>
    <format dxfId="69">
      <pivotArea outline="0" fieldPosition="0">
        <references count="2">
          <reference field="4294967294" count="1" selected="0">
            <x v="2"/>
          </reference>
          <reference field="25" count="6" selected="0">
            <x v="6"/>
            <x v="8"/>
            <x v="9"/>
            <x v="11"/>
            <x v="14"/>
            <x v="15"/>
          </reference>
        </references>
      </pivotArea>
    </format>
    <format dxfId="68">
      <pivotArea outline="0" fieldPosition="0">
        <references count="2">
          <reference field="4294967294" count="1" selected="0">
            <x v="2"/>
          </reference>
          <reference field="25" count="4" selected="0">
            <x v="16"/>
            <x v="17"/>
            <x v="18"/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B7A480-7BAE-4F71-8654-69C9C6BFB464}" name="PivotTable2" cacheId="28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12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5">
        <item h="1" x="1"/>
        <item x="77"/>
        <item h="1" x="3"/>
        <item x="52"/>
        <item x="54"/>
        <item x="55"/>
        <item x="6"/>
        <item x="78"/>
        <item x="51"/>
        <item x="68"/>
        <item x="67"/>
        <item x="50"/>
        <item x="53"/>
        <item x="36"/>
        <item x="22"/>
        <item x="48"/>
        <item x="32"/>
        <item x="49"/>
        <item x="46"/>
        <item x="76"/>
        <item x="63"/>
        <item x="75"/>
        <item x="45"/>
        <item x="37"/>
        <item x="65"/>
        <item x="62"/>
        <item x="72"/>
        <item h="1" x="34"/>
        <item h="1" x="57"/>
        <item h="1" x="0"/>
        <item h="1" x="35"/>
        <item h="1" x="33"/>
        <item h="1" x="28"/>
        <item h="1" x="29"/>
        <item h="1" x="30"/>
        <item h="1" x="31"/>
        <item h="1" x="44"/>
        <item h="1" x="26"/>
        <item h="1" x="40"/>
        <item h="1" x="69"/>
        <item h="1" x="70"/>
        <item h="1" x="71"/>
        <item h="1" x="79"/>
        <item h="1" x="81"/>
        <item h="1" x="82"/>
        <item h="1" x="7"/>
        <item h="1" x="8"/>
        <item h="1" x="17"/>
        <item h="1" x="47"/>
        <item h="1" x="20"/>
        <item h="1" x="18"/>
        <item h="1" x="19"/>
        <item h="1" x="2"/>
        <item h="1" x="4"/>
        <item h="1" x="9"/>
        <item h="1" x="10"/>
        <item h="1" x="11"/>
        <item h="1" x="12"/>
        <item h="1" x="13"/>
        <item h="1" x="21"/>
        <item h="1" x="23"/>
        <item h="1" x="24"/>
        <item h="1" x="38"/>
        <item h="1" x="25"/>
        <item h="1" x="41"/>
        <item h="1" x="42"/>
        <item h="1" x="39"/>
        <item h="1" x="43"/>
        <item h="1" x="58"/>
        <item h="1" x="59"/>
        <item h="1" x="60"/>
        <item h="1" x="61"/>
        <item h="1" x="73"/>
        <item h="1" x="74"/>
        <item h="1" x="66"/>
        <item h="1" x="64"/>
        <item h="1" x="80"/>
        <item h="1" x="83"/>
        <item h="1" x="5"/>
        <item h="1" x="14"/>
        <item h="1" x="15"/>
        <item h="1" x="16"/>
        <item h="1" x="27"/>
        <item h="1" x="56"/>
        <item t="default"/>
      </items>
    </pivotField>
    <pivotField axis="axisRow" compact="0" outline="0" subtotalTop="0" showAll="0">
      <items count="29">
        <item x="1"/>
        <item x="0"/>
        <item x="22"/>
        <item x="17"/>
        <item x="25"/>
        <item x="7"/>
        <item x="10"/>
        <item x="16"/>
        <item x="14"/>
        <item x="21"/>
        <item x="27"/>
        <item x="23"/>
        <item x="24"/>
        <item x="3"/>
        <item x="4"/>
        <item x="8"/>
        <item x="9"/>
        <item x="13"/>
        <item x="15"/>
        <item x="26"/>
        <item x="12"/>
        <item x="11"/>
        <item x="2"/>
        <item x="5"/>
        <item x="18"/>
        <item x="6"/>
        <item x="19"/>
        <item x="2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3"/>
        <item h="1" x="32"/>
        <item h="1" x="7"/>
        <item x="2"/>
        <item h="1" x="16"/>
        <item h="1" x="4"/>
        <item x="0"/>
        <item x="15"/>
        <item h="1" x="8"/>
        <item h="1" x="18"/>
        <item h="1" x="9"/>
        <item h="1" x="10"/>
        <item h="1" x="11"/>
        <item h="1" x="19"/>
        <item h="1" x="12"/>
        <item h="1" x="5"/>
        <item h="1" x="20"/>
        <item h="1" x="21"/>
        <item h="1" x="22"/>
        <item h="1" x="23"/>
        <item h="1" x="24"/>
        <item h="1" x="25"/>
        <item h="1" x="13"/>
        <item h="1" x="26"/>
        <item h="1" x="27"/>
        <item h="1" x="6"/>
        <item h="1" x="28"/>
        <item h="1" x="29"/>
        <item h="1" x="17"/>
        <item h="1" x="30"/>
        <item h="1" x="31"/>
        <item h="1" x="14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2"/>
        <item x="3"/>
        <item x="5"/>
        <item x="6"/>
        <item x="4"/>
        <item x="7"/>
        <item x="10"/>
        <item x="8"/>
        <item x="9"/>
        <item x="11"/>
        <item x="12"/>
        <item x="13"/>
        <item x="15"/>
        <item x="14"/>
        <item x="16"/>
        <item x="17"/>
        <item x="18"/>
        <item x="19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8">
    <i>
      <x v="7"/>
      <x v="21"/>
    </i>
    <i t="default">
      <x v="7"/>
    </i>
    <i>
      <x v="9"/>
      <x v="17"/>
    </i>
    <i t="default">
      <x v="9"/>
    </i>
    <i>
      <x v="11"/>
      <x v="7"/>
    </i>
    <i r="1">
      <x v="21"/>
    </i>
    <i t="default">
      <x v="1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67">
      <pivotArea outline="0" collapsedLevelsAreSubtotals="1" fieldPosition="0"/>
    </format>
    <format dxfId="66">
      <pivotArea dataOnly="0" labelOnly="1" outline="0" axis="axisValues" fieldPosition="0"/>
    </format>
    <format dxfId="65">
      <pivotArea dataOnly="0" outline="0" fieldPosition="0">
        <references count="1">
          <reference field="25" count="0" defaultSubtotal="1"/>
        </references>
      </pivotArea>
    </format>
    <format dxfId="64">
      <pivotArea dataOnly="0" outline="0" fieldPosition="0">
        <references count="1">
          <reference field="25" count="0" defaultSubtotal="1"/>
        </references>
      </pivotArea>
    </format>
    <format dxfId="63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6F3C9D-C1E5-4472-AF68-5AF16D47BBAD}" name="PivotTable2" cacheId="28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12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5">
        <item h="1" x="1"/>
        <item h="1" x="77"/>
        <item x="3"/>
        <item h="1" x="52"/>
        <item h="1" x="54"/>
        <item h="1" x="55"/>
        <item h="1" x="6"/>
        <item h="1" x="78"/>
        <item h="1" x="51"/>
        <item h="1" x="68"/>
        <item h="1" x="67"/>
        <item h="1" x="50"/>
        <item h="1" x="53"/>
        <item h="1" x="36"/>
        <item h="1" x="22"/>
        <item h="1" x="48"/>
        <item h="1" x="32"/>
        <item h="1" x="49"/>
        <item h="1" x="46"/>
        <item h="1" x="76"/>
        <item h="1" x="45"/>
        <item h="1" x="37"/>
        <item h="1" x="65"/>
        <item h="1" x="62"/>
        <item h="1" x="72"/>
        <item h="1" x="63"/>
        <item h="1" x="75"/>
        <item h="1" x="34"/>
        <item h="1" x="57"/>
        <item h="1" x="0"/>
        <item h="1" x="35"/>
        <item h="1" x="33"/>
        <item h="1" x="28"/>
        <item h="1" x="29"/>
        <item h="1" x="30"/>
        <item h="1" x="31"/>
        <item h="1" x="44"/>
        <item h="1" x="26"/>
        <item h="1" x="40"/>
        <item h="1" x="69"/>
        <item h="1" x="70"/>
        <item h="1" x="71"/>
        <item h="1" x="79"/>
        <item h="1" x="81"/>
        <item h="1" x="82"/>
        <item h="1" x="7"/>
        <item h="1" x="8"/>
        <item h="1" x="17"/>
        <item h="1" x="47"/>
        <item h="1" x="20"/>
        <item h="1" x="18"/>
        <item h="1" x="19"/>
        <item h="1" x="2"/>
        <item h="1" x="4"/>
        <item h="1" x="5"/>
        <item h="1" x="9"/>
        <item h="1" x="10"/>
        <item h="1" x="11"/>
        <item h="1" x="12"/>
        <item h="1" x="13"/>
        <item h="1" x="14"/>
        <item h="1" x="15"/>
        <item h="1" x="16"/>
        <item h="1" x="21"/>
        <item h="1" x="23"/>
        <item h="1" x="24"/>
        <item h="1" x="25"/>
        <item h="1" x="27"/>
        <item h="1" x="38"/>
        <item h="1" x="39"/>
        <item h="1" x="41"/>
        <item h="1" x="42"/>
        <item h="1" x="43"/>
        <item h="1" x="56"/>
        <item h="1" x="58"/>
        <item h="1" x="59"/>
        <item h="1" x="60"/>
        <item h="1" x="61"/>
        <item h="1" x="64"/>
        <item h="1" x="66"/>
        <item h="1" x="73"/>
        <item h="1" x="74"/>
        <item h="1" x="80"/>
        <item h="1" x="83"/>
        <item t="default"/>
      </items>
    </pivotField>
    <pivotField axis="axisRow" compact="0" outline="0" subtotalTop="0" showAll="0">
      <items count="29">
        <item x="1"/>
        <item x="0"/>
        <item x="22"/>
        <item x="17"/>
        <item x="25"/>
        <item x="7"/>
        <item x="10"/>
        <item x="16"/>
        <item x="14"/>
        <item x="21"/>
        <item x="27"/>
        <item x="23"/>
        <item x="24"/>
        <item x="3"/>
        <item x="4"/>
        <item x="8"/>
        <item x="9"/>
        <item x="13"/>
        <item x="15"/>
        <item x="26"/>
        <item x="12"/>
        <item x="11"/>
        <item x="2"/>
        <item x="5"/>
        <item x="6"/>
        <item x="18"/>
        <item x="19"/>
        <item x="2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3"/>
        <item h="1" x="32"/>
        <item h="1" x="7"/>
        <item x="2"/>
        <item h="1" x="16"/>
        <item h="1" x="4"/>
        <item x="0"/>
        <item x="15"/>
        <item h="1" x="8"/>
        <item h="1" x="18"/>
        <item x="9"/>
        <item h="1" x="10"/>
        <item h="1" x="11"/>
        <item h="1" x="19"/>
        <item h="1" x="12"/>
        <item h="1" x="5"/>
        <item h="1" x="20"/>
        <item h="1" x="21"/>
        <item h="1" x="22"/>
        <item h="1" x="23"/>
        <item h="1" x="24"/>
        <item h="1" x="25"/>
        <item h="1" x="13"/>
        <item h="1" x="26"/>
        <item h="1" x="27"/>
        <item h="1" x="6"/>
        <item h="1" x="28"/>
        <item h="1" x="29"/>
        <item h="1" x="17"/>
        <item h="1" x="30"/>
        <item h="1" x="31"/>
        <item h="1" x="14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2"/>
        <item x="3"/>
        <item x="5"/>
        <item x="6"/>
        <item x="4"/>
        <item x="7"/>
        <item x="10"/>
        <item x="8"/>
        <item x="9"/>
        <item x="11"/>
        <item x="12"/>
        <item x="13"/>
        <item x="15"/>
        <item x="14"/>
        <item x="16"/>
        <item x="17"/>
        <item x="18"/>
        <item x="19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8">
    <i>
      <x v="15"/>
      <x v="11"/>
    </i>
    <i r="1">
      <x v="12"/>
    </i>
    <i t="default">
      <x v="15"/>
    </i>
    <i>
      <x v="17"/>
      <x v="2"/>
    </i>
    <i t="default">
      <x v="17"/>
    </i>
    <i>
      <x v="19"/>
      <x v="2"/>
    </i>
    <i t="default"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9">
    <format dxfId="62">
      <pivotArea outline="0" collapsedLevelsAreSubtotals="1" fieldPosition="0"/>
    </format>
    <format dxfId="61">
      <pivotArea dataOnly="0" labelOnly="1" outline="0" axis="axisValues" fieldPosition="0"/>
    </format>
    <format dxfId="60">
      <pivotArea dataOnly="0" outline="0" fieldPosition="0">
        <references count="1">
          <reference field="25" count="0" defaultSubtotal="1"/>
        </references>
      </pivotArea>
    </format>
    <format dxfId="59">
      <pivotArea dataOnly="0" outline="0" fieldPosition="0">
        <references count="1">
          <reference field="25" count="0" defaultSubtotal="1"/>
        </references>
      </pivotArea>
    </format>
    <format dxfId="58">
      <pivotArea dataOnly="0" outline="0" fieldPosition="0">
        <references count="1">
          <reference field="25" count="0" defaultSubtotal="1"/>
        </references>
      </pivotArea>
    </format>
    <format dxfId="57">
      <pivotArea dataOnly="0" outline="0" fieldPosition="0">
        <references count="1">
          <reference field="2" count="1">
            <x v="11"/>
          </reference>
        </references>
      </pivotArea>
    </format>
    <format dxfId="56">
      <pivotArea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25" count="1" selected="0">
            <x v="18"/>
          </reference>
        </references>
      </pivotArea>
    </format>
    <format dxfId="55">
      <pivotArea dataOnly="0" labelOnly="1" outline="0" fieldPosition="0">
        <references count="1">
          <reference field="25" count="1">
            <x v="18"/>
          </reference>
        </references>
      </pivotArea>
    </format>
    <format dxfId="54">
      <pivotArea dataOnly="0" labelOnly="1" outline="0" fieldPosition="0">
        <references count="2">
          <reference field="2" count="1">
            <x v="2"/>
          </reference>
          <reference field="25" count="1" selected="0">
            <x v="18"/>
          </reference>
        </references>
      </pivotArea>
    </format>
    <format dxfId="53">
      <pivotArea dataOnly="0" labelOnly="1" outline="0" fieldPosition="0">
        <references count="1">
          <reference field="25" count="1">
            <x v="16"/>
          </reference>
        </references>
      </pivotArea>
    </format>
    <format dxfId="52">
      <pivotArea outline="0" fieldPosition="0">
        <references count="2">
          <reference field="2" count="1" selected="0">
            <x v="11"/>
          </reference>
          <reference field="25" count="1" selected="0">
            <x v="15"/>
          </reference>
        </references>
      </pivotArea>
    </format>
    <format dxfId="51">
      <pivotArea dataOnly="0" labelOnly="1" outline="0" fieldPosition="0">
        <references count="1">
          <reference field="25" count="1">
            <x v="15"/>
          </reference>
        </references>
      </pivotArea>
    </format>
    <format dxfId="50">
      <pivotArea dataOnly="0" labelOnly="1" outline="0" fieldPosition="0">
        <references count="2">
          <reference field="2" count="1">
            <x v="11"/>
          </reference>
          <reference field="25" count="1" selected="0">
            <x v="15"/>
          </reference>
        </references>
      </pivotArea>
    </format>
    <format dxfId="49">
      <pivotArea dataOnly="0" labelOnly="1" outline="0" fieldPosition="0">
        <references count="1">
          <reference field="25" count="1">
            <x v="11"/>
          </reference>
        </references>
      </pivotArea>
    </format>
    <format dxfId="48">
      <pivotArea dataOnly="0" labelOnly="1" outline="0" fieldPosition="0">
        <references count="1">
          <reference field="25" count="1">
            <x v="9"/>
          </reference>
        </references>
      </pivotArea>
    </format>
    <format dxfId="47">
      <pivotArea dataOnly="0" labelOnly="1" outline="0" fieldPosition="0">
        <references count="2">
          <reference field="2" count="2">
            <x v="3"/>
            <x v="6"/>
          </reference>
          <reference field="25" count="1" selected="0">
            <x v="9"/>
          </reference>
        </references>
      </pivotArea>
    </format>
    <format dxfId="46">
      <pivotArea dataOnly="0" labelOnly="1" outline="0" fieldPosition="0">
        <references count="1">
          <reference field="25" count="1">
            <x v="6"/>
          </reference>
        </references>
      </pivotArea>
    </format>
    <format dxfId="45">
      <pivotArea dataOnly="0" labelOnly="1" outline="0" fieldPosition="0">
        <references count="1">
          <reference field="25" count="1">
            <x v="4"/>
          </reference>
        </references>
      </pivotArea>
    </format>
    <format dxfId="44">
      <pivotArea dataOnly="0" labelOnly="1" outline="0" fieldPosition="0">
        <references count="2">
          <reference field="2" count="1">
            <x v="1"/>
          </reference>
          <reference field="25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CD38DC-CB6C-4B31-B617-4F8324F30F5E}" name="PivotTable2" cacheId="28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4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2"/>
        <item x="70"/>
        <item x="1"/>
        <item x="42"/>
        <item x="46"/>
        <item x="47"/>
        <item x="45"/>
        <item x="77"/>
        <item x="41"/>
        <item x="67"/>
        <item x="68"/>
        <item x="69"/>
        <item x="40"/>
        <item x="44"/>
        <item x="75"/>
        <item x="11"/>
        <item x="35"/>
        <item x="36"/>
        <item x="29"/>
        <item x="18"/>
        <item x="43"/>
        <item x="38"/>
        <item x="39"/>
        <item x="34"/>
        <item x="24"/>
        <item x="66"/>
        <item x="0"/>
        <item x="3"/>
        <item x="8"/>
        <item x="9"/>
        <item x="4"/>
        <item x="7"/>
        <item x="13"/>
        <item x="14"/>
        <item x="22"/>
        <item x="27"/>
        <item x="33"/>
        <item x="37"/>
        <item x="48"/>
        <item x="50"/>
        <item x="49"/>
        <item x="51"/>
        <item x="52"/>
        <item x="57"/>
        <item x="64"/>
        <item x="65"/>
        <item x="71"/>
        <item x="79"/>
        <item x="32"/>
        <item x="78"/>
        <item x="58"/>
        <item x="59"/>
        <item x="76"/>
        <item x="5"/>
        <item x="6"/>
        <item x="15"/>
        <item x="16"/>
        <item x="20"/>
        <item x="21"/>
        <item x="61"/>
        <item x="62"/>
        <item x="63"/>
        <item x="74"/>
        <item x="10"/>
        <item x="17"/>
        <item x="23"/>
        <item x="25"/>
        <item x="26"/>
        <item x="28"/>
        <item x="30"/>
        <item x="31"/>
        <item x="53"/>
        <item x="54"/>
        <item x="55"/>
        <item x="60"/>
        <item x="12"/>
        <item x="19"/>
        <item x="56"/>
        <item x="72"/>
        <item x="73"/>
        <item t="default"/>
      </items>
    </pivotField>
    <pivotField axis="axisRow" compact="0" outline="0" subtotalTop="0" showAll="0">
      <items count="36">
        <item x="2"/>
        <item x="9"/>
        <item x="24"/>
        <item x="16"/>
        <item x="31"/>
        <item x="19"/>
        <item x="6"/>
        <item x="10"/>
        <item x="13"/>
        <item x="15"/>
        <item x="23"/>
        <item x="32"/>
        <item x="34"/>
        <item x="27"/>
        <item x="1"/>
        <item x="28"/>
        <item x="3"/>
        <item x="4"/>
        <item x="8"/>
        <item x="18"/>
        <item x="0"/>
        <item x="5"/>
        <item x="7"/>
        <item x="12"/>
        <item x="17"/>
        <item x="25"/>
        <item x="21"/>
        <item x="22"/>
        <item x="30"/>
        <item x="33"/>
        <item x="29"/>
        <item x="11"/>
        <item x="20"/>
        <item x="14"/>
        <item x="2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1"/>
        <item h="1" x="0"/>
        <item x="5"/>
        <item x="3"/>
        <item x="6"/>
        <item x="10"/>
        <item x="7"/>
        <item x="8"/>
        <item x="9"/>
        <item h="1" x="14"/>
        <item h="1" x="12"/>
        <item h="1" x="15"/>
        <item h="1" x="11"/>
        <item h="1" x="13"/>
        <item h="1" x="16"/>
        <item h="1" x="17"/>
        <item h="1" x="18"/>
        <item h="1" x="4"/>
        <item h="1" x="19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x="5"/>
        <item x="8"/>
        <item x="6"/>
        <item x="7"/>
        <item x="10"/>
        <item x="9"/>
        <item x="14"/>
        <item x="15"/>
        <item x="13"/>
        <item x="11"/>
        <item x="16"/>
        <item x="17"/>
        <item x="18"/>
        <item x="19"/>
        <item x="12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39">
    <i>
      <x v="2"/>
      <x v="1"/>
    </i>
    <i t="default">
      <x v="2"/>
    </i>
    <i>
      <x v="3"/>
      <x v="7"/>
    </i>
    <i t="default">
      <x v="3"/>
    </i>
    <i>
      <x v="4"/>
      <x v="21"/>
    </i>
    <i t="default">
      <x v="4"/>
    </i>
    <i>
      <x v="5"/>
      <x v="31"/>
    </i>
    <i t="default">
      <x v="5"/>
    </i>
    <i>
      <x v="6"/>
      <x v="5"/>
    </i>
    <i r="1">
      <x v="7"/>
    </i>
    <i t="default">
      <x v="6"/>
    </i>
    <i>
      <x v="7"/>
      <x v="7"/>
    </i>
    <i r="1">
      <x v="8"/>
    </i>
    <i r="1">
      <x v="23"/>
    </i>
    <i r="1">
      <x v="33"/>
    </i>
    <i t="default">
      <x v="7"/>
    </i>
    <i>
      <x v="9"/>
      <x v="26"/>
    </i>
    <i r="1">
      <x v="27"/>
    </i>
    <i r="1">
      <x v="32"/>
    </i>
    <i t="default">
      <x v="9"/>
    </i>
    <i>
      <x v="10"/>
      <x v="32"/>
    </i>
    <i t="default">
      <x v="10"/>
    </i>
    <i>
      <x v="11"/>
      <x v="28"/>
    </i>
    <i t="default">
      <x v="11"/>
    </i>
    <i>
      <x v="13"/>
      <x v="30"/>
    </i>
    <i t="default">
      <x v="13"/>
    </i>
    <i>
      <x v="14"/>
      <x v="13"/>
    </i>
    <i r="1">
      <x v="25"/>
    </i>
    <i r="1">
      <x v="34"/>
    </i>
    <i t="default">
      <x v="14"/>
    </i>
    <i>
      <x v="15"/>
      <x v="11"/>
    </i>
    <i t="default">
      <x v="15"/>
    </i>
    <i>
      <x v="16"/>
      <x v="29"/>
    </i>
    <i t="default">
      <x v="16"/>
    </i>
    <i>
      <x v="18"/>
      <x v="12"/>
    </i>
    <i t="default">
      <x v="18"/>
    </i>
    <i>
      <x v="19"/>
      <x v="34"/>
    </i>
    <i t="default"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43">
      <pivotArea outline="0" collapsedLevelsAreSubtotals="1" fieldPosition="0"/>
    </format>
    <format dxfId="42">
      <pivotArea dataOnly="0" labelOnly="1" outline="0" axis="axisValues" fieldPosition="0"/>
    </format>
    <format dxfId="41">
      <pivotArea dataOnly="0" outline="0" fieldPosition="0">
        <references count="1">
          <reference field="25" count="0" defaultSubtotal="1"/>
        </references>
      </pivotArea>
    </format>
    <format dxfId="40">
      <pivotArea dataOnly="0" outline="0" fieldPosition="0">
        <references count="1">
          <reference field="25" count="0" defaultSubtotal="1"/>
        </references>
      </pivotArea>
    </format>
    <format dxfId="39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808919-A449-4C64-84E6-58D856D4D32B}" name="PivotTable2" cacheId="28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4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5">
        <item h="1" x="1"/>
        <item x="77"/>
        <item h="1" x="3"/>
        <item x="52"/>
        <item x="54"/>
        <item x="55"/>
        <item x="6"/>
        <item x="78"/>
        <item x="51"/>
        <item x="68"/>
        <item x="67"/>
        <item x="50"/>
        <item x="53"/>
        <item x="49"/>
        <item x="36"/>
        <item x="22"/>
        <item x="32"/>
        <item x="46"/>
        <item x="48"/>
        <item x="76"/>
        <item x="63"/>
        <item x="75"/>
        <item x="37"/>
        <item x="45"/>
        <item x="65"/>
        <item x="62"/>
        <item x="72"/>
        <item x="34"/>
        <item x="57"/>
        <item x="35"/>
        <item x="33"/>
        <item x="28"/>
        <item x="40"/>
        <item x="0"/>
        <item x="7"/>
        <item x="8"/>
        <item x="17"/>
        <item x="47"/>
        <item x="26"/>
        <item x="20"/>
        <item x="18"/>
        <item x="19"/>
        <item x="29"/>
        <item x="30"/>
        <item x="31"/>
        <item x="44"/>
        <item x="69"/>
        <item x="70"/>
        <item x="71"/>
        <item x="79"/>
        <item x="81"/>
        <item x="82"/>
        <item x="2"/>
        <item x="4"/>
        <item x="9"/>
        <item x="10"/>
        <item x="11"/>
        <item x="12"/>
        <item x="13"/>
        <item x="21"/>
        <item x="23"/>
        <item x="24"/>
        <item x="38"/>
        <item x="25"/>
        <item x="41"/>
        <item x="42"/>
        <item x="39"/>
        <item x="43"/>
        <item x="58"/>
        <item x="59"/>
        <item x="60"/>
        <item x="61"/>
        <item x="73"/>
        <item x="74"/>
        <item x="66"/>
        <item x="64"/>
        <item x="80"/>
        <item x="83"/>
        <item x="5"/>
        <item x="14"/>
        <item x="15"/>
        <item x="16"/>
        <item x="27"/>
        <item x="56"/>
        <item t="default"/>
      </items>
    </pivotField>
    <pivotField axis="axisPage" compact="0" outline="0" subtotalTop="0" showAll="0">
      <items count="29">
        <item x="1"/>
        <item x="0"/>
        <item x="22"/>
        <item x="17"/>
        <item x="25"/>
        <item x="7"/>
        <item x="10"/>
        <item x="16"/>
        <item x="14"/>
        <item x="21"/>
        <item x="27"/>
        <item x="23"/>
        <item x="24"/>
        <item x="3"/>
        <item x="4"/>
        <item x="8"/>
        <item x="13"/>
        <item x="9"/>
        <item x="12"/>
        <item x="15"/>
        <item x="26"/>
        <item x="11"/>
        <item x="2"/>
        <item x="5"/>
        <item x="18"/>
        <item x="6"/>
        <item x="19"/>
        <item x="2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3"/>
        <item h="1" x="32"/>
        <item h="1" x="7"/>
        <item h="1" x="2"/>
        <item h="1" x="16"/>
        <item h="1" x="4"/>
        <item h="1" x="0"/>
        <item h="1" x="15"/>
        <item h="1" x="8"/>
        <item h="1" x="18"/>
        <item h="1" x="9"/>
        <item x="10"/>
        <item x="11"/>
        <item x="19"/>
        <item x="12"/>
        <item x="5"/>
        <item x="20"/>
        <item x="21"/>
        <item x="22"/>
        <item x="23"/>
        <item x="24"/>
        <item x="25"/>
        <item x="13"/>
        <item x="26"/>
        <item x="27"/>
        <item x="6"/>
        <item x="28"/>
        <item x="29"/>
        <item x="17"/>
        <item x="30"/>
        <item x="31"/>
        <item x="14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2"/>
        <item x="3"/>
        <item x="5"/>
        <item x="6"/>
        <item x="4"/>
        <item x="7"/>
        <item x="10"/>
        <item x="8"/>
        <item x="9"/>
        <item x="11"/>
        <item x="12"/>
        <item x="13"/>
        <item x="15"/>
        <item x="14"/>
        <item x="16"/>
        <item x="17"/>
        <item x="18"/>
        <item x="19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8">
    <i>
      <x v="4"/>
    </i>
    <i>
      <x v="6"/>
    </i>
    <i>
      <x v="8"/>
    </i>
    <i>
      <x v="9"/>
    </i>
    <i>
      <x v="10"/>
    </i>
    <i>
      <x v="11"/>
    </i>
    <i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6">
    <format dxfId="38">
      <pivotArea outline="0" collapsedLevelsAreSubtotals="1" fieldPosition="0"/>
    </format>
    <format dxfId="37">
      <pivotArea dataOnly="0" labelOnly="1" outline="0" axis="axisValues" fieldPosition="0"/>
    </format>
    <format dxfId="36">
      <pivotArea dataOnly="0" outline="0" fieldPosition="0">
        <references count="1">
          <reference field="25" count="0" defaultSubtotal="1"/>
        </references>
      </pivotArea>
    </format>
    <format dxfId="35">
      <pivotArea dataOnly="0" outline="0" fieldPosition="0">
        <references count="1">
          <reference field="25" count="0" defaultSubtotal="1"/>
        </references>
      </pivotArea>
    </format>
    <format dxfId="34">
      <pivotArea dataOnly="0" outline="0" fieldPosition="0">
        <references count="1">
          <reference field="25" count="0" defaultSubtotal="1"/>
        </references>
      </pivotArea>
    </format>
    <format dxfId="33">
      <pivotArea outline="0" fieldPosition="0">
        <references count="2">
          <reference field="4294967294" count="1" selected="0">
            <x v="3"/>
          </reference>
          <reference field="25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8B5E2-F0CC-4284-B6AC-6CA99CBCB964}" name="PivotTable2" cacheId="28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16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90">
        <item h="1" x="1"/>
        <item x="79"/>
        <item h="1" x="4"/>
        <item x="53"/>
        <item x="55"/>
        <item x="56"/>
        <item x="7"/>
        <item x="80"/>
        <item x="52"/>
        <item x="67"/>
        <item x="66"/>
        <item x="51"/>
        <item x="54"/>
        <item x="17"/>
        <item x="22"/>
        <item x="49"/>
        <item x="46"/>
        <item x="25"/>
        <item x="33"/>
        <item x="50"/>
        <item x="48"/>
        <item x="78"/>
        <item x="47"/>
        <item x="34"/>
        <item x="65"/>
        <item x="64"/>
        <item x="71"/>
        <item x="76"/>
        <item x="77"/>
        <item h="1" x="44"/>
        <item h="1" x="57"/>
        <item h="1" x="0"/>
        <item h="1" x="2"/>
        <item h="1" x="3"/>
        <item h="1" x="5"/>
        <item h="1" x="6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8"/>
        <item h="1" x="19"/>
        <item h="1" x="20"/>
        <item h="1" x="21"/>
        <item h="1" x="23"/>
        <item h="1" x="24"/>
        <item h="1" x="26"/>
        <item h="1" x="27"/>
        <item h="1" x="28"/>
        <item h="1" x="29"/>
        <item h="1" x="30"/>
        <item h="1" x="31"/>
        <item h="1" x="32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5"/>
        <item h="1" x="58"/>
        <item h="1" x="59"/>
        <item h="1" x="60"/>
        <item h="1" x="61"/>
        <item h="1" x="62"/>
        <item h="1" x="63"/>
        <item h="1" x="68"/>
        <item h="1" x="69"/>
        <item h="1" x="70"/>
        <item h="1" x="72"/>
        <item h="1" x="73"/>
        <item h="1" x="74"/>
        <item h="1" x="75"/>
        <item h="1" x="81"/>
        <item h="1" x="82"/>
        <item h="1" x="83"/>
        <item h="1" x="84"/>
        <item h="1" x="85"/>
        <item h="1" x="86"/>
        <item h="1" x="87"/>
        <item h="1" x="88"/>
        <item t="default"/>
      </items>
    </pivotField>
    <pivotField axis="axisRow" compact="0" outline="0" subtotalTop="0" showAll="0">
      <items count="28">
        <item x="1"/>
        <item x="2"/>
        <item x="20"/>
        <item x="15"/>
        <item x="23"/>
        <item x="7"/>
        <item x="10"/>
        <item x="16"/>
        <item x="13"/>
        <item x="17"/>
        <item x="25"/>
        <item x="26"/>
        <item x="21"/>
        <item x="0"/>
        <item x="22"/>
        <item x="4"/>
        <item x="5"/>
        <item x="9"/>
        <item x="12"/>
        <item x="8"/>
        <item x="11"/>
        <item x="14"/>
        <item x="19"/>
        <item x="6"/>
        <item x="3"/>
        <item x="18"/>
        <item x="2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x="4"/>
        <item h="1" x="30"/>
        <item h="1" x="6"/>
        <item h="1" x="7"/>
        <item h="1" x="11"/>
        <item h="1" x="0"/>
        <item h="1" x="3"/>
        <item h="1" x="12"/>
        <item h="1" x="5"/>
        <item h="1" x="2"/>
        <item h="1" x="13"/>
        <item h="1" x="8"/>
        <item h="1" x="31"/>
        <item h="1" x="9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1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1"/>
        <item x="0"/>
        <item x="2"/>
        <item x="3"/>
        <item x="4"/>
        <item x="6"/>
        <item x="7"/>
        <item x="5"/>
        <item x="10"/>
        <item x="8"/>
        <item x="9"/>
        <item x="12"/>
        <item x="11"/>
        <item x="15"/>
        <item x="14"/>
        <item x="13"/>
        <item x="16"/>
        <item x="17"/>
        <item x="18"/>
        <item x="19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2">
    <i>
      <x v="6"/>
      <x v="6"/>
    </i>
    <i t="default">
      <x v="6"/>
    </i>
    <i>
      <x v="9"/>
      <x v="6"/>
    </i>
    <i r="1">
      <x v="7"/>
    </i>
    <i t="default">
      <x v="9"/>
    </i>
    <i>
      <x v="11"/>
      <x v="2"/>
    </i>
    <i r="1">
      <x v="7"/>
    </i>
    <i r="1">
      <x v="8"/>
    </i>
    <i t="default">
      <x v="11"/>
    </i>
    <i>
      <x v="13"/>
      <x v="4"/>
    </i>
    <i t="default">
      <x v="1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32">
      <pivotArea outline="0" collapsedLevelsAreSubtotals="1" fieldPosition="0"/>
    </format>
    <format dxfId="31">
      <pivotArea dataOnly="0" labelOnly="1" outline="0" axis="axisValues" fieldPosition="0"/>
    </format>
    <format dxfId="30">
      <pivotArea dataOnly="0" outline="0" fieldPosition="0">
        <references count="1">
          <reference field="25" count="0" defaultSubtotal="1"/>
        </references>
      </pivotArea>
    </format>
    <format dxfId="29">
      <pivotArea dataOnly="0" outline="0" fieldPosition="0">
        <references count="1">
          <reference field="25" count="0" defaultSubtotal="1"/>
        </references>
      </pivotArea>
    </format>
    <format dxfId="28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74745-7FD2-49D7-8C1D-DF9084A35546}" name="PivotTable2" cacheId="28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9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2"/>
        <item h="1" x="70"/>
        <item x="1"/>
        <item h="1" x="42"/>
        <item h="1" x="46"/>
        <item h="1" x="47"/>
        <item h="1" x="45"/>
        <item h="1" x="77"/>
        <item h="1" x="41"/>
        <item h="1" x="67"/>
        <item h="1" x="68"/>
        <item h="1" x="69"/>
        <item h="1" x="40"/>
        <item h="1" x="44"/>
        <item h="1" x="75"/>
        <item h="1" x="11"/>
        <item h="1" x="35"/>
        <item h="1" x="36"/>
        <item h="1" x="29"/>
        <item h="1" x="18"/>
        <item h="1" x="43"/>
        <item h="1" x="38"/>
        <item h="1" x="39"/>
        <item h="1" x="24"/>
        <item h="1" x="34"/>
        <item h="1" x="66"/>
        <item h="1" x="0"/>
        <item h="1" x="27"/>
        <item h="1" x="14"/>
        <item h="1" x="37"/>
        <item h="1" x="22"/>
        <item h="1" x="50"/>
        <item h="1" x="49"/>
        <item h="1" x="51"/>
        <item h="1" x="57"/>
        <item h="1" x="64"/>
        <item h="1" x="65"/>
        <item h="1" x="79"/>
        <item h="1" x="3"/>
        <item h="1" x="4"/>
        <item h="1" x="7"/>
        <item h="1" x="8"/>
        <item h="1" x="9"/>
        <item h="1" x="13"/>
        <item h="1" x="32"/>
        <item h="1" x="33"/>
        <item h="1" x="48"/>
        <item h="1" x="52"/>
        <item h="1" x="58"/>
        <item h="1" x="59"/>
        <item h="1" x="71"/>
        <item h="1" x="76"/>
        <item h="1" x="78"/>
        <item h="1" x="5"/>
        <item h="1" x="6"/>
        <item h="1" x="15"/>
        <item h="1" x="16"/>
        <item h="1" x="20"/>
        <item h="1" x="21"/>
        <item h="1" x="61"/>
        <item h="1" x="62"/>
        <item h="1" x="63"/>
        <item h="1" x="74"/>
        <item h="1" x="10"/>
        <item h="1" x="17"/>
        <item h="1" x="23"/>
        <item h="1" x="25"/>
        <item h="1" x="26"/>
        <item h="1" x="28"/>
        <item h="1" x="30"/>
        <item h="1" x="31"/>
        <item h="1" x="53"/>
        <item h="1" x="54"/>
        <item h="1" x="55"/>
        <item h="1" x="60"/>
        <item h="1" x="12"/>
        <item h="1" x="19"/>
        <item h="1" x="56"/>
        <item h="1" x="72"/>
        <item h="1" x="73"/>
        <item t="default"/>
      </items>
    </pivotField>
    <pivotField axis="axisRow" compact="0" outline="0" subtotalTop="0" showAll="0">
      <items count="36">
        <item x="2"/>
        <item x="9"/>
        <item x="24"/>
        <item x="16"/>
        <item x="31"/>
        <item x="19"/>
        <item x="6"/>
        <item x="10"/>
        <item x="13"/>
        <item x="15"/>
        <item x="23"/>
        <item x="32"/>
        <item x="34"/>
        <item x="27"/>
        <item x="1"/>
        <item x="28"/>
        <item x="3"/>
        <item x="4"/>
        <item x="8"/>
        <item x="18"/>
        <item x="7"/>
        <item x="12"/>
        <item x="0"/>
        <item x="17"/>
        <item x="25"/>
        <item x="22"/>
        <item x="21"/>
        <item x="5"/>
        <item x="30"/>
        <item x="33"/>
        <item x="29"/>
        <item x="11"/>
        <item x="20"/>
        <item x="14"/>
        <item x="2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1"/>
        <item h="1" x="0"/>
        <item x="5"/>
        <item x="3"/>
        <item x="6"/>
        <item h="1" x="10"/>
        <item x="7"/>
        <item x="8"/>
        <item x="9"/>
        <item h="1" x="14"/>
        <item h="1" x="12"/>
        <item h="1" x="15"/>
        <item h="1" x="11"/>
        <item h="1" x="13"/>
        <item h="1" x="16"/>
        <item h="1" x="17"/>
        <item h="1" x="18"/>
        <item h="1" x="4"/>
        <item h="1" x="19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x="5"/>
        <item x="8"/>
        <item x="6"/>
        <item x="7"/>
        <item x="10"/>
        <item x="9"/>
        <item x="14"/>
        <item x="15"/>
        <item x="13"/>
        <item x="11"/>
        <item x="16"/>
        <item x="17"/>
        <item x="18"/>
        <item x="19"/>
        <item x="12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5">
    <i>
      <x v="14"/>
      <x v="13"/>
    </i>
    <i t="default">
      <x v="14"/>
    </i>
    <i>
      <x v="15"/>
      <x v="11"/>
    </i>
    <i t="default">
      <x v="1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27">
      <pivotArea outline="0" collapsedLevelsAreSubtotals="1" fieldPosition="0"/>
    </format>
    <format dxfId="26">
      <pivotArea dataOnly="0" labelOnly="1" outline="0" axis="axisValues" fieldPosition="0"/>
    </format>
    <format dxfId="25">
      <pivotArea dataOnly="0" outline="0" fieldPosition="0">
        <references count="1">
          <reference field="25" count="0" defaultSubtotal="1"/>
        </references>
      </pivotArea>
    </format>
    <format dxfId="24">
      <pivotArea dataOnly="0" outline="0" fieldPosition="0">
        <references count="1">
          <reference field="25" count="0" defaultSubtotal="1"/>
        </references>
      </pivotArea>
    </format>
    <format dxfId="23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555" zoomScale="80" zoomScaleNormal="80" workbookViewId="0">
      <selection activeCell="A6" sqref="A6:XFD57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45924</v>
      </c>
      <c r="E3" s="84" t="s">
        <v>52</v>
      </c>
      <c r="F3" s="84"/>
      <c r="G3" s="85">
        <v>12</v>
      </c>
      <c r="H3" s="8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6" t="s">
        <v>51</v>
      </c>
      <c r="B4" s="28" t="s">
        <v>43</v>
      </c>
      <c r="C4" s="29" t="s">
        <v>42</v>
      </c>
      <c r="D4" s="30"/>
      <c r="E4" s="87">
        <v>10.3</v>
      </c>
      <c r="F4" s="88"/>
      <c r="G4" s="89"/>
      <c r="H4" s="90"/>
      <c r="I4" s="91" t="s">
        <v>50</v>
      </c>
      <c r="J4" s="92"/>
      <c r="K4" s="93"/>
      <c r="L4" s="31" t="s">
        <v>89</v>
      </c>
      <c r="M4" s="94" t="s">
        <v>49</v>
      </c>
      <c r="N4" s="95"/>
      <c r="O4" s="95"/>
      <c r="P4" s="95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82" t="s">
        <v>46</v>
      </c>
      <c r="AA4" s="83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0</v>
      </c>
      <c r="B7" s="14">
        <f>[2]หน้าผ้า!B16</f>
        <v>0</v>
      </c>
      <c r="C7" s="9">
        <f>[2]หน้าผ้า!E16</f>
        <v>0</v>
      </c>
      <c r="D7" s="13">
        <f>[2]หน้าผ้า!F16</f>
        <v>0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>
        <f>[2]หน้าผ้า!J16</f>
        <v>0</v>
      </c>
      <c r="I7" s="9">
        <f>[2]หน้าผ้า!L16</f>
        <v>36</v>
      </c>
      <c r="J7" s="9" t="str">
        <f>[2]หน้าผ้า!M16</f>
        <v>±</v>
      </c>
      <c r="K7" s="9">
        <f>[2]หน้าผ้า!N16</f>
        <v>5</v>
      </c>
      <c r="L7" s="9">
        <f>[2]หน้าผ้า!R16</f>
        <v>0</v>
      </c>
      <c r="M7" s="10">
        <f>[2]หน้าผ้า!T16</f>
        <v>0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>
        <f>[2]หน้าผ้า!Z16</f>
        <v>0</v>
      </c>
      <c r="T7" s="12">
        <f>[2]หน้าผ้า!X16</f>
        <v>0</v>
      </c>
      <c r="U7" s="11">
        <f>[2]หน้าผ้า!AA16</f>
        <v>0</v>
      </c>
      <c r="V7" s="10">
        <f>[2]หน้าผ้า!AJ16</f>
        <v>0</v>
      </c>
      <c r="W7" s="10">
        <f>[2]หน้าผ้า!AL16</f>
        <v>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 t="e">
        <f>[2]หน้าผ้า!AQ16</f>
        <v>#REF!</v>
      </c>
      <c r="AB7" s="8" t="e">
        <f>[2]หน้าผ้า!AR16</f>
        <v>#REF!</v>
      </c>
      <c r="AC7" s="8" t="e">
        <f>[2]หน้าผ้า!AS16</f>
        <v>#REF!</v>
      </c>
      <c r="AD7" s="8" t="e">
        <f>[2]หน้าผ้า!AT16</f>
        <v>#REF!</v>
      </c>
      <c r="AE7" s="8" t="e">
        <f>[2]หน้าผ้า!AU16</f>
        <v>#REF!</v>
      </c>
      <c r="AF7" s="8" t="str">
        <f>[2]หน้าผ้า!AI16</f>
        <v>ระบุในSD</v>
      </c>
      <c r="AG7" s="1" t="str">
        <f>[3]หน้าผ้า!DC19</f>
        <v>พร้อมส่ง</v>
      </c>
      <c r="AH7" s="1">
        <f>[2]หน้าผ้า!DL16</f>
        <v>0</v>
      </c>
      <c r="AI7" s="1" t="str">
        <f>[2]หน้าผ้า!DM16</f>
        <v>Lead time</v>
      </c>
      <c r="AJ7" s="3">
        <f>[2]หน้าผ้า!DN16</f>
        <v>0</v>
      </c>
      <c r="AK7" s="3">
        <f>[2]หน้าผ้า!DQ16</f>
        <v>0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0</v>
      </c>
      <c r="AP7" s="3">
        <f>[2]หน้าผ้า!DP16</f>
        <v>0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>
        <f>[2]หน้าผ้า!EC16</f>
        <v>0</v>
      </c>
      <c r="AX7" s="2">
        <f>[2]หน้าผ้า!ED16</f>
        <v>0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WRWT140800/WRWT25800</v>
      </c>
      <c r="BD7" s="56">
        <f>[2]หน้าผ้า!CA16</f>
        <v>0</v>
      </c>
    </row>
    <row r="8" spans="1:56" ht="27.75" customHeight="1" x14ac:dyDescent="0.45">
      <c r="A8" s="3">
        <f>[2]หน้าผ้า!C17</f>
        <v>0</v>
      </c>
      <c r="B8" s="14">
        <f>[2]หน้าผ้า!B17</f>
        <v>0</v>
      </c>
      <c r="C8" s="9">
        <f>[2]หน้าผ้า!E17</f>
        <v>0</v>
      </c>
      <c r="D8" s="13" t="str">
        <f>[2]หน้าผ้า!F17</f>
        <v xml:space="preserve"> </v>
      </c>
      <c r="E8" s="9">
        <f>[2]หน้าผ้า!G17</f>
        <v>16</v>
      </c>
      <c r="F8" s="9">
        <f>[2]หน้าผ้า!H17</f>
        <v>25</v>
      </c>
      <c r="G8" s="9" t="str">
        <f>[2]หน้าผ้า!I17</f>
        <v>ขาว</v>
      </c>
      <c r="H8" s="9">
        <f>[2]หน้าผ้า!J17</f>
        <v>0</v>
      </c>
      <c r="I8" s="9">
        <f>[2]หน้าผ้า!L17</f>
        <v>45</v>
      </c>
      <c r="J8" s="9" t="str">
        <f>[2]หน้าผ้า!M17</f>
        <v>±</v>
      </c>
      <c r="K8" s="9">
        <f>[2]หน้าผ้า!N17</f>
        <v>5</v>
      </c>
      <c r="L8" s="9">
        <f>[2]หน้าผ้า!R17</f>
        <v>0</v>
      </c>
      <c r="M8" s="10">
        <f>[2]หน้าผ้า!T17</f>
        <v>0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>
        <f>[2]หน้าผ้า!Z17</f>
        <v>0</v>
      </c>
      <c r="T8" s="12">
        <f>[2]หน้าผ้า!X17</f>
        <v>0</v>
      </c>
      <c r="U8" s="11">
        <f>[2]หน้าผ้า!AA17</f>
        <v>0</v>
      </c>
      <c r="V8" s="10">
        <f>[2]หน้าผ้า!AJ17</f>
        <v>0</v>
      </c>
      <c r="W8" s="10">
        <f>[2]หน้าผ้า!AL17</f>
        <v>0</v>
      </c>
      <c r="X8" s="10">
        <f>[2]หน้าผ้า!AM17</f>
        <v>0</v>
      </c>
      <c r="Y8" s="10">
        <f>[2]หน้าผ้า!AN17</f>
        <v>0</v>
      </c>
      <c r="Z8" s="9" t="str">
        <f>[2]หน้าผ้า!AO17</f>
        <v>WSWT1625800SM</v>
      </c>
      <c r="AA8" s="8" t="e">
        <f>[2]หน้าผ้า!AQ17</f>
        <v>#REF!</v>
      </c>
      <c r="AB8" s="8" t="e">
        <f>[2]หน้าผ้า!AR17</f>
        <v>#REF!</v>
      </c>
      <c r="AC8" s="8" t="e">
        <f>[2]หน้าผ้า!AS17</f>
        <v>#REF!</v>
      </c>
      <c r="AD8" s="8" t="e">
        <f>[2]หน้าผ้า!AT17</f>
        <v>#REF!</v>
      </c>
      <c r="AE8" s="8" t="e">
        <f>[2]หน้าผ้า!AU17</f>
        <v>#REF!</v>
      </c>
      <c r="AF8" s="8" t="str">
        <f>[2]หน้าผ้า!AI17</f>
        <v>ระบุในSD</v>
      </c>
      <c r="AG8" s="1" t="str">
        <f>[3]หน้าผ้า!DC20</f>
        <v>พร้อมส่ง</v>
      </c>
      <c r="AH8" s="1">
        <f>[2]หน้าผ้า!DL17</f>
        <v>0</v>
      </c>
      <c r="AI8" s="1" t="str">
        <f>[2]หน้าผ้า!DM17</f>
        <v>Lead time</v>
      </c>
      <c r="AJ8" s="3">
        <f>[2]หน้าผ้า!DN17</f>
        <v>0</v>
      </c>
      <c r="AK8" s="3">
        <f>[2]หน้าผ้า!DQ17</f>
        <v>0</v>
      </c>
      <c r="AL8" s="3">
        <f>[2]หน้าผ้า!DR17</f>
        <v>0</v>
      </c>
      <c r="AM8" s="3">
        <f>[2]หน้าผ้า!DS17</f>
        <v>0</v>
      </c>
      <c r="AN8" s="3">
        <f>[2]หน้าผ้า!DT17</f>
        <v>0</v>
      </c>
      <c r="AO8" s="3">
        <f>[2]หน้าผ้า!DU17</f>
        <v>0</v>
      </c>
      <c r="AP8" s="3">
        <f>[2]หน้าผ้า!DP17</f>
        <v>0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>
        <f>[2]หน้าผ้า!EC17</f>
        <v>0</v>
      </c>
      <c r="AX8" s="2">
        <f>[2]หน้าผ้า!ED17</f>
        <v>0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WRWT160800/WRWT25800</v>
      </c>
      <c r="BD8" s="56">
        <f>[2]หน้าผ้า!CA17</f>
        <v>0</v>
      </c>
    </row>
    <row r="9" spans="1:56" ht="27.75" customHeight="1" x14ac:dyDescent="0.45">
      <c r="A9" s="3">
        <f>[2]หน้าผ้า!C18</f>
        <v>45897</v>
      </c>
      <c r="B9" s="14" t="str">
        <f>[2]หน้าผ้า!B18</f>
        <v>MK68-001045</v>
      </c>
      <c r="C9" s="9" t="str">
        <f>[2]หน้าผ้า!E18</f>
        <v>บจก.เคอรี่ฟลาวมิลล์</v>
      </c>
      <c r="D9" s="13" t="str">
        <f>[2]หน้าผ้า!F18</f>
        <v>น้องเอินโดนัท 10กก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>
        <f>[2]หน้าผ้า!J18</f>
        <v>0</v>
      </c>
      <c r="I9" s="9">
        <f>[2]หน้าผ้า!L18</f>
        <v>45</v>
      </c>
      <c r="J9" s="9" t="str">
        <f>[2]หน้าผ้า!M18</f>
        <v>±</v>
      </c>
      <c r="K9" s="9">
        <f>[2]หน้าผ้า!N18</f>
        <v>5</v>
      </c>
      <c r="L9" s="9" t="str">
        <f>[2]หน้าผ้า!R18</f>
        <v>ไม่</v>
      </c>
      <c r="M9" s="10" t="str">
        <f>[2]หน้าผ้า!T18</f>
        <v>ไม่สวมถุงใน</v>
      </c>
      <c r="N9" s="9">
        <f>[2]หน้าผ้า!U18</f>
        <v>0</v>
      </c>
      <c r="O9" s="9">
        <f>[2]หน้าผ้า!V18</f>
        <v>0</v>
      </c>
      <c r="P9" s="10">
        <f>[2]หน้าผ้า!AB18</f>
        <v>0</v>
      </c>
      <c r="Q9" s="10">
        <f>[2]หน้าผ้า!AC18</f>
        <v>0</v>
      </c>
      <c r="R9" s="10">
        <f>[2]หน้าผ้า!AD18</f>
        <v>0</v>
      </c>
      <c r="S9" s="9" t="str">
        <f>[2]หน้าผ้า!Z18</f>
        <v>ห่ออัดเบลแบน500</v>
      </c>
      <c r="T9" s="12">
        <f>[2]หน้าผ้า!X18</f>
        <v>45925</v>
      </c>
      <c r="U9" s="11">
        <f>[2]หน้าผ้า!AA18</f>
        <v>5000</v>
      </c>
      <c r="V9" s="10">
        <f>[2]หน้าผ้า!AJ18</f>
        <v>5000</v>
      </c>
      <c r="W9" s="10">
        <f>[2]หน้าผ้า!AL18</f>
        <v>0</v>
      </c>
      <c r="X9" s="10">
        <f>[2]หน้าผ้า!AM18</f>
        <v>5400</v>
      </c>
      <c r="Y9" s="10">
        <f>[2]หน้าผ้า!AN18</f>
        <v>0</v>
      </c>
      <c r="Z9" s="9" t="str">
        <f>[2]หน้าผ้า!AO18</f>
        <v>WSWT1625800</v>
      </c>
      <c r="AA9" s="8">
        <f>[2]หน้าผ้า!AQ18</f>
        <v>0</v>
      </c>
      <c r="AB9" s="8">
        <f>[2]หน้าผ้า!AR18</f>
        <v>0</v>
      </c>
      <c r="AC9" s="8">
        <f>[2]หน้าผ้า!AS18</f>
        <v>0</v>
      </c>
      <c r="AD9" s="8">
        <f>[2]หน้าผ้า!AT18</f>
        <v>0</v>
      </c>
      <c r="AE9" s="8">
        <f>[2]หน้าผ้า!AU18</f>
        <v>0</v>
      </c>
      <c r="AF9" s="8">
        <f>[2]หน้าผ้า!AI18</f>
        <v>0</v>
      </c>
      <c r="AG9" s="1" t="str">
        <f>[3]หน้าผ้า!DC21</f>
        <v>พร้อมส่ง</v>
      </c>
      <c r="AH9" s="1" t="str">
        <f>[2]หน้าผ้า!DL18</f>
        <v>P7</v>
      </c>
      <c r="AI9" s="1">
        <f>[2]หน้าผ้า!DM18</f>
        <v>2</v>
      </c>
      <c r="AJ9" s="3">
        <f>[2]หน้าผ้า!DN18</f>
        <v>45925</v>
      </c>
      <c r="AK9" s="3">
        <f>[2]หน้าผ้า!DQ18</f>
        <v>0</v>
      </c>
      <c r="AL9" s="3">
        <f>[2]หน้าผ้า!DR18</f>
        <v>45916</v>
      </c>
      <c r="AM9" s="3">
        <f>[2]หน้าผ้า!DS18</f>
        <v>45923</v>
      </c>
      <c r="AN9" s="3">
        <f>[2]หน้าผ้า!DT18</f>
        <v>45924</v>
      </c>
      <c r="AO9" s="3">
        <f>[2]หน้าผ้า!DU18</f>
        <v>45924</v>
      </c>
      <c r="AP9" s="3">
        <f>[2]หน้าผ้า!DP18</f>
        <v>45920</v>
      </c>
      <c r="AQ9" s="3">
        <f>[2]หน้าผ้า!DW18</f>
        <v>0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 t="str">
        <f>[2]หน้าผ้า!EC18</f>
        <v>งานพิมพ์</v>
      </c>
      <c r="AX9" s="2" t="str">
        <f>[2]หน้าผ้า!ED18</f>
        <v xml:space="preserve"> /</v>
      </c>
      <c r="AY9" s="2" t="str">
        <f>[2]หน้าผ้า!AG18</f>
        <v>สีลอกทั้งหมด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WRWT25800/WRWT25800</v>
      </c>
      <c r="BD9" s="56">
        <f>[2]หน้าผ้า!CA18</f>
        <v>0</v>
      </c>
    </row>
    <row r="10" spans="1:56" ht="27.75" customHeight="1" x14ac:dyDescent="0.45">
      <c r="A10" s="3">
        <f>[2]หน้าผ้า!C19</f>
        <v>0</v>
      </c>
      <c r="B10" s="14">
        <f>[2]หน้าผ้า!B19</f>
        <v>0</v>
      </c>
      <c r="C10" s="9">
        <f>[2]หน้าผ้า!E19</f>
        <v>0</v>
      </c>
      <c r="D10" s="13">
        <f>[2]หน้าผ้า!F19</f>
        <v>0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45</v>
      </c>
      <c r="J10" s="9" t="str">
        <f>[2]หน้าผ้า!M19</f>
        <v>±</v>
      </c>
      <c r="K10" s="9">
        <f>[2]หน้าผ้า!N19</f>
        <v>5</v>
      </c>
      <c r="L10" s="9">
        <f>[2]หน้าผ้า!R19</f>
        <v>0</v>
      </c>
      <c r="M10" s="10">
        <f>[2]หน้าผ้า!T19</f>
        <v>0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>
        <f>[2]หน้าผ้า!Z19</f>
        <v>0</v>
      </c>
      <c r="T10" s="12">
        <f>[2]หน้าผ้า!X19</f>
        <v>0</v>
      </c>
      <c r="U10" s="11">
        <f>[2]หน้าผ้า!AA19</f>
        <v>0</v>
      </c>
      <c r="V10" s="10">
        <f>[2]หน้าผ้า!AJ19</f>
        <v>0</v>
      </c>
      <c r="W10" s="10">
        <f>[2]หน้าผ้า!AL19</f>
        <v>0</v>
      </c>
      <c r="X10" s="10">
        <f>[2]หน้าผ้า!AM19</f>
        <v>0</v>
      </c>
      <c r="Y10" s="10">
        <f>[2]หน้าผ้า!AN19</f>
        <v>0</v>
      </c>
      <c r="Z10" s="9" t="str">
        <f>[2]หน้าผ้า!AO19</f>
        <v>WSWT1625800</v>
      </c>
      <c r="AA10" s="8">
        <f>[2]หน้าผ้า!AQ19</f>
        <v>0</v>
      </c>
      <c r="AB10" s="8">
        <f>[2]หน้าผ้า!AR19</f>
        <v>0</v>
      </c>
      <c r="AC10" s="8">
        <f>[2]หน้าผ้า!AS19</f>
        <v>0</v>
      </c>
      <c r="AD10" s="8">
        <f>[2]หน้าผ้า!AT19</f>
        <v>0</v>
      </c>
      <c r="AE10" s="8">
        <f>[2]หน้าผ้า!AU19</f>
        <v>0</v>
      </c>
      <c r="AF10" s="8" t="str">
        <f>[2]หน้าผ้า!AI19</f>
        <v>ระบุในSD</v>
      </c>
      <c r="AG10" s="1" t="str">
        <f>[3]หน้าผ้า!DC22</f>
        <v>ยังไม่ได้พิมพ์</v>
      </c>
      <c r="AH10" s="1">
        <f>[2]หน้าผ้า!DL19</f>
        <v>0</v>
      </c>
      <c r="AI10" s="1" t="str">
        <f>[2]หน้าผ้า!DM19</f>
        <v>Lead time</v>
      </c>
      <c r="AJ10" s="3">
        <f>[2]หน้าผ้า!DN19</f>
        <v>0</v>
      </c>
      <c r="AK10" s="3">
        <f>[2]หน้าผ้า!DQ19</f>
        <v>0</v>
      </c>
      <c r="AL10" s="3">
        <f>[2]หน้าผ้า!DR19</f>
        <v>0</v>
      </c>
      <c r="AM10" s="3">
        <f>[2]หน้าผ้า!DS19</f>
        <v>0</v>
      </c>
      <c r="AN10" s="3">
        <f>[2]หน้าผ้า!DT19</f>
        <v>0</v>
      </c>
      <c r="AO10" s="3">
        <f>[2]หน้าผ้า!DU19</f>
        <v>0</v>
      </c>
      <c r="AP10" s="3">
        <f>[2]หน้าผ้า!DP19</f>
        <v>0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>
        <f>[2]หน้าผ้า!EC19</f>
        <v>0</v>
      </c>
      <c r="AX10" s="2">
        <f>[2]หน้าผ้า!ED19</f>
        <v>0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WRWT160800/WRWT25800</v>
      </c>
      <c r="BD10" s="56">
        <f>[2]หน้าผ้า!CA19</f>
        <v>0</v>
      </c>
    </row>
    <row r="11" spans="1:56" ht="27.7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>
        <f>[2]หน้าผ้า!F20</f>
        <v>0</v>
      </c>
      <c r="E11" s="9">
        <f>[2]หน้าผ้า!G20</f>
        <v>16</v>
      </c>
      <c r="F11" s="9">
        <f>[2]หน้าผ้า!H20</f>
        <v>25</v>
      </c>
      <c r="G11" s="9">
        <f>[2]หน้าผ้า!I20</f>
        <v>0</v>
      </c>
      <c r="H11" s="9">
        <f>[2]หน้าผ้า!J20</f>
        <v>0</v>
      </c>
      <c r="I11" s="9">
        <f>[2]หน้าผ้า!L20</f>
        <v>47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WSWT1621720SMFX</v>
      </c>
      <c r="AA11" s="8" t="e">
        <f>[2]หน้าผ้า!AQ20</f>
        <v>#REF!</v>
      </c>
      <c r="AB11" s="8" t="e">
        <f>[2]หน้าผ้า!AR20</f>
        <v>#REF!</v>
      </c>
      <c r="AC11" s="8" t="e">
        <f>[2]หน้าผ้า!AS20</f>
        <v>#REF!</v>
      </c>
      <c r="AD11" s="8" t="e">
        <f>[2]หน้าผ้า!AT20</f>
        <v>#REF!</v>
      </c>
      <c r="AE11" s="8" t="e">
        <f>[2]หน้าผ้า!AU20</f>
        <v>#REF!</v>
      </c>
      <c r="AF11" s="8" t="str">
        <f>[2]หน้าผ้า!AI20</f>
        <v>ระบุในSD</v>
      </c>
      <c r="AG11" s="1" t="str">
        <f>[3]หน้าผ้า!DC23</f>
        <v>ยังไม่ได้พิมพ์</v>
      </c>
      <c r="AH11" s="1">
        <f>[2]หน้าผ้า!DL20</f>
        <v>0</v>
      </c>
      <c r="AI11" s="1">
        <f>[2]หน้าผ้า!DM20</f>
        <v>0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WRWT160720/WRWT21720</v>
      </c>
      <c r="BD11" s="56">
        <f>[2]หน้าผ้า!CA20</f>
        <v>0</v>
      </c>
    </row>
    <row r="12" spans="1:56" ht="27.7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17</v>
      </c>
      <c r="F12" s="9">
        <f>[2]หน้าผ้า!H21</f>
        <v>26</v>
      </c>
      <c r="G12" s="9">
        <f>[2]หน้าผ้า!I21</f>
        <v>0</v>
      </c>
      <c r="H12" s="9">
        <f>[2]หน้าผ้า!J21</f>
        <v>0</v>
      </c>
      <c r="I12" s="9">
        <f>[2]หน้าผ้า!L21</f>
        <v>48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WSWT1725800</v>
      </c>
      <c r="AA12" s="8" t="e">
        <f>[2]หน้าผ้า!AQ21</f>
        <v>#REF!</v>
      </c>
      <c r="AB12" s="8" t="e">
        <f>[2]หน้าผ้า!AR21</f>
        <v>#REF!</v>
      </c>
      <c r="AC12" s="8" t="e">
        <f>[2]หน้าผ้า!AS21</f>
        <v>#REF!</v>
      </c>
      <c r="AD12" s="8" t="e">
        <f>[2]หน้าผ้า!AT21</f>
        <v>#REF!</v>
      </c>
      <c r="AE12" s="8" t="e">
        <f>[2]หน้าผ้า!AU21</f>
        <v>#REF!</v>
      </c>
      <c r="AF12" s="8" t="str">
        <f>[2]หน้าผ้า!AI21</f>
        <v>ระบุในSD</v>
      </c>
      <c r="AG12" s="1" t="str">
        <f>[3]หน้าผ้า!DC24</f>
        <v>ยังไม่ได้พิมพ์</v>
      </c>
      <c r="AH12" s="1">
        <f>[2]หน้าผ้า!DL21</f>
        <v>0</v>
      </c>
      <c r="AI12" s="1">
        <f>[2]หน้าผ้า!DM21</f>
        <v>0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WRWT170800/WRWT25800</v>
      </c>
      <c r="BD12" s="56">
        <f>[2]หน้าผ้า!CA21</f>
        <v>0</v>
      </c>
    </row>
    <row r="13" spans="1:56" ht="27.75" customHeight="1" x14ac:dyDescent="0.45">
      <c r="A13" s="3">
        <f>[2]หน้าผ้า!C22</f>
        <v>45923</v>
      </c>
      <c r="B13" s="14" t="str">
        <f>[2]หน้าผ้า!B22</f>
        <v>MK68-001164</v>
      </c>
      <c r="C13" s="9" t="str">
        <f>[2]หน้าผ้า!E22</f>
        <v>ร้านเห็ดไพลิน</v>
      </c>
      <c r="D13" s="13" t="str">
        <f>[2]หน้าผ้า!F22</f>
        <v>เพชร</v>
      </c>
      <c r="E13" s="9">
        <f>[2]หน้าผ้า!G22</f>
        <v>18</v>
      </c>
      <c r="F13" s="9">
        <f>[2]หน้าผ้า!H22</f>
        <v>28</v>
      </c>
      <c r="G13" s="9" t="str">
        <f>[2]หน้าผ้า!I22</f>
        <v>ขาว</v>
      </c>
      <c r="H13" s="9">
        <f>[2]หน้าผ้า!J22</f>
        <v>0</v>
      </c>
      <c r="I13" s="9">
        <f>[2]หน้าผ้า!L22</f>
        <v>50</v>
      </c>
      <c r="J13" s="9" t="str">
        <f>[2]หน้าผ้า!M22</f>
        <v>±</v>
      </c>
      <c r="K13" s="9">
        <f>[2]หน้าผ้า!N22</f>
        <v>5</v>
      </c>
      <c r="L13" s="9" t="str">
        <f>[2]หน้าผ้า!R22</f>
        <v>ไม่</v>
      </c>
      <c r="M13" s="10">
        <f>[2]หน้าผ้า!T22</f>
        <v>19</v>
      </c>
      <c r="N13" s="9">
        <f>[2]หน้าผ้า!U22</f>
        <v>29</v>
      </c>
      <c r="O13" s="9">
        <f>[2]หน้าผ้า!V22</f>
        <v>40</v>
      </c>
      <c r="P13" s="10">
        <f>[2]หน้าผ้า!AB22</f>
        <v>67.968380191999998</v>
      </c>
      <c r="Q13" s="10">
        <f>[2]หน้าผ้า!AC22</f>
        <v>0</v>
      </c>
      <c r="R13" s="10">
        <f>[2]หน้าผ้า!AD22</f>
        <v>67.968380191999998</v>
      </c>
      <c r="S13" s="9" t="str">
        <f>[2]หน้าผ้า!Z22</f>
        <v>500กระสอบ</v>
      </c>
      <c r="T13" s="12">
        <f>[2]หน้าผ้า!X22</f>
        <v>45930</v>
      </c>
      <c r="U13" s="11">
        <f>[2]หน้าผ้า!AA22</f>
        <v>5000</v>
      </c>
      <c r="V13" s="10">
        <f>[2]หน้าผ้า!AJ22</f>
        <v>0</v>
      </c>
      <c r="W13" s="10">
        <f>[2]หน้าผ้า!AL22</f>
        <v>5000</v>
      </c>
      <c r="X13" s="10">
        <f>[2]หน้าผ้า!AM22</f>
        <v>0</v>
      </c>
      <c r="Y13" s="10">
        <f>[2]หน้าผ้า!AN22</f>
        <v>5250</v>
      </c>
      <c r="Z13" s="9" t="str">
        <f>[2]หน้าผ้า!AO22</f>
        <v>WSWT1825800</v>
      </c>
      <c r="AA13" s="8">
        <f>[2]หน้าผ้า!AQ22</f>
        <v>4121.1500000000005</v>
      </c>
      <c r="AB13" s="8">
        <f>[2]หน้าผ้า!AR22</f>
        <v>2500</v>
      </c>
      <c r="AC13" s="8">
        <f>[2]หน้าผ้า!AS22</f>
        <v>1621.1500000000005</v>
      </c>
      <c r="AD13" s="8">
        <f>[2]หน้าผ้า!AT22</f>
        <v>0</v>
      </c>
      <c r="AE13" s="8">
        <f>[2]หน้าผ้า!AU22</f>
        <v>0</v>
      </c>
      <c r="AF13" s="8">
        <f>[2]หน้าผ้า!AI22</f>
        <v>0</v>
      </c>
      <c r="AG13" s="1" t="str">
        <f>[3]หน้าผ้า!DC25</f>
        <v>ยังไม่ได้พิมพ์</v>
      </c>
      <c r="AH13" s="1" t="str">
        <f>[2]หน้าผ้า!DL22</f>
        <v>P9</v>
      </c>
      <c r="AI13" s="1">
        <f>[2]หน้าผ้า!DM22</f>
        <v>3</v>
      </c>
      <c r="AJ13" s="3">
        <f>[2]หน้าผ้า!DN22</f>
        <v>45930</v>
      </c>
      <c r="AK13" s="3">
        <f>[2]หน้าผ้า!DQ22</f>
        <v>0</v>
      </c>
      <c r="AL13" s="3">
        <f>[2]หน้าผ้า!DR22</f>
        <v>45920</v>
      </c>
      <c r="AM13" s="3">
        <f>[2]หน้าผ้า!DS22</f>
        <v>45927</v>
      </c>
      <c r="AN13" s="3">
        <f>[2]หน้าผ้า!DT22</f>
        <v>45928</v>
      </c>
      <c r="AO13" s="3">
        <f>[2]หน้าผ้า!DU22</f>
        <v>45928</v>
      </c>
      <c r="AP13" s="3">
        <f>[2]หน้าผ้า!DP22</f>
        <v>45925</v>
      </c>
      <c r="AQ13" s="3">
        <f>[2]หน้าผ้า!DW22</f>
        <v>45929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 t="str">
        <f>[2]หน้าผ้า!EC22</f>
        <v>งานพิมพ์</v>
      </c>
      <c r="AX13" s="2" t="str">
        <f>[2]หน้าผ้า!ED22</f>
        <v xml:space="preserve"> /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WRWT25800/WRWT25800</v>
      </c>
      <c r="BD13" s="56">
        <f>[2]หน้าผ้า!CA22</f>
        <v>111.53512000000003</v>
      </c>
    </row>
    <row r="14" spans="1:56" ht="27.75" customHeight="1" x14ac:dyDescent="0.45">
      <c r="A14" s="3">
        <f>[2]หน้าผ้า!C23</f>
        <v>45923</v>
      </c>
      <c r="B14" s="14" t="str">
        <f>[2]หน้าผ้า!B23</f>
        <v>MK68-001161</v>
      </c>
      <c r="C14" s="9" t="str">
        <f>[2]หน้าผ้า!E23</f>
        <v>หจก.อนนท์อุตสาหกรรม</v>
      </c>
      <c r="D14" s="13" t="str">
        <f>[2]หน้าผ้า!F23</f>
        <v>อนนท์ 20 กก.</v>
      </c>
      <c r="E14" s="9">
        <f>[2]หน้าผ้า!G23</f>
        <v>18</v>
      </c>
      <c r="F14" s="9">
        <f>[2]หน้าผ้า!H23</f>
        <v>28</v>
      </c>
      <c r="G14" s="9" t="str">
        <f>[2]หน้าผ้า!I23</f>
        <v>ขาว</v>
      </c>
      <c r="H14" s="9">
        <f>[2]หน้าผ้า!J23</f>
        <v>0</v>
      </c>
      <c r="I14" s="9">
        <f>[2]หน้าผ้า!L23</f>
        <v>50</v>
      </c>
      <c r="J14" s="9" t="str">
        <f>[2]หน้าผ้า!M23</f>
        <v>±</v>
      </c>
      <c r="K14" s="9">
        <f>[2]หน้าผ้า!N23</f>
        <v>5</v>
      </c>
      <c r="L14" s="9" t="str">
        <f>[2]หน้าผ้า!R23</f>
        <v>ไม่</v>
      </c>
      <c r="M14" s="10">
        <f>[2]หน้าผ้า!T23</f>
        <v>19</v>
      </c>
      <c r="N14" s="9">
        <f>[2]หน้าผ้า!U23</f>
        <v>31</v>
      </c>
      <c r="O14" s="9">
        <f>[2]หน้าผ้า!V23</f>
        <v>40</v>
      </c>
      <c r="P14" s="10">
        <f>[2]หน้าผ้า!AB23</f>
        <v>72.655854687999991</v>
      </c>
      <c r="Q14" s="10">
        <f>[2]หน้าผ้า!AC23</f>
        <v>0</v>
      </c>
      <c r="R14" s="10">
        <f>[2]หน้าผ้า!AD23</f>
        <v>72.655854687999991</v>
      </c>
      <c r="S14" s="9" t="str">
        <f>[2]หน้าผ้า!Z23</f>
        <v>500กระสอบแบน</v>
      </c>
      <c r="T14" s="12">
        <f>[2]หน้าผ้า!X23</f>
        <v>45950</v>
      </c>
      <c r="U14" s="11">
        <f>[2]หน้าผ้า!AA23</f>
        <v>5000</v>
      </c>
      <c r="V14" s="10">
        <f>[2]หน้าผ้า!AJ23</f>
        <v>0</v>
      </c>
      <c r="W14" s="10">
        <f>[2]หน้าผ้า!AL23</f>
        <v>5000</v>
      </c>
      <c r="X14" s="10">
        <f>[2]หน้าผ้า!AM23</f>
        <v>0</v>
      </c>
      <c r="Y14" s="10">
        <f>[2]หน้าผ้า!AN23</f>
        <v>5250</v>
      </c>
      <c r="Z14" s="9" t="str">
        <f>[2]หน้าผ้า!AO23</f>
        <v>WSWT1825800</v>
      </c>
      <c r="AA14" s="8">
        <f>[2]หน้าผ้า!AQ23</f>
        <v>4121.1500000000005</v>
      </c>
      <c r="AB14" s="8">
        <f>[2]หน้าผ้า!AR23</f>
        <v>0</v>
      </c>
      <c r="AC14" s="8">
        <f>[2]หน้าผ้า!AS23</f>
        <v>4121.1500000000005</v>
      </c>
      <c r="AD14" s="8">
        <f>[2]หน้าผ้า!AT23</f>
        <v>0</v>
      </c>
      <c r="AE14" s="8">
        <f>[2]หน้าผ้า!AU23</f>
        <v>0</v>
      </c>
      <c r="AF14" s="8">
        <f>[2]หน้าผ้า!AI23</f>
        <v>0</v>
      </c>
      <c r="AG14" s="1" t="str">
        <f>[3]หน้าผ้า!DC26</f>
        <v>ยังไม่ได้พิมพ์</v>
      </c>
      <c r="AH14" s="1" t="str">
        <f>[2]หน้าผ้า!DL23</f>
        <v>P9</v>
      </c>
      <c r="AI14" s="1">
        <f>[2]หน้าผ้า!DM23</f>
        <v>3</v>
      </c>
      <c r="AJ14" s="3">
        <f>[2]หน้าผ้า!DN23</f>
        <v>45950</v>
      </c>
      <c r="AK14" s="3">
        <f>[2]หน้าผ้า!DQ23</f>
        <v>0</v>
      </c>
      <c r="AL14" s="3">
        <f>[2]หน้าผ้า!DR23</f>
        <v>45940</v>
      </c>
      <c r="AM14" s="3">
        <f>[2]หน้าผ้า!DS23</f>
        <v>45947</v>
      </c>
      <c r="AN14" s="3">
        <f>[2]หน้าผ้า!DT23</f>
        <v>45948</v>
      </c>
      <c r="AO14" s="3">
        <f>[2]หน้าผ้า!DU23</f>
        <v>45948</v>
      </c>
      <c r="AP14" s="3">
        <f>[2]หน้าผ้า!DP23</f>
        <v>45945</v>
      </c>
      <c r="AQ14" s="3">
        <f>[2]หน้าผ้า!DW23</f>
        <v>45949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 t="str">
        <f>[2]หน้าผ้า!EC23</f>
        <v>งานพิมพ์</v>
      </c>
      <c r="AX14" s="2" t="str">
        <f>[2]หน้าผ้า!ED23</f>
        <v xml:space="preserve"> /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WRWT25800/WRWT25800</v>
      </c>
      <c r="BD14" s="56">
        <f>[2]หน้าผ้า!CA23</f>
        <v>283.53512000000006</v>
      </c>
    </row>
    <row r="15" spans="1:56" ht="27.75" customHeight="1" x14ac:dyDescent="0.45">
      <c r="A15" s="3">
        <f>[2]หน้าผ้า!C24</f>
        <v>45923</v>
      </c>
      <c r="B15" s="14" t="str">
        <f>[2]หน้าผ้า!B24</f>
        <v>MK68-001162</v>
      </c>
      <c r="C15" s="9" t="str">
        <f>[2]หน้าผ้า!E24</f>
        <v>หจก.อนนท์อุตสาหกรรม</v>
      </c>
      <c r="D15" s="13" t="str">
        <f>[2]หน้าผ้า!F24</f>
        <v>ดาว 20 กก.</v>
      </c>
      <c r="E15" s="9">
        <f>[2]หน้าผ้า!G24</f>
        <v>18</v>
      </c>
      <c r="F15" s="9">
        <f>[2]หน้าผ้า!H24</f>
        <v>28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50</v>
      </c>
      <c r="J15" s="9" t="str">
        <f>[2]หน้าผ้า!M24</f>
        <v>±</v>
      </c>
      <c r="K15" s="9">
        <f>[2]หน้าผ้า!N24</f>
        <v>5</v>
      </c>
      <c r="L15" s="9" t="str">
        <f>[2]หน้าผ้า!R24</f>
        <v>ไม่</v>
      </c>
      <c r="M15" s="10">
        <f>[2]หน้าผ้า!T24</f>
        <v>19</v>
      </c>
      <c r="N15" s="9">
        <f>[2]หน้าผ้า!U24</f>
        <v>31</v>
      </c>
      <c r="O15" s="9">
        <f>[2]หน้าผ้า!V24</f>
        <v>40</v>
      </c>
      <c r="P15" s="10">
        <f>[2]หน้าผ้า!AB24</f>
        <v>363.27927343999994</v>
      </c>
      <c r="Q15" s="10">
        <f>[2]หน้าผ้า!AC24</f>
        <v>0</v>
      </c>
      <c r="R15" s="10">
        <f>[2]หน้าผ้า!AD24</f>
        <v>363.27927343999994</v>
      </c>
      <c r="S15" s="9" t="str">
        <f>[2]หน้าผ้า!Z24</f>
        <v>500กระสอบแบน</v>
      </c>
      <c r="T15" s="12">
        <f>[2]หน้าผ้า!X24</f>
        <v>45950</v>
      </c>
      <c r="U15" s="11">
        <f>[2]หน้าผ้า!AA24</f>
        <v>25000</v>
      </c>
      <c r="V15" s="10">
        <f>[2]หน้าผ้า!AJ24</f>
        <v>0</v>
      </c>
      <c r="W15" s="10">
        <f>[2]หน้าผ้า!AL24</f>
        <v>25000</v>
      </c>
      <c r="X15" s="10">
        <f>[2]หน้าผ้า!AM24</f>
        <v>0</v>
      </c>
      <c r="Y15" s="10">
        <f>[2]หน้าผ้า!AN24</f>
        <v>26250</v>
      </c>
      <c r="Z15" s="9" t="str">
        <f>[2]หน้าผ้า!AO24</f>
        <v>WSWT1825800</v>
      </c>
      <c r="AA15" s="8">
        <f>[2]หน้าผ้า!AQ24</f>
        <v>20605.75</v>
      </c>
      <c r="AB15" s="8">
        <f>[2]หน้าผ้า!AR24</f>
        <v>0</v>
      </c>
      <c r="AC15" s="8">
        <f>[2]หน้าผ้า!AS24</f>
        <v>20605.75</v>
      </c>
      <c r="AD15" s="8">
        <f>[2]หน้าผ้า!AT24</f>
        <v>0</v>
      </c>
      <c r="AE15" s="8">
        <f>[2]หน้าผ้า!AU24</f>
        <v>0</v>
      </c>
      <c r="AF15" s="8">
        <f>[2]หน้าผ้า!AI24</f>
        <v>0</v>
      </c>
      <c r="AG15" s="1" t="str">
        <f>[3]หน้าผ้า!DC27</f>
        <v>ยังไม่ได้พิมพ์</v>
      </c>
      <c r="AH15" s="1" t="str">
        <f>[2]หน้าผ้า!DL24</f>
        <v>P9</v>
      </c>
      <c r="AI15" s="1">
        <f>[2]หน้าผ้า!DM24</f>
        <v>3</v>
      </c>
      <c r="AJ15" s="3">
        <f>[2]หน้าผ้า!DN24</f>
        <v>45950</v>
      </c>
      <c r="AK15" s="3">
        <f>[2]หน้าผ้า!DQ24</f>
        <v>0</v>
      </c>
      <c r="AL15" s="3">
        <f>[2]หน้าผ้า!DR24</f>
        <v>45940</v>
      </c>
      <c r="AM15" s="3">
        <f>[2]หน้าผ้า!DS24</f>
        <v>45947</v>
      </c>
      <c r="AN15" s="3">
        <f>[2]หน้าผ้า!DT24</f>
        <v>45948</v>
      </c>
      <c r="AO15" s="3">
        <f>[2]หน้าผ้า!DU24</f>
        <v>45948</v>
      </c>
      <c r="AP15" s="3">
        <f>[2]หน้าผ้า!DP24</f>
        <v>45945</v>
      </c>
      <c r="AQ15" s="3">
        <f>[2]หน้าผ้า!DW24</f>
        <v>45949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 t="str">
        <f>[2]หน้าผ้า!EC24</f>
        <v>งานพิมพ์</v>
      </c>
      <c r="AX15" s="2" t="str">
        <f>[2]หน้าผ้า!ED24</f>
        <v xml:space="preserve"> /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1417.6755999999998</v>
      </c>
    </row>
    <row r="16" spans="1:56" ht="27.75" customHeight="1" x14ac:dyDescent="0.45">
      <c r="A16" s="3">
        <f>[2]หน้าผ้า!C25</f>
        <v>45923</v>
      </c>
      <c r="B16" s="14" t="str">
        <f>[2]หน้าผ้า!B25</f>
        <v>MK68-001162</v>
      </c>
      <c r="C16" s="9" t="str">
        <f>[2]หน้าผ้า!E25</f>
        <v>หจก.อนนท์อุตสาหกรรม</v>
      </c>
      <c r="D16" s="13" t="str">
        <f>[2]หน้าผ้า!F25</f>
        <v>ดาว 20 กก.</v>
      </c>
      <c r="E16" s="9">
        <f>[2]หน้าผ้า!G25</f>
        <v>18</v>
      </c>
      <c r="F16" s="9">
        <f>[2]หน้าผ้า!H25</f>
        <v>28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50</v>
      </c>
      <c r="J16" s="9" t="str">
        <f>[2]หน้าผ้า!M25</f>
        <v>±</v>
      </c>
      <c r="K16" s="9">
        <f>[2]หน้าผ้า!N25</f>
        <v>5</v>
      </c>
      <c r="L16" s="9" t="str">
        <f>[2]หน้าผ้า!R25</f>
        <v>ไม่</v>
      </c>
      <c r="M16" s="10">
        <f>[2]หน้าผ้า!T25</f>
        <v>19</v>
      </c>
      <c r="N16" s="9">
        <f>[2]หน้าผ้า!U25</f>
        <v>31</v>
      </c>
      <c r="O16" s="9">
        <f>[2]หน้าผ้า!V25</f>
        <v>40</v>
      </c>
      <c r="P16" s="10">
        <f>[2]หน้าผ้า!AB25</f>
        <v>363.27927343999994</v>
      </c>
      <c r="Q16" s="10">
        <f>[2]หน้าผ้า!AC25</f>
        <v>0</v>
      </c>
      <c r="R16" s="10">
        <f>[2]หน้าผ้า!AD25</f>
        <v>363.27927343999994</v>
      </c>
      <c r="S16" s="9" t="str">
        <f>[2]หน้าผ้า!Z25</f>
        <v>500กระสอบแบน</v>
      </c>
      <c r="T16" s="12">
        <f>[2]หน้าผ้า!X25</f>
        <v>45955</v>
      </c>
      <c r="U16" s="11">
        <f>[2]หน้าผ้า!AA25</f>
        <v>25000</v>
      </c>
      <c r="V16" s="10">
        <f>[2]หน้าผ้า!AJ25</f>
        <v>0</v>
      </c>
      <c r="W16" s="10">
        <f>[2]หน้าผ้า!AL25</f>
        <v>25000</v>
      </c>
      <c r="X16" s="10">
        <f>[2]หน้าผ้า!AM25</f>
        <v>0</v>
      </c>
      <c r="Y16" s="10">
        <f>[2]หน้าผ้า!AN25</f>
        <v>26250</v>
      </c>
      <c r="Z16" s="9" t="str">
        <f>[2]หน้าผ้า!AO25</f>
        <v>WSWT1825800</v>
      </c>
      <c r="AA16" s="8">
        <f>[2]หน้าผ้า!AQ25</f>
        <v>20605.75</v>
      </c>
      <c r="AB16" s="8">
        <f>[2]หน้าผ้า!AR25</f>
        <v>0</v>
      </c>
      <c r="AC16" s="8">
        <f>[2]หน้าผ้า!AS25</f>
        <v>20605.75</v>
      </c>
      <c r="AD16" s="8">
        <f>[2]หน้าผ้า!AT25</f>
        <v>0</v>
      </c>
      <c r="AE16" s="8">
        <f>[2]หน้าผ้า!AU25</f>
        <v>0</v>
      </c>
      <c r="AF16" s="8">
        <f>[2]หน้าผ้า!AI25</f>
        <v>0</v>
      </c>
      <c r="AG16" s="1" t="str">
        <f>[3]หน้าผ้า!DC28</f>
        <v>ยังไม่ได้พิมพ์</v>
      </c>
      <c r="AH16" s="1" t="str">
        <f>[2]หน้าผ้า!DL25</f>
        <v>P9</v>
      </c>
      <c r="AI16" s="1">
        <f>[2]หน้าผ้า!DM25</f>
        <v>3</v>
      </c>
      <c r="AJ16" s="3">
        <f>[2]หน้าผ้า!DN25</f>
        <v>45955</v>
      </c>
      <c r="AK16" s="3">
        <f>[2]หน้าผ้า!DQ25</f>
        <v>0</v>
      </c>
      <c r="AL16" s="3">
        <f>[2]หน้าผ้า!DR25</f>
        <v>45945</v>
      </c>
      <c r="AM16" s="3">
        <f>[2]หน้าผ้า!DS25</f>
        <v>45952</v>
      </c>
      <c r="AN16" s="3">
        <f>[2]หน้าผ้า!DT25</f>
        <v>45953</v>
      </c>
      <c r="AO16" s="3">
        <f>[2]หน้าผ้า!DU25</f>
        <v>45953</v>
      </c>
      <c r="AP16" s="3">
        <f>[2]หน้าผ้า!DP25</f>
        <v>45950</v>
      </c>
      <c r="AQ16" s="3">
        <f>[2]หน้าผ้า!DW25</f>
        <v>45954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 t="str">
        <f>[2]หน้าผ้า!EC25</f>
        <v>งานพิมพ์</v>
      </c>
      <c r="AX16" s="2" t="str">
        <f>[2]หน้าผ้า!ED25</f>
        <v xml:space="preserve"> /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1417.6755999999998</v>
      </c>
    </row>
    <row r="17" spans="1:56" ht="27.75" customHeight="1" x14ac:dyDescent="0.45">
      <c r="A17" s="3">
        <f>[2]หน้าผ้า!C26</f>
        <v>45923</v>
      </c>
      <c r="B17" s="14" t="str">
        <f>[2]หน้าผ้า!B26</f>
        <v>MK68-001162</v>
      </c>
      <c r="C17" s="9" t="str">
        <f>[2]หน้าผ้า!E26</f>
        <v>หจก.อนนท์อุตสาหกรรม</v>
      </c>
      <c r="D17" s="13" t="str">
        <f>[2]หน้าผ้า!F26</f>
        <v>ดาว 20 กก.</v>
      </c>
      <c r="E17" s="9">
        <f>[2]หน้าผ้า!G26</f>
        <v>18</v>
      </c>
      <c r="F17" s="9">
        <f>[2]หน้าผ้า!H26</f>
        <v>28</v>
      </c>
      <c r="G17" s="9" t="str">
        <f>[2]หน้าผ้า!I26</f>
        <v>ขาว</v>
      </c>
      <c r="H17" s="9">
        <f>[2]หน้าผ้า!J26</f>
        <v>0</v>
      </c>
      <c r="I17" s="9">
        <f>[2]หน้าผ้า!L26</f>
        <v>50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ไม่</v>
      </c>
      <c r="M17" s="10">
        <f>[2]หน้าผ้า!T26</f>
        <v>19</v>
      </c>
      <c r="N17" s="9">
        <f>[2]หน้าผ้า!U26</f>
        <v>31</v>
      </c>
      <c r="O17" s="9">
        <f>[2]หน้าผ้า!V26</f>
        <v>40</v>
      </c>
      <c r="P17" s="10">
        <f>[2]หน้าผ้า!AB26</f>
        <v>363.27927343999994</v>
      </c>
      <c r="Q17" s="10">
        <f>[2]หน้าผ้า!AC26</f>
        <v>0</v>
      </c>
      <c r="R17" s="10">
        <f>[2]หน้าผ้า!AD26</f>
        <v>363.27927343999994</v>
      </c>
      <c r="S17" s="9" t="str">
        <f>[2]หน้าผ้า!Z26</f>
        <v>500กระสอบแบน</v>
      </c>
      <c r="T17" s="12">
        <f>[2]หน้าผ้า!X26</f>
        <v>45958</v>
      </c>
      <c r="U17" s="11">
        <f>[2]หน้าผ้า!AA26</f>
        <v>25000</v>
      </c>
      <c r="V17" s="10">
        <f>[2]หน้าผ้า!AJ26</f>
        <v>0</v>
      </c>
      <c r="W17" s="10">
        <f>[2]หน้าผ้า!AL26</f>
        <v>25000</v>
      </c>
      <c r="X17" s="10">
        <f>[2]หน้าผ้า!AM26</f>
        <v>0</v>
      </c>
      <c r="Y17" s="10">
        <f>[2]หน้าผ้า!AN26</f>
        <v>26250</v>
      </c>
      <c r="Z17" s="9" t="str">
        <f>[2]หน้าผ้า!AO26</f>
        <v>WSWT1825800</v>
      </c>
      <c r="AA17" s="8">
        <f>[2]หน้าผ้า!AQ26</f>
        <v>20605.75</v>
      </c>
      <c r="AB17" s="8">
        <f>[2]หน้าผ้า!AR26</f>
        <v>0</v>
      </c>
      <c r="AC17" s="8">
        <f>[2]หน้าผ้า!AS26</f>
        <v>20605.75</v>
      </c>
      <c r="AD17" s="8">
        <f>[2]หน้าผ้า!AT26</f>
        <v>0</v>
      </c>
      <c r="AE17" s="8">
        <f>[2]หน้าผ้า!AU26</f>
        <v>0</v>
      </c>
      <c r="AF17" s="8">
        <f>[2]หน้าผ้า!AI26</f>
        <v>0</v>
      </c>
      <c r="AG17" s="1" t="str">
        <f>[3]หน้าผ้า!DC29</f>
        <v>พร้อมส่ง</v>
      </c>
      <c r="AH17" s="1" t="str">
        <f>[2]หน้าผ้า!DL26</f>
        <v>P9</v>
      </c>
      <c r="AI17" s="1">
        <f>[2]หน้าผ้า!DM26</f>
        <v>3</v>
      </c>
      <c r="AJ17" s="3">
        <f>[2]หน้าผ้า!DN26</f>
        <v>45958</v>
      </c>
      <c r="AK17" s="3">
        <f>[2]หน้าผ้า!DQ26</f>
        <v>0</v>
      </c>
      <c r="AL17" s="3">
        <f>[2]หน้าผ้า!DR26</f>
        <v>45948</v>
      </c>
      <c r="AM17" s="3">
        <f>[2]หน้าผ้า!DS26</f>
        <v>45955</v>
      </c>
      <c r="AN17" s="3">
        <f>[2]หน้าผ้า!DT26</f>
        <v>45956</v>
      </c>
      <c r="AO17" s="3">
        <f>[2]หน้าผ้า!DU26</f>
        <v>45956</v>
      </c>
      <c r="AP17" s="3">
        <f>[2]หน้าผ้า!DP26</f>
        <v>45953</v>
      </c>
      <c r="AQ17" s="3">
        <f>[2]หน้าผ้า!DW26</f>
        <v>45957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งานพิมพ์</v>
      </c>
      <c r="AX17" s="2" t="str">
        <f>[2]หน้าผ้า!ED26</f>
        <v xml:space="preserve"> /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1417.6755999999998</v>
      </c>
    </row>
    <row r="18" spans="1:56" ht="27.75" customHeight="1" x14ac:dyDescent="0.45">
      <c r="A18" s="3">
        <f>[2]หน้าผ้า!C27</f>
        <v>45923</v>
      </c>
      <c r="B18" s="14" t="str">
        <f>[2]หน้าผ้า!B27</f>
        <v>MK68-001162</v>
      </c>
      <c r="C18" s="9" t="str">
        <f>[2]หน้าผ้า!E27</f>
        <v>หจก.อนนท์อุตสาหกรรม</v>
      </c>
      <c r="D18" s="13" t="str">
        <f>[2]หน้าผ้า!F27</f>
        <v>ดาว 20 กก.</v>
      </c>
      <c r="E18" s="9">
        <f>[2]หน้าผ้า!G27</f>
        <v>18</v>
      </c>
      <c r="F18" s="9">
        <f>[2]หน้าผ้า!H27</f>
        <v>28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50</v>
      </c>
      <c r="J18" s="9" t="str">
        <f>[2]หน้าผ้า!M27</f>
        <v>±</v>
      </c>
      <c r="K18" s="9">
        <f>[2]หน้าผ้า!N27</f>
        <v>5</v>
      </c>
      <c r="L18" s="9" t="str">
        <f>[2]หน้าผ้า!R27</f>
        <v>ไม่</v>
      </c>
      <c r="M18" s="10">
        <f>[2]หน้าผ้า!T27</f>
        <v>19</v>
      </c>
      <c r="N18" s="9">
        <f>[2]หน้าผ้า!U27</f>
        <v>31</v>
      </c>
      <c r="O18" s="9">
        <f>[2]หน้าผ้า!V27</f>
        <v>40</v>
      </c>
      <c r="P18" s="10">
        <f>[2]หน้าผ้า!AB27</f>
        <v>363.27927343999994</v>
      </c>
      <c r="Q18" s="10">
        <f>[2]หน้าผ้า!AC27</f>
        <v>0</v>
      </c>
      <c r="R18" s="10">
        <f>[2]หน้าผ้า!AD27</f>
        <v>363.27927343999994</v>
      </c>
      <c r="S18" s="9" t="str">
        <f>[2]หน้าผ้า!Z27</f>
        <v>500กระสอบแบน</v>
      </c>
      <c r="T18" s="12">
        <f>[2]หน้าผ้า!X27</f>
        <v>45961</v>
      </c>
      <c r="U18" s="11">
        <f>[2]หน้าผ้า!AA27</f>
        <v>25000</v>
      </c>
      <c r="V18" s="10">
        <f>[2]หน้าผ้า!AJ27</f>
        <v>0</v>
      </c>
      <c r="W18" s="10">
        <f>[2]หน้าผ้า!AL27</f>
        <v>25000</v>
      </c>
      <c r="X18" s="10">
        <f>[2]หน้าผ้า!AM27</f>
        <v>0</v>
      </c>
      <c r="Y18" s="10">
        <f>[2]หน้าผ้า!AN27</f>
        <v>26250</v>
      </c>
      <c r="Z18" s="9" t="str">
        <f>[2]หน้าผ้า!AO27</f>
        <v>WSWT1825800</v>
      </c>
      <c r="AA18" s="8">
        <f>[2]หน้าผ้า!AQ27</f>
        <v>20605.75</v>
      </c>
      <c r="AB18" s="8">
        <f>[2]หน้าผ้า!AR27</f>
        <v>0</v>
      </c>
      <c r="AC18" s="8">
        <f>[2]หน้าผ้า!AS27</f>
        <v>20605.75</v>
      </c>
      <c r="AD18" s="8">
        <f>[2]หน้าผ้า!AT27</f>
        <v>0</v>
      </c>
      <c r="AE18" s="8">
        <f>[2]หน้าผ้า!AU27</f>
        <v>0</v>
      </c>
      <c r="AF18" s="8">
        <f>[2]หน้าผ้า!AI27</f>
        <v>0</v>
      </c>
      <c r="AG18" s="1" t="str">
        <f>[3]หน้าผ้า!DC30</f>
        <v>พร้อมส่ง</v>
      </c>
      <c r="AH18" s="1" t="str">
        <f>[2]หน้าผ้า!DL27</f>
        <v>P9</v>
      </c>
      <c r="AI18" s="1">
        <f>[2]หน้าผ้า!DM27</f>
        <v>3</v>
      </c>
      <c r="AJ18" s="3">
        <f>[2]หน้าผ้า!DN27</f>
        <v>45961</v>
      </c>
      <c r="AK18" s="3">
        <f>[2]หน้าผ้า!DQ27</f>
        <v>0</v>
      </c>
      <c r="AL18" s="3">
        <f>[2]หน้าผ้า!DR27</f>
        <v>45951</v>
      </c>
      <c r="AM18" s="3">
        <f>[2]หน้าผ้า!DS27</f>
        <v>45958</v>
      </c>
      <c r="AN18" s="3">
        <f>[2]หน้าผ้า!DT27</f>
        <v>45959</v>
      </c>
      <c r="AO18" s="3">
        <f>[2]หน้าผ้า!DU27</f>
        <v>45959</v>
      </c>
      <c r="AP18" s="3">
        <f>[2]หน้าผ้า!DP27</f>
        <v>45956</v>
      </c>
      <c r="AQ18" s="3">
        <f>[2]หน้าผ้า!DW27</f>
        <v>45960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 t="str">
        <f>[2]หน้าผ้า!EC27</f>
        <v>งานพิมพ์</v>
      </c>
      <c r="AX18" s="2" t="str">
        <f>[2]หน้าผ้า!ED27</f>
        <v xml:space="preserve"> /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1417.6755999999998</v>
      </c>
    </row>
    <row r="19" spans="1:56" ht="27.75" customHeight="1" x14ac:dyDescent="0.45">
      <c r="A19" s="3" t="str">
        <f>[2]หน้าผ้า!C28</f>
        <v>ประมาณการ</v>
      </c>
      <c r="B19" s="14" t="str">
        <f>[2]หน้าผ้า!B28</f>
        <v>ประมาณการ</v>
      </c>
      <c r="C19" s="9" t="str">
        <f>[2]หน้าผ้า!E28</f>
        <v>บจก.ฟาร์เธอร์ส วิง ซัพพลาย</v>
      </c>
      <c r="D19" s="13" t="str">
        <f>[2]หน้าผ้า!F28</f>
        <v>รถไฟ</v>
      </c>
      <c r="E19" s="9">
        <f>[2]หน้าผ้า!G28</f>
        <v>18</v>
      </c>
      <c r="F19" s="9">
        <f>[2]หน้าผ้า!H28</f>
        <v>30</v>
      </c>
      <c r="G19" s="9" t="str">
        <f>[2]หน้าผ้า!I28</f>
        <v>ขาว</v>
      </c>
      <c r="H19" s="9">
        <f>[2]หน้าผ้า!J28</f>
        <v>0</v>
      </c>
      <c r="I19" s="9">
        <f>[2]หน้าผ้า!L28</f>
        <v>54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บิด</v>
      </c>
      <c r="M19" s="10">
        <f>[2]หน้าผ้า!T28</f>
        <v>19</v>
      </c>
      <c r="N19" s="9">
        <f>[2]หน้าผ้า!U28</f>
        <v>33</v>
      </c>
      <c r="O19" s="9">
        <f>[2]หน้าผ้า!V28</f>
        <v>40</v>
      </c>
      <c r="P19" s="10">
        <f>[2]หน้าผ้า!AB28</f>
        <v>232.02998755199997</v>
      </c>
      <c r="Q19" s="10">
        <f>[2]หน้าผ้า!AC28</f>
        <v>0</v>
      </c>
      <c r="R19" s="10">
        <f>[2]หน้าผ้า!AD28</f>
        <v>232.02998755199997</v>
      </c>
      <c r="S19" s="9" t="str">
        <f>[2]หน้าผ้า!Z28</f>
        <v>500กระสอบ</v>
      </c>
      <c r="T19" s="12" t="str">
        <f>[2]หน้าผ้า!X28</f>
        <v>รอแจ้ง</v>
      </c>
      <c r="U19" s="11">
        <f>[2]หน้าผ้า!AA28</f>
        <v>15000</v>
      </c>
      <c r="V19" s="10">
        <f>[2]หน้าผ้า!AJ28</f>
        <v>0</v>
      </c>
      <c r="W19" s="10">
        <f>[2]หน้าผ้า!AL28</f>
        <v>15000</v>
      </c>
      <c r="X19" s="10">
        <f>[2]หน้าผ้า!AM28</f>
        <v>0</v>
      </c>
      <c r="Y19" s="10">
        <f>[2]หน้าผ้า!AN28</f>
        <v>15750</v>
      </c>
      <c r="Z19" s="9" t="str">
        <f>[2]หน้าผ้า!AO28</f>
        <v>WSWT1825800</v>
      </c>
      <c r="AA19" s="8">
        <f>[2]หน้าผ้า!AQ28</f>
        <v>13201.65</v>
      </c>
      <c r="AB19" s="8">
        <f>[2]หน้าผ้า!AR28</f>
        <v>0</v>
      </c>
      <c r="AC19" s="8">
        <f>[2]หน้าผ้า!AS28</f>
        <v>13201.65</v>
      </c>
      <c r="AD19" s="8">
        <f>[2]หน้าผ้า!AT28</f>
        <v>0</v>
      </c>
      <c r="AE19" s="8">
        <f>[2]หน้าผ้า!AU28</f>
        <v>0</v>
      </c>
      <c r="AF19" s="8">
        <f>[2]หน้าผ้า!AI28</f>
        <v>0</v>
      </c>
      <c r="AG19" s="1" t="str">
        <f>[3]หน้าผ้า!DC31</f>
        <v>รอตัด</v>
      </c>
      <c r="AH19" s="1" t="str">
        <f>[2]หน้าผ้า!DL28</f>
        <v>P9</v>
      </c>
      <c r="AI19" s="1">
        <f>[2]หน้าผ้า!DM28</f>
        <v>3</v>
      </c>
      <c r="AJ19" s="3" t="str">
        <f>[2]หน้าผ้า!DN28</f>
        <v>รอแจ้ง</v>
      </c>
      <c r="AK19" s="3">
        <f>[2]หน้าผ้า!DQ28</f>
        <v>0</v>
      </c>
      <c r="AL19" s="3" t="e">
        <f>[2]หน้าผ้า!DR28</f>
        <v>#VALUE!</v>
      </c>
      <c r="AM19" s="3" t="e">
        <f>[2]หน้าผ้า!DS28</f>
        <v>#VALUE!</v>
      </c>
      <c r="AN19" s="3" t="e">
        <f>[2]หน้าผ้า!DT28</f>
        <v>#VALUE!</v>
      </c>
      <c r="AO19" s="3" t="e">
        <f>[2]หน้าผ้า!DU28</f>
        <v>#VALUE!</v>
      </c>
      <c r="AP19" s="3" t="e">
        <f>[2]หน้าผ้า!DP28</f>
        <v>#VALUE!</v>
      </c>
      <c r="AQ19" s="3" t="e">
        <f>[2]หน้าผ้า!DW28</f>
        <v>#VALUE!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งานพิมพ์</v>
      </c>
      <c r="AX19" s="2" t="str">
        <f>[2]หน้าผ้า!ED28</f>
        <v>รอART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908.27351999999996</v>
      </c>
    </row>
    <row r="20" spans="1:56" ht="27.75" customHeight="1" x14ac:dyDescent="0.45">
      <c r="A20" s="3">
        <f>[2]หน้าผ้า!C29</f>
        <v>0</v>
      </c>
      <c r="B20" s="14">
        <f>[2]หน้าผ้า!B29</f>
        <v>0</v>
      </c>
      <c r="C20" s="9" t="str">
        <f>[2]หน้าผ้า!E29</f>
        <v xml:space="preserve">  </v>
      </c>
      <c r="D20" s="13" t="str">
        <f>[2]หน้าผ้า!F29</f>
        <v xml:space="preserve"> </v>
      </c>
      <c r="E20" s="9">
        <f>[2]หน้าผ้า!G29</f>
        <v>18</v>
      </c>
      <c r="F20" s="9">
        <f>[2]หน้าผ้า!H29</f>
        <v>30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54</v>
      </c>
      <c r="J20" s="9" t="str">
        <f>[2]หน้าผ้า!M29</f>
        <v>±</v>
      </c>
      <c r="K20" s="9">
        <f>[2]หน้าผ้า!N29</f>
        <v>5</v>
      </c>
      <c r="L20" s="9">
        <f>[2]หน้าผ้า!R29</f>
        <v>0</v>
      </c>
      <c r="M20" s="10">
        <f>[2]หน้าผ้า!T29</f>
        <v>0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>
        <f>[2]หน้าผ้า!Z29</f>
        <v>0</v>
      </c>
      <c r="T20" s="12">
        <f>[2]หน้าผ้า!X29</f>
        <v>0</v>
      </c>
      <c r="U20" s="11">
        <f>[2]หน้าผ้า!AA29</f>
        <v>0</v>
      </c>
      <c r="V20" s="10">
        <f>[2]หน้าผ้า!AJ29</f>
        <v>0</v>
      </c>
      <c r="W20" s="10">
        <f>[2]หน้าผ้า!AL29</f>
        <v>0</v>
      </c>
      <c r="X20" s="10">
        <f>[2]หน้าผ้า!AM29</f>
        <v>0</v>
      </c>
      <c r="Y20" s="10">
        <f>[2]หน้าผ้า!AN29</f>
        <v>0</v>
      </c>
      <c r="Z20" s="9" t="str">
        <f>[2]หน้าผ้า!AO29</f>
        <v>WSWT1825800</v>
      </c>
      <c r="AA20" s="8">
        <f>[2]หน้าผ้า!AQ29</f>
        <v>103866.95</v>
      </c>
      <c r="AB20" s="8">
        <f>[2]หน้าผ้า!AR29</f>
        <v>2500</v>
      </c>
      <c r="AC20" s="8">
        <f>[2]หน้าผ้า!AS29</f>
        <v>101366.95</v>
      </c>
      <c r="AD20" s="8">
        <f>[2]หน้าผ้า!AT29</f>
        <v>0</v>
      </c>
      <c r="AE20" s="8">
        <f>[2]หน้าผ้า!AU29</f>
        <v>0</v>
      </c>
      <c r="AF20" s="8" t="str">
        <f>[2]หน้าผ้า!AI29</f>
        <v>ระบุในSD</v>
      </c>
      <c r="AG20" s="1" t="str">
        <f>[3]หน้าผ้า!DC32</f>
        <v>ยังไม่ได้พิมพ์</v>
      </c>
      <c r="AH20" s="1">
        <f>[2]หน้าผ้า!DL29</f>
        <v>0</v>
      </c>
      <c r="AI20" s="1" t="str">
        <f>[2]หน้าผ้า!DM29</f>
        <v>Lead time</v>
      </c>
      <c r="AJ20" s="3">
        <f>[2]หน้าผ้า!DN29</f>
        <v>0</v>
      </c>
      <c r="AK20" s="3">
        <f>[2]หน้าผ้า!DQ29</f>
        <v>0</v>
      </c>
      <c r="AL20" s="3">
        <f>[2]หน้าผ้า!DR29</f>
        <v>0</v>
      </c>
      <c r="AM20" s="3">
        <f>[2]หน้าผ้า!DS29</f>
        <v>0</v>
      </c>
      <c r="AN20" s="3">
        <f>[2]หน้าผ้า!DT29</f>
        <v>0</v>
      </c>
      <c r="AO20" s="3">
        <f>[2]หน้าผ้า!DU29</f>
        <v>0</v>
      </c>
      <c r="AP20" s="3">
        <f>[2]หน้าผ้า!DP29</f>
        <v>0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>
        <f>[2]หน้าผ้า!EC29</f>
        <v>0</v>
      </c>
      <c r="AX20" s="2">
        <f>[2]หน้าผ้า!ED29</f>
        <v>0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0</v>
      </c>
    </row>
    <row r="21" spans="1:56" ht="27.75" customHeight="1" x14ac:dyDescent="0.45">
      <c r="A21" s="3">
        <f>[2]หน้าผ้า!C30</f>
        <v>0</v>
      </c>
      <c r="B21" s="14">
        <f>[2]หน้าผ้า!B30</f>
        <v>0</v>
      </c>
      <c r="C21" s="9">
        <f>[2]หน้าผ้า!E30</f>
        <v>0</v>
      </c>
      <c r="D21" s="13" t="str">
        <f>[2]หน้าผ้า!F30</f>
        <v xml:space="preserve"> </v>
      </c>
      <c r="E21" s="9">
        <f>[2]หน้าผ้า!G30</f>
        <v>18</v>
      </c>
      <c r="F21" s="9">
        <f>[2]หน้าผ้า!H30</f>
        <v>25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50</v>
      </c>
      <c r="J21" s="9" t="str">
        <f>[2]หน้าผ้า!M30</f>
        <v>±</v>
      </c>
      <c r="K21" s="9">
        <f>[2]หน้าผ้า!N30</f>
        <v>5</v>
      </c>
      <c r="L21" s="9">
        <f>[2]หน้าผ้า!R30</f>
        <v>0</v>
      </c>
      <c r="M21" s="10">
        <f>[2]หน้าผ้า!T30</f>
        <v>0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>
        <f>[2]หน้าผ้า!Z30</f>
        <v>0</v>
      </c>
      <c r="T21" s="12">
        <f>[2]หน้าผ้า!X30</f>
        <v>0</v>
      </c>
      <c r="U21" s="11">
        <f>[2]หน้าผ้า!AA30</f>
        <v>0</v>
      </c>
      <c r="V21" s="10">
        <f>[2]หน้าผ้า!AJ30</f>
        <v>0</v>
      </c>
      <c r="W21" s="10">
        <f>[2]หน้าผ้า!AL30</f>
        <v>0</v>
      </c>
      <c r="X21" s="10">
        <f>[2]หน้าผ้า!AM30</f>
        <v>0</v>
      </c>
      <c r="Y21" s="10">
        <f>[2]หน้าผ้า!AN30</f>
        <v>0</v>
      </c>
      <c r="Z21" s="9" t="str">
        <f>[2]หน้าผ้า!AO30</f>
        <v>WSWT1825800SM</v>
      </c>
      <c r="AA21" s="8" t="e">
        <f>[2]หน้าผ้า!AQ30</f>
        <v>#REF!</v>
      </c>
      <c r="AB21" s="8" t="e">
        <f>[2]หน้าผ้า!AR30</f>
        <v>#REF!</v>
      </c>
      <c r="AC21" s="8" t="e">
        <f>[2]หน้าผ้า!AS30</f>
        <v>#REF!</v>
      </c>
      <c r="AD21" s="8" t="e">
        <f>[2]หน้าผ้า!AT30</f>
        <v>#REF!</v>
      </c>
      <c r="AE21" s="8" t="e">
        <f>[2]หน้าผ้า!AU30</f>
        <v>#REF!</v>
      </c>
      <c r="AF21" s="8" t="str">
        <f>[2]หน้าผ้า!AI30</f>
        <v>ระบุในSD</v>
      </c>
      <c r="AG21" s="1" t="str">
        <f>[3]หน้าผ้า!DC33</f>
        <v>ยังไม่ได้พิมพ์</v>
      </c>
      <c r="AH21" s="1">
        <f>[2]หน้าผ้า!DL30</f>
        <v>0</v>
      </c>
      <c r="AI21" s="1" t="str">
        <f>[2]หน้าผ้า!DM30</f>
        <v>Lead time</v>
      </c>
      <c r="AJ21" s="3">
        <f>[2]หน้าผ้า!DN30</f>
        <v>0</v>
      </c>
      <c r="AK21" s="3">
        <f>[2]หน้าผ้า!DQ30</f>
        <v>0</v>
      </c>
      <c r="AL21" s="3">
        <f>[2]หน้าผ้า!DR30</f>
        <v>0</v>
      </c>
      <c r="AM21" s="3">
        <f>[2]หน้าผ้า!DS30</f>
        <v>0</v>
      </c>
      <c r="AN21" s="3">
        <f>[2]หน้าผ้า!DT30</f>
        <v>0</v>
      </c>
      <c r="AO21" s="3">
        <f>[2]หน้าผ้า!DU30</f>
        <v>0</v>
      </c>
      <c r="AP21" s="3">
        <f>[2]หน้าผ้า!DP30</f>
        <v>0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>
        <f>[2]หน้าผ้า!EC30</f>
        <v>0</v>
      </c>
      <c r="AX21" s="2">
        <f>[2]หน้าผ้า!ED30</f>
        <v>0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WRWT180800/WRWT25800</v>
      </c>
      <c r="BD21" s="56">
        <f>[2]หน้าผ้า!CA30</f>
        <v>0</v>
      </c>
    </row>
    <row r="22" spans="1:56" ht="27.75" customHeight="1" x14ac:dyDescent="0.45">
      <c r="A22" s="3">
        <f>[2]หน้าผ้า!C31</f>
        <v>45916</v>
      </c>
      <c r="B22" s="14" t="str">
        <f>[2]หน้าผ้า!B31</f>
        <v>MK68-001117</v>
      </c>
      <c r="C22" s="9" t="str">
        <f>[2]หน้าผ้า!E31</f>
        <v>บจก.เอ็กเซลเล้นท์ ไพโอเนียร์</v>
      </c>
      <c r="D22" s="13" t="str">
        <f>[2]หน้าผ้า!F31</f>
        <v>นกทอง</v>
      </c>
      <c r="E22" s="9">
        <f>[2]หน้าผ้า!G31</f>
        <v>19</v>
      </c>
      <c r="F22" s="9">
        <f>[2]หน้าผ้า!H31</f>
        <v>30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60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บิด</v>
      </c>
      <c r="M22" s="10" t="str">
        <f>[2]หน้าผ้า!T31</f>
        <v>ไม่สวมถุงใน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 t="str">
        <f>[2]หน้าผ้า!Z31</f>
        <v>500กระสอบ</v>
      </c>
      <c r="T22" s="12">
        <f>[2]หน้าผ้า!X31</f>
        <v>45925</v>
      </c>
      <c r="U22" s="11">
        <f>[2]หน้าผ้า!AA31</f>
        <v>20000</v>
      </c>
      <c r="V22" s="10">
        <f>[2]หน้าผ้า!AJ31</f>
        <v>0</v>
      </c>
      <c r="W22" s="10">
        <f>[2]หน้าผ้า!AL31</f>
        <v>20000</v>
      </c>
      <c r="X22" s="10">
        <f>[2]หน้าผ้า!AM31</f>
        <v>20940</v>
      </c>
      <c r="Y22" s="10">
        <f>[2]หน้าผ้า!AN31</f>
        <v>0</v>
      </c>
      <c r="Z22" s="9" t="str">
        <f>[2]หน้าผ้า!AO31</f>
        <v>WSWT1925800</v>
      </c>
      <c r="AA22" s="8">
        <f>[2]หน้าผ้า!AQ31</f>
        <v>0</v>
      </c>
      <c r="AB22" s="8">
        <f>[2]หน้าผ้า!AR31</f>
        <v>0</v>
      </c>
      <c r="AC22" s="8">
        <f>[2]หน้าผ้า!AS31</f>
        <v>0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ยังไม่ได้พิมพ์</v>
      </c>
      <c r="AH22" s="1" t="str">
        <f>[2]หน้าผ้า!DL31</f>
        <v>P7</v>
      </c>
      <c r="AI22" s="1">
        <f>[2]หน้าผ้า!DM31</f>
        <v>2</v>
      </c>
      <c r="AJ22" s="3">
        <f>[2]หน้าผ้า!DN31</f>
        <v>45925</v>
      </c>
      <c r="AK22" s="3">
        <f>[2]หน้าผ้า!DQ31</f>
        <v>0</v>
      </c>
      <c r="AL22" s="3">
        <f>[2]หน้าผ้า!DR31</f>
        <v>45916</v>
      </c>
      <c r="AM22" s="3">
        <f>[2]หน้าผ้า!DS31</f>
        <v>45923</v>
      </c>
      <c r="AN22" s="3">
        <f>[2]หน้าผ้า!DT31</f>
        <v>45924</v>
      </c>
      <c r="AO22" s="3">
        <f>[2]หน้าผ้า!DU31</f>
        <v>45924</v>
      </c>
      <c r="AP22" s="3">
        <f>[2]หน้าผ้า!DP31</f>
        <v>45920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 xml:space="preserve"> /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0</v>
      </c>
    </row>
    <row r="23" spans="1:56" ht="27.75" customHeight="1" x14ac:dyDescent="0.45">
      <c r="A23" s="3">
        <f>[2]หน้าผ้า!C32</f>
        <v>45920</v>
      </c>
      <c r="B23" s="14" t="str">
        <f>[2]หน้าผ้า!B32</f>
        <v>MK68-001139</v>
      </c>
      <c r="C23" s="9" t="str">
        <f>[2]หน้าผ้า!E32</f>
        <v>บจก.เพรซิเดนท์ฟลาวมิลล์</v>
      </c>
      <c r="D23" s="13" t="str">
        <f>[2]หน้าผ้า!F32</f>
        <v>ผึ้งเหลือง</v>
      </c>
      <c r="E23" s="9">
        <f>[2]หน้าผ้า!G32</f>
        <v>19</v>
      </c>
      <c r="F23" s="9">
        <f>[2]หน้าผ้า!H32</f>
        <v>30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60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บิด</v>
      </c>
      <c r="M23" s="10" t="str">
        <f>[2]หน้าผ้า!T32</f>
        <v>ไม่สวมถุงใน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 t="str">
        <f>[2]หน้าผ้า!Z32</f>
        <v>500กระสอบแบน</v>
      </c>
      <c r="T23" s="12">
        <f>[2]หน้าผ้า!X32</f>
        <v>45938</v>
      </c>
      <c r="U23" s="11">
        <f>[2]หน้าผ้า!AA32</f>
        <v>50000</v>
      </c>
      <c r="V23" s="10">
        <f>[2]หน้าผ้า!AJ32</f>
        <v>0</v>
      </c>
      <c r="W23" s="10">
        <f>[2]หน้าผ้า!AL32</f>
        <v>50000</v>
      </c>
      <c r="X23" s="10">
        <f>[2]หน้าผ้า!AM32</f>
        <v>0</v>
      </c>
      <c r="Y23" s="10">
        <f>[2]หน้าผ้า!AN32</f>
        <v>52500</v>
      </c>
      <c r="Z23" s="9" t="str">
        <f>[2]หน้าผ้า!AO32</f>
        <v>WSWT1925800</v>
      </c>
      <c r="AA23" s="8">
        <f>[2]หน้าผ้า!AQ32</f>
        <v>44005.499999999993</v>
      </c>
      <c r="AB23" s="8">
        <f>[2]หน้าผ้า!AR32</f>
        <v>39260</v>
      </c>
      <c r="AC23" s="8">
        <f>[2]หน้าผ้า!AS32</f>
        <v>4745.4999999999927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ยังไม่ได้พิมพ์</v>
      </c>
      <c r="AH23" s="1" t="str">
        <f>[2]หน้าผ้า!DL32</f>
        <v>P7</v>
      </c>
      <c r="AI23" s="1">
        <f>[2]หน้าผ้า!DM32</f>
        <v>2</v>
      </c>
      <c r="AJ23" s="3">
        <f>[2]หน้าผ้า!DN32</f>
        <v>45938</v>
      </c>
      <c r="AK23" s="3">
        <f>[2]หน้าผ้า!DQ32</f>
        <v>0</v>
      </c>
      <c r="AL23" s="3">
        <f>[2]หน้าผ้า!DR32</f>
        <v>45929</v>
      </c>
      <c r="AM23" s="3">
        <f>[2]หน้าผ้า!DS32</f>
        <v>45936</v>
      </c>
      <c r="AN23" s="3">
        <f>[2]หน้าผ้า!DT32</f>
        <v>45937</v>
      </c>
      <c r="AO23" s="3">
        <f>[2]หน้าผ้า!DU32</f>
        <v>45937</v>
      </c>
      <c r="AP23" s="3">
        <f>[2]หน้าผ้า!DP32</f>
        <v>45933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 xml:space="preserve"> /</v>
      </c>
      <c r="AY23" s="2" t="str">
        <f>[2]หน้าผ้า!AG32</f>
        <v>เย็น8/10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344.62875555555507</v>
      </c>
    </row>
    <row r="24" spans="1:56" ht="27.75" customHeight="1" x14ac:dyDescent="0.45">
      <c r="A24" s="3">
        <f>[2]หน้าผ้า!C33</f>
        <v>45920</v>
      </c>
      <c r="B24" s="14" t="str">
        <f>[2]หน้าผ้า!B33</f>
        <v>MK68-001140</v>
      </c>
      <c r="C24" s="9" t="str">
        <f>[2]หน้าผ้า!E33</f>
        <v>บจก.เพรซิเดนท์ฟลาวมิลล์</v>
      </c>
      <c r="D24" s="13" t="str">
        <f>[2]หน้าผ้า!F33</f>
        <v>ผึ้งชมพู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 t="str">
        <f>[2]หน้าผ้า!R33</f>
        <v>บิด</v>
      </c>
      <c r="M24" s="10" t="str">
        <f>[2]หน้าผ้า!T33</f>
        <v>ไม่สวมถุงใน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 t="str">
        <f>[2]หน้าผ้า!Z33</f>
        <v>500กระสอบแบน</v>
      </c>
      <c r="T24" s="12">
        <f>[2]หน้าผ้า!X33</f>
        <v>45938</v>
      </c>
      <c r="U24" s="11">
        <f>[2]หน้าผ้า!AA33</f>
        <v>20000</v>
      </c>
      <c r="V24" s="10">
        <f>[2]หน้าผ้า!AJ33</f>
        <v>0</v>
      </c>
      <c r="W24" s="10">
        <f>[2]หน้าผ้า!AL33</f>
        <v>20000</v>
      </c>
      <c r="X24" s="10">
        <f>[2]หน้าผ้า!AM33</f>
        <v>0</v>
      </c>
      <c r="Y24" s="10">
        <f>[2]หน้าผ้า!AN33</f>
        <v>21000</v>
      </c>
      <c r="Z24" s="9" t="str">
        <f>[2]หน้าผ้า!AO33</f>
        <v>WSWT1925800</v>
      </c>
      <c r="AA24" s="8">
        <f>[2]หน้าผ้า!AQ33</f>
        <v>17602.2</v>
      </c>
      <c r="AB24" s="8">
        <f>[2]หน้าผ้า!AR33</f>
        <v>0</v>
      </c>
      <c r="AC24" s="8">
        <f>[2]หน้าผ้า!AS33</f>
        <v>17602.2</v>
      </c>
      <c r="AD24" s="8">
        <f>[2]หน้าผ้า!AT33</f>
        <v>0</v>
      </c>
      <c r="AE24" s="8">
        <f>[2]หน้าผ้า!AU33</f>
        <v>0</v>
      </c>
      <c r="AF24" s="8">
        <f>[2]หน้าผ้า!AI33</f>
        <v>0</v>
      </c>
      <c r="AG24" s="1" t="str">
        <f>[3]หน้าผ้า!DC36</f>
        <v>รอแบบ</v>
      </c>
      <c r="AH24" s="1" t="str">
        <f>[2]หน้าผ้า!DL33</f>
        <v>P7</v>
      </c>
      <c r="AI24" s="1">
        <f>[2]หน้าผ้า!DM33</f>
        <v>2</v>
      </c>
      <c r="AJ24" s="3">
        <f>[2]หน้าผ้า!DN33</f>
        <v>45938</v>
      </c>
      <c r="AK24" s="3">
        <f>[2]หน้าผ้า!DQ33</f>
        <v>0</v>
      </c>
      <c r="AL24" s="3">
        <f>[2]หน้าผ้า!DR33</f>
        <v>45929</v>
      </c>
      <c r="AM24" s="3">
        <f>[2]หน้าผ้า!DS33</f>
        <v>45936</v>
      </c>
      <c r="AN24" s="3">
        <f>[2]หน้าผ้า!DT33</f>
        <v>45937</v>
      </c>
      <c r="AO24" s="3">
        <f>[2]หน้าผ้า!DU33</f>
        <v>45937</v>
      </c>
      <c r="AP24" s="3">
        <f>[2]หน้าผ้า!DP33</f>
        <v>45933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 t="str">
        <f>[2]หน้าผ้า!ED33</f>
        <v xml:space="preserve"> /</v>
      </c>
      <c r="AY24" s="2" t="str">
        <f>[2]หน้าผ้า!AG33</f>
        <v>เย็น8/10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1278.3108800000005</v>
      </c>
    </row>
    <row r="25" spans="1:56" ht="27.75" customHeight="1" x14ac:dyDescent="0.45">
      <c r="A25" s="3">
        <f>[2]หน้าผ้า!C34</f>
        <v>45920</v>
      </c>
      <c r="B25" s="14" t="str">
        <f>[2]หน้าผ้า!B34</f>
        <v>MK68-001140</v>
      </c>
      <c r="C25" s="9" t="str">
        <f>[2]หน้าผ้า!E34</f>
        <v>บจก.เพรซิเดนท์ฟลาวมิลล์</v>
      </c>
      <c r="D25" s="13" t="str">
        <f>[2]หน้าผ้า!F34</f>
        <v>ผึ้งชมพู</v>
      </c>
      <c r="E25" s="9">
        <f>[2]หน้าผ้า!G34</f>
        <v>19</v>
      </c>
      <c r="F25" s="9">
        <f>[2]หน้าผ้า!H34</f>
        <v>30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60</v>
      </c>
      <c r="J25" s="9" t="str">
        <f>[2]หน้าผ้า!M34</f>
        <v>±</v>
      </c>
      <c r="K25" s="9">
        <f>[2]หน้าผ้า!N34</f>
        <v>5</v>
      </c>
      <c r="L25" s="9" t="str">
        <f>[2]หน้าผ้า!R34</f>
        <v>บิด</v>
      </c>
      <c r="M25" s="10" t="str">
        <f>[2]หน้าผ้า!T34</f>
        <v>ไม่สวมถุงใน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 t="str">
        <f>[2]หน้าผ้า!Z34</f>
        <v>500กระสอบแบน</v>
      </c>
      <c r="T25" s="12">
        <f>[2]หน้าผ้า!X34</f>
        <v>45952</v>
      </c>
      <c r="U25" s="11">
        <f>[2]หน้าผ้า!AA34</f>
        <v>20000</v>
      </c>
      <c r="V25" s="10">
        <f>[2]หน้าผ้า!AJ34</f>
        <v>0</v>
      </c>
      <c r="W25" s="10">
        <f>[2]หน้าผ้า!AL34</f>
        <v>20000</v>
      </c>
      <c r="X25" s="10">
        <f>[2]หน้าผ้า!AM34</f>
        <v>0</v>
      </c>
      <c r="Y25" s="10">
        <f>[2]หน้าผ้า!AN34</f>
        <v>21000</v>
      </c>
      <c r="Z25" s="9" t="str">
        <f>[2]หน้าผ้า!AO34</f>
        <v>WSWT1925800</v>
      </c>
      <c r="AA25" s="8">
        <f>[2]หน้าผ้า!AQ34</f>
        <v>17602.2</v>
      </c>
      <c r="AB25" s="8">
        <f>[2]หน้าผ้า!AR34</f>
        <v>0</v>
      </c>
      <c r="AC25" s="8">
        <f>[2]หน้าผ้า!AS34</f>
        <v>17602.2</v>
      </c>
      <c r="AD25" s="8">
        <f>[2]หน้าผ้า!AT34</f>
        <v>0</v>
      </c>
      <c r="AE25" s="8">
        <f>[2]หน้าผ้า!AU34</f>
        <v>0</v>
      </c>
      <c r="AF25" s="8">
        <f>[2]หน้าผ้า!AI34</f>
        <v>0</v>
      </c>
      <c r="AG25" s="1" t="str">
        <f>[3]หน้าผ้า!DC37</f>
        <v>ยังไม่ได้พิมพ์</v>
      </c>
      <c r="AH25" s="1" t="str">
        <f>[2]หน้าผ้า!DL34</f>
        <v>P7</v>
      </c>
      <c r="AI25" s="1">
        <f>[2]หน้าผ้า!DM34</f>
        <v>2</v>
      </c>
      <c r="AJ25" s="3">
        <f>[2]หน้าผ้า!DN34</f>
        <v>45952</v>
      </c>
      <c r="AK25" s="3">
        <f>[2]หน้าผ้า!DQ34</f>
        <v>0</v>
      </c>
      <c r="AL25" s="3">
        <f>[2]หน้าผ้า!DR34</f>
        <v>45943</v>
      </c>
      <c r="AM25" s="3">
        <f>[2]หน้าผ้า!DS34</f>
        <v>45950</v>
      </c>
      <c r="AN25" s="3">
        <f>[2]หน้าผ้า!DT34</f>
        <v>45951</v>
      </c>
      <c r="AO25" s="3">
        <f>[2]หน้าผ้า!DU34</f>
        <v>45951</v>
      </c>
      <c r="AP25" s="3">
        <f>[2]หน้าผ้า!DP34</f>
        <v>45947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 xml:space="preserve"> /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WRWT25800/WRWT25800</v>
      </c>
      <c r="BD25" s="56">
        <f>[2]หน้าผ้า!CA34</f>
        <v>1278.3108800000005</v>
      </c>
    </row>
    <row r="26" spans="1:56" ht="27.75" customHeight="1" x14ac:dyDescent="0.45">
      <c r="A26" s="3" t="str">
        <f>[2]หน้าผ้า!C35</f>
        <v>ประมาณการ</v>
      </c>
      <c r="B26" s="14" t="str">
        <f>[2]หน้าผ้า!B35</f>
        <v>ประมาณการ</v>
      </c>
      <c r="C26" s="9" t="str">
        <f>[2]หน้าผ้า!E35</f>
        <v>บจก.ไลม์มาสเตอร์</v>
      </c>
      <c r="D26" s="13" t="str">
        <f>[2]หน้าผ้า!F35</f>
        <v>LMC 25 kg</v>
      </c>
      <c r="E26" s="9">
        <f>[2]หน้าผ้า!G35</f>
        <v>19</v>
      </c>
      <c r="F26" s="9">
        <f>[2]หน้าผ้า!H35</f>
        <v>32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64</v>
      </c>
      <c r="J26" s="9" t="str">
        <f>[2]หน้าผ้า!M35</f>
        <v>±</v>
      </c>
      <c r="K26" s="9">
        <f>[2]หน้าผ้า!N35</f>
        <v>5</v>
      </c>
      <c r="L26" s="9" t="str">
        <f>[2]หน้าผ้า!R35</f>
        <v>ไม่</v>
      </c>
      <c r="M26" s="10">
        <f>[2]หน้าผ้า!T35</f>
        <v>20</v>
      </c>
      <c r="N26" s="9">
        <f>[2]หน้าผ้า!U35</f>
        <v>35</v>
      </c>
      <c r="O26" s="9">
        <f>[2]หน้าผ้า!V35</f>
        <v>40</v>
      </c>
      <c r="P26" s="10">
        <f>[2]หน้าผ้า!AB35</f>
        <v>341.36903080895991</v>
      </c>
      <c r="Q26" s="10">
        <f>[2]หน้าผ้า!AC35</f>
        <v>0</v>
      </c>
      <c r="R26" s="10">
        <f>[2]หน้าผ้า!AD35</f>
        <v>341.36903080895991</v>
      </c>
      <c r="S26" s="9" t="str">
        <f>[2]หน้าผ้า!Z35</f>
        <v>500กระสอบแบน</v>
      </c>
      <c r="T26" s="12">
        <f>[2]หน้าผ้า!X35</f>
        <v>45961</v>
      </c>
      <c r="U26" s="11">
        <f>[2]หน้าผ้า!AA35</f>
        <v>20000</v>
      </c>
      <c r="V26" s="10">
        <f>[2]หน้าผ้า!AJ35</f>
        <v>233</v>
      </c>
      <c r="W26" s="10">
        <f>[2]หน้าผ้า!AL35</f>
        <v>19767</v>
      </c>
      <c r="X26" s="10">
        <f>[2]หน้าผ้า!AM35</f>
        <v>0</v>
      </c>
      <c r="Y26" s="10">
        <f>[2]หน้าผ้า!AN35</f>
        <v>20755.350000000002</v>
      </c>
      <c r="Z26" s="9" t="str">
        <f>[2]หน้าผ้า!AO35</f>
        <v>WSWT1925800</v>
      </c>
      <c r="AA26" s="8">
        <f>[2]หน้าผ้า!AQ35</f>
        <v>18501.714330000003</v>
      </c>
      <c r="AB26" s="8">
        <f>[2]หน้าผ้า!AR35</f>
        <v>0</v>
      </c>
      <c r="AC26" s="8">
        <f>[2]หน้าผ้า!AS35</f>
        <v>18501.714330000003</v>
      </c>
      <c r="AD26" s="8">
        <f>[2]หน้าผ้า!AT35</f>
        <v>0</v>
      </c>
      <c r="AE26" s="8">
        <f>[2]หน้าผ้า!AU35</f>
        <v>0</v>
      </c>
      <c r="AF26" s="8">
        <f>[2]หน้าผ้า!AI35</f>
        <v>0</v>
      </c>
      <c r="AG26" s="1" t="str">
        <f>[3]หน้าผ้า!DC38</f>
        <v>พร้อมส่ง</v>
      </c>
      <c r="AH26" s="1" t="str">
        <f>[2]หน้าผ้า!DL35</f>
        <v>P9</v>
      </c>
      <c r="AI26" s="1">
        <f>[2]หน้าผ้า!DM35</f>
        <v>3</v>
      </c>
      <c r="AJ26" s="3">
        <f>[2]หน้าผ้า!DN35</f>
        <v>45961</v>
      </c>
      <c r="AK26" s="3">
        <f>[2]หน้าผ้า!DQ35</f>
        <v>0</v>
      </c>
      <c r="AL26" s="3">
        <f>[2]หน้าผ้า!DR35</f>
        <v>45951</v>
      </c>
      <c r="AM26" s="3">
        <f>[2]หน้าผ้า!DS35</f>
        <v>45958</v>
      </c>
      <c r="AN26" s="3">
        <f>[2]หน้าผ้า!DT35</f>
        <v>45959</v>
      </c>
      <c r="AO26" s="3">
        <f>[2]หน้าผ้า!DU35</f>
        <v>45959</v>
      </c>
      <c r="AP26" s="3">
        <f>[2]หน้าผ้า!DP35</f>
        <v>45956</v>
      </c>
      <c r="AQ26" s="3">
        <f>[2]หน้าผ้า!DW35</f>
        <v>45960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>รอART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WRWT25800/WRWT25800</v>
      </c>
      <c r="BD26" s="56">
        <f>[2]หน้าผ้า!CA35</f>
        <v>1343.6356095653334</v>
      </c>
    </row>
    <row r="27" spans="1:56" ht="27.75" customHeight="1" x14ac:dyDescent="0.45">
      <c r="A27" s="3" t="str">
        <f>[2]หน้าผ้า!C36</f>
        <v>ประมาณการ</v>
      </c>
      <c r="B27" s="14" t="str">
        <f>[2]หน้าผ้า!B36</f>
        <v>ประมาณการ</v>
      </c>
      <c r="C27" s="9" t="str">
        <f>[2]หน้าผ้า!E36</f>
        <v>บจก.เอ็กเซลเล้นท์</v>
      </c>
      <c r="D27" s="13" t="str">
        <f>[2]หน้าผ้า!F36</f>
        <v>รอแบบ</v>
      </c>
      <c r="E27" s="9">
        <f>[2]หน้าผ้า!G36</f>
        <v>19</v>
      </c>
      <c r="F27" s="9">
        <f>[2]หน้าผ้า!H36</f>
        <v>30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60</v>
      </c>
      <c r="J27" s="9" t="str">
        <f>[2]หน้าผ้า!M36</f>
        <v>±</v>
      </c>
      <c r="K27" s="9">
        <f>[2]หน้าผ้า!N36</f>
        <v>5</v>
      </c>
      <c r="L27" s="9" t="str">
        <f>[2]หน้าผ้า!R36</f>
        <v>บิด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500กระสอบ</v>
      </c>
      <c r="T27" s="12">
        <f>[2]หน้าผ้า!X36</f>
        <v>45961</v>
      </c>
      <c r="U27" s="11">
        <f>[2]หน้าผ้า!AA36</f>
        <v>40000</v>
      </c>
      <c r="V27" s="10">
        <f>[2]หน้าผ้า!AJ36</f>
        <v>0</v>
      </c>
      <c r="W27" s="10">
        <f>[2]หน้าผ้า!AL36</f>
        <v>40000</v>
      </c>
      <c r="X27" s="10">
        <f>[2]หน้าผ้า!AM36</f>
        <v>0</v>
      </c>
      <c r="Y27" s="10">
        <f>[2]หน้าผ้า!AN36</f>
        <v>42000</v>
      </c>
      <c r="Z27" s="9" t="str">
        <f>[2]หน้าผ้า!AO36</f>
        <v>WSWT1925800</v>
      </c>
      <c r="AA27" s="8">
        <f>[2]หน้าผ้า!AQ36</f>
        <v>35204.400000000001</v>
      </c>
      <c r="AB27" s="8">
        <f>[2]หน้าผ้า!AR36</f>
        <v>0</v>
      </c>
      <c r="AC27" s="8">
        <f>[2]หน้าผ้า!AS36</f>
        <v>35204.400000000001</v>
      </c>
      <c r="AD27" s="8">
        <f>[2]หน้าผ้า!AT36</f>
        <v>0</v>
      </c>
      <c r="AE27" s="8">
        <f>[2]หน้าผ้า!AU36</f>
        <v>0</v>
      </c>
      <c r="AF27" s="8">
        <f>[2]หน้าผ้า!AI36</f>
        <v>0</v>
      </c>
      <c r="AG27" s="1" t="str">
        <f>[3]หน้าผ้า!DC39</f>
        <v>พร้อมส่ง</v>
      </c>
      <c r="AH27" s="1" t="str">
        <f>[2]หน้าผ้า!DL36</f>
        <v>P7</v>
      </c>
      <c r="AI27" s="1">
        <f>[2]หน้าผ้า!DM36</f>
        <v>2</v>
      </c>
      <c r="AJ27" s="3">
        <f>[2]หน้าผ้า!DN36</f>
        <v>45961</v>
      </c>
      <c r="AK27" s="3">
        <f>[2]หน้าผ้า!DQ36</f>
        <v>0</v>
      </c>
      <c r="AL27" s="3">
        <f>[2]หน้าผ้า!DR36</f>
        <v>45952</v>
      </c>
      <c r="AM27" s="3">
        <f>[2]หน้าผ้า!DS36</f>
        <v>45959</v>
      </c>
      <c r="AN27" s="3">
        <f>[2]หน้าผ้า!DT36</f>
        <v>45960</v>
      </c>
      <c r="AO27" s="3">
        <f>[2]หน้าผ้า!DU36</f>
        <v>45960</v>
      </c>
      <c r="AP27" s="3">
        <f>[2]หน้าผ้า!DP36</f>
        <v>45956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 t="str">
        <f>[2]หน้าผ้า!ED36</f>
        <v>รอART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WRWT25800/WRWT25800</v>
      </c>
      <c r="BD27" s="56">
        <f>[2]หน้าผ้า!CA36</f>
        <v>2556.6217600000009</v>
      </c>
    </row>
    <row r="28" spans="1:56" ht="27.75" customHeight="1" x14ac:dyDescent="0.45">
      <c r="A28" s="3" t="str">
        <f>[2]หน้าผ้า!C37</f>
        <v>ประมาณการ</v>
      </c>
      <c r="B28" s="14" t="str">
        <f>[2]หน้าผ้า!B37</f>
        <v>ประมาณการ</v>
      </c>
      <c r="C28" s="9" t="str">
        <f>[2]หน้าผ้า!E37</f>
        <v>บจก.เพรซิเดนท์ฟลาวมิลล์</v>
      </c>
      <c r="D28" s="13" t="str">
        <f>[2]หน้าผ้า!F37</f>
        <v>ผึ้งเหลือง</v>
      </c>
      <c r="E28" s="9">
        <f>[2]หน้าผ้า!G37</f>
        <v>19</v>
      </c>
      <c r="F28" s="9">
        <f>[2]หน้าผ้า!H37</f>
        <v>30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60</v>
      </c>
      <c r="J28" s="9" t="str">
        <f>[2]หน้าผ้า!M37</f>
        <v>±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500กระสอบ</v>
      </c>
      <c r="T28" s="12">
        <f>[2]หน้าผ้า!X37</f>
        <v>45961</v>
      </c>
      <c r="U28" s="11">
        <f>[2]หน้าผ้า!AA37</f>
        <v>140000</v>
      </c>
      <c r="V28" s="10">
        <f>[2]หน้าผ้า!AJ37</f>
        <v>0</v>
      </c>
      <c r="W28" s="10">
        <f>[2]หน้าผ้า!AL37</f>
        <v>140000</v>
      </c>
      <c r="X28" s="10">
        <f>[2]หน้าผ้า!AM37</f>
        <v>0</v>
      </c>
      <c r="Y28" s="10">
        <f>[2]หน้าผ้า!AN37</f>
        <v>147000</v>
      </c>
      <c r="Z28" s="9" t="str">
        <f>[2]หน้าผ้า!AO37</f>
        <v>WSWT1925800</v>
      </c>
      <c r="AA28" s="8">
        <f>[2]หน้าผ้า!AQ37</f>
        <v>123215.4</v>
      </c>
      <c r="AB28" s="8">
        <f>[2]หน้าผ้า!AR37</f>
        <v>0</v>
      </c>
      <c r="AC28" s="8">
        <f>[2]หน้าผ้า!AS37</f>
        <v>123215.4</v>
      </c>
      <c r="AD28" s="8">
        <f>[2]หน้าผ้า!AT37</f>
        <v>0</v>
      </c>
      <c r="AE28" s="8">
        <f>[2]หน้าผ้า!AU37</f>
        <v>0</v>
      </c>
      <c r="AF28" s="8">
        <f>[2]หน้าผ้า!AI37</f>
        <v>0</v>
      </c>
      <c r="AG28" s="1" t="str">
        <f>[3]หน้าผ้า!DC40</f>
        <v>พร้อมส่ง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45961</v>
      </c>
      <c r="AK28" s="3">
        <f>[2]หน้าผ้า!DQ37</f>
        <v>0</v>
      </c>
      <c r="AL28" s="3">
        <f>[2]หน้าผ้า!DR37</f>
        <v>45952</v>
      </c>
      <c r="AM28" s="3">
        <f>[2]หน้าผ้า!DS37</f>
        <v>45959</v>
      </c>
      <c r="AN28" s="3">
        <f>[2]หน้าผ้า!DT37</f>
        <v>45960</v>
      </c>
      <c r="AO28" s="3">
        <f>[2]หน้าผ้า!DU37</f>
        <v>45960</v>
      </c>
      <c r="AP28" s="3">
        <f>[2]หน้าผ้า!DP37</f>
        <v>45956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 t="str">
        <f>[2]หน้าผ้า!ED37</f>
        <v>รอART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WRWT25800/WRWT25800</v>
      </c>
      <c r="BD28" s="56">
        <f>[2]หน้าผ้า!CA37</f>
        <v>8948.1761600000009</v>
      </c>
    </row>
    <row r="29" spans="1:56" ht="27.75" customHeight="1" x14ac:dyDescent="0.45">
      <c r="A29" s="3">
        <f>[2]หน้าผ้า!C38</f>
        <v>0</v>
      </c>
      <c r="B29" s="14">
        <f>[2]หน้าผ้า!B38</f>
        <v>0</v>
      </c>
      <c r="C29" s="9">
        <f>[2]หน้าผ้า!E38</f>
        <v>0</v>
      </c>
      <c r="D29" s="13">
        <f>[2]หน้าผ้า!F38</f>
        <v>0</v>
      </c>
      <c r="E29" s="9">
        <f>[2]หน้าผ้า!G38</f>
        <v>19</v>
      </c>
      <c r="F29" s="9">
        <f>[2]หน้าผ้า!H38</f>
        <v>30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60</v>
      </c>
      <c r="J29" s="9" t="str">
        <f>[2]หน้าผ้า!M38</f>
        <v>±</v>
      </c>
      <c r="K29" s="9">
        <f>[2]หน้าผ้า!N38</f>
        <v>5</v>
      </c>
      <c r="L29" s="9">
        <f>[2]หน้าผ้า!R38</f>
        <v>0</v>
      </c>
      <c r="M29" s="10">
        <f>[2]หน้าผ้า!T38</f>
        <v>0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>
        <f>[2]หน้าผ้า!Z38</f>
        <v>0</v>
      </c>
      <c r="T29" s="12">
        <f>[2]หน้าผ้า!X38</f>
        <v>0</v>
      </c>
      <c r="U29" s="11">
        <f>[2]หน้าผ้า!AA38</f>
        <v>0</v>
      </c>
      <c r="V29" s="10">
        <f>[2]หน้าผ้า!AJ38</f>
        <v>0</v>
      </c>
      <c r="W29" s="10">
        <f>[2]หน้าผ้า!AL38</f>
        <v>0</v>
      </c>
      <c r="X29" s="10">
        <f>[2]หน้าผ้า!AM38</f>
        <v>0</v>
      </c>
      <c r="Y29" s="10">
        <f>[2]หน้าผ้า!AN38</f>
        <v>0</v>
      </c>
      <c r="Z29" s="9" t="str">
        <f>[2]หน้าผ้า!AO38</f>
        <v>WSWT1925800</v>
      </c>
      <c r="AA29" s="8">
        <f>[2]หน้าผ้า!AQ38</f>
        <v>256131.41433</v>
      </c>
      <c r="AB29" s="8">
        <f>[2]หน้าผ้า!AR38</f>
        <v>39260</v>
      </c>
      <c r="AC29" s="8">
        <f>[2]หน้าผ้า!AS38</f>
        <v>216871.41433</v>
      </c>
      <c r="AD29" s="8">
        <f>[2]หน้าผ้า!AT38</f>
        <v>0</v>
      </c>
      <c r="AE29" s="8">
        <f>[2]หน้าผ้า!AU38</f>
        <v>0</v>
      </c>
      <c r="AF29" s="8" t="str">
        <f>[2]หน้าผ้า!AI38</f>
        <v>ระบุในSD</v>
      </c>
      <c r="AG29" s="1" t="str">
        <f>[3]หน้าผ้า!DC41</f>
        <v>พร้อมส่ง</v>
      </c>
      <c r="AH29" s="1">
        <f>[2]หน้าผ้า!DL38</f>
        <v>0</v>
      </c>
      <c r="AI29" s="1" t="str">
        <f>[2]หน้าผ้า!DM38</f>
        <v>Lead time</v>
      </c>
      <c r="AJ29" s="3">
        <f>[2]หน้าผ้า!DN38</f>
        <v>0</v>
      </c>
      <c r="AK29" s="3">
        <f>[2]หน้าผ้า!DQ38</f>
        <v>0</v>
      </c>
      <c r="AL29" s="3">
        <f>[2]หน้าผ้า!DR38</f>
        <v>0</v>
      </c>
      <c r="AM29" s="3">
        <f>[2]หน้าผ้า!DS38</f>
        <v>0</v>
      </c>
      <c r="AN29" s="3">
        <f>[2]หน้าผ้า!DT38</f>
        <v>0</v>
      </c>
      <c r="AO29" s="3">
        <f>[2]หน้าผ้า!DU38</f>
        <v>0</v>
      </c>
      <c r="AP29" s="3">
        <f>[2]หน้าผ้า!DP38</f>
        <v>0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>
        <f>[2]หน้าผ้า!EC38</f>
        <v>0</v>
      </c>
      <c r="AX29" s="2">
        <f>[2]หน้าผ้า!ED38</f>
        <v>0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WRWT25800/WRWT25800</v>
      </c>
      <c r="BD29" s="56">
        <f>[2]หน้าผ้า!CA38</f>
        <v>0</v>
      </c>
    </row>
    <row r="30" spans="1:56" ht="27.75" customHeight="1" x14ac:dyDescent="0.45">
      <c r="A30" s="3">
        <f>[2]หน้าผ้า!C39</f>
        <v>45910</v>
      </c>
      <c r="B30" s="14" t="str">
        <f>[2]หน้าผ้า!B39</f>
        <v>MK68-001099</v>
      </c>
      <c r="C30" s="9" t="str">
        <f>[2]หน้าผ้า!E39</f>
        <v>บจก.เคอรี่ฟลาวมิลล์</v>
      </c>
      <c r="D30" s="13" t="str">
        <f>[2]หน้าผ้า!F39</f>
        <v>ถุงเขียว</v>
      </c>
      <c r="E30" s="9">
        <f>[2]หน้าผ้า!G39</f>
        <v>19</v>
      </c>
      <c r="F30" s="9">
        <f>[2]หน้าผ้า!H39</f>
        <v>32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67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ห่ออัดเบลแบน500</v>
      </c>
      <c r="T30" s="12">
        <f>[2]หน้าผ้า!X39</f>
        <v>45925</v>
      </c>
      <c r="U30" s="11">
        <f>[2]หน้าผ้า!AA39</f>
        <v>10000</v>
      </c>
      <c r="V30" s="10">
        <f>[2]หน้าผ้า!AJ39</f>
        <v>10000</v>
      </c>
      <c r="W30" s="10">
        <f>[2]หน้าผ้า!AL39</f>
        <v>0</v>
      </c>
      <c r="X30" s="10">
        <f>[2]หน้าผ้า!AM39</f>
        <v>10400</v>
      </c>
      <c r="Y30" s="10">
        <f>[2]หน้าผ้า!AN39</f>
        <v>0</v>
      </c>
      <c r="Z30" s="9" t="str">
        <f>[2]หน้าผ้า!AO39</f>
        <v>WSWT1921720</v>
      </c>
      <c r="AA30" s="8">
        <f>[2]หน้าผ้า!AQ39</f>
        <v>0</v>
      </c>
      <c r="AB30" s="8">
        <f>[2]หน้าผ้า!AR39</f>
        <v>0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 t="str">
        <f>[2]หน้าผ้า!AI39</f>
        <v>PDR250299</v>
      </c>
      <c r="AG30" s="1" t="str">
        <f>[3]หน้าผ้า!DC42</f>
        <v>พร้อมส่ง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45925</v>
      </c>
      <c r="AK30" s="3">
        <f>[2]หน้าผ้า!DQ39</f>
        <v>0</v>
      </c>
      <c r="AL30" s="3">
        <f>[2]หน้าผ้า!DR39</f>
        <v>45916</v>
      </c>
      <c r="AM30" s="3">
        <f>[2]หน้าผ้า!DS39</f>
        <v>45923</v>
      </c>
      <c r="AN30" s="3">
        <f>[2]หน้าผ้า!DT39</f>
        <v>45924</v>
      </c>
      <c r="AO30" s="3">
        <f>[2]หน้าผ้า!DU39</f>
        <v>45924</v>
      </c>
      <c r="AP30" s="3">
        <f>[2]หน้าผ้า!DP39</f>
        <v>45920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 t="str">
        <f>[2]หน้าผ้า!ED39</f>
        <v xml:space="preserve"> /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7.75" customHeight="1" x14ac:dyDescent="0.45">
      <c r="A31" s="3">
        <f>[2]หน้าผ้า!C40</f>
        <v>45910</v>
      </c>
      <c r="B31" s="14" t="str">
        <f>[2]หน้าผ้า!B40</f>
        <v>MK68-001099</v>
      </c>
      <c r="C31" s="9" t="str">
        <f>[2]หน้าผ้า!E40</f>
        <v>บจก.เคอรี่ฟลาวมิลล์</v>
      </c>
      <c r="D31" s="13" t="str">
        <f>[2]หน้าผ้า!F40</f>
        <v>ถุงทองแซนวิช</v>
      </c>
      <c r="E31" s="9">
        <f>[2]หน้าผ้า!G40</f>
        <v>19</v>
      </c>
      <c r="F31" s="9">
        <f>[2]หน้าผ้า!H40</f>
        <v>32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67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45925</v>
      </c>
      <c r="U31" s="11">
        <f>[2]หน้าผ้า!AA40</f>
        <v>10000</v>
      </c>
      <c r="V31" s="10">
        <f>[2]หน้าผ้า!AJ40</f>
        <v>10000</v>
      </c>
      <c r="W31" s="10">
        <f>[2]หน้าผ้า!AL40</f>
        <v>0</v>
      </c>
      <c r="X31" s="10">
        <f>[2]หน้าผ้า!AM40</f>
        <v>10490</v>
      </c>
      <c r="Y31" s="10">
        <f>[2]หน้าผ้า!AN40</f>
        <v>0</v>
      </c>
      <c r="Z31" s="9" t="str">
        <f>[2]หน้าผ้า!AO40</f>
        <v>WSWT1921720</v>
      </c>
      <c r="AA31" s="8">
        <f>[2]หน้าผ้า!AQ40</f>
        <v>0</v>
      </c>
      <c r="AB31" s="8">
        <f>[2]หน้าผ้า!AR40</f>
        <v>0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 t="str">
        <f>[2]หน้าผ้า!AI40</f>
        <v>PDR250299</v>
      </c>
      <c r="AG31" s="1" t="str">
        <f>[3]หน้าผ้า!DC43</f>
        <v>พร้อมส่ง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45925</v>
      </c>
      <c r="AK31" s="3">
        <f>[2]หน้าผ้า!DQ40</f>
        <v>0</v>
      </c>
      <c r="AL31" s="3">
        <f>[2]หน้าผ้า!DR40</f>
        <v>45916</v>
      </c>
      <c r="AM31" s="3">
        <f>[2]หน้าผ้า!DS40</f>
        <v>45923</v>
      </c>
      <c r="AN31" s="3">
        <f>[2]หน้าผ้า!DT40</f>
        <v>45924</v>
      </c>
      <c r="AO31" s="3">
        <f>[2]หน้าผ้า!DU40</f>
        <v>45924</v>
      </c>
      <c r="AP31" s="3">
        <f>[2]หน้าผ้า!DP40</f>
        <v>45920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 t="str">
        <f>[2]หน้าผ้า!ED40</f>
        <v xml:space="preserve"> /</v>
      </c>
      <c r="AY31" s="2" t="str">
        <f>[2]หน้าผ้า!AG40</f>
        <v>ลบสี 500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7.75" customHeight="1" x14ac:dyDescent="0.45">
      <c r="A32" s="3">
        <f>[2]หน้าผ้า!C41</f>
        <v>45910</v>
      </c>
      <c r="B32" s="14" t="str">
        <f>[2]หน้าผ้า!B41</f>
        <v>MK68-001099</v>
      </c>
      <c r="C32" s="9" t="str">
        <f>[2]หน้าผ้า!E41</f>
        <v>บจก.เคอรี่ฟลาวมิลล์</v>
      </c>
      <c r="D32" s="13" t="str">
        <f>[2]หน้าผ้า!F41</f>
        <v>BS</v>
      </c>
      <c r="E32" s="9">
        <f>[2]หน้าผ้า!G41</f>
        <v>19</v>
      </c>
      <c r="F32" s="9">
        <f>[2]หน้าผ้า!H41</f>
        <v>32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67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45925</v>
      </c>
      <c r="U32" s="11">
        <f>[2]หน้าผ้า!AA41</f>
        <v>5000</v>
      </c>
      <c r="V32" s="10">
        <f>[2]หน้าผ้า!AJ41</f>
        <v>5000</v>
      </c>
      <c r="W32" s="10">
        <f>[2]หน้าผ้า!AL41</f>
        <v>0</v>
      </c>
      <c r="X32" s="10">
        <f>[2]หน้าผ้า!AM41</f>
        <v>5250</v>
      </c>
      <c r="Y32" s="10">
        <f>[2]หน้าผ้า!AN41</f>
        <v>0</v>
      </c>
      <c r="Z32" s="9" t="str">
        <f>[2]หน้าผ้า!AO41</f>
        <v>WSWT1921720</v>
      </c>
      <c r="AA32" s="8">
        <f>[2]หน้าผ้า!AQ41</f>
        <v>0</v>
      </c>
      <c r="AB32" s="8">
        <f>[2]หน้าผ้า!AR41</f>
        <v>0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PDR250299</v>
      </c>
      <c r="AG32" s="1" t="str">
        <f>[3]หน้าผ้า!DC44</f>
        <v>พร้อมส่ง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45925</v>
      </c>
      <c r="AK32" s="3">
        <f>[2]หน้าผ้า!DQ41</f>
        <v>0</v>
      </c>
      <c r="AL32" s="3">
        <f>[2]หน้าผ้า!DR41</f>
        <v>45916</v>
      </c>
      <c r="AM32" s="3">
        <f>[2]หน้าผ้า!DS41</f>
        <v>45923</v>
      </c>
      <c r="AN32" s="3">
        <f>[2]หน้าผ้า!DT41</f>
        <v>45924</v>
      </c>
      <c r="AO32" s="3">
        <f>[2]หน้าผ้า!DU41</f>
        <v>45924</v>
      </c>
      <c r="AP32" s="3">
        <f>[2]หน้าผ้า!DP41</f>
        <v>45920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 xml:space="preserve"> /</v>
      </c>
      <c r="AY32" s="2" t="str">
        <f>[2]หน้าผ้า!AG41</f>
        <v>ลบสี 900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7.75" customHeight="1" x14ac:dyDescent="0.45">
      <c r="A33" s="3">
        <f>[2]หน้าผ้า!C42</f>
        <v>45912</v>
      </c>
      <c r="B33" s="14" t="str">
        <f>[2]หน้าผ้า!B42</f>
        <v>MK68-001108</v>
      </c>
      <c r="C33" s="9" t="str">
        <f>[2]หน้าผ้า!E42</f>
        <v>บจก.เคอรี่ฟลาวมิลล์</v>
      </c>
      <c r="D33" s="13" t="str">
        <f>[2]หน้าผ้า!F42</f>
        <v>ถุงเขียว</v>
      </c>
      <c r="E33" s="9">
        <f>[2]หน้าผ้า!G42</f>
        <v>19</v>
      </c>
      <c r="F33" s="9">
        <f>[2]หน้าผ้า!H42</f>
        <v>32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67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บิด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45925</v>
      </c>
      <c r="U33" s="11">
        <f>[2]หน้าผ้า!AA42</f>
        <v>10000</v>
      </c>
      <c r="V33" s="10">
        <f>[2]หน้าผ้า!AJ42</f>
        <v>10000</v>
      </c>
      <c r="W33" s="10">
        <f>[2]หน้าผ้า!AL42</f>
        <v>0</v>
      </c>
      <c r="X33" s="10">
        <f>[2]หน้าผ้า!AM42</f>
        <v>10600</v>
      </c>
      <c r="Y33" s="10">
        <f>[2]หน้าผ้า!AN42</f>
        <v>0</v>
      </c>
      <c r="Z33" s="9" t="str">
        <f>[2]หน้าผ้า!AO42</f>
        <v>WSWT1921720</v>
      </c>
      <c r="AA33" s="8">
        <f>[2]หน้าผ้า!AQ42</f>
        <v>0</v>
      </c>
      <c r="AB33" s="8">
        <f>[2]หน้าผ้า!AR42</f>
        <v>0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PDR250302</v>
      </c>
      <c r="AG33" s="1" t="str">
        <f>[3]หน้าผ้า!DC45</f>
        <v>พร้อมส่ง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45925</v>
      </c>
      <c r="AK33" s="3">
        <f>[2]หน้าผ้า!DQ42</f>
        <v>0</v>
      </c>
      <c r="AL33" s="3">
        <f>[2]หน้าผ้า!DR42</f>
        <v>45916</v>
      </c>
      <c r="AM33" s="3">
        <f>[2]หน้าผ้า!DS42</f>
        <v>45923</v>
      </c>
      <c r="AN33" s="3">
        <f>[2]หน้าผ้า!DT42</f>
        <v>45924</v>
      </c>
      <c r="AO33" s="3">
        <f>[2]หน้าผ้า!DU42</f>
        <v>45924</v>
      </c>
      <c r="AP33" s="3">
        <f>[2]หน้าผ้า!DP42</f>
        <v>45920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 xml:space="preserve"> /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7.75" customHeight="1" x14ac:dyDescent="0.45">
      <c r="A34" s="3">
        <f>[2]หน้าผ้า!C43</f>
        <v>45912</v>
      </c>
      <c r="B34" s="14" t="str">
        <f>[2]หน้าผ้า!B43</f>
        <v>MK68-001108</v>
      </c>
      <c r="C34" s="9" t="str">
        <f>[2]หน้าผ้า!E43</f>
        <v>บจก.เคอรี่ฟลาวมิลล์</v>
      </c>
      <c r="D34" s="13" t="str">
        <f>[2]หน้าผ้า!F43</f>
        <v>ถุงเงิน</v>
      </c>
      <c r="E34" s="9">
        <f>[2]หน้าผ้า!G43</f>
        <v>19</v>
      </c>
      <c r="F34" s="9">
        <f>[2]หน้าผ้า!H43</f>
        <v>32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67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45925</v>
      </c>
      <c r="U34" s="11">
        <f>[2]หน้าผ้า!AA43</f>
        <v>5000</v>
      </c>
      <c r="V34" s="10">
        <f>[2]หน้าผ้า!AJ43</f>
        <v>5000</v>
      </c>
      <c r="W34" s="10">
        <f>[2]หน้าผ้า!AL43</f>
        <v>0</v>
      </c>
      <c r="X34" s="10">
        <f>[2]หน้าผ้า!AM43</f>
        <v>5300</v>
      </c>
      <c r="Y34" s="10">
        <f>[2]หน้าผ้า!AN43</f>
        <v>0</v>
      </c>
      <c r="Z34" s="9" t="str">
        <f>[2]หน้าผ้า!AO43</f>
        <v>WSWT1921720</v>
      </c>
      <c r="AA34" s="8">
        <f>[2]หน้าผ้า!AQ43</f>
        <v>0</v>
      </c>
      <c r="AB34" s="8">
        <f>[2]หน้าผ้า!AR43</f>
        <v>0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PDR250302</v>
      </c>
      <c r="AG34" s="1" t="str">
        <f>[3]หน้าผ้า!DC46</f>
        <v>พร้อมส่ง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45925</v>
      </c>
      <c r="AK34" s="3">
        <f>[2]หน้าผ้า!DQ43</f>
        <v>0</v>
      </c>
      <c r="AL34" s="3">
        <f>[2]หน้าผ้า!DR43</f>
        <v>45916</v>
      </c>
      <c r="AM34" s="3">
        <f>[2]หน้าผ้า!DS43</f>
        <v>45923</v>
      </c>
      <c r="AN34" s="3">
        <f>[2]หน้าผ้า!DT43</f>
        <v>45924</v>
      </c>
      <c r="AO34" s="3">
        <f>[2]หน้าผ้า!DU43</f>
        <v>45924</v>
      </c>
      <c r="AP34" s="3">
        <f>[2]หน้าผ้า!DP43</f>
        <v>45920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 xml:space="preserve"> /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7.75" customHeight="1" x14ac:dyDescent="0.45">
      <c r="A35" s="3">
        <f>[2]หน้าผ้า!C44</f>
        <v>45912</v>
      </c>
      <c r="B35" s="14" t="str">
        <f>[2]หน้าผ้า!B44</f>
        <v>MK68-001108</v>
      </c>
      <c r="C35" s="9" t="str">
        <f>[2]หน้าผ้า!E44</f>
        <v>บจก.เคอรี่ฟลาวมิลล์</v>
      </c>
      <c r="D35" s="13" t="str">
        <f>[2]หน้าผ้า!F44</f>
        <v>ดอกไม้ม่วง</v>
      </c>
      <c r="E35" s="9">
        <f>[2]หน้าผ้า!G44</f>
        <v>19</v>
      </c>
      <c r="F35" s="9">
        <f>[2]หน้าผ้า!H44</f>
        <v>32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67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45925</v>
      </c>
      <c r="U35" s="11">
        <f>[2]หน้าผ้า!AA44</f>
        <v>5000</v>
      </c>
      <c r="V35" s="10">
        <f>[2]หน้าผ้า!AJ44</f>
        <v>5000</v>
      </c>
      <c r="W35" s="10">
        <f>[2]หน้าผ้า!AL44</f>
        <v>0</v>
      </c>
      <c r="X35" s="10">
        <f>[2]หน้าผ้า!AM44</f>
        <v>5600</v>
      </c>
      <c r="Y35" s="10">
        <f>[2]หน้าผ้า!AN44</f>
        <v>0</v>
      </c>
      <c r="Z35" s="9" t="str">
        <f>[2]หน้าผ้า!AO44</f>
        <v>WSWT1921720</v>
      </c>
      <c r="AA35" s="8">
        <f>[2]หน้าผ้า!AQ44</f>
        <v>0</v>
      </c>
      <c r="AB35" s="8">
        <f>[2]หน้าผ้า!AR44</f>
        <v>0</v>
      </c>
      <c r="AC35" s="8">
        <f>[2]หน้าผ้า!AS44</f>
        <v>0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PDR250302</v>
      </c>
      <c r="AG35" s="1" t="str">
        <f>[3]หน้าผ้า!DC47</f>
        <v>พร้อมส่ง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45925</v>
      </c>
      <c r="AK35" s="3">
        <f>[2]หน้าผ้า!DQ44</f>
        <v>0</v>
      </c>
      <c r="AL35" s="3">
        <f>[2]หน้าผ้า!DR44</f>
        <v>45916</v>
      </c>
      <c r="AM35" s="3">
        <f>[2]หน้าผ้า!DS44</f>
        <v>45923</v>
      </c>
      <c r="AN35" s="3">
        <f>[2]หน้าผ้า!DT44</f>
        <v>45924</v>
      </c>
      <c r="AO35" s="3">
        <f>[2]หน้าผ้า!DU44</f>
        <v>45924</v>
      </c>
      <c r="AP35" s="3">
        <f>[2]หน้าผ้า!DP44</f>
        <v>45920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 xml:space="preserve"> /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0</v>
      </c>
    </row>
    <row r="36" spans="1:56" ht="27.75" customHeight="1" x14ac:dyDescent="0.45">
      <c r="A36" s="3">
        <f>[2]หน้าผ้า!C45</f>
        <v>45912</v>
      </c>
      <c r="B36" s="14" t="str">
        <f>[2]หน้าผ้า!B45</f>
        <v>MK68-001109</v>
      </c>
      <c r="C36" s="9" t="str">
        <f>[2]หน้าผ้า!E45</f>
        <v>บจก.เคอรี่ฟลาวมิลล์</v>
      </c>
      <c r="D36" s="13" t="str">
        <f>[2]หน้าผ้า!F45</f>
        <v>NHR-1</v>
      </c>
      <c r="E36" s="9">
        <f>[2]หน้าผ้า!G45</f>
        <v>19</v>
      </c>
      <c r="F36" s="9">
        <f>[2]หน้าผ้า!H45</f>
        <v>32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67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บิด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45927</v>
      </c>
      <c r="U36" s="11">
        <f>[2]หน้าผ้า!AA45</f>
        <v>5000</v>
      </c>
      <c r="V36" s="10">
        <f>[2]หน้าผ้า!AJ45</f>
        <v>5000</v>
      </c>
      <c r="W36" s="10">
        <f>[2]หน้าผ้า!AL45</f>
        <v>0</v>
      </c>
      <c r="X36" s="10">
        <f>[2]หน้าผ้า!AM45</f>
        <v>5250</v>
      </c>
      <c r="Y36" s="10">
        <f>[2]หน้าผ้า!AN45</f>
        <v>0</v>
      </c>
      <c r="Z36" s="9" t="str">
        <f>[2]หน้าผ้า!AO45</f>
        <v>WSWT1921720</v>
      </c>
      <c r="AA36" s="8">
        <f>[2]หน้าผ้า!AQ45</f>
        <v>0</v>
      </c>
      <c r="AB36" s="8">
        <f>[2]หน้าผ้า!AR45</f>
        <v>0</v>
      </c>
      <c r="AC36" s="8">
        <f>[2]หน้าผ้า!AS45</f>
        <v>0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PDR250303</v>
      </c>
      <c r="AG36" s="1" t="str">
        <f>[3]หน้าผ้า!DC48</f>
        <v>พร้อมส่ง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45927</v>
      </c>
      <c r="AK36" s="3">
        <f>[2]หน้าผ้า!DQ45</f>
        <v>0</v>
      </c>
      <c r="AL36" s="3">
        <f>[2]หน้าผ้า!DR45</f>
        <v>45918</v>
      </c>
      <c r="AM36" s="3">
        <f>[2]หน้าผ้า!DS45</f>
        <v>45925</v>
      </c>
      <c r="AN36" s="3">
        <f>[2]หน้าผ้า!DT45</f>
        <v>45926</v>
      </c>
      <c r="AO36" s="3">
        <f>[2]หน้าผ้า!DU45</f>
        <v>45926</v>
      </c>
      <c r="AP36" s="3">
        <f>[2]หน้าผ้า!DP45</f>
        <v>45922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 xml:space="preserve"> /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0</v>
      </c>
    </row>
    <row r="37" spans="1:56" ht="27.75" customHeight="1" x14ac:dyDescent="0.45">
      <c r="A37" s="3">
        <f>[2]หน้าผ้า!C46</f>
        <v>45912</v>
      </c>
      <c r="B37" s="14" t="str">
        <f>[2]หน้าผ้า!B46</f>
        <v>MK68-001109</v>
      </c>
      <c r="C37" s="9" t="str">
        <f>[2]หน้าผ้า!E46</f>
        <v>บจก.เคอรี่ฟลาวมิลล์</v>
      </c>
      <c r="D37" s="13" t="str">
        <f>[2]หน้าผ้า!F46</f>
        <v>ถุงเงิน</v>
      </c>
      <c r="E37" s="9">
        <f>[2]หน้าผ้า!G46</f>
        <v>19</v>
      </c>
      <c r="F37" s="9">
        <f>[2]หน้าผ้า!H46</f>
        <v>32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67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บิด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45927</v>
      </c>
      <c r="U37" s="11">
        <f>[2]หน้าผ้า!AA46</f>
        <v>5000</v>
      </c>
      <c r="V37" s="10">
        <f>[2]หน้าผ้า!AJ46</f>
        <v>5000</v>
      </c>
      <c r="W37" s="10">
        <f>[2]หน้าผ้า!AL46</f>
        <v>0</v>
      </c>
      <c r="X37" s="10">
        <f>[2]หน้าผ้า!AM46</f>
        <v>5300</v>
      </c>
      <c r="Y37" s="10">
        <f>[2]หน้าผ้า!AN46</f>
        <v>0</v>
      </c>
      <c r="Z37" s="9" t="str">
        <f>[2]หน้าผ้า!AO46</f>
        <v>WSWT1921720</v>
      </c>
      <c r="AA37" s="8">
        <f>[2]หน้าผ้า!AQ46</f>
        <v>0</v>
      </c>
      <c r="AB37" s="8">
        <f>[2]หน้าผ้า!AR46</f>
        <v>0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0</v>
      </c>
      <c r="AF37" s="8" t="str">
        <f>[2]หน้าผ้า!AI46</f>
        <v>PDR250303</v>
      </c>
      <c r="AG37" s="1" t="str">
        <f>[3]หน้าผ้า!DC49</f>
        <v>พร้อมส่ง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45927</v>
      </c>
      <c r="AK37" s="3">
        <f>[2]หน้าผ้า!DQ46</f>
        <v>0</v>
      </c>
      <c r="AL37" s="3">
        <f>[2]หน้าผ้า!DR46</f>
        <v>45918</v>
      </c>
      <c r="AM37" s="3">
        <f>[2]หน้าผ้า!DS46</f>
        <v>45925</v>
      </c>
      <c r="AN37" s="3">
        <f>[2]หน้าผ้า!DT46</f>
        <v>45926</v>
      </c>
      <c r="AO37" s="3">
        <f>[2]หน้าผ้า!DU46</f>
        <v>45926</v>
      </c>
      <c r="AP37" s="3">
        <f>[2]หน้าผ้า!DP46</f>
        <v>45922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 t="str">
        <f>[2]หน้าผ้า!ED46</f>
        <v xml:space="preserve"> /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0</v>
      </c>
    </row>
    <row r="38" spans="1:56" ht="27.75" customHeight="1" x14ac:dyDescent="0.45">
      <c r="A38" s="3">
        <f>[2]หน้าผ้า!C47</f>
        <v>45912</v>
      </c>
      <c r="B38" s="14" t="str">
        <f>[2]หน้าผ้า!B47</f>
        <v>MK68-001109</v>
      </c>
      <c r="C38" s="9" t="str">
        <f>[2]หน้าผ้า!E47</f>
        <v>บจก.เคอรี่ฟลาวมิลล์</v>
      </c>
      <c r="D38" s="13" t="str">
        <f>[2]หน้าผ้า!F47</f>
        <v>ดอกไม้เขียว</v>
      </c>
      <c r="E38" s="9">
        <f>[2]หน้าผ้า!G47</f>
        <v>19</v>
      </c>
      <c r="F38" s="9">
        <f>[2]หน้าผ้า!H47</f>
        <v>32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67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บิด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ห่ออัดเบลแบน500</v>
      </c>
      <c r="T38" s="12">
        <f>[2]หน้าผ้า!X47</f>
        <v>45927</v>
      </c>
      <c r="U38" s="11">
        <f>[2]หน้าผ้า!AA47</f>
        <v>10000</v>
      </c>
      <c r="V38" s="10">
        <f>[2]หน้าผ้า!AJ47</f>
        <v>10000</v>
      </c>
      <c r="W38" s="10">
        <f>[2]หน้าผ้า!AL47</f>
        <v>0</v>
      </c>
      <c r="X38" s="10">
        <f>[2]หน้าผ้า!AM47</f>
        <v>10500</v>
      </c>
      <c r="Y38" s="10">
        <f>[2]หน้าผ้า!AN47</f>
        <v>0</v>
      </c>
      <c r="Z38" s="9" t="str">
        <f>[2]หน้าผ้า!AO47</f>
        <v>WSWT1921720</v>
      </c>
      <c r="AA38" s="8">
        <f>[2]หน้าผ้า!AQ47</f>
        <v>0</v>
      </c>
      <c r="AB38" s="8">
        <f>[2]หน้าผ้า!AR47</f>
        <v>0</v>
      </c>
      <c r="AC38" s="8">
        <f>[2]หน้าผ้า!AS47</f>
        <v>0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PDR250303</v>
      </c>
      <c r="AG38" s="1" t="str">
        <f>[3]หน้าผ้า!DC50</f>
        <v>พร้อมส่ง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45927</v>
      </c>
      <c r="AK38" s="3">
        <f>[2]หน้าผ้า!DQ47</f>
        <v>0</v>
      </c>
      <c r="AL38" s="3">
        <f>[2]หน้าผ้า!DR47</f>
        <v>45918</v>
      </c>
      <c r="AM38" s="3">
        <f>[2]หน้าผ้า!DS47</f>
        <v>45925</v>
      </c>
      <c r="AN38" s="3">
        <f>[2]หน้าผ้า!DT47</f>
        <v>45926</v>
      </c>
      <c r="AO38" s="3">
        <f>[2]หน้าผ้า!DU47</f>
        <v>45926</v>
      </c>
      <c r="AP38" s="3">
        <f>[2]หน้าผ้า!DP47</f>
        <v>45922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 t="str">
        <f>[2]หน้าผ้า!ED47</f>
        <v xml:space="preserve"> /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0</v>
      </c>
    </row>
    <row r="39" spans="1:56" ht="27.75" customHeight="1" x14ac:dyDescent="0.45">
      <c r="A39" s="3">
        <f>[2]หน้าผ้า!C48</f>
        <v>45916</v>
      </c>
      <c r="B39" s="14" t="str">
        <f>[2]หน้าผ้า!B48</f>
        <v>MK68-001116</v>
      </c>
      <c r="C39" s="9" t="str">
        <f>[2]หน้าผ้า!E48</f>
        <v>บจก.เคอรี่ฟลาวมิลล์</v>
      </c>
      <c r="D39" s="13" t="str">
        <f>[2]หน้าผ้า!F48</f>
        <v>กุ้งแดง</v>
      </c>
      <c r="E39" s="9">
        <f>[2]หน้าผ้า!G48</f>
        <v>19</v>
      </c>
      <c r="F39" s="9">
        <f>[2]หน้าผ้า!H48</f>
        <v>32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67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บิด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ห่ออัดเบลแบน500</v>
      </c>
      <c r="T39" s="12">
        <f>[2]หน้าผ้า!X48</f>
        <v>45927</v>
      </c>
      <c r="U39" s="11">
        <f>[2]หน้าผ้า!AA48</f>
        <v>10000</v>
      </c>
      <c r="V39" s="10">
        <f>[2]หน้าผ้า!AJ48</f>
        <v>10000</v>
      </c>
      <c r="W39" s="10">
        <f>[2]หน้าผ้า!AL48</f>
        <v>0</v>
      </c>
      <c r="X39" s="10">
        <f>[2]หน้าผ้า!AM48</f>
        <v>10500</v>
      </c>
      <c r="Y39" s="10">
        <f>[2]หน้าผ้า!AN48</f>
        <v>0</v>
      </c>
      <c r="Z39" s="9" t="str">
        <f>[2]หน้าผ้า!AO48</f>
        <v>WSWT1921720</v>
      </c>
      <c r="AA39" s="8">
        <f>[2]หน้าผ้า!AQ48</f>
        <v>0</v>
      </c>
      <c r="AB39" s="8">
        <f>[2]หน้าผ้า!AR48</f>
        <v>0</v>
      </c>
      <c r="AC39" s="8">
        <f>[2]หน้าผ้า!AS48</f>
        <v>0</v>
      </c>
      <c r="AD39" s="8">
        <f>[2]หน้าผ้า!AT48</f>
        <v>0</v>
      </c>
      <c r="AE39" s="8">
        <f>[2]หน้าผ้า!AU48</f>
        <v>0</v>
      </c>
      <c r="AF39" s="8" t="str">
        <f>[2]หน้าผ้า!AI48</f>
        <v>PDR250307</v>
      </c>
      <c r="AG39" s="1" t="str">
        <f>[3]หน้าผ้า!DC51</f>
        <v>ผ้าขาว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45927</v>
      </c>
      <c r="AK39" s="3">
        <f>[2]หน้าผ้า!DQ48</f>
        <v>0</v>
      </c>
      <c r="AL39" s="3">
        <f>[2]หน้าผ้า!DR48</f>
        <v>45918</v>
      </c>
      <c r="AM39" s="3">
        <f>[2]หน้าผ้า!DS48</f>
        <v>45925</v>
      </c>
      <c r="AN39" s="3">
        <f>[2]หน้าผ้า!DT48</f>
        <v>45926</v>
      </c>
      <c r="AO39" s="3">
        <f>[2]หน้าผ้า!DU48</f>
        <v>45926</v>
      </c>
      <c r="AP39" s="3">
        <f>[2]หน้าผ้า!DP48</f>
        <v>45922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 t="str">
        <f>[2]หน้าผ้า!ED48</f>
        <v xml:space="preserve"> /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0</v>
      </c>
    </row>
    <row r="40" spans="1:56" ht="27.75" customHeight="1" x14ac:dyDescent="0.45">
      <c r="A40" s="3">
        <f>[2]หน้าผ้า!C49</f>
        <v>45916</v>
      </c>
      <c r="B40" s="14" t="str">
        <f>[2]หน้าผ้า!B49</f>
        <v>MK68-001116</v>
      </c>
      <c r="C40" s="9" t="str">
        <f>[2]หน้าผ้า!E49</f>
        <v>บจก.เคอรี่ฟลาวมิลล์</v>
      </c>
      <c r="D40" s="13" t="str">
        <f>[2]หน้าผ้า!F49</f>
        <v>ดอกไม้เขียว</v>
      </c>
      <c r="E40" s="9">
        <f>[2]หน้าผ้า!G49</f>
        <v>19</v>
      </c>
      <c r="F40" s="9">
        <f>[2]หน้าผ้า!H49</f>
        <v>32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67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บิด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ห่ออัดเบลแบน500</v>
      </c>
      <c r="T40" s="12">
        <f>[2]หน้าผ้า!X49</f>
        <v>45927</v>
      </c>
      <c r="U40" s="11">
        <f>[2]หน้าผ้า!AA49</f>
        <v>10000</v>
      </c>
      <c r="V40" s="10">
        <f>[2]หน้าผ้า!AJ49</f>
        <v>10000</v>
      </c>
      <c r="W40" s="10">
        <f>[2]หน้าผ้า!AL49</f>
        <v>0</v>
      </c>
      <c r="X40" s="10">
        <f>[2]หน้าผ้า!AM49</f>
        <v>10500</v>
      </c>
      <c r="Y40" s="10">
        <f>[2]หน้าผ้า!AN49</f>
        <v>0</v>
      </c>
      <c r="Z40" s="9" t="str">
        <f>[2]หน้าผ้า!AO49</f>
        <v>WSWT1921720</v>
      </c>
      <c r="AA40" s="8">
        <f>[2]หน้าผ้า!AQ49</f>
        <v>0</v>
      </c>
      <c r="AB40" s="8">
        <f>[2]หน้าผ้า!AR49</f>
        <v>0</v>
      </c>
      <c r="AC40" s="8">
        <f>[2]หน้าผ้า!AS49</f>
        <v>0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PDR250307</v>
      </c>
      <c r="AG40" s="1" t="str">
        <f>[3]หน้าผ้า!DC52</f>
        <v>พร้อมส่ง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45927</v>
      </c>
      <c r="AK40" s="3">
        <f>[2]หน้าผ้า!DQ49</f>
        <v>0</v>
      </c>
      <c r="AL40" s="3">
        <f>[2]หน้าผ้า!DR49</f>
        <v>45918</v>
      </c>
      <c r="AM40" s="3">
        <f>[2]หน้าผ้า!DS49</f>
        <v>45925</v>
      </c>
      <c r="AN40" s="3">
        <f>[2]หน้าผ้า!DT49</f>
        <v>45926</v>
      </c>
      <c r="AO40" s="3">
        <f>[2]หน้าผ้า!DU49</f>
        <v>45926</v>
      </c>
      <c r="AP40" s="3">
        <f>[2]หน้าผ้า!DP49</f>
        <v>45922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 t="str">
        <f>[2]หน้าผ้า!ED49</f>
        <v xml:space="preserve"> /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0</v>
      </c>
    </row>
    <row r="41" spans="1:56" ht="27.75" customHeight="1" x14ac:dyDescent="0.45">
      <c r="A41" s="3">
        <f>[2]หน้าผ้า!C50</f>
        <v>45916</v>
      </c>
      <c r="B41" s="14" t="str">
        <f>[2]หน้าผ้า!B50</f>
        <v>MK68-001116</v>
      </c>
      <c r="C41" s="9" t="str">
        <f>[2]หน้าผ้า!E50</f>
        <v>บจก.เคอรี่ฟลาวมิลล์</v>
      </c>
      <c r="D41" s="13" t="str">
        <f>[2]หน้าผ้า!F50</f>
        <v>บลูทีมแดง</v>
      </c>
      <c r="E41" s="9">
        <f>[2]หน้าผ้า!G50</f>
        <v>19</v>
      </c>
      <c r="F41" s="9">
        <f>[2]หน้าผ้า!H50</f>
        <v>32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67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บิด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ห่ออัดเบลแบน500</v>
      </c>
      <c r="T41" s="12">
        <f>[2]หน้าผ้า!X50</f>
        <v>45927</v>
      </c>
      <c r="U41" s="11">
        <f>[2]หน้าผ้า!AA50</f>
        <v>5000</v>
      </c>
      <c r="V41" s="10">
        <f>[2]หน้าผ้า!AJ50</f>
        <v>5000</v>
      </c>
      <c r="W41" s="10">
        <f>[2]หน้าผ้า!AL50</f>
        <v>0</v>
      </c>
      <c r="X41" s="10">
        <f>[2]หน้าผ้า!AM50</f>
        <v>5400</v>
      </c>
      <c r="Y41" s="10">
        <f>[2]หน้าผ้า!AN50</f>
        <v>0</v>
      </c>
      <c r="Z41" s="9" t="str">
        <f>[2]หน้าผ้า!AO50</f>
        <v>WSWT1921720</v>
      </c>
      <c r="AA41" s="8">
        <f>[2]หน้าผ้า!AQ50</f>
        <v>0</v>
      </c>
      <c r="AB41" s="8">
        <f>[2]หน้าผ้า!AR50</f>
        <v>0</v>
      </c>
      <c r="AC41" s="8">
        <f>[2]หน้าผ้า!AS50</f>
        <v>0</v>
      </c>
      <c r="AD41" s="8">
        <f>[2]หน้าผ้า!AT50</f>
        <v>0</v>
      </c>
      <c r="AE41" s="8">
        <f>[2]หน้าผ้า!AU50</f>
        <v>0</v>
      </c>
      <c r="AF41" s="8" t="str">
        <f>[2]หน้าผ้า!AI50</f>
        <v>PDR250307</v>
      </c>
      <c r="AG41" s="1" t="str">
        <f>[3]หน้าผ้า!DC53</f>
        <v>พร้อมส่ง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45927</v>
      </c>
      <c r="AK41" s="3">
        <f>[2]หน้าผ้า!DQ50</f>
        <v>0</v>
      </c>
      <c r="AL41" s="3">
        <f>[2]หน้าผ้า!DR50</f>
        <v>45918</v>
      </c>
      <c r="AM41" s="3">
        <f>[2]หน้าผ้า!DS50</f>
        <v>45925</v>
      </c>
      <c r="AN41" s="3">
        <f>[2]หน้าผ้า!DT50</f>
        <v>45926</v>
      </c>
      <c r="AO41" s="3">
        <f>[2]หน้าผ้า!DU50</f>
        <v>45926</v>
      </c>
      <c r="AP41" s="3">
        <f>[2]หน้าผ้า!DP50</f>
        <v>45922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 t="str">
        <f>[2]หน้าผ้า!ED50</f>
        <v xml:space="preserve"> /</v>
      </c>
      <c r="AY41" s="2" t="str">
        <f>[2]หน้าผ้า!AG50</f>
        <v>สีลอกทั้งหมด และ ลบสี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0</v>
      </c>
    </row>
    <row r="42" spans="1:56" ht="27.75" customHeight="1" x14ac:dyDescent="0.45">
      <c r="A42" s="3">
        <f>[2]หน้าผ้า!C51</f>
        <v>45913</v>
      </c>
      <c r="B42" s="14" t="str">
        <f>[2]หน้าผ้า!B51</f>
        <v>MK68-001113</v>
      </c>
      <c r="C42" s="9" t="str">
        <f>[2]หน้าผ้า!E51</f>
        <v>บจก.เคอรี่ฟลาวมิลล์</v>
      </c>
      <c r="D42" s="13" t="str">
        <f>[2]หน้าผ้า!F51</f>
        <v>ไม่พิมพ์</v>
      </c>
      <c r="E42" s="9">
        <f>[2]หน้าผ้า!G51</f>
        <v>19</v>
      </c>
      <c r="F42" s="9">
        <f>[2]หน้าผ้า!H51</f>
        <v>36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75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ไม่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ห่ออัดเบลแบน500</v>
      </c>
      <c r="T42" s="12">
        <f>[2]หน้าผ้า!X51</f>
        <v>45930</v>
      </c>
      <c r="U42" s="11">
        <f>[2]หน้าผ้า!AA51</f>
        <v>10000</v>
      </c>
      <c r="V42" s="10">
        <f>[2]หน้าผ้า!AJ51</f>
        <v>10000</v>
      </c>
      <c r="W42" s="10">
        <f>[2]หน้าผ้า!AL51</f>
        <v>0</v>
      </c>
      <c r="X42" s="10">
        <f>[2]หน้าผ้า!AM51</f>
        <v>0</v>
      </c>
      <c r="Y42" s="10">
        <f>[2]หน้าผ้า!AN51</f>
        <v>0</v>
      </c>
      <c r="Z42" s="9" t="str">
        <f>[2]หน้าผ้า!AO51</f>
        <v>WSWT1921720</v>
      </c>
      <c r="AA42" s="8">
        <f>[2]หน้าผ้า!AQ51</f>
        <v>0</v>
      </c>
      <c r="AB42" s="8">
        <f>[2]หน้าผ้า!AR51</f>
        <v>0</v>
      </c>
      <c r="AC42" s="8">
        <f>[2]หน้าผ้า!AS51</f>
        <v>0</v>
      </c>
      <c r="AD42" s="8">
        <f>[2]หน้าผ้า!AT51</f>
        <v>0</v>
      </c>
      <c r="AE42" s="8">
        <f>[2]หน้าผ้า!AU51</f>
        <v>0</v>
      </c>
      <c r="AF42" s="8" t="str">
        <f>[2]หน้าผ้า!AI51</f>
        <v>PDR250306</v>
      </c>
      <c r="AG42" s="1" t="str">
        <f>[3]หน้าผ้า!DC54</f>
        <v>ยังไม่ได้พิมพ์</v>
      </c>
      <c r="AH42" s="1" t="str">
        <f>[2]หน้าผ้า!DL51</f>
        <v>P3</v>
      </c>
      <c r="AI42" s="1">
        <f>[2]หน้าผ้า!DM51</f>
        <v>1</v>
      </c>
      <c r="AJ42" s="3">
        <f>[2]หน้าผ้า!DN51</f>
        <v>45930</v>
      </c>
      <c r="AK42" s="3">
        <f>[2]หน้าผ้า!DQ51</f>
        <v>0</v>
      </c>
      <c r="AL42" s="3">
        <f>[2]หน้าผ้า!DR51</f>
        <v>0</v>
      </c>
      <c r="AM42" s="3">
        <f>[2]หน้าผ้า!DS51</f>
        <v>0</v>
      </c>
      <c r="AN42" s="3">
        <f>[2]หน้าผ้า!DT51</f>
        <v>0</v>
      </c>
      <c r="AO42" s="3">
        <f>[2]หน้าผ้า!DU51</f>
        <v>45929</v>
      </c>
      <c r="AP42" s="3">
        <f>[2]หน้าผ้า!DP51</f>
        <v>45925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ตัด</v>
      </c>
      <c r="AX42" s="2" t="str">
        <f>[2]หน้าผ้า!ED51</f>
        <v xml:space="preserve"> 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0</v>
      </c>
    </row>
    <row r="43" spans="1:56" ht="27.75" customHeight="1" x14ac:dyDescent="0.45">
      <c r="A43" s="3">
        <f>[2]หน้าผ้า!C52</f>
        <v>45913</v>
      </c>
      <c r="B43" s="14" t="str">
        <f>[2]หน้าผ้า!B52</f>
        <v>MK68-001113</v>
      </c>
      <c r="C43" s="9" t="str">
        <f>[2]หน้าผ้า!E52</f>
        <v>บจก.เคอรี่ฟลาวมิลล์</v>
      </c>
      <c r="D43" s="13" t="str">
        <f>[2]หน้าผ้า!F52</f>
        <v>ถุงทองแซนวิช</v>
      </c>
      <c r="E43" s="9">
        <f>[2]หน้าผ้า!G52</f>
        <v>19</v>
      </c>
      <c r="F43" s="9">
        <f>[2]หน้าผ้า!H52</f>
        <v>32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67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บิด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ห่ออัดเบลแบน500</v>
      </c>
      <c r="T43" s="12">
        <f>[2]หน้าผ้า!X52</f>
        <v>45930</v>
      </c>
      <c r="U43" s="11">
        <f>[2]หน้าผ้า!AA52</f>
        <v>10000</v>
      </c>
      <c r="V43" s="10">
        <f>[2]หน้าผ้า!AJ52</f>
        <v>9500</v>
      </c>
      <c r="W43" s="10">
        <f>[2]หน้าผ้า!AL52</f>
        <v>500</v>
      </c>
      <c r="X43" s="10">
        <f>[2]หน้าผ้า!AM52</f>
        <v>10650</v>
      </c>
      <c r="Y43" s="10">
        <f>[2]หน้าผ้า!AN52</f>
        <v>0</v>
      </c>
      <c r="Z43" s="9" t="str">
        <f>[2]หน้าผ้า!AO52</f>
        <v>WSWT1921720</v>
      </c>
      <c r="AA43" s="8">
        <f>[2]หน้าผ้า!AQ52</f>
        <v>0</v>
      </c>
      <c r="AB43" s="8">
        <f>[2]หน้าผ้า!AR52</f>
        <v>0</v>
      </c>
      <c r="AC43" s="8">
        <f>[2]หน้าผ้า!AS52</f>
        <v>0</v>
      </c>
      <c r="AD43" s="8">
        <f>[2]หน้าผ้า!AT52</f>
        <v>0</v>
      </c>
      <c r="AE43" s="8">
        <f>[2]หน้าผ้า!AU52</f>
        <v>0</v>
      </c>
      <c r="AF43" s="8" t="str">
        <f>[2]หน้าผ้า!AI52</f>
        <v>PDR250306</v>
      </c>
      <c r="AG43" s="1" t="str">
        <f>[3]หน้าผ้า!DC55</f>
        <v>ยังไม่ได้พิมพ์</v>
      </c>
      <c r="AH43" s="1" t="str">
        <f>[2]หน้าผ้า!DL52</f>
        <v>P7</v>
      </c>
      <c r="AI43" s="1">
        <f>[2]หน้าผ้า!DM52</f>
        <v>2</v>
      </c>
      <c r="AJ43" s="3">
        <f>[2]หน้าผ้า!DN52</f>
        <v>45930</v>
      </c>
      <c r="AK43" s="3">
        <f>[2]หน้าผ้า!DQ52</f>
        <v>0</v>
      </c>
      <c r="AL43" s="3">
        <f>[2]หน้าผ้า!DR52</f>
        <v>45921</v>
      </c>
      <c r="AM43" s="3">
        <f>[2]หน้าผ้า!DS52</f>
        <v>45928</v>
      </c>
      <c r="AN43" s="3">
        <f>[2]หน้าผ้า!DT52</f>
        <v>45929</v>
      </c>
      <c r="AO43" s="3">
        <f>[2]หน้าผ้า!DU52</f>
        <v>45929</v>
      </c>
      <c r="AP43" s="3">
        <f>[2]หน้าผ้า!DP52</f>
        <v>45925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 t="str">
        <f>[2]หน้าผ้า!ED52</f>
        <v xml:space="preserve"> /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0</v>
      </c>
    </row>
    <row r="44" spans="1:56" ht="27.75" customHeight="1" x14ac:dyDescent="0.45">
      <c r="A44" s="3">
        <f>[2]หน้าผ้า!C53</f>
        <v>45913</v>
      </c>
      <c r="B44" s="14" t="str">
        <f>[2]หน้าผ้า!B53</f>
        <v>MK68-001113</v>
      </c>
      <c r="C44" s="9" t="str">
        <f>[2]หน้าผ้า!E53</f>
        <v>บจก.เคอรี่ฟลาวมิลล์</v>
      </c>
      <c r="D44" s="13" t="str">
        <f>[2]หน้าผ้า!F53</f>
        <v>ดอกไม้แดง</v>
      </c>
      <c r="E44" s="9">
        <f>[2]หน้าผ้า!G53</f>
        <v>19</v>
      </c>
      <c r="F44" s="9">
        <f>[2]หน้าผ้า!H53</f>
        <v>32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67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บิด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ห่ออัดเบลแบน500</v>
      </c>
      <c r="T44" s="12">
        <f>[2]หน้าผ้า!X53</f>
        <v>45930</v>
      </c>
      <c r="U44" s="11">
        <f>[2]หน้าผ้า!AA53</f>
        <v>5000</v>
      </c>
      <c r="V44" s="10">
        <f>[2]หน้าผ้า!AJ53</f>
        <v>5000</v>
      </c>
      <c r="W44" s="10">
        <f>[2]หน้าผ้า!AL53</f>
        <v>0</v>
      </c>
      <c r="X44" s="10">
        <f>[2]หน้าผ้า!AM53</f>
        <v>5400</v>
      </c>
      <c r="Y44" s="10">
        <f>[2]หน้าผ้า!AN53</f>
        <v>0</v>
      </c>
      <c r="Z44" s="9" t="str">
        <f>[2]หน้าผ้า!AO53</f>
        <v>WSWT1921720</v>
      </c>
      <c r="AA44" s="8">
        <f>[2]หน้าผ้า!AQ53</f>
        <v>0</v>
      </c>
      <c r="AB44" s="8">
        <f>[2]หน้าผ้า!AR53</f>
        <v>0</v>
      </c>
      <c r="AC44" s="8">
        <f>[2]หน้าผ้า!AS53</f>
        <v>0</v>
      </c>
      <c r="AD44" s="8">
        <f>[2]หน้าผ้า!AT53</f>
        <v>0</v>
      </c>
      <c r="AE44" s="8">
        <f>[2]หน้าผ้า!AU53</f>
        <v>0</v>
      </c>
      <c r="AF44" s="8" t="str">
        <f>[2]หน้าผ้า!AI53</f>
        <v>PDR250306</v>
      </c>
      <c r="AG44" s="1" t="str">
        <f>[3]หน้าผ้า!DC56</f>
        <v>ยังไม่ได้พิมพ์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45930</v>
      </c>
      <c r="AK44" s="3">
        <f>[2]หน้าผ้า!DQ53</f>
        <v>0</v>
      </c>
      <c r="AL44" s="3">
        <f>[2]หน้าผ้า!DR53</f>
        <v>45921</v>
      </c>
      <c r="AM44" s="3">
        <f>[2]หน้าผ้า!DS53</f>
        <v>45928</v>
      </c>
      <c r="AN44" s="3">
        <f>[2]หน้าผ้า!DT53</f>
        <v>45929</v>
      </c>
      <c r="AO44" s="3">
        <f>[2]หน้าผ้า!DU53</f>
        <v>45929</v>
      </c>
      <c r="AP44" s="3">
        <f>[2]หน้าผ้า!DP53</f>
        <v>45925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 t="str">
        <f>[2]หน้าผ้า!ED53</f>
        <v xml:space="preserve"> /</v>
      </c>
      <c r="AY44" s="2" t="str">
        <f>[2]หน้าผ้า!AG53</f>
        <v>ลบสีจำนวนมาก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0</v>
      </c>
    </row>
    <row r="45" spans="1:56" ht="27.75" customHeight="1" x14ac:dyDescent="0.45">
      <c r="A45" s="3">
        <f>[2]หน้าผ้า!C54</f>
        <v>45919</v>
      </c>
      <c r="B45" s="14" t="str">
        <f>[2]หน้าผ้า!B54</f>
        <v>MK68-001141</v>
      </c>
      <c r="C45" s="9" t="str">
        <f>[2]หน้าผ้า!E54</f>
        <v>บจก.เคอรี่ฟลาวมิลล์</v>
      </c>
      <c r="D45" s="13" t="str">
        <f>[2]หน้าผ้า!F54</f>
        <v>ดอกไม้แดง</v>
      </c>
      <c r="E45" s="9">
        <f>[2]หน้าผ้า!G54</f>
        <v>19</v>
      </c>
      <c r="F45" s="9">
        <f>[2]หน้าผ้า!H54</f>
        <v>32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67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ห่ออัดเบลแบน500</v>
      </c>
      <c r="T45" s="12">
        <f>[2]หน้าผ้า!X54</f>
        <v>45932</v>
      </c>
      <c r="U45" s="11">
        <f>[2]หน้าผ้า!AA54</f>
        <v>5000</v>
      </c>
      <c r="V45" s="10">
        <f>[2]หน้าผ้า!AJ54</f>
        <v>0</v>
      </c>
      <c r="W45" s="10">
        <f>[2]หน้าผ้า!AL54</f>
        <v>5000</v>
      </c>
      <c r="X45" s="10">
        <f>[2]หน้าผ้า!AM54</f>
        <v>0</v>
      </c>
      <c r="Y45" s="10">
        <f>[2]หน้าผ้า!AN54</f>
        <v>5250</v>
      </c>
      <c r="Z45" s="9" t="str">
        <f>[2]หน้าผ้า!AO54</f>
        <v>WSWT1921720</v>
      </c>
      <c r="AA45" s="8">
        <f>[2]หน้าผ้า!AQ54</f>
        <v>4679.9500000000007</v>
      </c>
      <c r="AB45" s="8">
        <f>[2]หน้าผ้า!AR54</f>
        <v>4679.9500000000007</v>
      </c>
      <c r="AC45" s="8">
        <f>[2]หน้าผ้า!AS54</f>
        <v>0</v>
      </c>
      <c r="AD45" s="8">
        <f>[2]หน้าผ้า!AT54</f>
        <v>0</v>
      </c>
      <c r="AE45" s="8">
        <f>[2]หน้าผ้า!AU54</f>
        <v>0</v>
      </c>
      <c r="AF45" s="8" t="str">
        <f>[2]หน้าผ้า!AI54</f>
        <v>PDR250320</v>
      </c>
      <c r="AG45" s="1" t="str">
        <f>[3]หน้าผ้า!DC57</f>
        <v>ยังไม่ได้พิมพ์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45932</v>
      </c>
      <c r="AK45" s="3">
        <f>[2]หน้าผ้า!DQ54</f>
        <v>0</v>
      </c>
      <c r="AL45" s="3">
        <f>[2]หน้าผ้า!DR54</f>
        <v>45923</v>
      </c>
      <c r="AM45" s="3">
        <f>[2]หน้าผ้า!DS54</f>
        <v>45930</v>
      </c>
      <c r="AN45" s="3">
        <f>[2]หน้าผ้า!DT54</f>
        <v>45931</v>
      </c>
      <c r="AO45" s="3">
        <f>[2]หน้าผ้า!DU54</f>
        <v>45931</v>
      </c>
      <c r="AP45" s="3">
        <f>[2]หน้าผ้า!DP54</f>
        <v>45927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 t="str">
        <f>[2]หน้าผ้า!ED54</f>
        <v xml:space="preserve"> /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0</v>
      </c>
    </row>
    <row r="46" spans="1:56" ht="27.75" customHeight="1" x14ac:dyDescent="0.45">
      <c r="A46" s="3">
        <f>[2]หน้าผ้า!C55</f>
        <v>45919</v>
      </c>
      <c r="B46" s="14" t="str">
        <f>[2]หน้าผ้า!B55</f>
        <v>MK68-001141</v>
      </c>
      <c r="C46" s="9" t="str">
        <f>[2]หน้าผ้า!E55</f>
        <v>บจก.เคอรี่ฟลาวมิลล์</v>
      </c>
      <c r="D46" s="13" t="str">
        <f>[2]หน้าผ้า!F55</f>
        <v>โบว์น้ำเงิน</v>
      </c>
      <c r="E46" s="9">
        <f>[2]หน้าผ้า!G55</f>
        <v>19</v>
      </c>
      <c r="F46" s="9">
        <f>[2]หน้าผ้า!H55</f>
        <v>32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67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ห่ออัดเบลแบน500</v>
      </c>
      <c r="T46" s="12">
        <f>[2]หน้าผ้า!X55</f>
        <v>45932</v>
      </c>
      <c r="U46" s="11">
        <f>[2]หน้าผ้า!AA55</f>
        <v>5000</v>
      </c>
      <c r="V46" s="10">
        <f>[2]หน้าผ้า!AJ55</f>
        <v>0</v>
      </c>
      <c r="W46" s="10">
        <f>[2]หน้าผ้า!AL55</f>
        <v>5000</v>
      </c>
      <c r="X46" s="10">
        <f>[2]หน้าผ้า!AM55</f>
        <v>0</v>
      </c>
      <c r="Y46" s="10">
        <f>[2]หน้าผ้า!AN55</f>
        <v>5250</v>
      </c>
      <c r="Z46" s="9" t="str">
        <f>[2]หน้าผ้า!AO55</f>
        <v>WSWT1921720</v>
      </c>
      <c r="AA46" s="8">
        <f>[2]หน้าผ้า!AQ55</f>
        <v>4679.9500000000007</v>
      </c>
      <c r="AB46" s="8">
        <f>[2]หน้าผ้า!AR55</f>
        <v>4679.9500000000007</v>
      </c>
      <c r="AC46" s="8">
        <f>[2]หน้าผ้า!AS55</f>
        <v>0</v>
      </c>
      <c r="AD46" s="8">
        <f>[2]หน้าผ้า!AT55</f>
        <v>0</v>
      </c>
      <c r="AE46" s="8">
        <f>[2]หน้าผ้า!AU55</f>
        <v>0</v>
      </c>
      <c r="AF46" s="8" t="str">
        <f>[2]หน้าผ้า!AI55</f>
        <v>PDR250320</v>
      </c>
      <c r="AG46" s="1" t="str">
        <f>[3]หน้าผ้า!DC58</f>
        <v>ยังไม่ได้พิมพ์</v>
      </c>
      <c r="AH46" s="1" t="str">
        <f>[2]หน้าผ้า!DL55</f>
        <v>P7</v>
      </c>
      <c r="AI46" s="1">
        <f>[2]หน้าผ้า!DM55</f>
        <v>2</v>
      </c>
      <c r="AJ46" s="3">
        <f>[2]หน้าผ้า!DN55</f>
        <v>45932</v>
      </c>
      <c r="AK46" s="3">
        <f>[2]หน้าผ้า!DQ55</f>
        <v>0</v>
      </c>
      <c r="AL46" s="3">
        <f>[2]หน้าผ้า!DR55</f>
        <v>45923</v>
      </c>
      <c r="AM46" s="3">
        <f>[2]หน้าผ้า!DS55</f>
        <v>45930</v>
      </c>
      <c r="AN46" s="3">
        <f>[2]หน้าผ้า!DT55</f>
        <v>45931</v>
      </c>
      <c r="AO46" s="3">
        <f>[2]หน้าผ้า!DU55</f>
        <v>45931</v>
      </c>
      <c r="AP46" s="3">
        <f>[2]หน้าผ้า!DP55</f>
        <v>45927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งานพิมพ์</v>
      </c>
      <c r="AX46" s="2" t="str">
        <f>[2]หน้าผ้า!ED55</f>
        <v xml:space="preserve"> /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0</v>
      </c>
    </row>
    <row r="47" spans="1:56" ht="27.75" customHeight="1" x14ac:dyDescent="0.45">
      <c r="A47" s="3">
        <f>[2]หน้าผ้า!C56</f>
        <v>45919</v>
      </c>
      <c r="B47" s="14" t="str">
        <f>[2]หน้าผ้า!B56</f>
        <v>MK68-001141</v>
      </c>
      <c r="C47" s="9" t="str">
        <f>[2]หน้าผ้า!E56</f>
        <v>บจก.เคอรี่ฟลาวมิลล์</v>
      </c>
      <c r="D47" s="13" t="str">
        <f>[2]หน้าผ้า!F56</f>
        <v>โบว์แดง</v>
      </c>
      <c r="E47" s="9">
        <f>[2]หน้าผ้า!G56</f>
        <v>19</v>
      </c>
      <c r="F47" s="9">
        <f>[2]หน้าผ้า!H56</f>
        <v>32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67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บิด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ห่ออัดเบลแบน500</v>
      </c>
      <c r="T47" s="12">
        <f>[2]หน้าผ้า!X56</f>
        <v>45932</v>
      </c>
      <c r="U47" s="11">
        <f>[2]หน้าผ้า!AA56</f>
        <v>5000</v>
      </c>
      <c r="V47" s="10">
        <f>[2]หน้าผ้า!AJ56</f>
        <v>0</v>
      </c>
      <c r="W47" s="10">
        <f>[2]หน้าผ้า!AL56</f>
        <v>5000</v>
      </c>
      <c r="X47" s="10">
        <f>[2]หน้าผ้า!AM56</f>
        <v>0</v>
      </c>
      <c r="Y47" s="10">
        <f>[2]หน้าผ้า!AN56</f>
        <v>5250</v>
      </c>
      <c r="Z47" s="9" t="str">
        <f>[2]หน้าผ้า!AO56</f>
        <v>WSWT1921720</v>
      </c>
      <c r="AA47" s="8">
        <f>[2]หน้าผ้า!AQ56</f>
        <v>4679.9500000000007</v>
      </c>
      <c r="AB47" s="8">
        <f>[2]หน้าผ้า!AR56</f>
        <v>4679.9500000000007</v>
      </c>
      <c r="AC47" s="8">
        <f>[2]หน้าผ้า!AS56</f>
        <v>0</v>
      </c>
      <c r="AD47" s="8">
        <f>[2]หน้าผ้า!AT56</f>
        <v>0</v>
      </c>
      <c r="AE47" s="8">
        <f>[2]หน้าผ้า!AU56</f>
        <v>0</v>
      </c>
      <c r="AF47" s="8" t="str">
        <f>[2]หน้าผ้า!AI56</f>
        <v>PDR250320</v>
      </c>
      <c r="AG47" s="1" t="str">
        <f>[3]หน้าผ้า!DC59</f>
        <v>ยังไม่ได้พิมพ์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45932</v>
      </c>
      <c r="AK47" s="3">
        <f>[2]หน้าผ้า!DQ56</f>
        <v>0</v>
      </c>
      <c r="AL47" s="3">
        <f>[2]หน้าผ้า!DR56</f>
        <v>45923</v>
      </c>
      <c r="AM47" s="3">
        <f>[2]หน้าผ้า!DS56</f>
        <v>45930</v>
      </c>
      <c r="AN47" s="3">
        <f>[2]หน้าผ้า!DT56</f>
        <v>45931</v>
      </c>
      <c r="AO47" s="3">
        <f>[2]หน้าผ้า!DU56</f>
        <v>45931</v>
      </c>
      <c r="AP47" s="3">
        <f>[2]หน้าผ้า!DP56</f>
        <v>45927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 t="str">
        <f>[2]หน้าผ้า!ED56</f>
        <v xml:space="preserve"> /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0</v>
      </c>
    </row>
    <row r="48" spans="1:56" ht="27.75" customHeight="1" x14ac:dyDescent="0.45">
      <c r="A48" s="3">
        <f>[2]หน้าผ้า!C57</f>
        <v>45919</v>
      </c>
      <c r="B48" s="14" t="str">
        <f>[2]หน้าผ้า!B57</f>
        <v>MK68-001141</v>
      </c>
      <c r="C48" s="9" t="str">
        <f>[2]หน้าผ้า!E57</f>
        <v>บจก.เคอรี่ฟลาวมิลล์</v>
      </c>
      <c r="D48" s="13" t="str">
        <f>[2]หน้าผ้า!F57</f>
        <v>กุ้งแดง</v>
      </c>
      <c r="E48" s="9">
        <f>[2]หน้าผ้า!G57</f>
        <v>19</v>
      </c>
      <c r="F48" s="9">
        <f>[2]หน้าผ้า!H57</f>
        <v>32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67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ห่ออัดเบลแบน500</v>
      </c>
      <c r="T48" s="12">
        <f>[2]หน้าผ้า!X57</f>
        <v>45932</v>
      </c>
      <c r="U48" s="11">
        <f>[2]หน้าผ้า!AA57</f>
        <v>10000</v>
      </c>
      <c r="V48" s="10">
        <f>[2]หน้าผ้า!AJ57</f>
        <v>0</v>
      </c>
      <c r="W48" s="10">
        <f>[2]หน้าผ้า!AL57</f>
        <v>10000</v>
      </c>
      <c r="X48" s="10">
        <f>[2]หน้าผ้า!AM57</f>
        <v>0</v>
      </c>
      <c r="Y48" s="10">
        <f>[2]หน้าผ้า!AN57</f>
        <v>10500</v>
      </c>
      <c r="Z48" s="9" t="str">
        <f>[2]หน้าผ้า!AO57</f>
        <v>WSWT1921720</v>
      </c>
      <c r="AA48" s="8">
        <f>[2]หน้าผ้า!AQ57</f>
        <v>9359.9000000000015</v>
      </c>
      <c r="AB48" s="8">
        <f>[2]หน้าผ้า!AR57</f>
        <v>9359.9000000000015</v>
      </c>
      <c r="AC48" s="8">
        <f>[2]หน้าผ้า!AS57</f>
        <v>0</v>
      </c>
      <c r="AD48" s="8">
        <f>[2]หน้าผ้า!AT57</f>
        <v>0</v>
      </c>
      <c r="AE48" s="8">
        <f>[2]หน้าผ้า!AU57</f>
        <v>0</v>
      </c>
      <c r="AF48" s="8" t="str">
        <f>[2]หน้าผ้า!AI57</f>
        <v>PDR250320</v>
      </c>
      <c r="AG48" s="1" t="str">
        <f>[3]หน้าผ้า!DC60</f>
        <v>ยังไม่ได้พิมพ์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45932</v>
      </c>
      <c r="AK48" s="3">
        <f>[2]หน้าผ้า!DQ57</f>
        <v>0</v>
      </c>
      <c r="AL48" s="3">
        <f>[2]หน้าผ้า!DR57</f>
        <v>45923</v>
      </c>
      <c r="AM48" s="3">
        <f>[2]หน้าผ้า!DS57</f>
        <v>45930</v>
      </c>
      <c r="AN48" s="3">
        <f>[2]หน้าผ้า!DT57</f>
        <v>45931</v>
      </c>
      <c r="AO48" s="3">
        <f>[2]หน้าผ้า!DU57</f>
        <v>45931</v>
      </c>
      <c r="AP48" s="3">
        <f>[2]หน้าผ้า!DP57</f>
        <v>45927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 t="str">
        <f>[2]หน้าผ้า!ED57</f>
        <v xml:space="preserve"> /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0</v>
      </c>
    </row>
    <row r="49" spans="1:56" ht="27.75" customHeight="1" x14ac:dyDescent="0.45">
      <c r="A49" s="3">
        <f>[2]หน้าผ้า!C58</f>
        <v>45919</v>
      </c>
      <c r="B49" s="14" t="str">
        <f>[2]หน้าผ้า!B58</f>
        <v>MK68-001141</v>
      </c>
      <c r="C49" s="9" t="str">
        <f>[2]หน้าผ้า!E58</f>
        <v>บจก.เคอรี่ฟลาวมิลล์</v>
      </c>
      <c r="D49" s="13" t="str">
        <f>[2]หน้าผ้า!F58</f>
        <v>ถุงเขียว</v>
      </c>
      <c r="E49" s="9">
        <f>[2]หน้าผ้า!G58</f>
        <v>19</v>
      </c>
      <c r="F49" s="9">
        <f>[2]หน้าผ้า!H58</f>
        <v>32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67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บิด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ห่ออัดเบลแบน500</v>
      </c>
      <c r="T49" s="12">
        <f>[2]หน้าผ้า!X58</f>
        <v>45934</v>
      </c>
      <c r="U49" s="11">
        <f>[2]หน้าผ้า!AA58</f>
        <v>10000</v>
      </c>
      <c r="V49" s="10">
        <f>[2]หน้าผ้า!AJ58</f>
        <v>0</v>
      </c>
      <c r="W49" s="10">
        <f>[2]หน้าผ้า!AL58</f>
        <v>10000</v>
      </c>
      <c r="X49" s="10">
        <f>[2]หน้าผ้า!AM58</f>
        <v>0</v>
      </c>
      <c r="Y49" s="10">
        <f>[2]หน้าผ้า!AN58</f>
        <v>10500</v>
      </c>
      <c r="Z49" s="9" t="str">
        <f>[2]หน้าผ้า!AO58</f>
        <v>WSWT1921720</v>
      </c>
      <c r="AA49" s="8">
        <f>[2]หน้าผ้า!AQ58</f>
        <v>9359.9000000000015</v>
      </c>
      <c r="AB49" s="8">
        <f>[2]หน้าผ้า!AR58</f>
        <v>2739</v>
      </c>
      <c r="AC49" s="8">
        <f>[2]หน้าผ้า!AS58</f>
        <v>6620.9000000000015</v>
      </c>
      <c r="AD49" s="8">
        <f>[2]หน้าผ้า!AT58</f>
        <v>0</v>
      </c>
      <c r="AE49" s="8">
        <f>[2]หน้าผ้า!AU58</f>
        <v>0</v>
      </c>
      <c r="AF49" s="8" t="str">
        <f>[2]หน้าผ้า!AI58</f>
        <v>PDR250321</v>
      </c>
      <c r="AG49" s="1" t="str">
        <f>[3]หน้าผ้า!DC61</f>
        <v>ยังไม่ได้พิมพ์</v>
      </c>
      <c r="AH49" s="1" t="str">
        <f>[2]หน้าผ้า!DL58</f>
        <v>P7</v>
      </c>
      <c r="AI49" s="1">
        <f>[2]หน้าผ้า!DM58</f>
        <v>2</v>
      </c>
      <c r="AJ49" s="3">
        <f>[2]หน้าผ้า!DN58</f>
        <v>45934</v>
      </c>
      <c r="AK49" s="3">
        <f>[2]หน้าผ้า!DQ58</f>
        <v>0</v>
      </c>
      <c r="AL49" s="3">
        <f>[2]หน้าผ้า!DR58</f>
        <v>45925</v>
      </c>
      <c r="AM49" s="3">
        <f>[2]หน้าผ้า!DS58</f>
        <v>45932</v>
      </c>
      <c r="AN49" s="3">
        <f>[2]หน้าผ้า!DT58</f>
        <v>45933</v>
      </c>
      <c r="AO49" s="3">
        <f>[2]หน้าผ้า!DU58</f>
        <v>45933</v>
      </c>
      <c r="AP49" s="3">
        <f>[2]หน้าผ้า!DP58</f>
        <v>45929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งานพิมพ์</v>
      </c>
      <c r="AX49" s="2" t="str">
        <f>[2]หน้าผ้า!ED58</f>
        <v xml:space="preserve"> /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498.71561422222231</v>
      </c>
    </row>
    <row r="50" spans="1:56" ht="27.75" customHeight="1" x14ac:dyDescent="0.45">
      <c r="A50" s="3">
        <f>[2]หน้าผ้า!C59</f>
        <v>45919</v>
      </c>
      <c r="B50" s="14" t="str">
        <f>[2]หน้าผ้า!B59</f>
        <v>MK68-001141</v>
      </c>
      <c r="C50" s="9" t="str">
        <f>[2]หน้าผ้า!E59</f>
        <v>บจก.เคอรี่ฟลาวมิลล์</v>
      </c>
      <c r="D50" s="13" t="str">
        <f>[2]หน้าผ้า!F59</f>
        <v>KFM-HF</v>
      </c>
      <c r="E50" s="9">
        <f>[2]หน้าผ้า!G59</f>
        <v>19</v>
      </c>
      <c r="F50" s="9">
        <f>[2]หน้าผ้า!H59</f>
        <v>32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67</v>
      </c>
      <c r="J50" s="9" t="str">
        <f>[2]หน้าผ้า!M59</f>
        <v>+</v>
      </c>
      <c r="K50" s="9">
        <f>[2]หน้าผ้า!N59</f>
        <v>5</v>
      </c>
      <c r="L50" s="9" t="str">
        <f>[2]หน้าผ้า!R59</f>
        <v>บิด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ห่ออัดเบลแบน500</v>
      </c>
      <c r="T50" s="12">
        <f>[2]หน้าผ้า!X59</f>
        <v>45934</v>
      </c>
      <c r="U50" s="11">
        <f>[2]หน้าผ้า!AA59</f>
        <v>5000</v>
      </c>
      <c r="V50" s="10">
        <f>[2]หน้าผ้า!AJ59</f>
        <v>0</v>
      </c>
      <c r="W50" s="10">
        <f>[2]หน้าผ้า!AL59</f>
        <v>5000</v>
      </c>
      <c r="X50" s="10">
        <f>[2]หน้าผ้า!AM59</f>
        <v>0</v>
      </c>
      <c r="Y50" s="10">
        <f>[2]หน้าผ้า!AN59</f>
        <v>5250</v>
      </c>
      <c r="Z50" s="9" t="str">
        <f>[2]หน้าผ้า!AO59</f>
        <v>WSWT1921720</v>
      </c>
      <c r="AA50" s="8">
        <f>[2]หน้าผ้า!AQ59</f>
        <v>4679.9500000000007</v>
      </c>
      <c r="AB50" s="8">
        <f>[2]หน้าผ้า!AR59</f>
        <v>0</v>
      </c>
      <c r="AC50" s="8">
        <f>[2]หน้าผ้า!AS59</f>
        <v>4679.9500000000007</v>
      </c>
      <c r="AD50" s="8">
        <f>[2]หน้าผ้า!AT59</f>
        <v>0</v>
      </c>
      <c r="AE50" s="8">
        <f>[2]หน้าผ้า!AU59</f>
        <v>0</v>
      </c>
      <c r="AF50" s="8" t="str">
        <f>[2]หน้าผ้า!AI59</f>
        <v>PDR250321</v>
      </c>
      <c r="AG50" s="1" t="str">
        <f>[3]หน้าผ้า!DC62</f>
        <v>ผ้าขาว</v>
      </c>
      <c r="AH50" s="1" t="str">
        <f>[2]หน้าผ้า!DL59</f>
        <v>P7</v>
      </c>
      <c r="AI50" s="1">
        <f>[2]หน้าผ้า!DM59</f>
        <v>2</v>
      </c>
      <c r="AJ50" s="3">
        <f>[2]หน้าผ้า!DN59</f>
        <v>45934</v>
      </c>
      <c r="AK50" s="3">
        <f>[2]หน้าผ้า!DQ59</f>
        <v>0</v>
      </c>
      <c r="AL50" s="3">
        <f>[2]หน้าผ้า!DR59</f>
        <v>45925</v>
      </c>
      <c r="AM50" s="3">
        <f>[2]หน้าผ้า!DS59</f>
        <v>45932</v>
      </c>
      <c r="AN50" s="3">
        <f>[2]หน้าผ้า!DT59</f>
        <v>45933</v>
      </c>
      <c r="AO50" s="3">
        <f>[2]หน้าผ้า!DU59</f>
        <v>45933</v>
      </c>
      <c r="AP50" s="3">
        <f>[2]หน้าผ้า!DP59</f>
        <v>45929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งานพิมพ์</v>
      </c>
      <c r="AX50" s="2" t="str">
        <f>[2]หน้าผ้า!ED59</f>
        <v xml:space="preserve"> /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WRWT21720/WRWT25800</v>
      </c>
      <c r="BD50" s="56">
        <f>[2]หน้าผ้า!CA59</f>
        <v>352.51463377777782</v>
      </c>
    </row>
    <row r="51" spans="1:56" ht="27.75" customHeight="1" x14ac:dyDescent="0.45">
      <c r="A51" s="3">
        <f>[2]หน้าผ้า!C60</f>
        <v>45919</v>
      </c>
      <c r="B51" s="14" t="str">
        <f>[2]หน้าผ้า!B60</f>
        <v>MK68-001141</v>
      </c>
      <c r="C51" s="9" t="str">
        <f>[2]หน้าผ้า!E60</f>
        <v>บจก.เคอรี่ฟลาวมิลล์</v>
      </c>
      <c r="D51" s="13" t="str">
        <f>[2]หน้าผ้า!F60</f>
        <v>BS</v>
      </c>
      <c r="E51" s="9">
        <f>[2]หน้าผ้า!G60</f>
        <v>19</v>
      </c>
      <c r="F51" s="9">
        <f>[2]หน้าผ้า!H60</f>
        <v>32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67</v>
      </c>
      <c r="J51" s="9" t="str">
        <f>[2]หน้าผ้า!M60</f>
        <v>+</v>
      </c>
      <c r="K51" s="9">
        <f>[2]หน้าผ้า!N60</f>
        <v>5</v>
      </c>
      <c r="L51" s="9" t="str">
        <f>[2]หน้าผ้า!R60</f>
        <v>บิด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ห่ออัดเบลแบน500</v>
      </c>
      <c r="T51" s="12">
        <f>[2]หน้าผ้า!X60</f>
        <v>45934</v>
      </c>
      <c r="U51" s="11">
        <f>[2]หน้าผ้า!AA60</f>
        <v>5000</v>
      </c>
      <c r="V51" s="10">
        <f>[2]หน้าผ้า!AJ60</f>
        <v>0</v>
      </c>
      <c r="W51" s="10">
        <f>[2]หน้าผ้า!AL60</f>
        <v>5000</v>
      </c>
      <c r="X51" s="10">
        <f>[2]หน้าผ้า!AM60</f>
        <v>0</v>
      </c>
      <c r="Y51" s="10">
        <f>[2]หน้าผ้า!AN60</f>
        <v>5250</v>
      </c>
      <c r="Z51" s="9" t="str">
        <f>[2]หน้าผ้า!AO60</f>
        <v>WSWT1921720</v>
      </c>
      <c r="AA51" s="8">
        <f>[2]หน้าผ้า!AQ60</f>
        <v>4679.9500000000007</v>
      </c>
      <c r="AB51" s="8">
        <f>[2]หน้าผ้า!AR60</f>
        <v>0</v>
      </c>
      <c r="AC51" s="8">
        <f>[2]หน้าผ้า!AS60</f>
        <v>4679.9500000000007</v>
      </c>
      <c r="AD51" s="8">
        <f>[2]หน้าผ้า!AT60</f>
        <v>0</v>
      </c>
      <c r="AE51" s="8">
        <f>[2]หน้าผ้า!AU60</f>
        <v>0</v>
      </c>
      <c r="AF51" s="8" t="str">
        <f>[2]หน้าผ้า!AI60</f>
        <v>PDR250321</v>
      </c>
      <c r="AG51" s="1" t="str">
        <f>[3]หน้าผ้า!DC63</f>
        <v>ผ้าขาว</v>
      </c>
      <c r="AH51" s="1" t="str">
        <f>[2]หน้าผ้า!DL60</f>
        <v>P7</v>
      </c>
      <c r="AI51" s="1">
        <f>[2]หน้าผ้า!DM60</f>
        <v>2</v>
      </c>
      <c r="AJ51" s="3">
        <f>[2]หน้าผ้า!DN60</f>
        <v>45934</v>
      </c>
      <c r="AK51" s="3">
        <f>[2]หน้าผ้า!DQ60</f>
        <v>0</v>
      </c>
      <c r="AL51" s="3">
        <f>[2]หน้าผ้า!DR60</f>
        <v>45925</v>
      </c>
      <c r="AM51" s="3">
        <f>[2]หน้าผ้า!DS60</f>
        <v>45932</v>
      </c>
      <c r="AN51" s="3">
        <f>[2]หน้าผ้า!DT60</f>
        <v>45933</v>
      </c>
      <c r="AO51" s="3">
        <f>[2]หน้าผ้า!DU60</f>
        <v>45933</v>
      </c>
      <c r="AP51" s="3">
        <f>[2]หน้าผ้า!DP60</f>
        <v>45929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 t="str">
        <f>[2]หน้าผ้า!ED60</f>
        <v xml:space="preserve"> /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WRWT21720/WRWT25800</v>
      </c>
      <c r="BD51" s="56">
        <f>[2]หน้าผ้า!CA60</f>
        <v>352.51463377777782</v>
      </c>
    </row>
    <row r="52" spans="1:56" ht="27.75" customHeight="1" x14ac:dyDescent="0.45">
      <c r="A52" s="3">
        <f>[2]หน้าผ้า!C61</f>
        <v>45919</v>
      </c>
      <c r="B52" s="14" t="str">
        <f>[2]หน้าผ้า!B61</f>
        <v>MK68-001141</v>
      </c>
      <c r="C52" s="9" t="str">
        <f>[2]หน้าผ้า!E61</f>
        <v>บจก.เคอรี่ฟลาวมิลล์</v>
      </c>
      <c r="D52" s="13" t="str">
        <f>[2]หน้าผ้า!F61</f>
        <v>แปดแต้มแดง</v>
      </c>
      <c r="E52" s="9">
        <f>[2]หน้าผ้า!G61</f>
        <v>19</v>
      </c>
      <c r="F52" s="9">
        <f>[2]หน้าผ้า!H61</f>
        <v>32</v>
      </c>
      <c r="G52" s="9" t="str">
        <f>[2]หน้าผ้า!I61</f>
        <v>ขาว</v>
      </c>
      <c r="H52" s="9">
        <f>[2]หน้าผ้า!J61</f>
        <v>0</v>
      </c>
      <c r="I52" s="9">
        <f>[2]หน้าผ้า!L61</f>
        <v>67</v>
      </c>
      <c r="J52" s="9" t="str">
        <f>[2]หน้าผ้า!M61</f>
        <v>+</v>
      </c>
      <c r="K52" s="9">
        <f>[2]หน้าผ้า!N61</f>
        <v>5</v>
      </c>
      <c r="L52" s="9" t="str">
        <f>[2]หน้าผ้า!R61</f>
        <v>บิด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ห่ออัดเบลแบน500</v>
      </c>
      <c r="T52" s="12">
        <f>[2]หน้าผ้า!X61</f>
        <v>45934</v>
      </c>
      <c r="U52" s="11">
        <f>[2]หน้าผ้า!AA61</f>
        <v>5000</v>
      </c>
      <c r="V52" s="10">
        <f>[2]หน้าผ้า!AJ61</f>
        <v>0</v>
      </c>
      <c r="W52" s="10">
        <f>[2]หน้าผ้า!AL61</f>
        <v>5000</v>
      </c>
      <c r="X52" s="10">
        <f>[2]หน้าผ้า!AM61</f>
        <v>0</v>
      </c>
      <c r="Y52" s="10">
        <f>[2]หน้าผ้า!AN61</f>
        <v>5250</v>
      </c>
      <c r="Z52" s="9" t="str">
        <f>[2]หน้าผ้า!AO61</f>
        <v>WSWT1921720</v>
      </c>
      <c r="AA52" s="8">
        <f>[2]หน้าผ้า!AQ61</f>
        <v>4679.9500000000007</v>
      </c>
      <c r="AB52" s="8">
        <f>[2]หน้าผ้า!AR61</f>
        <v>0</v>
      </c>
      <c r="AC52" s="8">
        <f>[2]หน้าผ้า!AS61</f>
        <v>4679.9500000000007</v>
      </c>
      <c r="AD52" s="8">
        <f>[2]หน้าผ้า!AT61</f>
        <v>0</v>
      </c>
      <c r="AE52" s="8">
        <f>[2]หน้าผ้า!AU61</f>
        <v>0</v>
      </c>
      <c r="AF52" s="8" t="str">
        <f>[2]หน้าผ้า!AI61</f>
        <v>PDR250321</v>
      </c>
      <c r="AG52" s="1" t="str">
        <f>[3]หน้าผ้า!DC64</f>
        <v>ผ้าขาว</v>
      </c>
      <c r="AH52" s="1" t="str">
        <f>[2]หน้าผ้า!DL61</f>
        <v>P7</v>
      </c>
      <c r="AI52" s="1">
        <f>[2]หน้าผ้า!DM61</f>
        <v>2</v>
      </c>
      <c r="AJ52" s="3">
        <f>[2]หน้าผ้า!DN61</f>
        <v>45934</v>
      </c>
      <c r="AK52" s="3">
        <f>[2]หน้าผ้า!DQ61</f>
        <v>0</v>
      </c>
      <c r="AL52" s="3">
        <f>[2]หน้าผ้า!DR61</f>
        <v>45925</v>
      </c>
      <c r="AM52" s="3">
        <f>[2]หน้าผ้า!DS61</f>
        <v>45932</v>
      </c>
      <c r="AN52" s="3">
        <f>[2]หน้าผ้า!DT61</f>
        <v>45933</v>
      </c>
      <c r="AO52" s="3">
        <f>[2]หน้าผ้า!DU61</f>
        <v>45933</v>
      </c>
      <c r="AP52" s="3">
        <f>[2]หน้าผ้า!DP61</f>
        <v>45929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งานพิมพ์</v>
      </c>
      <c r="AX52" s="2" t="str">
        <f>[2]หน้าผ้า!ED61</f>
        <v xml:space="preserve"> /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WRWT21720/WRWT25800</v>
      </c>
      <c r="BD52" s="56">
        <f>[2]หน้าผ้า!CA61</f>
        <v>352.51463377777782</v>
      </c>
    </row>
    <row r="53" spans="1:56" ht="27.75" customHeight="1" x14ac:dyDescent="0.45">
      <c r="A53" s="3">
        <f>[2]หน้าผ้า!C62</f>
        <v>45919</v>
      </c>
      <c r="B53" s="14" t="str">
        <f>[2]หน้าผ้า!B62</f>
        <v>MK68-001142</v>
      </c>
      <c r="C53" s="9" t="str">
        <f>[2]หน้าผ้า!E62</f>
        <v>บจก.เคอรี่ฟลาวมิลล์</v>
      </c>
      <c r="D53" s="13" t="str">
        <f>[2]หน้าผ้า!F62</f>
        <v>ไม่พิมพ์</v>
      </c>
      <c r="E53" s="9">
        <f>[2]หน้าผ้า!G62</f>
        <v>19</v>
      </c>
      <c r="F53" s="9">
        <f>[2]หน้าผ้า!H62</f>
        <v>32</v>
      </c>
      <c r="G53" s="9" t="str">
        <f>[2]หน้าผ้า!I62</f>
        <v>ขาว</v>
      </c>
      <c r="H53" s="9">
        <f>[2]หน้าผ้า!J62</f>
        <v>0</v>
      </c>
      <c r="I53" s="9">
        <f>[2]หน้าผ้า!L62</f>
        <v>67</v>
      </c>
      <c r="J53" s="9" t="str">
        <f>[2]หน้าผ้า!M62</f>
        <v>+</v>
      </c>
      <c r="K53" s="9">
        <f>[2]หน้าผ้า!N62</f>
        <v>5</v>
      </c>
      <c r="L53" s="9" t="str">
        <f>[2]หน้าผ้า!R62</f>
        <v>ไม่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ห่ออัดเบลแบน501</v>
      </c>
      <c r="T53" s="12">
        <f>[2]หน้าผ้า!X62</f>
        <v>45937</v>
      </c>
      <c r="U53" s="11">
        <f>[2]หน้าผ้า!AA62</f>
        <v>20000</v>
      </c>
      <c r="V53" s="10">
        <f>[2]หน้าผ้า!AJ62</f>
        <v>0</v>
      </c>
      <c r="W53" s="10">
        <f>[2]หน้าผ้า!AL62</f>
        <v>20000</v>
      </c>
      <c r="X53" s="10">
        <f>[2]หน้าผ้า!AM62</f>
        <v>0</v>
      </c>
      <c r="Y53" s="10">
        <f>[2]หน้าผ้า!AN62</f>
        <v>0</v>
      </c>
      <c r="Z53" s="9" t="str">
        <f>[2]หน้าผ้า!AO62</f>
        <v>WSWT1921720</v>
      </c>
      <c r="AA53" s="8">
        <f>[2]หน้าผ้า!AQ62</f>
        <v>18719.800000000003</v>
      </c>
      <c r="AB53" s="8">
        <f>[2]หน้าผ้า!AR62</f>
        <v>0</v>
      </c>
      <c r="AC53" s="8">
        <f>[2]หน้าผ้า!AS62</f>
        <v>18719.800000000003</v>
      </c>
      <c r="AD53" s="8">
        <f>[2]หน้าผ้า!AT62</f>
        <v>0</v>
      </c>
      <c r="AE53" s="8">
        <f>[2]หน้าผ้า!AU62</f>
        <v>0</v>
      </c>
      <c r="AF53" s="8" t="str">
        <f>[2]หน้าผ้า!AI62</f>
        <v>PDR250322</v>
      </c>
      <c r="AG53" s="1" t="str">
        <f>[3]หน้าผ้า!DC65</f>
        <v>ผ้าขาว</v>
      </c>
      <c r="AH53" s="1" t="str">
        <f>[2]หน้าผ้า!DL62</f>
        <v>P3</v>
      </c>
      <c r="AI53" s="1">
        <f>[2]หน้าผ้า!DM62</f>
        <v>1</v>
      </c>
      <c r="AJ53" s="3">
        <f>[2]หน้าผ้า!DN62</f>
        <v>45937</v>
      </c>
      <c r="AK53" s="3">
        <f>[2]หน้าผ้า!DQ62</f>
        <v>0</v>
      </c>
      <c r="AL53" s="3">
        <f>[2]หน้าผ้า!DR62</f>
        <v>0</v>
      </c>
      <c r="AM53" s="3">
        <f>[2]หน้าผ้า!DS62</f>
        <v>0</v>
      </c>
      <c r="AN53" s="3">
        <f>[2]หน้าผ้า!DT62</f>
        <v>0</v>
      </c>
      <c r="AO53" s="3">
        <f>[2]หน้าผ้า!DU62</f>
        <v>45936</v>
      </c>
      <c r="AP53" s="3">
        <f>[2]หน้าผ้า!DP62</f>
        <v>45932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ตัด</v>
      </c>
      <c r="AX53" s="2">
        <f>[2]หน้าผ้า!ED62</f>
        <v>0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WRWT21720/WRWT25800</v>
      </c>
      <c r="BD53" s="56">
        <f>[2]หน้าผ้า!CA62</f>
        <v>1410.0585351111113</v>
      </c>
    </row>
    <row r="54" spans="1:56" ht="27.75" customHeight="1" x14ac:dyDescent="0.45">
      <c r="A54" s="3">
        <f>[2]หน้าผ้า!C63</f>
        <v>45919</v>
      </c>
      <c r="B54" s="14" t="str">
        <f>[2]หน้าผ้า!B63</f>
        <v>MK68-001143</v>
      </c>
      <c r="C54" s="9" t="str">
        <f>[2]หน้าผ้า!E63</f>
        <v>บจก.เคอรี่ฟลาวมิลล์</v>
      </c>
      <c r="D54" s="13" t="str">
        <f>[2]หน้าผ้า!F63</f>
        <v>ไม่พิมพ์</v>
      </c>
      <c r="E54" s="9">
        <f>[2]หน้าผ้า!G63</f>
        <v>19</v>
      </c>
      <c r="F54" s="9">
        <f>[2]หน้าผ้า!H63</f>
        <v>32</v>
      </c>
      <c r="G54" s="9" t="str">
        <f>[2]หน้าผ้า!I63</f>
        <v>ขาว</v>
      </c>
      <c r="H54" s="9">
        <f>[2]หน้าผ้า!J63</f>
        <v>0</v>
      </c>
      <c r="I54" s="9">
        <f>[2]หน้าผ้า!L63</f>
        <v>67</v>
      </c>
      <c r="J54" s="9" t="str">
        <f>[2]หน้าผ้า!M63</f>
        <v>+</v>
      </c>
      <c r="K54" s="9">
        <f>[2]หน้าผ้า!N63</f>
        <v>5</v>
      </c>
      <c r="L54" s="9" t="str">
        <f>[2]หน้าผ้า!R63</f>
        <v>ไม่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ห่ออัดเบลแบน501</v>
      </c>
      <c r="T54" s="12">
        <f>[2]หน้าผ้า!X63</f>
        <v>45937</v>
      </c>
      <c r="U54" s="11">
        <f>[2]หน้าผ้า!AA63</f>
        <v>20000</v>
      </c>
      <c r="V54" s="10">
        <f>[2]หน้าผ้า!AJ63</f>
        <v>0</v>
      </c>
      <c r="W54" s="10">
        <f>[2]หน้าผ้า!AL63</f>
        <v>20000</v>
      </c>
      <c r="X54" s="10">
        <f>[2]หน้าผ้า!AM63</f>
        <v>0</v>
      </c>
      <c r="Y54" s="10">
        <f>[2]หน้าผ้า!AN63</f>
        <v>0</v>
      </c>
      <c r="Z54" s="9" t="str">
        <f>[2]หน้าผ้า!AO63</f>
        <v>WSWT1921720</v>
      </c>
      <c r="AA54" s="8">
        <f>[2]หน้าผ้า!AQ63</f>
        <v>18719.800000000003</v>
      </c>
      <c r="AB54" s="8">
        <f>[2]หน้าผ้า!AR63</f>
        <v>0</v>
      </c>
      <c r="AC54" s="8">
        <f>[2]หน้าผ้า!AS63</f>
        <v>18719.800000000003</v>
      </c>
      <c r="AD54" s="8">
        <f>[2]หน้าผ้า!AT63</f>
        <v>0</v>
      </c>
      <c r="AE54" s="8">
        <f>[2]หน้าผ้า!AU63</f>
        <v>0</v>
      </c>
      <c r="AF54" s="8" t="str">
        <f>[2]หน้าผ้า!AI63</f>
        <v>PDR250323</v>
      </c>
      <c r="AG54" s="1" t="str">
        <f>[3]หน้าผ้า!DC66</f>
        <v>พร้อมส่ง</v>
      </c>
      <c r="AH54" s="1" t="str">
        <f>[2]หน้าผ้า!DL63</f>
        <v>P3</v>
      </c>
      <c r="AI54" s="1">
        <f>[2]หน้าผ้า!DM63</f>
        <v>1</v>
      </c>
      <c r="AJ54" s="3">
        <f>[2]หน้าผ้า!DN63</f>
        <v>45937</v>
      </c>
      <c r="AK54" s="3">
        <f>[2]หน้าผ้า!DQ63</f>
        <v>0</v>
      </c>
      <c r="AL54" s="3">
        <f>[2]หน้าผ้า!DR63</f>
        <v>0</v>
      </c>
      <c r="AM54" s="3">
        <f>[2]หน้าผ้า!DS63</f>
        <v>0</v>
      </c>
      <c r="AN54" s="3">
        <f>[2]หน้าผ้า!DT63</f>
        <v>0</v>
      </c>
      <c r="AO54" s="3">
        <f>[2]หน้าผ้า!DU63</f>
        <v>45936</v>
      </c>
      <c r="AP54" s="3">
        <f>[2]หน้าผ้า!DP63</f>
        <v>45932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ตัด</v>
      </c>
      <c r="AX54" s="2">
        <f>[2]หน้าผ้า!ED63</f>
        <v>0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WRWT21720/WRWT25800</v>
      </c>
      <c r="BD54" s="56">
        <f>[2]หน้าผ้า!CA63</f>
        <v>1410.0585351111113</v>
      </c>
    </row>
    <row r="55" spans="1:56" ht="27.75" customHeight="1" x14ac:dyDescent="0.45">
      <c r="A55" s="3">
        <f>[2]หน้าผ้า!C64</f>
        <v>45919</v>
      </c>
      <c r="B55" s="14" t="str">
        <f>[2]หน้าผ้า!B64</f>
        <v>MK68-001142</v>
      </c>
      <c r="C55" s="9" t="str">
        <f>[2]หน้าผ้า!E64</f>
        <v>บจก.เคอรี่ฟลาวมิลล์</v>
      </c>
      <c r="D55" s="13" t="str">
        <f>[2]หน้าผ้า!F64</f>
        <v>ไม่พิมพ์</v>
      </c>
      <c r="E55" s="9">
        <f>[2]หน้าผ้า!G64</f>
        <v>19</v>
      </c>
      <c r="F55" s="9">
        <f>[2]หน้าผ้า!H64</f>
        <v>32</v>
      </c>
      <c r="G55" s="9" t="str">
        <f>[2]หน้าผ้า!I64</f>
        <v>ขาว</v>
      </c>
      <c r="H55" s="9">
        <f>[2]หน้าผ้า!J64</f>
        <v>0</v>
      </c>
      <c r="I55" s="9">
        <f>[2]หน้าผ้า!L64</f>
        <v>67</v>
      </c>
      <c r="J55" s="9" t="str">
        <f>[2]หน้าผ้า!M64</f>
        <v>+</v>
      </c>
      <c r="K55" s="9">
        <f>[2]หน้าผ้า!N64</f>
        <v>5</v>
      </c>
      <c r="L55" s="9" t="str">
        <f>[2]หน้าผ้า!R64</f>
        <v>ไม่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ห่ออัดเบลแบน501</v>
      </c>
      <c r="T55" s="12">
        <f>[2]หน้าผ้า!X64</f>
        <v>45947</v>
      </c>
      <c r="U55" s="11">
        <f>[2]หน้าผ้า!AA64</f>
        <v>20000</v>
      </c>
      <c r="V55" s="10">
        <f>[2]หน้าผ้า!AJ64</f>
        <v>0</v>
      </c>
      <c r="W55" s="10">
        <f>[2]หน้าผ้า!AL64</f>
        <v>20000</v>
      </c>
      <c r="X55" s="10">
        <f>[2]หน้าผ้า!AM64</f>
        <v>0</v>
      </c>
      <c r="Y55" s="10">
        <f>[2]หน้าผ้า!AN64</f>
        <v>0</v>
      </c>
      <c r="Z55" s="9" t="str">
        <f>[2]หน้าผ้า!AO64</f>
        <v>WSWT1921720</v>
      </c>
      <c r="AA55" s="8">
        <f>[2]หน้าผ้า!AQ64</f>
        <v>18719.800000000003</v>
      </c>
      <c r="AB55" s="8">
        <f>[2]หน้าผ้า!AR64</f>
        <v>0</v>
      </c>
      <c r="AC55" s="8">
        <f>[2]หน้าผ้า!AS64</f>
        <v>18719.800000000003</v>
      </c>
      <c r="AD55" s="8">
        <f>[2]หน้าผ้า!AT64</f>
        <v>0</v>
      </c>
      <c r="AE55" s="8">
        <f>[2]หน้าผ้า!AU64</f>
        <v>0</v>
      </c>
      <c r="AF55" s="8" t="str">
        <f>[2]หน้าผ้า!AI64</f>
        <v>PDR250322</v>
      </c>
      <c r="AG55" s="1" t="str">
        <f>[3]หน้าผ้า!DC67</f>
        <v>รอแบบ</v>
      </c>
      <c r="AH55" s="1" t="str">
        <f>[2]หน้าผ้า!DL64</f>
        <v>P3</v>
      </c>
      <c r="AI55" s="1">
        <f>[2]หน้าผ้า!DM64</f>
        <v>1</v>
      </c>
      <c r="AJ55" s="3">
        <f>[2]หน้าผ้า!DN64</f>
        <v>45947</v>
      </c>
      <c r="AK55" s="3">
        <f>[2]หน้าผ้า!DQ64</f>
        <v>0</v>
      </c>
      <c r="AL55" s="3">
        <f>[2]หน้าผ้า!DR64</f>
        <v>0</v>
      </c>
      <c r="AM55" s="3">
        <f>[2]หน้าผ้า!DS64</f>
        <v>0</v>
      </c>
      <c r="AN55" s="3">
        <f>[2]หน้าผ้า!DT64</f>
        <v>0</v>
      </c>
      <c r="AO55" s="3">
        <f>[2]หน้าผ้า!DU64</f>
        <v>45946</v>
      </c>
      <c r="AP55" s="3">
        <f>[2]หน้าผ้า!DP64</f>
        <v>45942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ตัด</v>
      </c>
      <c r="AX55" s="2">
        <f>[2]หน้าผ้า!ED64</f>
        <v>0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WRWT21720/WRWT25800</v>
      </c>
      <c r="BD55" s="56">
        <f>[2]หน้าผ้า!CA64</f>
        <v>1410.0585351111113</v>
      </c>
    </row>
    <row r="56" spans="1:56" ht="27.75" customHeight="1" x14ac:dyDescent="0.45">
      <c r="A56" s="3">
        <f>[2]หน้าผ้า!C65</f>
        <v>45919</v>
      </c>
      <c r="B56" s="14" t="str">
        <f>[2]หน้าผ้า!B65</f>
        <v>MK68-001143</v>
      </c>
      <c r="C56" s="9" t="str">
        <f>[2]หน้าผ้า!E65</f>
        <v>บจก.เคอรี่ฟลาวมิลล์</v>
      </c>
      <c r="D56" s="13" t="str">
        <f>[2]หน้าผ้า!F65</f>
        <v>ไม่พิมพ์</v>
      </c>
      <c r="E56" s="9">
        <f>[2]หน้าผ้า!G65</f>
        <v>19</v>
      </c>
      <c r="F56" s="9">
        <f>[2]หน้าผ้า!H65</f>
        <v>32</v>
      </c>
      <c r="G56" s="9" t="str">
        <f>[2]หน้าผ้า!I65</f>
        <v>ขาว</v>
      </c>
      <c r="H56" s="9">
        <f>[2]หน้าผ้า!J65</f>
        <v>0</v>
      </c>
      <c r="I56" s="9">
        <f>[2]หน้าผ้า!L65</f>
        <v>67</v>
      </c>
      <c r="J56" s="9" t="str">
        <f>[2]หน้าผ้า!M65</f>
        <v>+</v>
      </c>
      <c r="K56" s="9">
        <f>[2]หน้าผ้า!N65</f>
        <v>5</v>
      </c>
      <c r="L56" s="9" t="str">
        <f>[2]หน้าผ้า!R65</f>
        <v>ไม่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ห่ออัดเบลแบน501</v>
      </c>
      <c r="T56" s="12">
        <f>[2]หน้าผ้า!X65</f>
        <v>45947</v>
      </c>
      <c r="U56" s="11">
        <f>[2]หน้าผ้า!AA65</f>
        <v>20000</v>
      </c>
      <c r="V56" s="10">
        <f>[2]หน้าผ้า!AJ65</f>
        <v>0</v>
      </c>
      <c r="W56" s="10">
        <f>[2]หน้าผ้า!AL65</f>
        <v>20000</v>
      </c>
      <c r="X56" s="10">
        <f>[2]หน้าผ้า!AM65</f>
        <v>0</v>
      </c>
      <c r="Y56" s="10">
        <f>[2]หน้าผ้า!AN65</f>
        <v>0</v>
      </c>
      <c r="Z56" s="9" t="str">
        <f>[2]หน้าผ้า!AO65</f>
        <v>WSWT1921720</v>
      </c>
      <c r="AA56" s="8">
        <f>[2]หน้าผ้า!AQ65</f>
        <v>18719.800000000003</v>
      </c>
      <c r="AB56" s="8">
        <f>[2]หน้าผ้า!AR65</f>
        <v>0</v>
      </c>
      <c r="AC56" s="8">
        <f>[2]หน้าผ้า!AS65</f>
        <v>18719.800000000003</v>
      </c>
      <c r="AD56" s="8">
        <f>[2]หน้าผ้า!AT65</f>
        <v>0</v>
      </c>
      <c r="AE56" s="8">
        <f>[2]หน้าผ้า!AU65</f>
        <v>0</v>
      </c>
      <c r="AF56" s="8" t="str">
        <f>[2]หน้าผ้า!AI65</f>
        <v>PDR250323</v>
      </c>
      <c r="AG56" s="1" t="str">
        <f>[3]หน้าผ้า!DC68</f>
        <v>พร้อมส่ง</v>
      </c>
      <c r="AH56" s="1" t="str">
        <f>[2]หน้าผ้า!DL65</f>
        <v>P3</v>
      </c>
      <c r="AI56" s="1">
        <f>[2]หน้าผ้า!DM65</f>
        <v>1</v>
      </c>
      <c r="AJ56" s="3">
        <f>[2]หน้าผ้า!DN65</f>
        <v>45947</v>
      </c>
      <c r="AK56" s="3">
        <f>[2]หน้าผ้า!DQ65</f>
        <v>0</v>
      </c>
      <c r="AL56" s="3">
        <f>[2]หน้าผ้า!DR65</f>
        <v>0</v>
      </c>
      <c r="AM56" s="3">
        <f>[2]หน้าผ้า!DS65</f>
        <v>0</v>
      </c>
      <c r="AN56" s="3">
        <f>[2]หน้าผ้า!DT65</f>
        <v>0</v>
      </c>
      <c r="AO56" s="3">
        <f>[2]หน้าผ้า!DU65</f>
        <v>45946</v>
      </c>
      <c r="AP56" s="3">
        <f>[2]หน้าผ้า!DP65</f>
        <v>45942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ตัด</v>
      </c>
      <c r="AX56" s="2">
        <f>[2]หน้าผ้า!ED65</f>
        <v>0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WRWT21720/WRWT25800</v>
      </c>
      <c r="BD56" s="56">
        <f>[2]หน้าผ้า!CA65</f>
        <v>1410.0585351111113</v>
      </c>
    </row>
    <row r="57" spans="1:56" ht="27.75" customHeight="1" x14ac:dyDescent="0.45">
      <c r="A57" s="3" t="str">
        <f>[2]หน้าผ้า!C66</f>
        <v>ประมาณการ</v>
      </c>
      <c r="B57" s="14" t="str">
        <f>[2]หน้าผ้า!B66</f>
        <v>ประมาณการ</v>
      </c>
      <c r="C57" s="9" t="str">
        <f>[2]หน้าผ้า!E66</f>
        <v>บจก.เคอรี่ฟลาวมิลล์</v>
      </c>
      <c r="D57" s="13" t="str">
        <f>[2]หน้าผ้า!F66</f>
        <v>แต้มแดง</v>
      </c>
      <c r="E57" s="9">
        <f>[2]หน้าผ้า!G66</f>
        <v>19</v>
      </c>
      <c r="F57" s="9">
        <f>[2]หน้าผ้า!H66</f>
        <v>32</v>
      </c>
      <c r="G57" s="9" t="str">
        <f>[2]หน้าผ้า!I66</f>
        <v>ขาว</v>
      </c>
      <c r="H57" s="9">
        <f>[2]หน้าผ้า!J66</f>
        <v>0</v>
      </c>
      <c r="I57" s="9">
        <f>[2]หน้าผ้า!L66</f>
        <v>67</v>
      </c>
      <c r="J57" s="9" t="str">
        <f>[2]หน้าผ้า!M66</f>
        <v>+</v>
      </c>
      <c r="K57" s="9">
        <f>[2]หน้าผ้า!N66</f>
        <v>5</v>
      </c>
      <c r="L57" s="9" t="str">
        <f>[2]หน้าผ้า!R66</f>
        <v>บิด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ห่ออัดเบลแบน500</v>
      </c>
      <c r="T57" s="12" t="str">
        <f>[2]หน้าผ้า!X66</f>
        <v>รอแจ้ง</v>
      </c>
      <c r="U57" s="11">
        <f>[2]หน้าผ้า!AA66</f>
        <v>5000</v>
      </c>
      <c r="V57" s="10">
        <f>[2]หน้าผ้า!AJ66</f>
        <v>5000</v>
      </c>
      <c r="W57" s="10">
        <f>[2]หน้าผ้า!AL66</f>
        <v>0</v>
      </c>
      <c r="X57" s="10">
        <f>[2]หน้าผ้า!AM66</f>
        <v>5400</v>
      </c>
      <c r="Y57" s="10">
        <f>[2]หน้าผ้า!AN66</f>
        <v>0</v>
      </c>
      <c r="Z57" s="9" t="str">
        <f>[2]หน้าผ้า!AO66</f>
        <v>WSWT1921720</v>
      </c>
      <c r="AA57" s="8">
        <f>[2]หน้าผ้า!AQ66</f>
        <v>0</v>
      </c>
      <c r="AB57" s="8">
        <f>[2]หน้าผ้า!AR66</f>
        <v>0</v>
      </c>
      <c r="AC57" s="8">
        <f>[2]หน้าผ้า!AS66</f>
        <v>0</v>
      </c>
      <c r="AD57" s="8">
        <f>[2]หน้าผ้า!AT66</f>
        <v>0</v>
      </c>
      <c r="AE57" s="8">
        <f>[2]หน้าผ้า!AU66</f>
        <v>0</v>
      </c>
      <c r="AF57" s="8">
        <f>[2]หน้าผ้า!AI66</f>
        <v>0</v>
      </c>
      <c r="AG57" s="1" t="str">
        <f>[3]หน้าผ้า!DC69</f>
        <v>พร้อมส่ง</v>
      </c>
      <c r="AH57" s="1" t="str">
        <f>[2]หน้าผ้า!DL66</f>
        <v>P7</v>
      </c>
      <c r="AI57" s="1">
        <f>[2]หน้าผ้า!DM66</f>
        <v>2</v>
      </c>
      <c r="AJ57" s="3" t="str">
        <f>[2]หน้าผ้า!DN66</f>
        <v>รอแจ้ง</v>
      </c>
      <c r="AK57" s="3">
        <f>[2]หน้าผ้า!DQ66</f>
        <v>0</v>
      </c>
      <c r="AL57" s="3" t="e">
        <f>[2]หน้าผ้า!DR66</f>
        <v>#VALUE!</v>
      </c>
      <c r="AM57" s="3" t="e">
        <f>[2]หน้าผ้า!DS66</f>
        <v>#VALUE!</v>
      </c>
      <c r="AN57" s="3" t="e">
        <f>[2]หน้าผ้า!DT66</f>
        <v>#VALUE!</v>
      </c>
      <c r="AO57" s="3" t="e">
        <f>[2]หน้าผ้า!DU66</f>
        <v>#VALUE!</v>
      </c>
      <c r="AP57" s="3" t="e">
        <f>[2]หน้าผ้า!DP66</f>
        <v>#VALUE!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งานพิมพ์</v>
      </c>
      <c r="AX57" s="2" t="str">
        <f>[2]หน้าผ้า!ED66</f>
        <v xml:space="preserve"> /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WRWT21720/WRWT25800</v>
      </c>
      <c r="BD57" s="56">
        <f>[2]หน้าผ้า!CA66</f>
        <v>0</v>
      </c>
    </row>
    <row r="58" spans="1:56" ht="27.75" customHeight="1" x14ac:dyDescent="0.45">
      <c r="A58" s="3" t="str">
        <f>[2]หน้าผ้า!C67</f>
        <v>ประมาณการ</v>
      </c>
      <c r="B58" s="14" t="str">
        <f>[2]หน้าผ้า!B67</f>
        <v>ประมาณการ</v>
      </c>
      <c r="C58" s="9" t="str">
        <f>[2]หน้าผ้า!E67</f>
        <v>บจก.เคอรี่ฟลาวมิลล์</v>
      </c>
      <c r="D58" s="13" t="str">
        <f>[2]หน้าผ้า!F67</f>
        <v>รอแบบ</v>
      </c>
      <c r="E58" s="9">
        <f>[2]หน้าผ้า!G67</f>
        <v>19</v>
      </c>
      <c r="F58" s="9">
        <f>[2]หน้าผ้า!H67</f>
        <v>32</v>
      </c>
      <c r="G58" s="9" t="str">
        <f>[2]หน้าผ้า!I67</f>
        <v>ขาว</v>
      </c>
      <c r="H58" s="9">
        <f>[2]หน้าผ้า!J67</f>
        <v>0</v>
      </c>
      <c r="I58" s="9">
        <f>[2]หน้าผ้า!L67</f>
        <v>67</v>
      </c>
      <c r="J58" s="9" t="str">
        <f>[2]หน้าผ้า!M67</f>
        <v>+</v>
      </c>
      <c r="K58" s="9">
        <f>[2]หน้าผ้า!N67</f>
        <v>5</v>
      </c>
      <c r="L58" s="9" t="str">
        <f>[2]หน้าผ้า!R67</f>
        <v>บิด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ห่ออัดเบลแบน500</v>
      </c>
      <c r="T58" s="12">
        <f>[2]หน้าผ้า!X67</f>
        <v>45961</v>
      </c>
      <c r="U58" s="11">
        <f>[2]หน้าผ้า!AA67</f>
        <v>400000</v>
      </c>
      <c r="V58" s="10">
        <f>[2]หน้าผ้า!AJ67</f>
        <v>0</v>
      </c>
      <c r="W58" s="10">
        <f>[2]หน้าผ้า!AL67</f>
        <v>400000</v>
      </c>
      <c r="X58" s="10">
        <f>[2]หน้าผ้า!AM67</f>
        <v>0</v>
      </c>
      <c r="Y58" s="10">
        <f>[2]หน้าผ้า!AN67</f>
        <v>420000</v>
      </c>
      <c r="Z58" s="9" t="str">
        <f>[2]หน้าผ้า!AO67</f>
        <v>WSWT1921720</v>
      </c>
      <c r="AA58" s="8">
        <f>[2]หน้าผ้า!AQ67</f>
        <v>374396.00000000006</v>
      </c>
      <c r="AB58" s="8">
        <f>[2]หน้าผ้า!AR67</f>
        <v>0</v>
      </c>
      <c r="AC58" s="8">
        <f>[2]หน้าผ้า!AS67</f>
        <v>374396.00000000006</v>
      </c>
      <c r="AD58" s="8">
        <f>[2]หน้าผ้า!AT67</f>
        <v>0</v>
      </c>
      <c r="AE58" s="8">
        <f>[2]หน้าผ้า!AU67</f>
        <v>0</v>
      </c>
      <c r="AF58" s="8">
        <f>[2]หน้าผ้า!AI67</f>
        <v>0</v>
      </c>
      <c r="AG58" s="1" t="str">
        <f>[3]หน้าผ้า!DC70</f>
        <v>ยังไม่ได้พิมพ์</v>
      </c>
      <c r="AH58" s="1" t="str">
        <f>[2]หน้าผ้า!DL67</f>
        <v>P7</v>
      </c>
      <c r="AI58" s="1">
        <f>[2]หน้าผ้า!DM67</f>
        <v>2</v>
      </c>
      <c r="AJ58" s="3">
        <f>[2]หน้าผ้า!DN67</f>
        <v>45961</v>
      </c>
      <c r="AK58" s="3">
        <f>[2]หน้าผ้า!DQ67</f>
        <v>0</v>
      </c>
      <c r="AL58" s="3">
        <f>[2]หน้าผ้า!DR67</f>
        <v>45952</v>
      </c>
      <c r="AM58" s="3">
        <f>[2]หน้าผ้า!DS67</f>
        <v>45959</v>
      </c>
      <c r="AN58" s="3">
        <f>[2]หน้าผ้า!DT67</f>
        <v>45960</v>
      </c>
      <c r="AO58" s="3">
        <f>[2]หน้าผ้า!DU67</f>
        <v>45960</v>
      </c>
      <c r="AP58" s="3">
        <f>[2]หน้าผ้า!DP67</f>
        <v>45956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งานพิมพ์</v>
      </c>
      <c r="AX58" s="2" t="str">
        <f>[2]หน้าผ้า!ED67</f>
        <v>รอART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WRWT21720/WRWT25800</v>
      </c>
      <c r="BD58" s="56">
        <f>[2]หน้าผ้า!CA67</f>
        <v>28201.170702222225</v>
      </c>
    </row>
    <row r="59" spans="1:56" ht="27.75" customHeight="1" x14ac:dyDescent="0.45">
      <c r="A59" s="3">
        <f>[2]หน้าผ้า!C68</f>
        <v>0</v>
      </c>
      <c r="B59" s="14">
        <f>[2]หน้าผ้า!B68</f>
        <v>0</v>
      </c>
      <c r="C59" s="9">
        <f>[2]หน้าผ้า!E68</f>
        <v>0</v>
      </c>
      <c r="D59" s="13">
        <f>[2]หน้าผ้า!F68</f>
        <v>0</v>
      </c>
      <c r="E59" s="9">
        <f>[2]หน้าผ้า!G68</f>
        <v>19</v>
      </c>
      <c r="F59" s="9">
        <f>[2]หน้าผ้า!H68</f>
        <v>30</v>
      </c>
      <c r="G59" s="9">
        <f>[2]หน้าผ้า!I68</f>
        <v>0</v>
      </c>
      <c r="H59" s="9">
        <f>[2]หน้าผ้า!J68</f>
        <v>0</v>
      </c>
      <c r="I59" s="9">
        <f>[2]หน้าผ้า!L68</f>
        <v>63</v>
      </c>
      <c r="J59" s="9" t="str">
        <f>[2]หน้าผ้า!M68</f>
        <v>+</v>
      </c>
      <c r="K59" s="9">
        <f>[2]หน้าผ้า!N68</f>
        <v>5</v>
      </c>
      <c r="L59" s="9">
        <f>[2]หน้าผ้า!R68</f>
        <v>0</v>
      </c>
      <c r="M59" s="10">
        <f>[2]หน้าผ้า!T68</f>
        <v>0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>
        <f>[2]หน้าผ้า!Z68</f>
        <v>0</v>
      </c>
      <c r="T59" s="12">
        <f>[2]หน้าผ้า!X68</f>
        <v>0</v>
      </c>
      <c r="U59" s="11">
        <f>[2]หน้าผ้า!AA68</f>
        <v>0</v>
      </c>
      <c r="V59" s="10">
        <f>[2]หน้าผ้า!AJ68</f>
        <v>0</v>
      </c>
      <c r="W59" s="10">
        <f>[2]หน้าผ้า!AL68</f>
        <v>0</v>
      </c>
      <c r="X59" s="10">
        <f>[2]หน้าผ้า!AM68</f>
        <v>0</v>
      </c>
      <c r="Y59" s="10">
        <f>[2]หน้าผ้า!AN68</f>
        <v>0</v>
      </c>
      <c r="Z59" s="9" t="str">
        <f>[2]หน้าผ้า!AO68</f>
        <v>WSWT1921720</v>
      </c>
      <c r="AA59" s="8">
        <f>[2]หน้าผ้า!AQ68</f>
        <v>496074.70000000007</v>
      </c>
      <c r="AB59" s="8">
        <f>[2]หน้าผ้า!AR68</f>
        <v>26138.750000000004</v>
      </c>
      <c r="AC59" s="8">
        <f>[2]หน้าผ้า!AS68</f>
        <v>469935.95000000007</v>
      </c>
      <c r="AD59" s="8">
        <f>[2]หน้าผ้า!AT68</f>
        <v>0</v>
      </c>
      <c r="AE59" s="8">
        <f>[2]หน้าผ้า!AU68</f>
        <v>0</v>
      </c>
      <c r="AF59" s="8" t="str">
        <f>[2]หน้าผ้า!AI68</f>
        <v>ระบุในSD</v>
      </c>
      <c r="AG59" s="1" t="str">
        <f>[3]หน้าผ้า!DC71</f>
        <v>พร้อมส่ง</v>
      </c>
      <c r="AH59" s="1">
        <f>[2]หน้าผ้า!DL68</f>
        <v>0</v>
      </c>
      <c r="AI59" s="1" t="str">
        <f>[2]หน้าผ้า!DM68</f>
        <v>Lead time</v>
      </c>
      <c r="AJ59" s="3">
        <f>[2]หน้าผ้า!DN68</f>
        <v>0</v>
      </c>
      <c r="AK59" s="3">
        <f>[2]หน้าผ้า!DQ68</f>
        <v>0</v>
      </c>
      <c r="AL59" s="3">
        <f>[2]หน้าผ้า!DR68</f>
        <v>0</v>
      </c>
      <c r="AM59" s="3">
        <f>[2]หน้าผ้า!DS68</f>
        <v>0</v>
      </c>
      <c r="AN59" s="3">
        <f>[2]หน้าผ้า!DT68</f>
        <v>0</v>
      </c>
      <c r="AO59" s="3">
        <f>[2]หน้าผ้า!DU68</f>
        <v>0</v>
      </c>
      <c r="AP59" s="3">
        <f>[2]หน้าผ้า!DP68</f>
        <v>0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>
        <f>[2]หน้าผ้า!EC68</f>
        <v>0</v>
      </c>
      <c r="AX59" s="2">
        <f>[2]หน้าผ้า!ED68</f>
        <v>0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WRWT190720/WRWT25800</v>
      </c>
      <c r="BD59" s="56">
        <f>[2]หน้าผ้า!CA68</f>
        <v>0</v>
      </c>
    </row>
    <row r="60" spans="1:56" ht="27.75" customHeight="1" x14ac:dyDescent="0.45">
      <c r="A60" s="3">
        <f>[2]หน้าผ้า!C69</f>
        <v>0</v>
      </c>
      <c r="B60" s="14">
        <f>[2]หน้าผ้า!B69</f>
        <v>0</v>
      </c>
      <c r="C60" s="9">
        <f>[2]หน้าผ้า!E69</f>
        <v>0</v>
      </c>
      <c r="D60" s="13">
        <f>[2]หน้าผ้า!F69</f>
        <v>0</v>
      </c>
      <c r="E60" s="9">
        <f>[2]หน้าผ้า!G69</f>
        <v>19</v>
      </c>
      <c r="F60" s="9">
        <f>[2]หน้าผ้า!H69</f>
        <v>30</v>
      </c>
      <c r="G60" s="9">
        <f>[2]หน้าผ้า!I69</f>
        <v>0</v>
      </c>
      <c r="H60" s="9">
        <f>[2]หน้าผ้า!J69</f>
        <v>0</v>
      </c>
      <c r="I60" s="9">
        <f>[2]หน้าผ้า!L69</f>
        <v>56</v>
      </c>
      <c r="J60" s="9" t="str">
        <f>[2]หน้าผ้า!M69</f>
        <v>±</v>
      </c>
      <c r="K60" s="9">
        <f>[2]หน้าผ้า!N69</f>
        <v>5</v>
      </c>
      <c r="L60" s="9">
        <f>[2]หน้าผ้า!R69</f>
        <v>0</v>
      </c>
      <c r="M60" s="10">
        <f>[2]หน้าผ้า!T69</f>
        <v>0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>
        <f>[2]หน้าผ้า!Z69</f>
        <v>0</v>
      </c>
      <c r="T60" s="12">
        <f>[2]หน้าผ้า!X69</f>
        <v>0</v>
      </c>
      <c r="U60" s="11">
        <f>[2]หน้าผ้า!AA69</f>
        <v>0</v>
      </c>
      <c r="V60" s="10" t="str">
        <f>[2]หน้าผ้า!AJ69</f>
        <v xml:space="preserve"> </v>
      </c>
      <c r="W60" s="10">
        <f>[2]หน้าผ้า!AL69</f>
        <v>0</v>
      </c>
      <c r="X60" s="10">
        <f>[2]หน้าผ้า!AM69</f>
        <v>0</v>
      </c>
      <c r="Y60" s="10">
        <f>[2]หน้าผ้า!AN69</f>
        <v>0</v>
      </c>
      <c r="Z60" s="9" t="str">
        <f>[2]หน้าผ้า!AO69</f>
        <v>WSWT1925800SM</v>
      </c>
      <c r="AA60" s="8" t="e">
        <f>[2]หน้าผ้า!AQ69</f>
        <v>#REF!</v>
      </c>
      <c r="AB60" s="8" t="e">
        <f>[2]หน้าผ้า!AR69</f>
        <v>#REF!</v>
      </c>
      <c r="AC60" s="8" t="e">
        <f>[2]หน้าผ้า!AS69</f>
        <v>#REF!</v>
      </c>
      <c r="AD60" s="8" t="e">
        <f>[2]หน้าผ้า!AT69</f>
        <v>#REF!</v>
      </c>
      <c r="AE60" s="8" t="e">
        <f>[2]หน้าผ้า!AU69</f>
        <v>#REF!</v>
      </c>
      <c r="AF60" s="8" t="str">
        <f>[2]หน้าผ้า!AI69</f>
        <v>ระบุในSD</v>
      </c>
      <c r="AG60" s="1" t="str">
        <f>[3]หน้าผ้า!DC72</f>
        <v>พร้อมส่ง</v>
      </c>
      <c r="AH60" s="1">
        <f>[2]หน้าผ้า!DL69</f>
        <v>0</v>
      </c>
      <c r="AI60" s="1" t="str">
        <f>[2]หน้าผ้า!DM69</f>
        <v>Lead time</v>
      </c>
      <c r="AJ60" s="3">
        <f>[2]หน้าผ้า!DN69</f>
        <v>0</v>
      </c>
      <c r="AK60" s="3">
        <f>[2]หน้าผ้า!DQ69</f>
        <v>0</v>
      </c>
      <c r="AL60" s="3">
        <f>[2]หน้าผ้า!DR69</f>
        <v>0</v>
      </c>
      <c r="AM60" s="3">
        <f>[2]หน้าผ้า!DS69</f>
        <v>0</v>
      </c>
      <c r="AN60" s="3">
        <f>[2]หน้าผ้า!DT69</f>
        <v>0</v>
      </c>
      <c r="AO60" s="3">
        <f>[2]หน้าผ้า!DU69</f>
        <v>0</v>
      </c>
      <c r="AP60" s="3">
        <f>[2]หน้าผ้า!DP69</f>
        <v>0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>
        <f>[2]หน้าผ้า!EC69</f>
        <v>0</v>
      </c>
      <c r="AX60" s="2">
        <f>[2]หน้าผ้า!ED69</f>
        <v>0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WRWT190800/WRWT25800</v>
      </c>
      <c r="BD60" s="56">
        <f>[2]หน้าผ้า!CA69</f>
        <v>0</v>
      </c>
    </row>
    <row r="61" spans="1:56" ht="27.75" customHeight="1" x14ac:dyDescent="0.45">
      <c r="A61" s="3">
        <f>[2]หน้าผ้า!C70</f>
        <v>45919</v>
      </c>
      <c r="B61" s="14" t="str">
        <f>[2]หน้าผ้า!B70</f>
        <v>MK68-001128</v>
      </c>
      <c r="C61" s="9" t="str">
        <f>[2]หน้าผ้า!E70</f>
        <v>บจก.อินเทคค์ โกลบอล</v>
      </c>
      <c r="D61" s="13" t="str">
        <f>[2]หน้าผ้า!F70</f>
        <v>เพอเฟคค์104S โกลด์</v>
      </c>
      <c r="E61" s="9">
        <f>[2]หน้าผ้า!G70</f>
        <v>19</v>
      </c>
      <c r="F61" s="9">
        <f>[2]หน้าผ้า!H70</f>
        <v>34</v>
      </c>
      <c r="G61" s="9" t="str">
        <f>[2]หน้าผ้า!I70</f>
        <v>ขาว</v>
      </c>
      <c r="H61" s="9" t="str">
        <f>[2]หน้าผ้า!J70</f>
        <v>ด้าน</v>
      </c>
      <c r="I61" s="9">
        <f>[2]หน้าผ้า!L70</f>
        <v>100</v>
      </c>
      <c r="J61" s="9" t="str">
        <f>[2]หน้าผ้า!M70</f>
        <v>±</v>
      </c>
      <c r="K61" s="9">
        <f>[2]หน้าผ้า!N70</f>
        <v>5</v>
      </c>
      <c r="L61" s="9" t="str">
        <f>[2]หน้าผ้า!R70</f>
        <v>จับจีบ4"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มัด80 ใช้สายรัด</v>
      </c>
      <c r="T61" s="12">
        <f>[2]หน้าผ้า!X70</f>
        <v>45930</v>
      </c>
      <c r="U61" s="11">
        <f>[2]หน้าผ้า!AA70</f>
        <v>5040</v>
      </c>
      <c r="V61" s="10">
        <f>[2]หน้าผ้า!AJ70</f>
        <v>0</v>
      </c>
      <c r="W61" s="10">
        <f>[2]หน้าผ้า!AL70</f>
        <v>5040</v>
      </c>
      <c r="X61" s="10">
        <f>[2]หน้าผ้า!AM70</f>
        <v>0</v>
      </c>
      <c r="Y61" s="10">
        <f>[2]หน้าผ้า!AN70</f>
        <v>5292</v>
      </c>
      <c r="Z61" s="9" t="str">
        <f>[2]หน้าผ้า!AO70</f>
        <v>WSWT19251000SM</v>
      </c>
      <c r="AA61" s="8">
        <f>[2]หน้าผ้า!AQ70</f>
        <v>4999.0247999999992</v>
      </c>
      <c r="AB61" s="8">
        <f>[2]หน้าผ้า!AR70</f>
        <v>4999.0247999999992</v>
      </c>
      <c r="AC61" s="8">
        <f>[2]หน้าผ้า!AS70</f>
        <v>0</v>
      </c>
      <c r="AD61" s="8">
        <f>[2]หน้าผ้า!AT70</f>
        <v>4999.0247999999992</v>
      </c>
      <c r="AE61" s="8">
        <f>[2]หน้าผ้า!AU70</f>
        <v>0</v>
      </c>
      <c r="AF61" s="8">
        <f>[2]หน้าผ้า!AI70</f>
        <v>0</v>
      </c>
      <c r="AG61" s="1" t="str">
        <f>[3]หน้าผ้า!DC73</f>
        <v>พร้อมส่ง</v>
      </c>
      <c r="AH61" s="1" t="str">
        <f>[2]หน้าผ้า!DL70</f>
        <v>P6</v>
      </c>
      <c r="AI61" s="1">
        <f>[2]หน้าผ้า!DM70</f>
        <v>4</v>
      </c>
      <c r="AJ61" s="3">
        <f>[2]หน้าผ้า!DN70</f>
        <v>45930</v>
      </c>
      <c r="AK61" s="3">
        <f>[2]หน้าผ้า!DQ70</f>
        <v>45926</v>
      </c>
      <c r="AL61" s="3">
        <f>[2]หน้าผ้า!DR70</f>
        <v>45919</v>
      </c>
      <c r="AM61" s="3">
        <f>[2]หน้าผ้า!DS70</f>
        <v>45927</v>
      </c>
      <c r="AN61" s="3">
        <f>[2]หน้าผ้า!DT70</f>
        <v>45928</v>
      </c>
      <c r="AO61" s="3">
        <f>[2]หน้าผ้า!DU70</f>
        <v>45929</v>
      </c>
      <c r="AP61" s="3">
        <f>[2]หน้าผ้า!DP70</f>
        <v>45925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งานเคลือบ+พิมพ์</v>
      </c>
      <c r="AX61" s="2" t="str">
        <f>[2]หน้าผ้า!ED70</f>
        <v xml:space="preserve"> /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WRWT251000/WRWT251000</v>
      </c>
      <c r="BD61" s="56">
        <f>[2]หน้าผ้า!CA70</f>
        <v>0</v>
      </c>
    </row>
    <row r="62" spans="1:56" ht="27.75" customHeight="1" x14ac:dyDescent="0.45">
      <c r="A62" s="3">
        <f>[2]หน้าผ้า!C71</f>
        <v>45905</v>
      </c>
      <c r="B62" s="14" t="str">
        <f>[2]หน้าผ้า!B71</f>
        <v>MK68-001080</v>
      </c>
      <c r="C62" s="9" t="str">
        <f>[2]หน้าผ้า!E71</f>
        <v>บจก.อินเทคค์ โกลบอล</v>
      </c>
      <c r="D62" s="13" t="str">
        <f>[2]หน้าผ้า!F71</f>
        <v>เพอเฟคค์104 โกลด์</v>
      </c>
      <c r="E62" s="9">
        <f>[2]หน้าผ้า!G71</f>
        <v>19</v>
      </c>
      <c r="F62" s="9">
        <f>[2]หน้าผ้า!H71</f>
        <v>34</v>
      </c>
      <c r="G62" s="9" t="str">
        <f>[2]หน้าผ้า!I71</f>
        <v>ขาว</v>
      </c>
      <c r="H62" s="9" t="str">
        <f>[2]หน้าผ้า!J71</f>
        <v>ด้าน</v>
      </c>
      <c r="I62" s="9">
        <f>[2]หน้าผ้า!L71</f>
        <v>100</v>
      </c>
      <c r="J62" s="9" t="str">
        <f>[2]หน้าผ้า!M71</f>
        <v>±</v>
      </c>
      <c r="K62" s="9">
        <f>[2]หน้าผ้า!N71</f>
        <v>5</v>
      </c>
      <c r="L62" s="9" t="str">
        <f>[2]หน้าผ้า!R71</f>
        <v>จับจีบ4"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มัด80 ใช้สายรัด</v>
      </c>
      <c r="T62" s="12" t="str">
        <f>[2]หน้าผ้า!X71</f>
        <v>รอแจ้ง</v>
      </c>
      <c r="U62" s="11">
        <f>[2]หน้าผ้า!AA71</f>
        <v>109</v>
      </c>
      <c r="V62" s="10">
        <f>[2]หน้าผ้า!AJ71</f>
        <v>0</v>
      </c>
      <c r="W62" s="10">
        <f>[2]หน้าผ้า!AL71</f>
        <v>109</v>
      </c>
      <c r="X62" s="10">
        <f>[2]หน้าผ้า!AM71</f>
        <v>6124</v>
      </c>
      <c r="Y62" s="10">
        <f>[2]หน้าผ้า!AN71</f>
        <v>0</v>
      </c>
      <c r="Z62" s="9" t="str">
        <f>[2]หน้าผ้า!AO71</f>
        <v>WSWT19251000SM</v>
      </c>
      <c r="AA62" s="8">
        <f>[2]หน้าผ้า!AQ71</f>
        <v>0</v>
      </c>
      <c r="AB62" s="8">
        <f>[2]หน้าผ้า!AR71</f>
        <v>0</v>
      </c>
      <c r="AC62" s="8">
        <f>[2]หน้าผ้า!AS71</f>
        <v>0</v>
      </c>
      <c r="AD62" s="8">
        <f>[2]หน้าผ้า!AT71</f>
        <v>0</v>
      </c>
      <c r="AE62" s="8">
        <f>[2]หน้าผ้า!AU71</f>
        <v>0</v>
      </c>
      <c r="AF62" s="8">
        <f>[2]หน้าผ้า!AI71</f>
        <v>0</v>
      </c>
      <c r="AG62" s="1" t="str">
        <f>[3]หน้าผ้า!DC74</f>
        <v>ยังไม่ได้พิมพ์</v>
      </c>
      <c r="AH62" s="1" t="str">
        <f>[2]หน้าผ้า!DL71</f>
        <v>P6</v>
      </c>
      <c r="AI62" s="1">
        <f>[2]หน้าผ้า!DM71</f>
        <v>4</v>
      </c>
      <c r="AJ62" s="3" t="str">
        <f>[2]หน้าผ้า!DN71</f>
        <v>รอแจ้ง</v>
      </c>
      <c r="AK62" s="3" t="e">
        <f>[2]หน้าผ้า!DQ71</f>
        <v>#VALUE!</v>
      </c>
      <c r="AL62" s="3" t="e">
        <f>[2]หน้าผ้า!DR71</f>
        <v>#VALUE!</v>
      </c>
      <c r="AM62" s="3" t="e">
        <f>[2]หน้าผ้า!DS71</f>
        <v>#VALUE!</v>
      </c>
      <c r="AN62" s="3" t="e">
        <f>[2]หน้าผ้า!DT71</f>
        <v>#VALUE!</v>
      </c>
      <c r="AO62" s="3" t="e">
        <f>[2]หน้าผ้า!DU71</f>
        <v>#VALUE!</v>
      </c>
      <c r="AP62" s="3" t="e">
        <f>[2]หน้าผ้า!DP71</f>
        <v>#VALUE!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งานเคลือบ+พิมพ์</v>
      </c>
      <c r="AX62" s="2" t="str">
        <f>[2]หน้าผ้า!ED71</f>
        <v xml:space="preserve"> /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WRWT251000/WRWT251000</v>
      </c>
      <c r="BD62" s="56">
        <f>[2]หน้าผ้า!CA71</f>
        <v>0</v>
      </c>
    </row>
    <row r="63" spans="1:56" ht="27.75" customHeight="1" x14ac:dyDescent="0.45">
      <c r="A63" s="3">
        <f>[2]หน้าผ้า!C72</f>
        <v>0</v>
      </c>
      <c r="B63" s="14">
        <f>[2]หน้าผ้า!B72</f>
        <v>0</v>
      </c>
      <c r="C63" s="9">
        <f>[2]หน้าผ้า!E72</f>
        <v>0</v>
      </c>
      <c r="D63" s="13">
        <f>[2]หน้าผ้า!F72</f>
        <v>0</v>
      </c>
      <c r="E63" s="9">
        <f>[2]หน้าผ้า!G72</f>
        <v>19</v>
      </c>
      <c r="F63" s="9">
        <f>[2]หน้าผ้า!H72</f>
        <v>34</v>
      </c>
      <c r="G63" s="9" t="str">
        <f>[2]หน้าผ้า!I72</f>
        <v>ขาว</v>
      </c>
      <c r="H63" s="9">
        <f>[2]หน้าผ้า!J72</f>
        <v>0</v>
      </c>
      <c r="I63" s="9">
        <f>[2]หน้าผ้า!L72</f>
        <v>80</v>
      </c>
      <c r="J63" s="9" t="str">
        <f>[2]หน้าผ้า!M72</f>
        <v>±</v>
      </c>
      <c r="K63" s="9">
        <f>[2]หน้าผ้า!N72</f>
        <v>5</v>
      </c>
      <c r="L63" s="9">
        <f>[2]หน้าผ้า!R72</f>
        <v>0</v>
      </c>
      <c r="M63" s="10">
        <f>[2]หน้าผ้า!T72</f>
        <v>0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>
        <f>[2]หน้าผ้า!Z72</f>
        <v>0</v>
      </c>
      <c r="T63" s="12">
        <f>[2]หน้าผ้า!X72</f>
        <v>0</v>
      </c>
      <c r="U63" s="11">
        <f>[2]หน้าผ้า!AA72</f>
        <v>0</v>
      </c>
      <c r="V63" s="10">
        <f>[2]หน้าผ้า!AJ72</f>
        <v>0</v>
      </c>
      <c r="W63" s="10">
        <f>[2]หน้าผ้า!AL72</f>
        <v>0</v>
      </c>
      <c r="X63" s="10">
        <f>[2]หน้าผ้า!AM72</f>
        <v>0</v>
      </c>
      <c r="Y63" s="10">
        <f>[2]หน้าผ้า!AN72</f>
        <v>0</v>
      </c>
      <c r="Z63" s="9" t="str">
        <f>[2]หน้าผ้า!AO72</f>
        <v>WSWT19251000SM</v>
      </c>
      <c r="AA63" s="8">
        <f>[2]หน้าผ้า!AQ72</f>
        <v>4999.0247999999992</v>
      </c>
      <c r="AB63" s="8">
        <f>[2]หน้าผ้า!AR72</f>
        <v>4999.0247999999992</v>
      </c>
      <c r="AC63" s="8">
        <f>[2]หน้าผ้า!AS72</f>
        <v>0</v>
      </c>
      <c r="AD63" s="8">
        <f>[2]หน้าผ้า!AT72</f>
        <v>4999.0247999999992</v>
      </c>
      <c r="AE63" s="8">
        <f>[2]หน้าผ้า!AU72</f>
        <v>0</v>
      </c>
      <c r="AF63" s="8" t="str">
        <f>[2]หน้าผ้า!AI72</f>
        <v>ระบุในSD</v>
      </c>
      <c r="AG63" s="1" t="str">
        <f>[3]หน้าผ้า!DC75</f>
        <v>พร้อมส่ง</v>
      </c>
      <c r="AH63" s="1">
        <f>[2]หน้าผ้า!DL72</f>
        <v>0</v>
      </c>
      <c r="AI63" s="1" t="str">
        <f>[2]หน้าผ้า!DM72</f>
        <v>Lead time</v>
      </c>
      <c r="AJ63" s="3">
        <f>[2]หน้าผ้า!DN72</f>
        <v>0</v>
      </c>
      <c r="AK63" s="3">
        <f>[2]หน้าผ้า!DQ72</f>
        <v>0</v>
      </c>
      <c r="AL63" s="3">
        <f>[2]หน้าผ้า!DR72</f>
        <v>0</v>
      </c>
      <c r="AM63" s="3">
        <f>[2]หน้าผ้า!DS72</f>
        <v>0</v>
      </c>
      <c r="AN63" s="3">
        <f>[2]หน้าผ้า!DT72</f>
        <v>0</v>
      </c>
      <c r="AO63" s="3">
        <f>[2]หน้าผ้า!DU72</f>
        <v>0</v>
      </c>
      <c r="AP63" s="3">
        <f>[2]หน้าผ้า!DP72</f>
        <v>0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>
        <f>[2]หน้าผ้า!EC72</f>
        <v>0</v>
      </c>
      <c r="AX63" s="2">
        <f>[2]หน้าผ้า!ED72</f>
        <v>0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WRWT251000/WRYL251000</v>
      </c>
      <c r="BD63" s="56">
        <f>[2]หน้าผ้า!CA72</f>
        <v>0</v>
      </c>
    </row>
    <row r="64" spans="1:56" ht="27.75" customHeight="1" x14ac:dyDescent="0.45">
      <c r="A64" s="3">
        <f>[2]หน้าผ้า!C73</f>
        <v>0</v>
      </c>
      <c r="B64" s="14">
        <f>[2]หน้าผ้า!B73</f>
        <v>0</v>
      </c>
      <c r="C64" s="9">
        <f>[2]หน้าผ้า!E73</f>
        <v>0</v>
      </c>
      <c r="D64" s="13">
        <f>[2]หน้าผ้า!F73</f>
        <v>0</v>
      </c>
      <c r="E64" s="9">
        <f>[2]หน้าผ้า!G73</f>
        <v>20</v>
      </c>
      <c r="F64" s="9">
        <f>[2]หน้าผ้า!H73</f>
        <v>37</v>
      </c>
      <c r="G64" s="9" t="str">
        <f>[2]หน้าผ้า!I73</f>
        <v>ขาว</v>
      </c>
      <c r="H64" s="9">
        <f>[2]หน้าผ้า!J73</f>
        <v>0</v>
      </c>
      <c r="I64" s="9">
        <f>[2]หน้าผ้า!L73</f>
        <v>65</v>
      </c>
      <c r="J64" s="9" t="str">
        <f>[2]หน้าผ้า!M73</f>
        <v>±</v>
      </c>
      <c r="K64" s="9">
        <f>[2]หน้าผ้า!N73</f>
        <v>5</v>
      </c>
      <c r="L64" s="9">
        <f>[2]หน้าผ้า!R73</f>
        <v>0</v>
      </c>
      <c r="M64" s="10">
        <f>[2]หน้าผ้า!T73</f>
        <v>0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>
        <f>[2]หน้าผ้า!Z73</f>
        <v>0</v>
      </c>
      <c r="T64" s="12">
        <f>[2]หน้าผ้า!X73</f>
        <v>0</v>
      </c>
      <c r="U64" s="11">
        <f>[2]หน้าผ้า!AA73</f>
        <v>0</v>
      </c>
      <c r="V64" s="10">
        <f>[2]หน้าผ้า!AJ73</f>
        <v>0</v>
      </c>
      <c r="W64" s="10">
        <f>[2]หน้าผ้า!AL73</f>
        <v>0</v>
      </c>
      <c r="X64" s="10">
        <f>[2]หน้าผ้า!AM73</f>
        <v>0</v>
      </c>
      <c r="Y64" s="10">
        <f>[2]หน้าผ้า!AN73</f>
        <v>0</v>
      </c>
      <c r="Z64" s="9" t="str">
        <f>[2]หน้าผ้า!AO73</f>
        <v>WSWT2025650</v>
      </c>
      <c r="AA64" s="8" t="e">
        <f>[2]หน้าผ้า!AQ73</f>
        <v>#REF!</v>
      </c>
      <c r="AB64" s="8" t="e">
        <f>[2]หน้าผ้า!AR73</f>
        <v>#REF!</v>
      </c>
      <c r="AC64" s="8" t="e">
        <f>[2]หน้าผ้า!AS73</f>
        <v>#REF!</v>
      </c>
      <c r="AD64" s="8" t="e">
        <f>[2]หน้าผ้า!AT73</f>
        <v>#REF!</v>
      </c>
      <c r="AE64" s="8" t="e">
        <f>[2]หน้าผ้า!AU73</f>
        <v>#REF!</v>
      </c>
      <c r="AF64" s="8" t="str">
        <f>[2]หน้าผ้า!AI73</f>
        <v>ระบุในSD</v>
      </c>
      <c r="AG64" s="1" t="str">
        <f>[3]หน้าผ้า!DC76</f>
        <v>พร้อมส่ง</v>
      </c>
      <c r="AH64" s="1">
        <f>[2]หน้าผ้า!DL73</f>
        <v>0</v>
      </c>
      <c r="AI64" s="1" t="str">
        <f>[2]หน้าผ้า!DM73</f>
        <v>Lead time</v>
      </c>
      <c r="AJ64" s="3">
        <f>[2]หน้าผ้า!DN73</f>
        <v>0</v>
      </c>
      <c r="AK64" s="3">
        <f>[2]หน้าผ้า!DQ73</f>
        <v>0</v>
      </c>
      <c r="AL64" s="3">
        <f>[2]หน้าผ้า!DR73</f>
        <v>0</v>
      </c>
      <c r="AM64" s="3">
        <f>[2]หน้าผ้า!DS73</f>
        <v>0</v>
      </c>
      <c r="AN64" s="3">
        <f>[2]หน้าผ้า!DT73</f>
        <v>0</v>
      </c>
      <c r="AO64" s="3">
        <f>[2]หน้าผ้า!DU73</f>
        <v>0</v>
      </c>
      <c r="AP64" s="3">
        <f>[2]หน้าผ้า!DP73</f>
        <v>0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>
        <f>[2]หน้าผ้า!EC73</f>
        <v>0</v>
      </c>
      <c r="AX64" s="2">
        <f>[2]หน้าผ้า!ED73</f>
        <v>0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WRWT25650/WRWT25650</v>
      </c>
      <c r="BD64" s="56">
        <f>[2]หน้าผ้า!CA73</f>
        <v>0</v>
      </c>
    </row>
    <row r="65" spans="1:56" ht="27.75" customHeight="1" x14ac:dyDescent="0.45">
      <c r="A65" s="3">
        <f>[2]หน้าผ้า!C74</f>
        <v>45923</v>
      </c>
      <c r="B65" s="14" t="str">
        <f>[2]หน้าผ้า!B74</f>
        <v>MK68-001163</v>
      </c>
      <c r="C65" s="9" t="str">
        <f>[2]หน้าผ้า!E74</f>
        <v>หจก.เอ็ม.ที.เอส เทรดดิ้ง</v>
      </c>
      <c r="D65" s="13" t="str">
        <f>[2]หน้าผ้า!F74</f>
        <v>แป้งมันไก่เหลืองMTS(ถุงในเจาะรู)</v>
      </c>
      <c r="E65" s="9">
        <f>[2]หน้าผ้า!G74</f>
        <v>20</v>
      </c>
      <c r="F65" s="9">
        <f>[2]หน้าผ้า!H74</f>
        <v>37</v>
      </c>
      <c r="G65" s="9" t="str">
        <f>[2]หน้าผ้า!I74</f>
        <v>ขาว</v>
      </c>
      <c r="H65" s="9">
        <f>[2]หน้าผ้า!J74</f>
        <v>0</v>
      </c>
      <c r="I65" s="9">
        <f>[2]หน้าผ้า!L74</f>
        <v>70</v>
      </c>
      <c r="J65" s="9" t="str">
        <f>[2]หน้าผ้า!M74</f>
        <v>±</v>
      </c>
      <c r="K65" s="9">
        <f>[2]หน้าผ้า!N74</f>
        <v>5</v>
      </c>
      <c r="L65" s="9" t="str">
        <f>[2]หน้าผ้า!R74</f>
        <v>ไม่</v>
      </c>
      <c r="M65" s="10">
        <f>[2]หน้าผ้า!T74</f>
        <v>21</v>
      </c>
      <c r="N65" s="9">
        <f>[2]หน้าผ้า!U74</f>
        <v>40</v>
      </c>
      <c r="O65" s="9">
        <f>[2]หน้าผ้า!V74</f>
        <v>40</v>
      </c>
      <c r="P65" s="10">
        <f>[2]หน้าผ้า!AB74</f>
        <v>103.61785728</v>
      </c>
      <c r="Q65" s="10">
        <f>[2]หน้าผ้า!AC74</f>
        <v>0</v>
      </c>
      <c r="R65" s="10">
        <f>[2]หน้าผ้า!AD74</f>
        <v>103.61785728</v>
      </c>
      <c r="S65" s="9" t="str">
        <f>[2]หน้าผ้า!Z74</f>
        <v>500กระสอบ</v>
      </c>
      <c r="T65" s="12">
        <f>[2]หน้าผ้า!X74</f>
        <v>45936</v>
      </c>
      <c r="U65" s="11">
        <f>[2]หน้าผ้า!AA74</f>
        <v>5000</v>
      </c>
      <c r="V65" s="10">
        <f>[2]หน้าผ้า!AJ74</f>
        <v>0</v>
      </c>
      <c r="W65" s="10">
        <f>[2]หน้าผ้า!AL74</f>
        <v>5000</v>
      </c>
      <c r="X65" s="10">
        <f>[2]หน้าผ้า!AM74</f>
        <v>0</v>
      </c>
      <c r="Y65" s="10">
        <f>[2]หน้าผ้า!AN74</f>
        <v>5250</v>
      </c>
      <c r="Z65" s="9" t="str">
        <f>[2]หน้าผ้า!AO74</f>
        <v>WSWT2025700</v>
      </c>
      <c r="AA65" s="8">
        <f>[2]หน้าผ้า!AQ74</f>
        <v>5378.4500000000007</v>
      </c>
      <c r="AB65" s="8">
        <f>[2]หน้าผ้า!AR74</f>
        <v>0</v>
      </c>
      <c r="AC65" s="8">
        <f>[2]หน้าผ้า!AS74</f>
        <v>5378.4500000000007</v>
      </c>
      <c r="AD65" s="8">
        <f>[2]หน้าผ้า!AT74</f>
        <v>0</v>
      </c>
      <c r="AE65" s="8">
        <f>[2]หน้าผ้า!AU74</f>
        <v>0</v>
      </c>
      <c r="AF65" s="8">
        <f>[2]หน้าผ้า!AI74</f>
        <v>0</v>
      </c>
      <c r="AG65" s="1" t="str">
        <f>[3]หน้าผ้า!DC77</f>
        <v>พร้อมส่ง</v>
      </c>
      <c r="AH65" s="1" t="str">
        <f>[2]หน้าผ้า!DL74</f>
        <v>P9</v>
      </c>
      <c r="AI65" s="1">
        <f>[2]หน้าผ้า!DM74</f>
        <v>3</v>
      </c>
      <c r="AJ65" s="3">
        <f>[2]หน้าผ้า!DN74</f>
        <v>45936</v>
      </c>
      <c r="AK65" s="3">
        <f>[2]หน้าผ้า!DQ74</f>
        <v>0</v>
      </c>
      <c r="AL65" s="3">
        <f>[2]หน้าผ้า!DR74</f>
        <v>45926</v>
      </c>
      <c r="AM65" s="3">
        <f>[2]หน้าผ้า!DS74</f>
        <v>45933</v>
      </c>
      <c r="AN65" s="3">
        <f>[2]หน้าผ้า!DT74</f>
        <v>45934</v>
      </c>
      <c r="AO65" s="3">
        <f>[2]หน้าผ้า!DU74</f>
        <v>45934</v>
      </c>
      <c r="AP65" s="3">
        <f>[2]หน้าผ้า!DP74</f>
        <v>45931</v>
      </c>
      <c r="AQ65" s="3">
        <f>[2]หน้าผ้า!DW74</f>
        <v>45935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งานพิมพ์</v>
      </c>
      <c r="AX65" s="2" t="str">
        <f>[2]หน้าผ้า!ED74</f>
        <v xml:space="preserve"> /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WRWT25800/WRWT25650</v>
      </c>
      <c r="BD65" s="56">
        <f>[2]หน้าผ้า!CA74</f>
        <v>387.24840000000006</v>
      </c>
    </row>
    <row r="66" spans="1:56" ht="27.75" customHeight="1" x14ac:dyDescent="0.45">
      <c r="A66" s="3">
        <f>[2]หน้าผ้า!C75</f>
        <v>0</v>
      </c>
      <c r="B66" s="14">
        <f>[2]หน้าผ้า!B75</f>
        <v>0</v>
      </c>
      <c r="C66" s="9">
        <f>[2]หน้าผ้า!E75</f>
        <v>0</v>
      </c>
      <c r="D66" s="13">
        <f>[2]หน้าผ้า!F75</f>
        <v>0</v>
      </c>
      <c r="E66" s="9">
        <f>[2]หน้าผ้า!G75</f>
        <v>20</v>
      </c>
      <c r="F66" s="9">
        <f>[2]หน้าผ้า!H75</f>
        <v>37</v>
      </c>
      <c r="G66" s="9" t="str">
        <f>[2]หน้าผ้า!I75</f>
        <v>ขาว</v>
      </c>
      <c r="H66" s="9">
        <f>[2]หน้าผ้า!J75</f>
        <v>0</v>
      </c>
      <c r="I66" s="9">
        <f>[2]หน้าผ้า!L75</f>
        <v>70</v>
      </c>
      <c r="J66" s="9" t="str">
        <f>[2]หน้าผ้า!M75</f>
        <v>±</v>
      </c>
      <c r="K66" s="9">
        <f>[2]หน้าผ้า!N75</f>
        <v>5</v>
      </c>
      <c r="L66" s="9">
        <f>[2]หน้าผ้า!R75</f>
        <v>0</v>
      </c>
      <c r="M66" s="10">
        <f>[2]หน้าผ้า!T75</f>
        <v>0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>
        <f>[2]หน้าผ้า!Z75</f>
        <v>0</v>
      </c>
      <c r="T66" s="12">
        <f>[2]หน้าผ้า!X75</f>
        <v>0</v>
      </c>
      <c r="U66" s="11">
        <f>[2]หน้าผ้า!AA75</f>
        <v>0</v>
      </c>
      <c r="V66" s="10">
        <f>[2]หน้าผ้า!AJ75</f>
        <v>0</v>
      </c>
      <c r="W66" s="10">
        <f>[2]หน้าผ้า!AL75</f>
        <v>0</v>
      </c>
      <c r="X66" s="10">
        <f>[2]หน้าผ้า!AM75</f>
        <v>0</v>
      </c>
      <c r="Y66" s="10">
        <f>[2]หน้าผ้า!AN75</f>
        <v>0</v>
      </c>
      <c r="Z66" s="9" t="str">
        <f>[2]หน้าผ้า!AO75</f>
        <v>WSWT2025700</v>
      </c>
      <c r="AA66" s="8">
        <f>[2]หน้าผ้า!AQ75</f>
        <v>5378.4500000000007</v>
      </c>
      <c r="AB66" s="8">
        <f>[2]หน้าผ้า!AR75</f>
        <v>0</v>
      </c>
      <c r="AC66" s="8">
        <f>[2]หน้าผ้า!AS75</f>
        <v>5378.4500000000007</v>
      </c>
      <c r="AD66" s="8">
        <f>[2]หน้าผ้า!AT75</f>
        <v>0</v>
      </c>
      <c r="AE66" s="8">
        <f>[2]หน้าผ้า!AU75</f>
        <v>0</v>
      </c>
      <c r="AF66" s="8" t="str">
        <f>[2]หน้าผ้า!AI75</f>
        <v>ระบุในSD</v>
      </c>
      <c r="AG66" s="1" t="str">
        <f>[3]หน้าผ้า!DC78</f>
        <v>พร้อมส่ง</v>
      </c>
      <c r="AH66" s="1">
        <f>[2]หน้าผ้า!DL75</f>
        <v>0</v>
      </c>
      <c r="AI66" s="1" t="str">
        <f>[2]หน้าผ้า!DM75</f>
        <v>Lead time</v>
      </c>
      <c r="AJ66" s="3">
        <f>[2]หน้าผ้า!DN75</f>
        <v>0</v>
      </c>
      <c r="AK66" s="3">
        <f>[2]หน้าผ้า!DQ75</f>
        <v>0</v>
      </c>
      <c r="AL66" s="3">
        <f>[2]หน้าผ้า!DR75</f>
        <v>0</v>
      </c>
      <c r="AM66" s="3">
        <f>[2]หน้าผ้า!DS75</f>
        <v>0</v>
      </c>
      <c r="AN66" s="3">
        <f>[2]หน้าผ้า!DT75</f>
        <v>0</v>
      </c>
      <c r="AO66" s="3">
        <f>[2]หน้าผ้า!DU75</f>
        <v>0</v>
      </c>
      <c r="AP66" s="3">
        <f>[2]หน้าผ้า!DP75</f>
        <v>0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>
        <f>[2]หน้าผ้า!EC75</f>
        <v>0</v>
      </c>
      <c r="AX66" s="2">
        <f>[2]หน้าผ้า!ED75</f>
        <v>0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WRWT25800/WRWT25650</v>
      </c>
      <c r="BD66" s="56">
        <f>[2]หน้าผ้า!CA75</f>
        <v>0</v>
      </c>
    </row>
    <row r="67" spans="1:56" ht="27.75" customHeight="1" x14ac:dyDescent="0.45">
      <c r="A67" s="3">
        <f>[2]หน้าผ้า!C76</f>
        <v>45908</v>
      </c>
      <c r="B67" s="14" t="str">
        <f>[2]หน้าผ้า!B76</f>
        <v>MK68-001086</v>
      </c>
      <c r="C67" s="9" t="str">
        <f>[2]หน้าผ้า!E76</f>
        <v>บจก.เอ.เจ.ฟาร์ม่าแล็บ</v>
      </c>
      <c r="D67" s="13" t="str">
        <f>[2]หน้าผ้า!F76</f>
        <v>เบส-มิน</v>
      </c>
      <c r="E67" s="9">
        <f>[2]หน้าผ้า!G76</f>
        <v>20</v>
      </c>
      <c r="F67" s="9">
        <f>[2]หน้าผ้า!H76</f>
        <v>34</v>
      </c>
      <c r="G67" s="9" t="str">
        <f>[2]หน้าผ้า!I76</f>
        <v>ขาว</v>
      </c>
      <c r="H67" s="9" t="str">
        <f>[2]หน้าผ้า!J76</f>
        <v>ใส</v>
      </c>
      <c r="I67" s="9">
        <f>[2]หน้าผ้า!L76</f>
        <v>95</v>
      </c>
      <c r="J67" s="9" t="str">
        <f>[2]หน้าผ้า!M76</f>
        <v>±</v>
      </c>
      <c r="K67" s="9">
        <f>[2]หน้าผ้า!N76</f>
        <v>5</v>
      </c>
      <c r="L67" s="9" t="str">
        <f>[2]หน้าผ้า!R76</f>
        <v>จับจีบ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500กระสอบ</v>
      </c>
      <c r="T67" s="12" t="str">
        <f>[2]หน้าผ้า!X76</f>
        <v>รอส่ง</v>
      </c>
      <c r="U67" s="11">
        <f>[2]หน้าผ้า!AA76</f>
        <v>4000</v>
      </c>
      <c r="V67" s="10">
        <f>[2]หน้าผ้า!AJ76</f>
        <v>4000</v>
      </c>
      <c r="W67" s="10">
        <f>[2]หน้าผ้า!AL76</f>
        <v>0</v>
      </c>
      <c r="X67" s="10">
        <f>[2]หน้าผ้า!AM76</f>
        <v>4060</v>
      </c>
      <c r="Y67" s="10">
        <f>[2]หน้าผ้า!AN76</f>
        <v>0</v>
      </c>
      <c r="Z67" s="9" t="str">
        <f>[2]หน้าผ้า!AO76</f>
        <v>WSWT2025800SM</v>
      </c>
      <c r="AA67" s="8">
        <f>[2]หน้าผ้า!AQ76</f>
        <v>0</v>
      </c>
      <c r="AB67" s="8">
        <f>[2]หน้าผ้า!AR76</f>
        <v>0</v>
      </c>
      <c r="AC67" s="8">
        <f>[2]หน้าผ้า!AS76</f>
        <v>0</v>
      </c>
      <c r="AD67" s="8">
        <f>[2]หน้าผ้า!AT76</f>
        <v>0</v>
      </c>
      <c r="AE67" s="8">
        <f>[2]หน้าผ้า!AU76</f>
        <v>0</v>
      </c>
      <c r="AF67" s="8">
        <f>[2]หน้าผ้า!AI76</f>
        <v>0</v>
      </c>
      <c r="AG67" s="1" t="str">
        <f>[3]หน้าผ้า!DC79</f>
        <v>พร้อมส่ง</v>
      </c>
      <c r="AH67" s="1" t="str">
        <f>[2]หน้าผ้า!DL76</f>
        <v>P6</v>
      </c>
      <c r="AI67" s="1">
        <f>[2]หน้าผ้า!DM76</f>
        <v>4</v>
      </c>
      <c r="AJ67" s="3" t="str">
        <f>[2]หน้าผ้า!DN76</f>
        <v>รอส่ง</v>
      </c>
      <c r="AK67" s="3" t="e">
        <f>[2]หน้าผ้า!DQ76</f>
        <v>#VALUE!</v>
      </c>
      <c r="AL67" s="3" t="e">
        <f>[2]หน้าผ้า!DR76</f>
        <v>#VALUE!</v>
      </c>
      <c r="AM67" s="3" t="e">
        <f>[2]หน้าผ้า!DS76</f>
        <v>#VALUE!</v>
      </c>
      <c r="AN67" s="3" t="e">
        <f>[2]หน้าผ้า!DT76</f>
        <v>#VALUE!</v>
      </c>
      <c r="AO67" s="3" t="e">
        <f>[2]หน้าผ้า!DU76</f>
        <v>#VALUE!</v>
      </c>
      <c r="AP67" s="3" t="e">
        <f>[2]หน้าผ้า!DP76</f>
        <v>#VALUE!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งานเคลือบ+พิมพ์</v>
      </c>
      <c r="AX67" s="2" t="str">
        <f>[2]หน้าผ้า!ED76</f>
        <v xml:space="preserve"> /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WRWT25850/WRWT25850</v>
      </c>
      <c r="BD67" s="56">
        <f>[2]หน้าผ้า!CA76</f>
        <v>0</v>
      </c>
    </row>
    <row r="68" spans="1:56" ht="27.75" customHeight="1" x14ac:dyDescent="0.45">
      <c r="A68" s="3">
        <f>[2]หน้าผ้า!C77</f>
        <v>45908</v>
      </c>
      <c r="B68" s="14" t="str">
        <f>[2]หน้าผ้า!B77</f>
        <v>MK68-001086</v>
      </c>
      <c r="C68" s="9" t="str">
        <f>[2]หน้าผ้า!E77</f>
        <v>บจก.เอ.เจ.ฟาร์ม่าแล็บ</v>
      </c>
      <c r="D68" s="13" t="str">
        <f>[2]หน้าผ้า!F77</f>
        <v>เวท-มิน</v>
      </c>
      <c r="E68" s="9">
        <f>[2]หน้าผ้า!G77</f>
        <v>20</v>
      </c>
      <c r="F68" s="9">
        <f>[2]หน้าผ้า!H77</f>
        <v>34</v>
      </c>
      <c r="G68" s="9" t="str">
        <f>[2]หน้าผ้า!I77</f>
        <v>ขาว</v>
      </c>
      <c r="H68" s="9" t="str">
        <f>[2]หน้าผ้า!J77</f>
        <v>ใส</v>
      </c>
      <c r="I68" s="9">
        <f>[2]หน้าผ้า!L77</f>
        <v>95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จับจีบ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500กระสอบ</v>
      </c>
      <c r="T68" s="12" t="str">
        <f>[2]หน้าผ้า!X77</f>
        <v>รอส่ง</v>
      </c>
      <c r="U68" s="11">
        <f>[2]หน้าผ้า!AA77</f>
        <v>4000</v>
      </c>
      <c r="V68" s="10">
        <f>[2]หน้าผ้า!AJ77</f>
        <v>4000</v>
      </c>
      <c r="W68" s="10">
        <f>[2]หน้าผ้า!AL77</f>
        <v>0</v>
      </c>
      <c r="X68" s="10">
        <f>[2]หน้าผ้า!AM77</f>
        <v>4060</v>
      </c>
      <c r="Y68" s="10">
        <f>[2]หน้าผ้า!AN77</f>
        <v>0</v>
      </c>
      <c r="Z68" s="9" t="str">
        <f>[2]หน้าผ้า!AO77</f>
        <v>WSWT2025800SM</v>
      </c>
      <c r="AA68" s="8">
        <f>[2]หน้าผ้า!AQ77</f>
        <v>0</v>
      </c>
      <c r="AB68" s="8">
        <f>[2]หน้าผ้า!AR77</f>
        <v>0</v>
      </c>
      <c r="AC68" s="8">
        <f>[2]หน้าผ้า!AS77</f>
        <v>0</v>
      </c>
      <c r="AD68" s="8">
        <f>[2]หน้าผ้า!AT77</f>
        <v>0</v>
      </c>
      <c r="AE68" s="8">
        <f>[2]หน้าผ้า!AU77</f>
        <v>0</v>
      </c>
      <c r="AF68" s="8">
        <f>[2]หน้าผ้า!AI77</f>
        <v>0</v>
      </c>
      <c r="AG68" s="1" t="str">
        <f>[3]หน้าผ้า!DC80</f>
        <v>พิมพ์ไม่ครบ</v>
      </c>
      <c r="AH68" s="1" t="str">
        <f>[2]หน้าผ้า!DL77</f>
        <v>P6</v>
      </c>
      <c r="AI68" s="1">
        <f>[2]หน้าผ้า!DM77</f>
        <v>4</v>
      </c>
      <c r="AJ68" s="3" t="str">
        <f>[2]หน้าผ้า!DN77</f>
        <v>รอส่ง</v>
      </c>
      <c r="AK68" s="3" t="e">
        <f>[2]หน้าผ้า!DQ77</f>
        <v>#VALUE!</v>
      </c>
      <c r="AL68" s="3" t="e">
        <f>[2]หน้าผ้า!DR77</f>
        <v>#VALUE!</v>
      </c>
      <c r="AM68" s="3" t="e">
        <f>[2]หน้าผ้า!DS77</f>
        <v>#VALUE!</v>
      </c>
      <c r="AN68" s="3" t="e">
        <f>[2]หน้าผ้า!DT77</f>
        <v>#VALUE!</v>
      </c>
      <c r="AO68" s="3" t="e">
        <f>[2]หน้าผ้า!DU77</f>
        <v>#VALUE!</v>
      </c>
      <c r="AP68" s="3" t="e">
        <f>[2]หน้าผ้า!DP77</f>
        <v>#VALUE!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 xml:space="preserve"> /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WRWT25850/WRWT25850</v>
      </c>
      <c r="BD68" s="56">
        <f>[2]หน้าผ้า!CA77</f>
        <v>0</v>
      </c>
    </row>
    <row r="69" spans="1:56" ht="27.75" customHeight="1" x14ac:dyDescent="0.45">
      <c r="A69" s="3">
        <f>[2]หน้าผ้า!C78</f>
        <v>45799</v>
      </c>
      <c r="B69" s="14" t="str">
        <f>[2]หน้าผ้า!B78</f>
        <v>MK68-000694</v>
      </c>
      <c r="C69" s="9" t="str">
        <f>[2]หน้าผ้า!E78</f>
        <v>บจก.เอ.เจ.ฟาร์ม่าแล็บ</v>
      </c>
      <c r="D69" s="13" t="str">
        <f>[2]หน้าผ้า!F78</f>
        <v>เบส-มิน</v>
      </c>
      <c r="E69" s="9">
        <f>[2]หน้าผ้า!G78</f>
        <v>20</v>
      </c>
      <c r="F69" s="9">
        <f>[2]หน้าผ้า!H78</f>
        <v>34</v>
      </c>
      <c r="G69" s="9" t="str">
        <f>[2]หน้าผ้า!I78</f>
        <v>ขาว</v>
      </c>
      <c r="H69" s="9" t="str">
        <f>[2]หน้าผ้า!J78</f>
        <v>ใส</v>
      </c>
      <c r="I69" s="9">
        <f>[2]หน้าผ้า!L78</f>
        <v>95</v>
      </c>
      <c r="J69" s="9" t="str">
        <f>[2]หน้าผ้า!M78</f>
        <v>±</v>
      </c>
      <c r="K69" s="9">
        <f>[2]หน้าผ้า!N78</f>
        <v>5</v>
      </c>
      <c r="L69" s="9" t="str">
        <f>[2]หน้าผ้า!R78</f>
        <v>จับจีบ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500กระสอบ</v>
      </c>
      <c r="T69" s="12" t="str">
        <f>[2]หน้าผ้า!X78</f>
        <v>รอส่ง</v>
      </c>
      <c r="U69" s="11">
        <f>[2]หน้าผ้า!AA78</f>
        <v>4000</v>
      </c>
      <c r="V69" s="10">
        <f>[2]หน้าผ้า!AJ78</f>
        <v>3975</v>
      </c>
      <c r="W69" s="10">
        <f>[2]หน้าผ้า!AL78</f>
        <v>25</v>
      </c>
      <c r="X69" s="10">
        <f>[2]หน้าผ้า!AM78</f>
        <v>4140</v>
      </c>
      <c r="Y69" s="10">
        <f>[2]หน้าผ้า!AN78</f>
        <v>0</v>
      </c>
      <c r="Z69" s="9" t="str">
        <f>[2]หน้าผ้า!AO78</f>
        <v>WSWT2025800SM</v>
      </c>
      <c r="AA69" s="8">
        <f>[2]หน้าผ้า!AQ78</f>
        <v>0</v>
      </c>
      <c r="AB69" s="8">
        <f>[2]หน้าผ้า!AR78</f>
        <v>0</v>
      </c>
      <c r="AC69" s="8">
        <f>[2]หน้าผ้า!AS78</f>
        <v>0</v>
      </c>
      <c r="AD69" s="8">
        <f>[2]หน้าผ้า!AT78</f>
        <v>0</v>
      </c>
      <c r="AE69" s="8">
        <f>[2]หน้าผ้า!AU78</f>
        <v>0</v>
      </c>
      <c r="AF69" s="8" t="str">
        <f>[2]หน้าผ้า!AI78</f>
        <v>ห้ามขาด-ห้ามเกิน</v>
      </c>
      <c r="AG69" s="1" t="str">
        <f>[3]หน้าผ้า!DC81</f>
        <v>ยังไม่ได้พิมพ์</v>
      </c>
      <c r="AH69" s="1" t="str">
        <f>[2]หน้าผ้า!DL78</f>
        <v>P6</v>
      </c>
      <c r="AI69" s="1">
        <f>[2]หน้าผ้า!DM78</f>
        <v>4</v>
      </c>
      <c r="AJ69" s="3" t="str">
        <f>[2]หน้าผ้า!DN78</f>
        <v>รอส่ง</v>
      </c>
      <c r="AK69" s="3" t="e">
        <f>[2]หน้าผ้า!DQ78</f>
        <v>#VALUE!</v>
      </c>
      <c r="AL69" s="3" t="e">
        <f>[2]หน้าผ้า!DR78</f>
        <v>#VALUE!</v>
      </c>
      <c r="AM69" s="3" t="e">
        <f>[2]หน้าผ้า!DS78</f>
        <v>#VALUE!</v>
      </c>
      <c r="AN69" s="3" t="e">
        <f>[2]หน้าผ้า!DT78</f>
        <v>#VALUE!</v>
      </c>
      <c r="AO69" s="3" t="e">
        <f>[2]หน้าผ้า!DU78</f>
        <v>#VALUE!</v>
      </c>
      <c r="AP69" s="3" t="e">
        <f>[2]หน้าผ้า!DP78</f>
        <v>#VALUE!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งานเคลือบ+พิมพ์</v>
      </c>
      <c r="AX69" s="2" t="str">
        <f>[2]หน้าผ้า!ED78</f>
        <v xml:space="preserve"> /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WRWT25850/WRWT25850</v>
      </c>
      <c r="BD69" s="56">
        <f>[2]หน้าผ้า!CA78</f>
        <v>0</v>
      </c>
    </row>
    <row r="70" spans="1:56" ht="27.75" customHeight="1" x14ac:dyDescent="0.45">
      <c r="A70" s="3">
        <f>[2]หน้าผ้า!C79</f>
        <v>45799</v>
      </c>
      <c r="B70" s="14" t="str">
        <f>[2]หน้าผ้า!B79</f>
        <v>MK68-000694</v>
      </c>
      <c r="C70" s="9" t="str">
        <f>[2]หน้าผ้า!E79</f>
        <v>บจก.เอ.เจ.ฟาร์ม่าแล็บ</v>
      </c>
      <c r="D70" s="13" t="str">
        <f>[2]หน้าผ้า!F79</f>
        <v>เวท-มิน</v>
      </c>
      <c r="E70" s="9">
        <f>[2]หน้าผ้า!G79</f>
        <v>20</v>
      </c>
      <c r="F70" s="9">
        <f>[2]หน้าผ้า!H79</f>
        <v>34</v>
      </c>
      <c r="G70" s="9" t="str">
        <f>[2]หน้าผ้า!I79</f>
        <v>ขาว</v>
      </c>
      <c r="H70" s="9" t="str">
        <f>[2]หน้าผ้า!J79</f>
        <v>ใส</v>
      </c>
      <c r="I70" s="9">
        <f>[2]หน้าผ้า!L79</f>
        <v>95</v>
      </c>
      <c r="J70" s="9" t="str">
        <f>[2]หน้าผ้า!M79</f>
        <v>±</v>
      </c>
      <c r="K70" s="9">
        <f>[2]หน้าผ้า!N79</f>
        <v>5</v>
      </c>
      <c r="L70" s="9" t="str">
        <f>[2]หน้าผ้า!R79</f>
        <v>จับจีบ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500กระสอบ</v>
      </c>
      <c r="T70" s="12" t="str">
        <f>[2]หน้าผ้า!X79</f>
        <v>รอส่ง</v>
      </c>
      <c r="U70" s="11">
        <f>[2]หน้าผ้า!AA79</f>
        <v>4000</v>
      </c>
      <c r="V70" s="10">
        <f>[2]หน้าผ้า!AJ79</f>
        <v>4056</v>
      </c>
      <c r="W70" s="10">
        <f>[2]หน้าผ้า!AL79</f>
        <v>0</v>
      </c>
      <c r="X70" s="10">
        <f>[2]หน้าผ้า!AM79</f>
        <v>4404</v>
      </c>
      <c r="Y70" s="10">
        <f>[2]หน้าผ้า!AN79</f>
        <v>0</v>
      </c>
      <c r="Z70" s="9" t="str">
        <f>[2]หน้าผ้า!AO79</f>
        <v>WSWT2025800SM</v>
      </c>
      <c r="AA70" s="8">
        <f>[2]หน้าผ้า!AQ79</f>
        <v>0</v>
      </c>
      <c r="AB70" s="8">
        <f>[2]หน้าผ้า!AR79</f>
        <v>0</v>
      </c>
      <c r="AC70" s="8">
        <f>[2]หน้าผ้า!AS79</f>
        <v>0</v>
      </c>
      <c r="AD70" s="8">
        <f>[2]หน้าผ้า!AT79</f>
        <v>0</v>
      </c>
      <c r="AE70" s="8">
        <f>[2]หน้าผ้า!AU79</f>
        <v>0</v>
      </c>
      <c r="AF70" s="8" t="str">
        <f>[2]หน้าผ้า!AI79</f>
        <v>ห้ามขาด-ห้ามเกิน</v>
      </c>
      <c r="AG70" s="1" t="str">
        <f>[3]หน้าผ้า!DC82</f>
        <v>ยังไม่ได้พิมพ์</v>
      </c>
      <c r="AH70" s="1" t="str">
        <f>[2]หน้าผ้า!DL79</f>
        <v>P6</v>
      </c>
      <c r="AI70" s="1">
        <f>[2]หน้าผ้า!DM79</f>
        <v>4</v>
      </c>
      <c r="AJ70" s="3" t="str">
        <f>[2]หน้าผ้า!DN79</f>
        <v>รอส่ง</v>
      </c>
      <c r="AK70" s="3" t="e">
        <f>[2]หน้าผ้า!DQ79</f>
        <v>#VALUE!</v>
      </c>
      <c r="AL70" s="3" t="e">
        <f>[2]หน้าผ้า!DR79</f>
        <v>#VALUE!</v>
      </c>
      <c r="AM70" s="3" t="e">
        <f>[2]หน้าผ้า!DS79</f>
        <v>#VALUE!</v>
      </c>
      <c r="AN70" s="3" t="e">
        <f>[2]หน้าผ้า!DT79</f>
        <v>#VALUE!</v>
      </c>
      <c r="AO70" s="3" t="e">
        <f>[2]หน้าผ้า!DU79</f>
        <v>#VALUE!</v>
      </c>
      <c r="AP70" s="3" t="e">
        <f>[2]หน้าผ้า!DP79</f>
        <v>#VALUE!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 t="str">
        <f>[2]หน้าผ้า!ED79</f>
        <v xml:space="preserve"> /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WRWT25850/WRWT25850</v>
      </c>
      <c r="BD70" s="56">
        <f>[2]หน้าผ้า!CA79</f>
        <v>0</v>
      </c>
    </row>
    <row r="71" spans="1:56" ht="27.75" customHeight="1" x14ac:dyDescent="0.45">
      <c r="A71" s="3">
        <f>[2]หน้าผ้า!C80</f>
        <v>45923</v>
      </c>
      <c r="B71" s="14" t="str">
        <f>[2]หน้าผ้า!B80</f>
        <v>MK68-001152</v>
      </c>
      <c r="C71" s="9" t="str">
        <f>[2]หน้าผ้า!E80</f>
        <v>คุณฐนวรวรรศณ์ ภัทรนนท์สกุล</v>
      </c>
      <c r="D71" s="13" t="str">
        <f>[2]หน้าผ้า!F80</f>
        <v>ปลาวาฬยิ้ม</v>
      </c>
      <c r="E71" s="9">
        <f>[2]หน้าผ้า!G80</f>
        <v>20</v>
      </c>
      <c r="F71" s="9">
        <f>[2]หน้าผ้า!H80</f>
        <v>30</v>
      </c>
      <c r="G71" s="9" t="str">
        <f>[2]หน้าผ้า!I80</f>
        <v>ขาว</v>
      </c>
      <c r="H71" s="9" t="str">
        <f>[2]หน้าผ้า!J80</f>
        <v>ใส</v>
      </c>
      <c r="I71" s="9">
        <f>[2]หน้าผ้า!L80</f>
        <v>80</v>
      </c>
      <c r="J71" s="9" t="str">
        <f>[2]หน้าผ้า!M80</f>
        <v>±</v>
      </c>
      <c r="K71" s="9">
        <f>[2]หน้าผ้า!N80</f>
        <v>5</v>
      </c>
      <c r="L71" s="9" t="str">
        <f>[2]หน้าผ้า!R80</f>
        <v>จับจีบ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500กระสอบ</v>
      </c>
      <c r="T71" s="12">
        <f>[2]หน้าผ้า!X80</f>
        <v>45930</v>
      </c>
      <c r="U71" s="11">
        <f>[2]หน้าผ้า!AA80</f>
        <v>5000</v>
      </c>
      <c r="V71" s="10">
        <f>[2]หน้าผ้า!AJ80</f>
        <v>0</v>
      </c>
      <c r="W71" s="10">
        <f>[2]หน้าผ้า!AL80</f>
        <v>5000</v>
      </c>
      <c r="X71" s="10">
        <f>[2]หน้าผ้า!AM80</f>
        <v>1730</v>
      </c>
      <c r="Y71" s="10">
        <f>[2]หน้าผ้า!AN80</f>
        <v>3433.5</v>
      </c>
      <c r="Z71" s="9" t="str">
        <f>[2]หน้าผ้า!AO80</f>
        <v>WSWT2025800SM</v>
      </c>
      <c r="AA71" s="8">
        <f>[2]หน้าผ้า!AQ80</f>
        <v>3021.8576849999999</v>
      </c>
      <c r="AB71" s="8">
        <f>[2]หน้าผ้า!AR80</f>
        <v>3021.8576849999999</v>
      </c>
      <c r="AC71" s="8">
        <f>[2]หน้าผ้า!AS80</f>
        <v>0</v>
      </c>
      <c r="AD71" s="8">
        <f>[2]หน้าผ้า!AT80</f>
        <v>3021.8576849999999</v>
      </c>
      <c r="AE71" s="8">
        <f>[2]หน้าผ้า!AU80</f>
        <v>0</v>
      </c>
      <c r="AF71" s="8">
        <f>[2]หน้าผ้า!AI80</f>
        <v>0</v>
      </c>
      <c r="AG71" s="1" t="str">
        <f>[3]หน้าผ้า!DC83</f>
        <v>ยังไม่ได้พิมพ์</v>
      </c>
      <c r="AH71" s="1" t="str">
        <f>[2]หน้าผ้า!DL80</f>
        <v>P6</v>
      </c>
      <c r="AI71" s="1">
        <f>[2]หน้าผ้า!DM80</f>
        <v>4</v>
      </c>
      <c r="AJ71" s="3">
        <f>[2]หน้าผ้า!DN80</f>
        <v>45930</v>
      </c>
      <c r="AK71" s="3">
        <f>[2]หน้าผ้า!DQ80</f>
        <v>45926</v>
      </c>
      <c r="AL71" s="3">
        <f>[2]หน้าผ้า!DR80</f>
        <v>45919</v>
      </c>
      <c r="AM71" s="3">
        <f>[2]หน้าผ้า!DS80</f>
        <v>45927</v>
      </c>
      <c r="AN71" s="3">
        <f>[2]หน้าผ้า!DT80</f>
        <v>45928</v>
      </c>
      <c r="AO71" s="3">
        <f>[2]หน้าผ้า!DU80</f>
        <v>45929</v>
      </c>
      <c r="AP71" s="3">
        <f>[2]หน้าผ้า!DP80</f>
        <v>45925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 t="str">
        <f>[2]หน้าผ้า!ED80</f>
        <v xml:space="preserve"> /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WRWT25850/WRWT25850</v>
      </c>
      <c r="BD71" s="56">
        <f>[2]หน้าผ้า!CA80</f>
        <v>0</v>
      </c>
    </row>
    <row r="72" spans="1:56" ht="27.75" customHeight="1" x14ac:dyDescent="0.45">
      <c r="A72" s="3">
        <f>[2]หน้าผ้า!C81</f>
        <v>45922</v>
      </c>
      <c r="B72" s="14" t="str">
        <f>[2]หน้าผ้า!B81</f>
        <v>MK68-001151</v>
      </c>
      <c r="C72" s="9" t="str">
        <f>[2]หน้าผ้า!E81</f>
        <v>บจก.วีซีเอฟ</v>
      </c>
      <c r="D72" s="13" t="str">
        <f>[2]หน้าผ้า!F81</f>
        <v>JET 405 โปรตีน 18%</v>
      </c>
      <c r="E72" s="9">
        <f>[2]หน้าผ้า!G81</f>
        <v>20</v>
      </c>
      <c r="F72" s="9">
        <f>[2]หน้าผ้า!H81</f>
        <v>37</v>
      </c>
      <c r="G72" s="9" t="str">
        <f>[2]หน้าผ้า!I81</f>
        <v>ขาว</v>
      </c>
      <c r="H72" s="9" t="str">
        <f>[2]หน้าผ้า!J81</f>
        <v>ใส</v>
      </c>
      <c r="I72" s="9">
        <f>[2]หน้าผ้า!L81</f>
        <v>100</v>
      </c>
      <c r="J72" s="9" t="str">
        <f>[2]หน้าผ้า!M81</f>
        <v>±</v>
      </c>
      <c r="K72" s="9">
        <f>[2]หน้าผ้า!N81</f>
        <v>5</v>
      </c>
      <c r="L72" s="9" t="str">
        <f>[2]หน้าผ้า!R81</f>
        <v>บิด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500กระสอบแบน</v>
      </c>
      <c r="T72" s="12">
        <f>[2]หน้าผ้า!X81</f>
        <v>45927</v>
      </c>
      <c r="U72" s="11">
        <f>[2]หน้าผ้า!AA81</f>
        <v>10000</v>
      </c>
      <c r="V72" s="10">
        <f>[2]หน้าผ้า!AJ81</f>
        <v>0</v>
      </c>
      <c r="W72" s="10">
        <f>[2]หน้าผ้า!AL81</f>
        <v>10000</v>
      </c>
      <c r="X72" s="10">
        <f>[2]หน้าผ้า!AM81</f>
        <v>0</v>
      </c>
      <c r="Y72" s="10">
        <f>[2]หน้าผ้า!AN81</f>
        <v>10500</v>
      </c>
      <c r="Z72" s="9" t="str">
        <f>[2]หน้าผ้า!AO81</f>
        <v>WSWT2025800SM</v>
      </c>
      <c r="AA72" s="8">
        <f>[2]หน้าผ้า!AQ81</f>
        <v>10756.900000000001</v>
      </c>
      <c r="AB72" s="8">
        <f>[2]หน้าผ้า!AR81</f>
        <v>0</v>
      </c>
      <c r="AC72" s="8">
        <f>[2]หน้าผ้า!AS81</f>
        <v>10756.900000000001</v>
      </c>
      <c r="AD72" s="8">
        <f>[2]หน้าผ้า!AT81</f>
        <v>0</v>
      </c>
      <c r="AE72" s="8">
        <f>[2]หน้าผ้า!AU81</f>
        <v>10756.900000000001</v>
      </c>
      <c r="AF72" s="8">
        <f>[2]หน้าผ้า!AI81</f>
        <v>0</v>
      </c>
      <c r="AG72" s="1" t="str">
        <f>[3]หน้าผ้า!DC84</f>
        <v>ยังไม่ได้พิมพ์</v>
      </c>
      <c r="AH72" s="1" t="str">
        <f>[2]หน้าผ้า!DL81</f>
        <v>P6</v>
      </c>
      <c r="AI72" s="1">
        <f>[2]หน้าผ้า!DM81</f>
        <v>4</v>
      </c>
      <c r="AJ72" s="3">
        <f>[2]หน้าผ้า!DN81</f>
        <v>45927</v>
      </c>
      <c r="AK72" s="3">
        <f>[2]หน้าผ้า!DQ81</f>
        <v>45923</v>
      </c>
      <c r="AL72" s="3">
        <f>[2]หน้าผ้า!DR81</f>
        <v>45916</v>
      </c>
      <c r="AM72" s="3">
        <f>[2]หน้าผ้า!DS81</f>
        <v>45924</v>
      </c>
      <c r="AN72" s="3">
        <f>[2]หน้าผ้า!DT81</f>
        <v>45925</v>
      </c>
      <c r="AO72" s="3">
        <f>[2]หน้าผ้า!DU81</f>
        <v>45926</v>
      </c>
      <c r="AP72" s="3">
        <f>[2]หน้าผ้า!DP81</f>
        <v>45922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 t="str">
        <f>[2]หน้าผ้า!ED81</f>
        <v xml:space="preserve"> / 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WRWT25850/WRWT25850</v>
      </c>
      <c r="BD72" s="56">
        <f>[2]หน้าผ้า!CA81</f>
        <v>812.74355555555564</v>
      </c>
    </row>
    <row r="73" spans="1:56" ht="27.75" customHeight="1" x14ac:dyDescent="0.45">
      <c r="A73" s="3">
        <f>[2]หน้าผ้า!C82</f>
        <v>45922</v>
      </c>
      <c r="B73" s="14" t="str">
        <f>[2]หน้าผ้า!B82</f>
        <v>MK68-001151</v>
      </c>
      <c r="C73" s="9" t="str">
        <f>[2]หน้าผ้า!E82</f>
        <v>บจก.วีซีเอฟ</v>
      </c>
      <c r="D73" s="13" t="str">
        <f>[2]หน้าผ้า!F82</f>
        <v>SPEED PLUS 222 ลาว</v>
      </c>
      <c r="E73" s="9">
        <f>[2]หน้าผ้า!G82</f>
        <v>20</v>
      </c>
      <c r="F73" s="9">
        <f>[2]หน้าผ้า!H82</f>
        <v>37</v>
      </c>
      <c r="G73" s="9" t="str">
        <f>[2]หน้าผ้า!I82</f>
        <v>ขาว</v>
      </c>
      <c r="H73" s="9" t="str">
        <f>[2]หน้าผ้า!J82</f>
        <v>ใส</v>
      </c>
      <c r="I73" s="9">
        <f>[2]หน้าผ้า!L82</f>
        <v>100</v>
      </c>
      <c r="J73" s="9" t="str">
        <f>[2]หน้าผ้า!M82</f>
        <v>±</v>
      </c>
      <c r="K73" s="9">
        <f>[2]หน้าผ้า!N82</f>
        <v>5</v>
      </c>
      <c r="L73" s="9" t="str">
        <f>[2]หน้าผ้า!R82</f>
        <v>ไม่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500กระสอบแบน</v>
      </c>
      <c r="T73" s="12">
        <f>[2]หน้าผ้า!X82</f>
        <v>45927</v>
      </c>
      <c r="U73" s="11">
        <f>[2]หน้าผ้า!AA82</f>
        <v>5000</v>
      </c>
      <c r="V73" s="10">
        <f>[2]หน้าผ้า!AJ82</f>
        <v>0</v>
      </c>
      <c r="W73" s="10">
        <f>[2]หน้าผ้า!AL82</f>
        <v>5000</v>
      </c>
      <c r="X73" s="10">
        <f>[2]หน้าผ้า!AM82</f>
        <v>0</v>
      </c>
      <c r="Y73" s="10">
        <f>[2]หน้าผ้า!AN82</f>
        <v>5250</v>
      </c>
      <c r="Z73" s="9" t="str">
        <f>[2]หน้าผ้า!AO82</f>
        <v>WSWT2025800SM</v>
      </c>
      <c r="AA73" s="8">
        <f>[2]หน้าผ้า!AQ82</f>
        <v>5378.4500000000007</v>
      </c>
      <c r="AB73" s="8">
        <f>[2]หน้าผ้า!AR82</f>
        <v>0</v>
      </c>
      <c r="AC73" s="8">
        <f>[2]หน้าผ้า!AS82</f>
        <v>5378.4500000000007</v>
      </c>
      <c r="AD73" s="8">
        <f>[2]หน้าผ้า!AT82</f>
        <v>0</v>
      </c>
      <c r="AE73" s="8">
        <f>[2]หน้าผ้า!AU82</f>
        <v>5378.4500000000007</v>
      </c>
      <c r="AF73" s="8">
        <f>[2]หน้าผ้า!AI82</f>
        <v>0</v>
      </c>
      <c r="AG73" s="1" t="str">
        <f>[3]หน้าผ้า!DC85</f>
        <v>ยังไม่ได้พิมพ์</v>
      </c>
      <c r="AH73" s="1" t="str">
        <f>[2]หน้าผ้า!DL82</f>
        <v>P6</v>
      </c>
      <c r="AI73" s="1">
        <f>[2]หน้าผ้า!DM82</f>
        <v>4</v>
      </c>
      <c r="AJ73" s="3">
        <f>[2]หน้าผ้า!DN82</f>
        <v>45927</v>
      </c>
      <c r="AK73" s="3">
        <f>[2]หน้าผ้า!DQ82</f>
        <v>45923</v>
      </c>
      <c r="AL73" s="3">
        <f>[2]หน้าผ้า!DR82</f>
        <v>45916</v>
      </c>
      <c r="AM73" s="3">
        <f>[2]หน้าผ้า!DS82</f>
        <v>45924</v>
      </c>
      <c r="AN73" s="3">
        <f>[2]หน้าผ้า!DT82</f>
        <v>45925</v>
      </c>
      <c r="AO73" s="3">
        <f>[2]หน้าผ้า!DU82</f>
        <v>45926</v>
      </c>
      <c r="AP73" s="3">
        <f>[2]หน้าผ้า!DP82</f>
        <v>45922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 t="str">
        <f>[2]หน้าผ้า!ED82</f>
        <v xml:space="preserve"> / 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WRWT25850/WRWT25850</v>
      </c>
      <c r="BD73" s="56">
        <f>[2]หน้าผ้า!CA82</f>
        <v>406.37177777777782</v>
      </c>
    </row>
    <row r="74" spans="1:56" ht="27.75" customHeight="1" x14ac:dyDescent="0.45">
      <c r="A74" s="3">
        <f>[2]หน้าผ้า!C83</f>
        <v>45922</v>
      </c>
      <c r="B74" s="14" t="str">
        <f>[2]หน้าผ้า!B83</f>
        <v>MK68-001154</v>
      </c>
      <c r="C74" s="9" t="str">
        <f>[2]หน้าผ้า!E83</f>
        <v>บจก.วีซีเอฟ</v>
      </c>
      <c r="D74" s="13" t="str">
        <f>[2]หน้าผ้า!F83</f>
        <v>VC108</v>
      </c>
      <c r="E74" s="9">
        <f>[2]หน้าผ้า!G83</f>
        <v>20</v>
      </c>
      <c r="F74" s="9">
        <f>[2]หน้าผ้า!H83</f>
        <v>37</v>
      </c>
      <c r="G74" s="9" t="str">
        <f>[2]หน้าผ้า!I83</f>
        <v>ขาว</v>
      </c>
      <c r="H74" s="9" t="str">
        <f>[2]หน้าผ้า!J83</f>
        <v>ใส</v>
      </c>
      <c r="I74" s="9">
        <f>[2]หน้าผ้า!L83</f>
        <v>100</v>
      </c>
      <c r="J74" s="9" t="str">
        <f>[2]หน้าผ้า!M83</f>
        <v>±</v>
      </c>
      <c r="K74" s="9">
        <f>[2]หน้าผ้า!N83</f>
        <v>5</v>
      </c>
      <c r="L74" s="9" t="str">
        <f>[2]หน้าผ้า!R83</f>
        <v>บิด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500กระสอบแบน</v>
      </c>
      <c r="T74" s="12">
        <f>[2]หน้าผ้า!X83</f>
        <v>45929</v>
      </c>
      <c r="U74" s="11">
        <f>[2]หน้าผ้า!AA83</f>
        <v>10000</v>
      </c>
      <c r="V74" s="10">
        <f>[2]หน้าผ้า!AJ83</f>
        <v>0</v>
      </c>
      <c r="W74" s="10">
        <f>[2]หน้าผ้า!AL83</f>
        <v>10000</v>
      </c>
      <c r="X74" s="10">
        <f>[2]หน้าผ้า!AM83</f>
        <v>0</v>
      </c>
      <c r="Y74" s="10">
        <f>[2]หน้าผ้า!AN83</f>
        <v>10500</v>
      </c>
      <c r="Z74" s="9" t="str">
        <f>[2]หน้าผ้า!AO83</f>
        <v>WSWT2025800SM</v>
      </c>
      <c r="AA74" s="8">
        <f>[2]หน้าผ้า!AQ83</f>
        <v>10756.900000000001</v>
      </c>
      <c r="AB74" s="8">
        <f>[2]หน้าผ้า!AR83</f>
        <v>0</v>
      </c>
      <c r="AC74" s="8">
        <f>[2]หน้าผ้า!AS83</f>
        <v>10756.900000000001</v>
      </c>
      <c r="AD74" s="8">
        <f>[2]หน้าผ้า!AT83</f>
        <v>0</v>
      </c>
      <c r="AE74" s="8">
        <f>[2]หน้าผ้า!AU83</f>
        <v>10756.900000000001</v>
      </c>
      <c r="AF74" s="8">
        <f>[2]หน้าผ้า!AI83</f>
        <v>0</v>
      </c>
      <c r="AG74" s="1" t="str">
        <f>[3]หน้าผ้า!DC86</f>
        <v>ยังไม่ได้พิมพ์</v>
      </c>
      <c r="AH74" s="1" t="str">
        <f>[2]หน้าผ้า!DL83</f>
        <v>P6</v>
      </c>
      <c r="AI74" s="1">
        <f>[2]หน้าผ้า!DM83</f>
        <v>4</v>
      </c>
      <c r="AJ74" s="3">
        <f>[2]หน้าผ้า!DN83</f>
        <v>45929</v>
      </c>
      <c r="AK74" s="3">
        <f>[2]หน้าผ้า!DQ83</f>
        <v>45925</v>
      </c>
      <c r="AL74" s="3">
        <f>[2]หน้าผ้า!DR83</f>
        <v>45918</v>
      </c>
      <c r="AM74" s="3">
        <f>[2]หน้าผ้า!DS83</f>
        <v>45926</v>
      </c>
      <c r="AN74" s="3">
        <f>[2]หน้าผ้า!DT83</f>
        <v>45927</v>
      </c>
      <c r="AO74" s="3">
        <f>[2]หน้าผ้า!DU83</f>
        <v>45928</v>
      </c>
      <c r="AP74" s="3">
        <f>[2]หน้าผ้า!DP83</f>
        <v>45924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 xml:space="preserve"> / 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812.74355555555564</v>
      </c>
    </row>
    <row r="75" spans="1:56" ht="27.75" customHeight="1" x14ac:dyDescent="0.45">
      <c r="A75" s="3">
        <f>[2]หน้าผ้า!C84</f>
        <v>45922</v>
      </c>
      <c r="B75" s="14" t="str">
        <f>[2]หน้าผ้า!B84</f>
        <v>MK68-001154</v>
      </c>
      <c r="C75" s="9" t="str">
        <f>[2]หน้าผ้า!E84</f>
        <v>บจก.วีซีเอฟ</v>
      </c>
      <c r="D75" s="13" t="str">
        <f>[2]หน้าผ้า!F84</f>
        <v>SPEED PLUS 111 ลาว</v>
      </c>
      <c r="E75" s="9">
        <f>[2]หน้าผ้า!G84</f>
        <v>20</v>
      </c>
      <c r="F75" s="9">
        <f>[2]หน้าผ้า!H84</f>
        <v>37</v>
      </c>
      <c r="G75" s="9" t="str">
        <f>[2]หน้าผ้า!I84</f>
        <v>ขาว</v>
      </c>
      <c r="H75" s="9" t="str">
        <f>[2]หน้าผ้า!J84</f>
        <v>ใส</v>
      </c>
      <c r="I75" s="9">
        <f>[2]หน้าผ้า!L84</f>
        <v>100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ไม่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500กระสอบแบน</v>
      </c>
      <c r="T75" s="12">
        <f>[2]หน้าผ้า!X84</f>
        <v>45929</v>
      </c>
      <c r="U75" s="11">
        <f>[2]หน้าผ้า!AA84</f>
        <v>5000</v>
      </c>
      <c r="V75" s="10">
        <f>[2]หน้าผ้า!AJ84</f>
        <v>0</v>
      </c>
      <c r="W75" s="10">
        <f>[2]หน้าผ้า!AL84</f>
        <v>5000</v>
      </c>
      <c r="X75" s="10">
        <f>[2]หน้าผ้า!AM84</f>
        <v>0</v>
      </c>
      <c r="Y75" s="10">
        <f>[2]หน้าผ้า!AN84</f>
        <v>5250</v>
      </c>
      <c r="Z75" s="9" t="str">
        <f>[2]หน้าผ้า!AO84</f>
        <v>WSWT2025800SM</v>
      </c>
      <c r="AA75" s="8">
        <f>[2]หน้าผ้า!AQ84</f>
        <v>5378.4500000000007</v>
      </c>
      <c r="AB75" s="8">
        <f>[2]หน้าผ้า!AR84</f>
        <v>0</v>
      </c>
      <c r="AC75" s="8">
        <f>[2]หน้าผ้า!AS84</f>
        <v>5378.4500000000007</v>
      </c>
      <c r="AD75" s="8">
        <f>[2]หน้าผ้า!AT84</f>
        <v>0</v>
      </c>
      <c r="AE75" s="8">
        <f>[2]หน้าผ้า!AU84</f>
        <v>5378.4500000000007</v>
      </c>
      <c r="AF75" s="8">
        <f>[2]หน้าผ้า!AI84</f>
        <v>0</v>
      </c>
      <c r="AG75" s="1" t="str">
        <f>[3]หน้าผ้า!DC87</f>
        <v>ยังไม่ได้พิมพ์</v>
      </c>
      <c r="AH75" s="1" t="str">
        <f>[2]หน้าผ้า!DL84</f>
        <v>P6</v>
      </c>
      <c r="AI75" s="1">
        <f>[2]หน้าผ้า!DM84</f>
        <v>4</v>
      </c>
      <c r="AJ75" s="3">
        <f>[2]หน้าผ้า!DN84</f>
        <v>45929</v>
      </c>
      <c r="AK75" s="3">
        <f>[2]หน้าผ้า!DQ84</f>
        <v>45925</v>
      </c>
      <c r="AL75" s="3">
        <f>[2]หน้าผ้า!DR84</f>
        <v>45918</v>
      </c>
      <c r="AM75" s="3">
        <f>[2]หน้าผ้า!DS84</f>
        <v>45926</v>
      </c>
      <c r="AN75" s="3">
        <f>[2]หน้าผ้า!DT84</f>
        <v>45927</v>
      </c>
      <c r="AO75" s="3">
        <f>[2]หน้าผ้า!DU84</f>
        <v>45928</v>
      </c>
      <c r="AP75" s="3">
        <f>[2]หน้าผ้า!DP84</f>
        <v>45924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 xml:space="preserve"> / 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406.37177777777782</v>
      </c>
    </row>
    <row r="76" spans="1:56" ht="27.75" customHeight="1" x14ac:dyDescent="0.45">
      <c r="A76" s="3">
        <f>[2]หน้าผ้า!C85</f>
        <v>45922</v>
      </c>
      <c r="B76" s="14" t="str">
        <f>[2]หน้าผ้า!B85</f>
        <v>MK68-001153</v>
      </c>
      <c r="C76" s="9" t="str">
        <f>[2]หน้าผ้า!E85</f>
        <v>บจก.วีซีเอฟ</v>
      </c>
      <c r="D76" s="13" t="str">
        <f>[2]หน้าผ้า!F85</f>
        <v>VC 105</v>
      </c>
      <c r="E76" s="9">
        <f>[2]หน้าผ้า!G85</f>
        <v>20</v>
      </c>
      <c r="F76" s="9">
        <f>[2]หน้าผ้า!H85</f>
        <v>37</v>
      </c>
      <c r="G76" s="9" t="str">
        <f>[2]หน้าผ้า!I85</f>
        <v>ขาว</v>
      </c>
      <c r="H76" s="9" t="str">
        <f>[2]หน้าผ้า!J85</f>
        <v>ใส</v>
      </c>
      <c r="I76" s="9">
        <f>[2]หน้าผ้า!L85</f>
        <v>100</v>
      </c>
      <c r="J76" s="9" t="str">
        <f>[2]หน้าผ้า!M85</f>
        <v>±</v>
      </c>
      <c r="K76" s="9">
        <f>[2]หน้าผ้า!N85</f>
        <v>5</v>
      </c>
      <c r="L76" s="9" t="str">
        <f>[2]หน้าผ้า!R85</f>
        <v>บิด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500กระสอบแบน</v>
      </c>
      <c r="T76" s="12">
        <f>[2]หน้าผ้า!X85</f>
        <v>45937</v>
      </c>
      <c r="U76" s="11">
        <f>[2]หน้าผ้า!AA85</f>
        <v>10000</v>
      </c>
      <c r="V76" s="10">
        <f>[2]หน้าผ้า!AJ85</f>
        <v>0</v>
      </c>
      <c r="W76" s="10">
        <f>[2]หน้าผ้า!AL85</f>
        <v>10000</v>
      </c>
      <c r="X76" s="10">
        <f>[2]หน้าผ้า!AM85</f>
        <v>0</v>
      </c>
      <c r="Y76" s="10">
        <f>[2]หน้าผ้า!AN85</f>
        <v>10500</v>
      </c>
      <c r="Z76" s="9" t="str">
        <f>[2]หน้าผ้า!AO85</f>
        <v>WSWT2025800SM</v>
      </c>
      <c r="AA76" s="8">
        <f>[2]หน้าผ้า!AQ85</f>
        <v>10756.900000000001</v>
      </c>
      <c r="AB76" s="8">
        <f>[2]หน้าผ้า!AR85</f>
        <v>0</v>
      </c>
      <c r="AC76" s="8">
        <f>[2]หน้าผ้า!AS85</f>
        <v>10756.900000000001</v>
      </c>
      <c r="AD76" s="8">
        <f>[2]หน้าผ้า!AT85</f>
        <v>0</v>
      </c>
      <c r="AE76" s="8">
        <f>[2]หน้าผ้า!AU85</f>
        <v>10756.900000000001</v>
      </c>
      <c r="AF76" s="8">
        <f>[2]หน้าผ้า!AI85</f>
        <v>0</v>
      </c>
      <c r="AG76" s="1" t="str">
        <f>[3]หน้าผ้า!DC88</f>
        <v>ยังไม่ได้พิมพ์</v>
      </c>
      <c r="AH76" s="1" t="str">
        <f>[2]หน้าผ้า!DL85</f>
        <v>P6</v>
      </c>
      <c r="AI76" s="1">
        <f>[2]หน้าผ้า!DM85</f>
        <v>4</v>
      </c>
      <c r="AJ76" s="3">
        <f>[2]หน้าผ้า!DN85</f>
        <v>45937</v>
      </c>
      <c r="AK76" s="3">
        <f>[2]หน้าผ้า!DQ85</f>
        <v>45933</v>
      </c>
      <c r="AL76" s="3">
        <f>[2]หน้าผ้า!DR85</f>
        <v>45926</v>
      </c>
      <c r="AM76" s="3">
        <f>[2]หน้าผ้า!DS85</f>
        <v>45934</v>
      </c>
      <c r="AN76" s="3">
        <f>[2]หน้าผ้า!DT85</f>
        <v>45935</v>
      </c>
      <c r="AO76" s="3">
        <f>[2]หน้าผ้า!DU85</f>
        <v>45936</v>
      </c>
      <c r="AP76" s="3">
        <f>[2]หน้าผ้า!DP85</f>
        <v>45932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 xml:space="preserve"> / 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812.74355555555564</v>
      </c>
    </row>
    <row r="77" spans="1:56" ht="27.75" customHeight="1" x14ac:dyDescent="0.45">
      <c r="A77" s="3">
        <f>[2]หน้าผ้า!C86</f>
        <v>45922</v>
      </c>
      <c r="B77" s="14" t="str">
        <f>[2]หน้าผ้า!B86</f>
        <v>MK68-001153</v>
      </c>
      <c r="C77" s="9" t="str">
        <f>[2]หน้าผ้า!E86</f>
        <v>บจก.วีซีเอฟ</v>
      </c>
      <c r="D77" s="13" t="str">
        <f>[2]หน้าผ้า!F86</f>
        <v>VC 120</v>
      </c>
      <c r="E77" s="9">
        <f>[2]หน้าผ้า!G86</f>
        <v>20</v>
      </c>
      <c r="F77" s="9">
        <f>[2]หน้าผ้า!H86</f>
        <v>37</v>
      </c>
      <c r="G77" s="9" t="str">
        <f>[2]หน้าผ้า!I86</f>
        <v>ขาว</v>
      </c>
      <c r="H77" s="9" t="str">
        <f>[2]หน้าผ้า!J86</f>
        <v>ใส</v>
      </c>
      <c r="I77" s="9">
        <f>[2]หน้าผ้า!L86</f>
        <v>100</v>
      </c>
      <c r="J77" s="9" t="str">
        <f>[2]หน้าผ้า!M86</f>
        <v>±</v>
      </c>
      <c r="K77" s="9">
        <f>[2]หน้าผ้า!N86</f>
        <v>5</v>
      </c>
      <c r="L77" s="9" t="str">
        <f>[2]หน้าผ้า!R86</f>
        <v>บิด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>500กระสอบแบน</v>
      </c>
      <c r="T77" s="12">
        <f>[2]หน้าผ้า!X86</f>
        <v>45937</v>
      </c>
      <c r="U77" s="11">
        <f>[2]หน้าผ้า!AA86</f>
        <v>30000</v>
      </c>
      <c r="V77" s="10">
        <f>[2]หน้าผ้า!AJ86</f>
        <v>0</v>
      </c>
      <c r="W77" s="10">
        <f>[2]หน้าผ้า!AL86</f>
        <v>30000</v>
      </c>
      <c r="X77" s="10">
        <f>[2]หน้าผ้า!AM86</f>
        <v>0</v>
      </c>
      <c r="Y77" s="10">
        <f>[2]หน้าผ้า!AN86</f>
        <v>31500</v>
      </c>
      <c r="Z77" s="9" t="str">
        <f>[2]หน้าผ้า!AO86</f>
        <v>WSWT2025800SM</v>
      </c>
      <c r="AA77" s="8">
        <f>[2]หน้าผ้า!AQ86</f>
        <v>32270.700000000004</v>
      </c>
      <c r="AB77" s="8">
        <f>[2]หน้าผ้า!AR86</f>
        <v>0</v>
      </c>
      <c r="AC77" s="8">
        <f>[2]หน้าผ้า!AS86</f>
        <v>32270.700000000004</v>
      </c>
      <c r="AD77" s="8">
        <f>[2]หน้าผ้า!AT86</f>
        <v>0</v>
      </c>
      <c r="AE77" s="8">
        <f>[2]หน้าผ้า!AU86</f>
        <v>32270.700000000004</v>
      </c>
      <c r="AF77" s="8">
        <f>[2]หน้าผ้า!AI86</f>
        <v>0</v>
      </c>
      <c r="AG77" s="1" t="str">
        <f>[3]หน้าผ้า!DC89</f>
        <v>ยังไม่ได้พิมพ์</v>
      </c>
      <c r="AH77" s="1" t="str">
        <f>[2]หน้าผ้า!DL86</f>
        <v>P6</v>
      </c>
      <c r="AI77" s="1">
        <f>[2]หน้าผ้า!DM86</f>
        <v>4</v>
      </c>
      <c r="AJ77" s="3">
        <f>[2]หน้าผ้า!DN86</f>
        <v>45937</v>
      </c>
      <c r="AK77" s="3">
        <f>[2]หน้าผ้า!DQ86</f>
        <v>45933</v>
      </c>
      <c r="AL77" s="3">
        <f>[2]หน้าผ้า!DR86</f>
        <v>45926</v>
      </c>
      <c r="AM77" s="3">
        <f>[2]หน้าผ้า!DS86</f>
        <v>45934</v>
      </c>
      <c r="AN77" s="3">
        <f>[2]หน้าผ้า!DT86</f>
        <v>45935</v>
      </c>
      <c r="AO77" s="3">
        <f>[2]หน้าผ้า!DU86</f>
        <v>45936</v>
      </c>
      <c r="AP77" s="3">
        <f>[2]หน้าผ้า!DP86</f>
        <v>45932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 xml:space="preserve"> / 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2438.2306666666668</v>
      </c>
    </row>
    <row r="78" spans="1:56" ht="27.75" customHeight="1" x14ac:dyDescent="0.45">
      <c r="A78" s="3">
        <f>[2]หน้าผ้า!C87</f>
        <v>45922</v>
      </c>
      <c r="B78" s="14" t="str">
        <f>[2]หน้าผ้า!B87</f>
        <v>MK68-001153</v>
      </c>
      <c r="C78" s="9" t="str">
        <f>[2]หน้าผ้า!E87</f>
        <v>บจก.วีซีเอฟ</v>
      </c>
      <c r="D78" s="13" t="str">
        <f>[2]หน้าผ้า!F87</f>
        <v>JET 888</v>
      </c>
      <c r="E78" s="9">
        <f>[2]หน้าผ้า!G87</f>
        <v>20</v>
      </c>
      <c r="F78" s="9">
        <f>[2]หน้าผ้า!H87</f>
        <v>37</v>
      </c>
      <c r="G78" s="9" t="str">
        <f>[2]หน้าผ้า!I87</f>
        <v>ขาว</v>
      </c>
      <c r="H78" s="9" t="str">
        <f>[2]หน้าผ้า!J87</f>
        <v>ใส</v>
      </c>
      <c r="I78" s="9">
        <f>[2]หน้าผ้า!L87</f>
        <v>100</v>
      </c>
      <c r="J78" s="9" t="str">
        <f>[2]หน้าผ้า!M87</f>
        <v>±</v>
      </c>
      <c r="K78" s="9">
        <f>[2]หน้าผ้า!N87</f>
        <v>5</v>
      </c>
      <c r="L78" s="9" t="str">
        <f>[2]หน้าผ้า!R87</f>
        <v>ไม่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>500กระสอบแบน</v>
      </c>
      <c r="T78" s="12">
        <f>[2]หน้าผ้า!X87</f>
        <v>45937</v>
      </c>
      <c r="U78" s="11">
        <f>[2]หน้าผ้า!AA87</f>
        <v>5000</v>
      </c>
      <c r="V78" s="10">
        <f>[2]หน้าผ้า!AJ87</f>
        <v>0</v>
      </c>
      <c r="W78" s="10">
        <f>[2]หน้าผ้า!AL87</f>
        <v>5000</v>
      </c>
      <c r="X78" s="10">
        <f>[2]หน้าผ้า!AM87</f>
        <v>0</v>
      </c>
      <c r="Y78" s="10">
        <f>[2]หน้าผ้า!AN87</f>
        <v>5250</v>
      </c>
      <c r="Z78" s="9" t="str">
        <f>[2]หน้าผ้า!AO87</f>
        <v>WSWT2025800SM</v>
      </c>
      <c r="AA78" s="8">
        <f>[2]หน้าผ้า!AQ87</f>
        <v>5378.4500000000007</v>
      </c>
      <c r="AB78" s="8">
        <f>[2]หน้าผ้า!AR87</f>
        <v>0</v>
      </c>
      <c r="AC78" s="8">
        <f>[2]หน้าผ้า!AS87</f>
        <v>5378.4500000000007</v>
      </c>
      <c r="AD78" s="8">
        <f>[2]หน้าผ้า!AT87</f>
        <v>0</v>
      </c>
      <c r="AE78" s="8">
        <f>[2]หน้าผ้า!AU87</f>
        <v>5378.4500000000007</v>
      </c>
      <c r="AF78" s="8">
        <f>[2]หน้าผ้า!AI87</f>
        <v>0</v>
      </c>
      <c r="AG78" s="1" t="str">
        <f>[3]หน้าผ้า!DC90</f>
        <v>ยังไม่ได้พิมพ์</v>
      </c>
      <c r="AH78" s="1" t="str">
        <f>[2]หน้าผ้า!DL87</f>
        <v>P6</v>
      </c>
      <c r="AI78" s="1">
        <f>[2]หน้าผ้า!DM87</f>
        <v>4</v>
      </c>
      <c r="AJ78" s="3">
        <f>[2]หน้าผ้า!DN87</f>
        <v>45937</v>
      </c>
      <c r="AK78" s="3">
        <f>[2]หน้าผ้า!DQ87</f>
        <v>45933</v>
      </c>
      <c r="AL78" s="3">
        <f>[2]หน้าผ้า!DR87</f>
        <v>45926</v>
      </c>
      <c r="AM78" s="3">
        <f>[2]หน้าผ้า!DS87</f>
        <v>45934</v>
      </c>
      <c r="AN78" s="3">
        <f>[2]หน้าผ้า!DT87</f>
        <v>45935</v>
      </c>
      <c r="AO78" s="3">
        <f>[2]หน้าผ้า!DU87</f>
        <v>45936</v>
      </c>
      <c r="AP78" s="3">
        <f>[2]หน้าผ้า!DP87</f>
        <v>45932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 xml:space="preserve"> / 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406.37177777777782</v>
      </c>
    </row>
    <row r="79" spans="1:56" ht="27.75" customHeight="1" x14ac:dyDescent="0.45">
      <c r="A79" s="3">
        <f>[2]หน้าผ้า!C88</f>
        <v>45923</v>
      </c>
      <c r="B79" s="14" t="str">
        <f>[2]หน้าผ้า!B88</f>
        <v>MK68-001156</v>
      </c>
      <c r="C79" s="9" t="str">
        <f>[2]หน้าผ้า!E88</f>
        <v>บจก.เอสพีเอ็ม อาหารสัตว์</v>
      </c>
      <c r="D79" s="13" t="str">
        <f>[2]หน้าผ้า!F88</f>
        <v>NOVA S5</v>
      </c>
      <c r="E79" s="9">
        <f>[2]หน้าผ้า!G88</f>
        <v>20</v>
      </c>
      <c r="F79" s="9">
        <f>[2]หน้าผ้า!H88</f>
        <v>38</v>
      </c>
      <c r="G79" s="9" t="str">
        <f>[2]หน้าผ้า!I88</f>
        <v>ขาว</v>
      </c>
      <c r="H79" s="9" t="str">
        <f>[2]หน้าผ้า!J88</f>
        <v>ด้าน</v>
      </c>
      <c r="I79" s="9">
        <f>[2]หน้าผ้า!L88</f>
        <v>100</v>
      </c>
      <c r="J79" s="9" t="str">
        <f>[2]หน้าผ้า!M88</f>
        <v>±</v>
      </c>
      <c r="K79" s="9">
        <f>[2]หน้าผ้า!N88</f>
        <v>5</v>
      </c>
      <c r="L79" s="9" t="str">
        <f>[2]หน้าผ้า!R88</f>
        <v>บิด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>500กระสอบแบน</v>
      </c>
      <c r="T79" s="12">
        <f>[2]หน้าผ้า!X88</f>
        <v>45958</v>
      </c>
      <c r="U79" s="11">
        <f>[2]หน้าผ้า!AA88</f>
        <v>3000</v>
      </c>
      <c r="V79" s="10">
        <f>[2]หน้าผ้า!AJ88</f>
        <v>0</v>
      </c>
      <c r="W79" s="10">
        <f>[2]หน้าผ้า!AL88</f>
        <v>3000</v>
      </c>
      <c r="X79" s="10">
        <f>[2]หน้าผ้า!AM88</f>
        <v>0</v>
      </c>
      <c r="Y79" s="10">
        <f>[2]หน้าผ้า!AN88</f>
        <v>3150</v>
      </c>
      <c r="Z79" s="9" t="str">
        <f>[2]หน้าผ้า!AO88</f>
        <v>WSWT2025800SM</v>
      </c>
      <c r="AA79" s="8">
        <f>[2]หน้าผ้า!AQ88</f>
        <v>3310.89</v>
      </c>
      <c r="AB79" s="8">
        <f>[2]หน้าผ้า!AR88</f>
        <v>0</v>
      </c>
      <c r="AC79" s="8">
        <f>[2]หน้าผ้า!AS88</f>
        <v>3310.89</v>
      </c>
      <c r="AD79" s="8">
        <f>[2]หน้าผ้า!AT88</f>
        <v>0</v>
      </c>
      <c r="AE79" s="8">
        <f>[2]หน้าผ้า!AU88</f>
        <v>3310.89</v>
      </c>
      <c r="AF79" s="8">
        <f>[2]หน้าผ้า!AI88</f>
        <v>0</v>
      </c>
      <c r="AG79" s="1" t="str">
        <f>[3]หน้าผ้า!DC91</f>
        <v>ยังไม่ได้พิมพ์</v>
      </c>
      <c r="AH79" s="1" t="str">
        <f>[2]หน้าผ้า!DL88</f>
        <v>P6</v>
      </c>
      <c r="AI79" s="1">
        <f>[2]หน้าผ้า!DM88</f>
        <v>4</v>
      </c>
      <c r="AJ79" s="3">
        <f>[2]หน้าผ้า!DN88</f>
        <v>45958</v>
      </c>
      <c r="AK79" s="3">
        <f>[2]หน้าผ้า!DQ88</f>
        <v>45954</v>
      </c>
      <c r="AL79" s="3">
        <f>[2]หน้าผ้า!DR88</f>
        <v>45947</v>
      </c>
      <c r="AM79" s="3">
        <f>[2]หน้าผ้า!DS88</f>
        <v>45955</v>
      </c>
      <c r="AN79" s="3">
        <f>[2]หน้าผ้า!DT88</f>
        <v>45956</v>
      </c>
      <c r="AO79" s="3">
        <f>[2]หน้าผ้า!DU88</f>
        <v>45957</v>
      </c>
      <c r="AP79" s="3">
        <f>[2]หน้าผ้า!DP88</f>
        <v>45953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 xml:space="preserve"> / 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250.15613333333337</v>
      </c>
    </row>
    <row r="80" spans="1:56" ht="27.75" customHeight="1" x14ac:dyDescent="0.45">
      <c r="A80" s="3">
        <f>[2]หน้าผ้า!C89</f>
        <v>45923</v>
      </c>
      <c r="B80" s="14" t="str">
        <f>[2]หน้าผ้า!B89</f>
        <v>MK68-001155</v>
      </c>
      <c r="C80" s="9" t="str">
        <f>[2]หน้าผ้า!E89</f>
        <v>บจก.เอสพีเอ็ม อาหารสัตว์</v>
      </c>
      <c r="D80" s="13" t="str">
        <f>[2]หน้าผ้า!F89</f>
        <v>นาโน 01 พลัส</v>
      </c>
      <c r="E80" s="9">
        <f>[2]หน้าผ้า!G89</f>
        <v>20</v>
      </c>
      <c r="F80" s="9">
        <f>[2]หน้าผ้า!H89</f>
        <v>38</v>
      </c>
      <c r="G80" s="9" t="str">
        <f>[2]หน้าผ้า!I89</f>
        <v>ขาว</v>
      </c>
      <c r="H80" s="9" t="str">
        <f>[2]หน้าผ้า!J89</f>
        <v>ด้าน</v>
      </c>
      <c r="I80" s="9">
        <f>[2]หน้าผ้า!L89</f>
        <v>100</v>
      </c>
      <c r="J80" s="9" t="str">
        <f>[2]หน้าผ้า!M89</f>
        <v>±</v>
      </c>
      <c r="K80" s="9">
        <f>[2]หน้าผ้า!N89</f>
        <v>5</v>
      </c>
      <c r="L80" s="9" t="str">
        <f>[2]หน้าผ้า!R89</f>
        <v>บิด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500กระสอบแบน</v>
      </c>
      <c r="T80" s="12" t="str">
        <f>[2]หน้าผ้า!X89</f>
        <v>รอแจ้ง</v>
      </c>
      <c r="U80" s="11">
        <f>[2]หน้าผ้า!AA89</f>
        <v>3000</v>
      </c>
      <c r="V80" s="10">
        <f>[2]หน้าผ้า!AJ89</f>
        <v>0</v>
      </c>
      <c r="W80" s="10">
        <f>[2]หน้าผ้า!AL89</f>
        <v>3000</v>
      </c>
      <c r="X80" s="10">
        <f>[2]หน้าผ้า!AM89</f>
        <v>0</v>
      </c>
      <c r="Y80" s="10">
        <f>[2]หน้าผ้า!AN89</f>
        <v>3150</v>
      </c>
      <c r="Z80" s="9" t="str">
        <f>[2]หน้าผ้า!AO89</f>
        <v>WSWT2025800SM</v>
      </c>
      <c r="AA80" s="8">
        <f>[2]หน้าผ้า!AQ89</f>
        <v>3310.89</v>
      </c>
      <c r="AB80" s="8">
        <f>[2]หน้าผ้า!AR89</f>
        <v>0</v>
      </c>
      <c r="AC80" s="8">
        <f>[2]หน้าผ้า!AS89</f>
        <v>3310.89</v>
      </c>
      <c r="AD80" s="8">
        <f>[2]หน้าผ้า!AT89</f>
        <v>0</v>
      </c>
      <c r="AE80" s="8">
        <f>[2]หน้าผ้า!AU89</f>
        <v>3310.89</v>
      </c>
      <c r="AF80" s="8">
        <f>[2]หน้าผ้า!AI89</f>
        <v>0</v>
      </c>
      <c r="AG80" s="1" t="str">
        <f>[3]หน้าผ้า!DC92</f>
        <v>ยังไม่ได้พิมพ์</v>
      </c>
      <c r="AH80" s="1" t="str">
        <f>[2]หน้าผ้า!DL89</f>
        <v>P6</v>
      </c>
      <c r="AI80" s="1">
        <f>[2]หน้าผ้า!DM89</f>
        <v>4</v>
      </c>
      <c r="AJ80" s="3" t="str">
        <f>[2]หน้าผ้า!DN89</f>
        <v>รอแจ้ง</v>
      </c>
      <c r="AK80" s="3" t="e">
        <f>[2]หน้าผ้า!DQ89</f>
        <v>#VALUE!</v>
      </c>
      <c r="AL80" s="3" t="e">
        <f>[2]หน้าผ้า!DR89</f>
        <v>#VALUE!</v>
      </c>
      <c r="AM80" s="3" t="e">
        <f>[2]หน้าผ้า!DS89</f>
        <v>#VALUE!</v>
      </c>
      <c r="AN80" s="3" t="e">
        <f>[2]หน้าผ้า!DT89</f>
        <v>#VALUE!</v>
      </c>
      <c r="AO80" s="3" t="e">
        <f>[2]หน้าผ้า!DU89</f>
        <v>#VALUE!</v>
      </c>
      <c r="AP80" s="3" t="e">
        <f>[2]หน้าผ้า!DP89</f>
        <v>#VALUE!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 xml:space="preserve"> / 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250.15613333333337</v>
      </c>
    </row>
    <row r="81" spans="1:56" ht="27.75" customHeight="1" x14ac:dyDescent="0.45">
      <c r="A81" s="3">
        <f>[2]หน้าผ้า!C90</f>
        <v>45923</v>
      </c>
      <c r="B81" s="14" t="str">
        <f>[2]หน้าผ้า!B90</f>
        <v>MK68-001158</v>
      </c>
      <c r="C81" s="9" t="str">
        <f>[2]หน้าผ้า!E90</f>
        <v>บจก.เอสพีเอ็ม อาหารสัตว์</v>
      </c>
      <c r="D81" s="13" t="str">
        <f>[2]หน้าผ้า!F90</f>
        <v>SW 441</v>
      </c>
      <c r="E81" s="9">
        <f>[2]หน้าผ้า!G90</f>
        <v>20</v>
      </c>
      <c r="F81" s="9">
        <f>[2]หน้าผ้า!H90</f>
        <v>38</v>
      </c>
      <c r="G81" s="9" t="str">
        <f>[2]หน้าผ้า!I90</f>
        <v>ขาว</v>
      </c>
      <c r="H81" s="9" t="str">
        <f>[2]หน้าผ้า!J90</f>
        <v>ใส</v>
      </c>
      <c r="I81" s="9">
        <f>[2]หน้าผ้า!L90</f>
        <v>100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บิด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500กระสอบแบน</v>
      </c>
      <c r="T81" s="12" t="str">
        <f>[2]หน้าผ้า!X90</f>
        <v>รอแจ้ง</v>
      </c>
      <c r="U81" s="11">
        <f>[2]หน้าผ้า!AA90</f>
        <v>25000</v>
      </c>
      <c r="V81" s="10">
        <f>[2]หน้าผ้า!AJ90</f>
        <v>0</v>
      </c>
      <c r="W81" s="10">
        <f>[2]หน้าผ้า!AL90</f>
        <v>25000</v>
      </c>
      <c r="X81" s="10">
        <f>[2]หน้าผ้า!AM90</f>
        <v>0</v>
      </c>
      <c r="Y81" s="10">
        <f>[2]หน้าผ้า!AN90</f>
        <v>26250</v>
      </c>
      <c r="Z81" s="9" t="str">
        <f>[2]หน้าผ้า!AO90</f>
        <v>WSWT2025800SM</v>
      </c>
      <c r="AA81" s="8">
        <f>[2]หน้าผ้า!AQ90</f>
        <v>27590.75</v>
      </c>
      <c r="AB81" s="8">
        <f>[2]หน้าผ้า!AR90</f>
        <v>0</v>
      </c>
      <c r="AC81" s="8">
        <f>[2]หน้าผ้า!AS90</f>
        <v>27590.75</v>
      </c>
      <c r="AD81" s="8">
        <f>[2]หน้าผ้า!AT90</f>
        <v>0</v>
      </c>
      <c r="AE81" s="8">
        <f>[2]หน้าผ้า!AU90</f>
        <v>27590.75</v>
      </c>
      <c r="AF81" s="8">
        <f>[2]หน้าผ้า!AI90</f>
        <v>0</v>
      </c>
      <c r="AG81" s="1" t="str">
        <f>[3]หน้าผ้า!DC93</f>
        <v>พร้อมส่ง</v>
      </c>
      <c r="AH81" s="1" t="str">
        <f>[2]หน้าผ้า!DL90</f>
        <v>P6</v>
      </c>
      <c r="AI81" s="1">
        <f>[2]หน้าผ้า!DM90</f>
        <v>4</v>
      </c>
      <c r="AJ81" s="3" t="str">
        <f>[2]หน้าผ้า!DN90</f>
        <v>รอแจ้ง</v>
      </c>
      <c r="AK81" s="3" t="e">
        <f>[2]หน้าผ้า!DQ90</f>
        <v>#VALUE!</v>
      </c>
      <c r="AL81" s="3" t="e">
        <f>[2]หน้าผ้า!DR90</f>
        <v>#VALUE!</v>
      </c>
      <c r="AM81" s="3" t="e">
        <f>[2]หน้าผ้า!DS90</f>
        <v>#VALUE!</v>
      </c>
      <c r="AN81" s="3" t="e">
        <f>[2]หน้าผ้า!DT90</f>
        <v>#VALUE!</v>
      </c>
      <c r="AO81" s="3" t="e">
        <f>[2]หน้าผ้า!DU90</f>
        <v>#VALUE!</v>
      </c>
      <c r="AP81" s="3" t="e">
        <f>[2]หน้าผ้า!DP90</f>
        <v>#VALUE!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 xml:space="preserve"> / 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2084.6344444444444</v>
      </c>
    </row>
    <row r="82" spans="1:56" ht="27.75" customHeight="1" x14ac:dyDescent="0.45">
      <c r="A82" s="3">
        <f>[2]หน้าผ้า!C91</f>
        <v>45923</v>
      </c>
      <c r="B82" s="14" t="str">
        <f>[2]หน้าผ้า!B91</f>
        <v>MK68-001159</v>
      </c>
      <c r="C82" s="9" t="str">
        <f>[2]หน้าผ้า!E91</f>
        <v>บจก.เอสพีเอ็ม อาหารสัตว์</v>
      </c>
      <c r="D82" s="13" t="str">
        <f>[2]หน้าผ้า!F91</f>
        <v>SPM 915</v>
      </c>
      <c r="E82" s="9">
        <f>[2]หน้าผ้า!G91</f>
        <v>20</v>
      </c>
      <c r="F82" s="9">
        <f>[2]หน้าผ้า!H91</f>
        <v>38</v>
      </c>
      <c r="G82" s="9" t="str">
        <f>[2]หน้าผ้า!I91</f>
        <v>ขาว</v>
      </c>
      <c r="H82" s="9" t="str">
        <f>[2]หน้าผ้า!J91</f>
        <v>ด้าน</v>
      </c>
      <c r="I82" s="9">
        <f>[2]หน้าผ้า!L91</f>
        <v>100</v>
      </c>
      <c r="J82" s="9" t="str">
        <f>[2]หน้าผ้า!M91</f>
        <v>±</v>
      </c>
      <c r="K82" s="9">
        <f>[2]หน้าผ้า!N91</f>
        <v>5</v>
      </c>
      <c r="L82" s="9" t="str">
        <f>[2]หน้าผ้า!R91</f>
        <v>บิด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500กระสอบแบน</v>
      </c>
      <c r="T82" s="12" t="str">
        <f>[2]หน้าผ้า!X91</f>
        <v>รอแจ้ง</v>
      </c>
      <c r="U82" s="11">
        <f>[2]หน้าผ้า!AA91</f>
        <v>3000</v>
      </c>
      <c r="V82" s="10">
        <f>[2]หน้าผ้า!AJ91</f>
        <v>0</v>
      </c>
      <c r="W82" s="10">
        <f>[2]หน้าผ้า!AL91</f>
        <v>3000</v>
      </c>
      <c r="X82" s="10">
        <f>[2]หน้าผ้า!AM91</f>
        <v>0</v>
      </c>
      <c r="Y82" s="10">
        <f>[2]หน้าผ้า!AN91</f>
        <v>3150</v>
      </c>
      <c r="Z82" s="9" t="str">
        <f>[2]หน้าผ้า!AO91</f>
        <v>WSWT2025800SM</v>
      </c>
      <c r="AA82" s="8">
        <f>[2]หน้าผ้า!AQ91</f>
        <v>3310.89</v>
      </c>
      <c r="AB82" s="8">
        <f>[2]หน้าผ้า!AR91</f>
        <v>0</v>
      </c>
      <c r="AC82" s="8">
        <f>[2]หน้าผ้า!AS91</f>
        <v>3310.89</v>
      </c>
      <c r="AD82" s="8">
        <f>[2]หน้าผ้า!AT91</f>
        <v>0</v>
      </c>
      <c r="AE82" s="8">
        <f>[2]หน้าผ้า!AU91</f>
        <v>3310.89</v>
      </c>
      <c r="AF82" s="8">
        <f>[2]หน้าผ้า!AI91</f>
        <v>0</v>
      </c>
      <c r="AG82" s="1" t="str">
        <f>[3]หน้าผ้า!DC94</f>
        <v>พร้อมส่ง</v>
      </c>
      <c r="AH82" s="1" t="str">
        <f>[2]หน้าผ้า!DL91</f>
        <v>P6</v>
      </c>
      <c r="AI82" s="1">
        <f>[2]หน้าผ้า!DM91</f>
        <v>4</v>
      </c>
      <c r="AJ82" s="3" t="str">
        <f>[2]หน้าผ้า!DN91</f>
        <v>รอแจ้ง</v>
      </c>
      <c r="AK82" s="3" t="e">
        <f>[2]หน้าผ้า!DQ91</f>
        <v>#VALUE!</v>
      </c>
      <c r="AL82" s="3" t="e">
        <f>[2]หน้าผ้า!DR91</f>
        <v>#VALUE!</v>
      </c>
      <c r="AM82" s="3" t="e">
        <f>[2]หน้าผ้า!DS91</f>
        <v>#VALUE!</v>
      </c>
      <c r="AN82" s="3" t="e">
        <f>[2]หน้าผ้า!DT91</f>
        <v>#VALUE!</v>
      </c>
      <c r="AO82" s="3" t="e">
        <f>[2]หน้าผ้า!DU91</f>
        <v>#VALUE!</v>
      </c>
      <c r="AP82" s="3" t="e">
        <f>[2]หน้าผ้า!DP91</f>
        <v>#VALUE!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 xml:space="preserve"> / 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250.15613333333337</v>
      </c>
    </row>
    <row r="83" spans="1:56" ht="27.75" customHeight="1" x14ac:dyDescent="0.45">
      <c r="A83" s="3">
        <f>[2]หน้าผ้า!C92</f>
        <v>45923</v>
      </c>
      <c r="B83" s="14" t="str">
        <f>[2]หน้าผ้า!B92</f>
        <v>MK68-001157</v>
      </c>
      <c r="C83" s="9" t="str">
        <f>[2]หน้าผ้า!E92</f>
        <v>บจก.เอสพีเอ็ม อาหารสัตว์</v>
      </c>
      <c r="D83" s="13" t="str">
        <f>[2]หน้าผ้า!F92</f>
        <v>HERO 111</v>
      </c>
      <c r="E83" s="9">
        <f>[2]หน้าผ้า!G92</f>
        <v>20</v>
      </c>
      <c r="F83" s="9">
        <f>[2]หน้าผ้า!H92</f>
        <v>38</v>
      </c>
      <c r="G83" s="9" t="str">
        <f>[2]หน้าผ้า!I92</f>
        <v>ขาว</v>
      </c>
      <c r="H83" s="9" t="str">
        <f>[2]หน้าผ้า!J92</f>
        <v>ด้าน</v>
      </c>
      <c r="I83" s="9">
        <f>[2]หน้าผ้า!L92</f>
        <v>100</v>
      </c>
      <c r="J83" s="9" t="str">
        <f>[2]หน้าผ้า!M92</f>
        <v>±</v>
      </c>
      <c r="K83" s="9">
        <f>[2]หน้าผ้า!N92</f>
        <v>5</v>
      </c>
      <c r="L83" s="9" t="str">
        <f>[2]หน้าผ้า!R92</f>
        <v>บิด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500กระสอบแบน</v>
      </c>
      <c r="T83" s="12" t="str">
        <f>[2]หน้าผ้า!X92</f>
        <v>รอแจ้ง</v>
      </c>
      <c r="U83" s="11">
        <f>[2]หน้าผ้า!AA92</f>
        <v>3000</v>
      </c>
      <c r="V83" s="10">
        <f>[2]หน้าผ้า!AJ92</f>
        <v>0</v>
      </c>
      <c r="W83" s="10">
        <f>[2]หน้าผ้า!AL92</f>
        <v>3000</v>
      </c>
      <c r="X83" s="10">
        <f>[2]หน้าผ้า!AM92</f>
        <v>0</v>
      </c>
      <c r="Y83" s="10">
        <f>[2]หน้าผ้า!AN92</f>
        <v>3150</v>
      </c>
      <c r="Z83" s="9" t="str">
        <f>[2]หน้าผ้า!AO92</f>
        <v>WSWT2025800SM</v>
      </c>
      <c r="AA83" s="8">
        <f>[2]หน้าผ้า!AQ92</f>
        <v>3310.89</v>
      </c>
      <c r="AB83" s="8">
        <f>[2]หน้าผ้า!AR92</f>
        <v>0</v>
      </c>
      <c r="AC83" s="8">
        <f>[2]หน้าผ้า!AS92</f>
        <v>3310.89</v>
      </c>
      <c r="AD83" s="8">
        <f>[2]หน้าผ้า!AT92</f>
        <v>0</v>
      </c>
      <c r="AE83" s="8">
        <f>[2]หน้าผ้า!AU92</f>
        <v>3310.89</v>
      </c>
      <c r="AF83" s="8">
        <f>[2]หน้าผ้า!AI92</f>
        <v>0</v>
      </c>
      <c r="AG83" s="1" t="str">
        <f>[3]หน้าผ้า!DC95</f>
        <v>รอตัด</v>
      </c>
      <c r="AH83" s="1" t="str">
        <f>[2]หน้าผ้า!DL92</f>
        <v>P6</v>
      </c>
      <c r="AI83" s="1">
        <f>[2]หน้าผ้า!DM92</f>
        <v>4</v>
      </c>
      <c r="AJ83" s="3" t="str">
        <f>[2]หน้าผ้า!DN92</f>
        <v>รอแจ้ง</v>
      </c>
      <c r="AK83" s="3" t="e">
        <f>[2]หน้าผ้า!DQ92</f>
        <v>#VALUE!</v>
      </c>
      <c r="AL83" s="3" t="e">
        <f>[2]หน้าผ้า!DR92</f>
        <v>#VALUE!</v>
      </c>
      <c r="AM83" s="3" t="e">
        <f>[2]หน้าผ้า!DS92</f>
        <v>#VALUE!</v>
      </c>
      <c r="AN83" s="3" t="e">
        <f>[2]หน้าผ้า!DT92</f>
        <v>#VALUE!</v>
      </c>
      <c r="AO83" s="3" t="e">
        <f>[2]หน้าผ้า!DU92</f>
        <v>#VALUE!</v>
      </c>
      <c r="AP83" s="3" t="e">
        <f>[2]หน้าผ้า!DP92</f>
        <v>#VALUE!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 xml:space="preserve"> / 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250.15613333333337</v>
      </c>
    </row>
    <row r="84" spans="1:56" ht="27.75" customHeight="1" x14ac:dyDescent="0.45">
      <c r="A84" s="3">
        <f>[2]หน้าผ้า!C93</f>
        <v>45909</v>
      </c>
      <c r="B84" s="14" t="str">
        <f>[2]หน้าผ้า!B93</f>
        <v>MK68-001093</v>
      </c>
      <c r="C84" s="9" t="str">
        <f>[2]หน้าผ้า!E93</f>
        <v>บจก.เอสพีเอ็ม อาหารสัตว์</v>
      </c>
      <c r="D84" s="13" t="str">
        <f>[2]หน้าผ้า!F93</f>
        <v>เอส ฟาร์ม115</v>
      </c>
      <c r="E84" s="9">
        <f>[2]หน้าผ้า!G93</f>
        <v>20</v>
      </c>
      <c r="F84" s="9">
        <f>[2]หน้าผ้า!H93</f>
        <v>38</v>
      </c>
      <c r="G84" s="9" t="str">
        <f>[2]หน้าผ้า!I93</f>
        <v>ขาว</v>
      </c>
      <c r="H84" s="9" t="str">
        <f>[2]หน้าผ้า!J93</f>
        <v>ด้าน</v>
      </c>
      <c r="I84" s="9">
        <f>[2]หน้าผ้า!L93</f>
        <v>100</v>
      </c>
      <c r="J84" s="9" t="str">
        <f>[2]หน้าผ้า!M93</f>
        <v>±</v>
      </c>
      <c r="K84" s="9">
        <f>[2]หน้าผ้า!N93</f>
        <v>5</v>
      </c>
      <c r="L84" s="9" t="str">
        <f>[2]หน้าผ้า!R93</f>
        <v>บิด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500กระสอบแบน</v>
      </c>
      <c r="T84" s="12">
        <f>[2]หน้าผ้า!X93</f>
        <v>45958</v>
      </c>
      <c r="U84" s="11">
        <f>[2]หน้าผ้า!AA93</f>
        <v>6000</v>
      </c>
      <c r="V84" s="10">
        <f>[2]หน้าผ้า!AJ93</f>
        <v>5531</v>
      </c>
      <c r="W84" s="10">
        <f>[2]หน้าผ้า!AL93</f>
        <v>469</v>
      </c>
      <c r="X84" s="10">
        <f>[2]หน้าผ้า!AM93</f>
        <v>6100</v>
      </c>
      <c r="Y84" s="10">
        <f>[2]หน้าผ้า!AN93</f>
        <v>0</v>
      </c>
      <c r="Z84" s="9" t="str">
        <f>[2]หน้าผ้า!AO93</f>
        <v>WSWT2025800SM</v>
      </c>
      <c r="AA84" s="8">
        <f>[2]หน้าผ้า!AQ93</f>
        <v>0</v>
      </c>
      <c r="AB84" s="8">
        <f>[2]หน้าผ้า!AR93</f>
        <v>0</v>
      </c>
      <c r="AC84" s="8">
        <f>[2]หน้าผ้า!AS93</f>
        <v>0</v>
      </c>
      <c r="AD84" s="8">
        <f>[2]หน้าผ้า!AT93</f>
        <v>0</v>
      </c>
      <c r="AE84" s="8">
        <f>[2]หน้าผ้า!AU93</f>
        <v>0</v>
      </c>
      <c r="AF84" s="8">
        <f>[2]หน้าผ้า!AI93</f>
        <v>0</v>
      </c>
      <c r="AG84" s="1" t="str">
        <f>[3]หน้าผ้า!DC96</f>
        <v>รอตัด</v>
      </c>
      <c r="AH84" s="1" t="str">
        <f>[2]หน้าผ้า!DL93</f>
        <v>P6</v>
      </c>
      <c r="AI84" s="1">
        <f>[2]หน้าผ้า!DM93</f>
        <v>4</v>
      </c>
      <c r="AJ84" s="3">
        <f>[2]หน้าผ้า!DN93</f>
        <v>45958</v>
      </c>
      <c r="AK84" s="3">
        <f>[2]หน้าผ้า!DQ93</f>
        <v>45954</v>
      </c>
      <c r="AL84" s="3">
        <f>[2]หน้าผ้า!DR93</f>
        <v>45947</v>
      </c>
      <c r="AM84" s="3">
        <f>[2]หน้าผ้า!DS93</f>
        <v>45955</v>
      </c>
      <c r="AN84" s="3">
        <f>[2]หน้าผ้า!DT93</f>
        <v>45956</v>
      </c>
      <c r="AO84" s="3">
        <f>[2]หน้าผ้า!DU93</f>
        <v>45957</v>
      </c>
      <c r="AP84" s="3">
        <f>[2]หน้าผ้า!DP93</f>
        <v>45953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 xml:space="preserve"> / 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0</v>
      </c>
    </row>
    <row r="85" spans="1:56" ht="27.75" customHeight="1" x14ac:dyDescent="0.45">
      <c r="A85" s="3">
        <f>[2]หน้าผ้า!C94</f>
        <v>45896</v>
      </c>
      <c r="B85" s="14" t="str">
        <f>[2]หน้าผ้า!B94</f>
        <v>MK68-001040</v>
      </c>
      <c r="C85" s="9" t="str">
        <f>[2]หน้าผ้า!E94</f>
        <v>บจก.เอสพีเอ็ม อาหารสัตว์</v>
      </c>
      <c r="D85" s="13" t="str">
        <f>[2]หน้าผ้า!F94</f>
        <v>ฟิล กู๊ด พี4</v>
      </c>
      <c r="E85" s="9">
        <f>[2]หน้าผ้า!G94</f>
        <v>20</v>
      </c>
      <c r="F85" s="9">
        <f>[2]หน้าผ้า!H94</f>
        <v>38</v>
      </c>
      <c r="G85" s="9" t="str">
        <f>[2]หน้าผ้า!I94</f>
        <v>ขาว</v>
      </c>
      <c r="H85" s="9" t="str">
        <f>[2]หน้าผ้า!J94</f>
        <v>ใส</v>
      </c>
      <c r="I85" s="9">
        <f>[2]หน้าผ้า!L94</f>
        <v>100</v>
      </c>
      <c r="J85" s="9" t="str">
        <f>[2]หน้าผ้า!M94</f>
        <v>±</v>
      </c>
      <c r="K85" s="9">
        <f>[2]หน้าผ้า!N94</f>
        <v>5</v>
      </c>
      <c r="L85" s="9" t="str">
        <f>[2]หน้าผ้า!R94</f>
        <v>บิด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500กระสอบแบน</v>
      </c>
      <c r="T85" s="12">
        <f>[2]หน้าผ้า!X94</f>
        <v>45926</v>
      </c>
      <c r="U85" s="11">
        <f>[2]หน้าผ้า!AA94</f>
        <v>8000</v>
      </c>
      <c r="V85" s="10">
        <f>[2]หน้าผ้า!AJ94</f>
        <v>7232</v>
      </c>
      <c r="W85" s="10">
        <f>[2]หน้าผ้า!AL94</f>
        <v>768</v>
      </c>
      <c r="X85" s="10">
        <f>[2]หน้าผ้า!AM94</f>
        <v>8100</v>
      </c>
      <c r="Y85" s="10">
        <f>[2]หน้าผ้า!AN94</f>
        <v>0</v>
      </c>
      <c r="Z85" s="9" t="str">
        <f>[2]หน้าผ้า!AO94</f>
        <v>WSWT2025800SM</v>
      </c>
      <c r="AA85" s="8">
        <f>[2]หน้าผ้า!AQ94</f>
        <v>0</v>
      </c>
      <c r="AB85" s="8">
        <f>[2]หน้าผ้า!AR94</f>
        <v>0</v>
      </c>
      <c r="AC85" s="8">
        <f>[2]หน้าผ้า!AS94</f>
        <v>0</v>
      </c>
      <c r="AD85" s="8">
        <f>[2]หน้าผ้า!AT94</f>
        <v>0</v>
      </c>
      <c r="AE85" s="8">
        <f>[2]หน้าผ้า!AU94</f>
        <v>0</v>
      </c>
      <c r="AF85" s="8">
        <f>[2]หน้าผ้า!AI94</f>
        <v>0</v>
      </c>
      <c r="AG85" s="1" t="str">
        <f>[3]หน้าผ้า!DC97</f>
        <v>รอตัด</v>
      </c>
      <c r="AH85" s="1" t="str">
        <f>[2]หน้าผ้า!DL94</f>
        <v>P6</v>
      </c>
      <c r="AI85" s="1">
        <f>[2]หน้าผ้า!DM94</f>
        <v>5</v>
      </c>
      <c r="AJ85" s="3">
        <f>[2]หน้าผ้า!DN94</f>
        <v>45926</v>
      </c>
      <c r="AK85" s="3">
        <f>[2]หน้าผ้า!DQ94</f>
        <v>45921</v>
      </c>
      <c r="AL85" s="3">
        <f>[2]หน้าผ้า!DR94</f>
        <v>45914</v>
      </c>
      <c r="AM85" s="3">
        <f>[2]หน้าผ้า!DS94</f>
        <v>45922</v>
      </c>
      <c r="AN85" s="3">
        <f>[2]หน้าผ้า!DT94</f>
        <v>45923</v>
      </c>
      <c r="AO85" s="3">
        <f>[2]หน้าผ้า!DU94</f>
        <v>45924</v>
      </c>
      <c r="AP85" s="3">
        <f>[2]หน้าผ้า!DP94</f>
        <v>45921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 xml:space="preserve"> /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0</v>
      </c>
    </row>
    <row r="86" spans="1:56" ht="27.75" customHeight="1" x14ac:dyDescent="0.45">
      <c r="A86" s="3">
        <f>[2]หน้าผ้า!C95</f>
        <v>45916</v>
      </c>
      <c r="B86" s="14" t="str">
        <f>[2]หน้าผ้า!B95</f>
        <v>MK68-001119</v>
      </c>
      <c r="C86" s="9" t="str">
        <f>[2]หน้าผ้า!E95</f>
        <v>บจก.ซันฟีด</v>
      </c>
      <c r="D86" s="13" t="str">
        <f>[2]หน้าผ้า!F95</f>
        <v>ขุนศึกเบอร์ 1</v>
      </c>
      <c r="E86" s="9">
        <f>[2]หน้าผ้า!G95</f>
        <v>20</v>
      </c>
      <c r="F86" s="9">
        <f>[2]หน้าผ้า!H95</f>
        <v>38</v>
      </c>
      <c r="G86" s="9" t="str">
        <f>[2]หน้าผ้า!I95</f>
        <v>ขาว</v>
      </c>
      <c r="H86" s="9" t="str">
        <f>[2]หน้าผ้า!J95</f>
        <v>ด้าน</v>
      </c>
      <c r="I86" s="9">
        <f>[2]หน้าผ้า!L95</f>
        <v>100</v>
      </c>
      <c r="J86" s="9" t="str">
        <f>[2]หน้าผ้า!M95</f>
        <v>+</v>
      </c>
      <c r="K86" s="9">
        <f>[2]หน้าผ้า!N95</f>
        <v>0</v>
      </c>
      <c r="L86" s="9" t="str">
        <f>[2]หน้าผ้า!R95</f>
        <v>บิด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 xml:space="preserve">300กระสอบแบนเต็มใบ </v>
      </c>
      <c r="T86" s="12">
        <f>[2]หน้าผ้า!X95</f>
        <v>45926</v>
      </c>
      <c r="U86" s="11">
        <f>[2]หน้าผ้า!AA95</f>
        <v>10000</v>
      </c>
      <c r="V86" s="10">
        <f>[2]หน้าผ้า!AJ95</f>
        <v>0</v>
      </c>
      <c r="W86" s="10">
        <f>[2]หน้าผ้า!AL95</f>
        <v>10000</v>
      </c>
      <c r="X86" s="10">
        <f>[2]หน้าผ้า!AM95</f>
        <v>10100</v>
      </c>
      <c r="Y86" s="10">
        <f>[2]หน้าผ้า!AN95</f>
        <v>0</v>
      </c>
      <c r="Z86" s="9" t="str">
        <f>[2]หน้าผ้า!AO95</f>
        <v>WSWT2025800SM</v>
      </c>
      <c r="AA86" s="8">
        <f>[2]หน้าผ้า!AQ95</f>
        <v>0</v>
      </c>
      <c r="AB86" s="8">
        <f>[2]หน้าผ้า!AR95</f>
        <v>0</v>
      </c>
      <c r="AC86" s="8">
        <f>[2]หน้าผ้า!AS95</f>
        <v>0</v>
      </c>
      <c r="AD86" s="8">
        <f>[2]หน้าผ้า!AT95</f>
        <v>0</v>
      </c>
      <c r="AE86" s="8">
        <f>[2]หน้าผ้า!AU95</f>
        <v>0</v>
      </c>
      <c r="AF86" s="8">
        <f>[2]หน้าผ้า!AI95</f>
        <v>0</v>
      </c>
      <c r="AG86" s="1" t="str">
        <f>[3]หน้าผ้า!DC98</f>
        <v>พร้อมส่ง</v>
      </c>
      <c r="AH86" s="1" t="str">
        <f>[2]หน้าผ้า!DL95</f>
        <v>P6</v>
      </c>
      <c r="AI86" s="1">
        <f>[2]หน้าผ้า!DM95</f>
        <v>4</v>
      </c>
      <c r="AJ86" s="3">
        <f>[2]หน้าผ้า!DN95</f>
        <v>45926</v>
      </c>
      <c r="AK86" s="3">
        <f>[2]หน้าผ้า!DQ95</f>
        <v>45922</v>
      </c>
      <c r="AL86" s="3">
        <f>[2]หน้าผ้า!DR95</f>
        <v>45915</v>
      </c>
      <c r="AM86" s="3">
        <f>[2]หน้าผ้า!DS95</f>
        <v>45923</v>
      </c>
      <c r="AN86" s="3">
        <f>[2]หน้าผ้า!DT95</f>
        <v>45924</v>
      </c>
      <c r="AO86" s="3">
        <f>[2]หน้าผ้า!DU95</f>
        <v>45925</v>
      </c>
      <c r="AP86" s="3">
        <f>[2]หน้าผ้า!DP95</f>
        <v>45921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 xml:space="preserve"> /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0</v>
      </c>
    </row>
    <row r="87" spans="1:56" ht="27.75" customHeight="1" x14ac:dyDescent="0.45">
      <c r="A87" s="3">
        <f>[2]หน้าผ้า!C96</f>
        <v>45916</v>
      </c>
      <c r="B87" s="14" t="str">
        <f>[2]หน้าผ้า!B96</f>
        <v>MK68-001119</v>
      </c>
      <c r="C87" s="9" t="str">
        <f>[2]หน้าผ้า!E96</f>
        <v>บจก.ซันฟีด</v>
      </c>
      <c r="D87" s="13" t="str">
        <f>[2]หน้าผ้า!F96</f>
        <v>ขุนศึกเบอร์ 2</v>
      </c>
      <c r="E87" s="9">
        <f>[2]หน้าผ้า!G96</f>
        <v>20</v>
      </c>
      <c r="F87" s="9">
        <f>[2]หน้าผ้า!H96</f>
        <v>38</v>
      </c>
      <c r="G87" s="9" t="str">
        <f>[2]หน้าผ้า!I96</f>
        <v>ขาว</v>
      </c>
      <c r="H87" s="9" t="str">
        <f>[2]หน้าผ้า!J96</f>
        <v>ด้าน</v>
      </c>
      <c r="I87" s="9">
        <f>[2]หน้าผ้า!L96</f>
        <v>100</v>
      </c>
      <c r="J87" s="9" t="str">
        <f>[2]หน้าผ้า!M96</f>
        <v>+</v>
      </c>
      <c r="K87" s="9">
        <f>[2]หน้าผ้า!N96</f>
        <v>0</v>
      </c>
      <c r="L87" s="9" t="str">
        <f>[2]หน้าผ้า!R96</f>
        <v>บิด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 xml:space="preserve">300กระสอบแบนเต็มใบ </v>
      </c>
      <c r="T87" s="12">
        <f>[2]หน้าผ้า!X96</f>
        <v>45926</v>
      </c>
      <c r="U87" s="11">
        <f>[2]หน้าผ้า!AA96</f>
        <v>5000</v>
      </c>
      <c r="V87" s="10">
        <f>[2]หน้าผ้า!AJ96</f>
        <v>0</v>
      </c>
      <c r="W87" s="10">
        <f>[2]หน้าผ้า!AL96</f>
        <v>5000</v>
      </c>
      <c r="X87" s="10">
        <f>[2]หน้าผ้า!AM96</f>
        <v>5050</v>
      </c>
      <c r="Y87" s="10">
        <f>[2]หน้าผ้า!AN96</f>
        <v>0</v>
      </c>
      <c r="Z87" s="9" t="str">
        <f>[2]หน้าผ้า!AO96</f>
        <v>WSWT2025800SM</v>
      </c>
      <c r="AA87" s="8">
        <f>[2]หน้าผ้า!AQ96</f>
        <v>0</v>
      </c>
      <c r="AB87" s="8">
        <f>[2]หน้าผ้า!AR96</f>
        <v>0</v>
      </c>
      <c r="AC87" s="8">
        <f>[2]หน้าผ้า!AS96</f>
        <v>0</v>
      </c>
      <c r="AD87" s="8">
        <f>[2]หน้าผ้า!AT96</f>
        <v>0</v>
      </c>
      <c r="AE87" s="8">
        <f>[2]หน้าผ้า!AU96</f>
        <v>0</v>
      </c>
      <c r="AF87" s="8">
        <f>[2]หน้าผ้า!AI96</f>
        <v>0</v>
      </c>
      <c r="AG87" s="1" t="str">
        <f>[3]หน้าผ้า!DC99</f>
        <v>พร้อมส่ง</v>
      </c>
      <c r="AH87" s="1" t="str">
        <f>[2]หน้าผ้า!DL96</f>
        <v>P6</v>
      </c>
      <c r="AI87" s="1">
        <f>[2]หน้าผ้า!DM96</f>
        <v>4</v>
      </c>
      <c r="AJ87" s="3">
        <f>[2]หน้าผ้า!DN96</f>
        <v>45926</v>
      </c>
      <c r="AK87" s="3">
        <f>[2]หน้าผ้า!DQ96</f>
        <v>45922</v>
      </c>
      <c r="AL87" s="3">
        <f>[2]หน้าผ้า!DR96</f>
        <v>45915</v>
      </c>
      <c r="AM87" s="3">
        <f>[2]หน้าผ้า!DS96</f>
        <v>45923</v>
      </c>
      <c r="AN87" s="3">
        <f>[2]หน้าผ้า!DT96</f>
        <v>45924</v>
      </c>
      <c r="AO87" s="3">
        <f>[2]หน้าผ้า!DU96</f>
        <v>45925</v>
      </c>
      <c r="AP87" s="3">
        <f>[2]หน้าผ้า!DP96</f>
        <v>45921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 xml:space="preserve"> /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0</v>
      </c>
    </row>
    <row r="88" spans="1:56" ht="27.75" customHeight="1" x14ac:dyDescent="0.45">
      <c r="A88" s="3">
        <f>[2]หน้าผ้า!C97</f>
        <v>45916</v>
      </c>
      <c r="B88" s="14" t="str">
        <f>[2]หน้าผ้า!B97</f>
        <v>MK68-001119</v>
      </c>
      <c r="C88" s="9" t="str">
        <f>[2]หน้าผ้า!E97</f>
        <v>บจก.ซันฟีด</v>
      </c>
      <c r="D88" s="13">
        <f>[2]หน้าผ้า!F97</f>
        <v>952</v>
      </c>
      <c r="E88" s="9">
        <f>[2]หน้าผ้า!G97</f>
        <v>20</v>
      </c>
      <c r="F88" s="9">
        <f>[2]หน้าผ้า!H97</f>
        <v>38</v>
      </c>
      <c r="G88" s="9" t="str">
        <f>[2]หน้าผ้า!I97</f>
        <v>ขาว</v>
      </c>
      <c r="H88" s="9" t="str">
        <f>[2]หน้าผ้า!J97</f>
        <v>ด้าน</v>
      </c>
      <c r="I88" s="9">
        <f>[2]หน้าผ้า!L97</f>
        <v>100</v>
      </c>
      <c r="J88" s="9" t="str">
        <f>[2]หน้าผ้า!M97</f>
        <v>+</v>
      </c>
      <c r="K88" s="9">
        <f>[2]หน้าผ้า!N97</f>
        <v>0</v>
      </c>
      <c r="L88" s="9" t="str">
        <f>[2]หน้าผ้า!R97</f>
        <v>บิด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 xml:space="preserve">300กระสอบแบนเต็มใบ </v>
      </c>
      <c r="T88" s="12">
        <f>[2]หน้าผ้า!X97</f>
        <v>45926</v>
      </c>
      <c r="U88" s="11">
        <f>[2]หน้าผ้า!AA97</f>
        <v>5000</v>
      </c>
      <c r="V88" s="10">
        <f>[2]หน้าผ้า!AJ97</f>
        <v>0</v>
      </c>
      <c r="W88" s="10">
        <f>[2]หน้าผ้า!AL97</f>
        <v>5000</v>
      </c>
      <c r="X88" s="10">
        <f>[2]หน้าผ้า!AM97</f>
        <v>5100</v>
      </c>
      <c r="Y88" s="10">
        <f>[2]หน้าผ้า!AN97</f>
        <v>0</v>
      </c>
      <c r="Z88" s="9" t="str">
        <f>[2]หน้าผ้า!AO97</f>
        <v>WSWT2025800SM</v>
      </c>
      <c r="AA88" s="8">
        <f>[2]หน้าผ้า!AQ97</f>
        <v>0</v>
      </c>
      <c r="AB88" s="8">
        <f>[2]หน้าผ้า!AR97</f>
        <v>0</v>
      </c>
      <c r="AC88" s="8">
        <f>[2]หน้าผ้า!AS97</f>
        <v>0</v>
      </c>
      <c r="AD88" s="8">
        <f>[2]หน้าผ้า!AT97</f>
        <v>0</v>
      </c>
      <c r="AE88" s="8">
        <f>[2]หน้าผ้า!AU97</f>
        <v>0</v>
      </c>
      <c r="AF88" s="8">
        <f>[2]หน้าผ้า!AI97</f>
        <v>0</v>
      </c>
      <c r="AG88" s="1" t="str">
        <f>[3]หน้าผ้า!DC100</f>
        <v>พร้อมส่ง</v>
      </c>
      <c r="AH88" s="1" t="str">
        <f>[2]หน้าผ้า!DL97</f>
        <v>P6</v>
      </c>
      <c r="AI88" s="1">
        <f>[2]หน้าผ้า!DM97</f>
        <v>4</v>
      </c>
      <c r="AJ88" s="3">
        <f>[2]หน้าผ้า!DN97</f>
        <v>45926</v>
      </c>
      <c r="AK88" s="3">
        <f>[2]หน้าผ้า!DQ97</f>
        <v>45922</v>
      </c>
      <c r="AL88" s="3">
        <f>[2]หน้าผ้า!DR97</f>
        <v>45915</v>
      </c>
      <c r="AM88" s="3">
        <f>[2]หน้าผ้า!DS97</f>
        <v>45923</v>
      </c>
      <c r="AN88" s="3">
        <f>[2]หน้าผ้า!DT97</f>
        <v>45924</v>
      </c>
      <c r="AO88" s="3">
        <f>[2]หน้าผ้า!DU97</f>
        <v>45925</v>
      </c>
      <c r="AP88" s="3">
        <f>[2]หน้าผ้า!DP97</f>
        <v>45921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 xml:space="preserve"> /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0</v>
      </c>
    </row>
    <row r="89" spans="1:56" ht="27.75" customHeight="1" x14ac:dyDescent="0.45">
      <c r="A89" s="3">
        <f>[2]หน้าผ้า!C98</f>
        <v>45892</v>
      </c>
      <c r="B89" s="14" t="str">
        <f>[2]หน้าผ้า!B98</f>
        <v>MK68-001029</v>
      </c>
      <c r="C89" s="9" t="str">
        <f>[2]หน้าผ้า!E98</f>
        <v>บจก.เอสพีเอ็ม อาหารสัตว์</v>
      </c>
      <c r="D89" s="13" t="str">
        <f>[2]หน้าผ้า!F98</f>
        <v>SPM 312</v>
      </c>
      <c r="E89" s="9">
        <f>[2]หน้าผ้า!G98</f>
        <v>20</v>
      </c>
      <c r="F89" s="9">
        <f>[2]หน้าผ้า!H98</f>
        <v>37</v>
      </c>
      <c r="G89" s="9" t="str">
        <f>[2]หน้าผ้า!I98</f>
        <v>ขาว</v>
      </c>
      <c r="H89" s="9" t="str">
        <f>[2]หน้าผ้า!J98</f>
        <v>ด้าน</v>
      </c>
      <c r="I89" s="9">
        <f>[2]หน้าผ้า!L98</f>
        <v>97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บิด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500กระสอบแบน</v>
      </c>
      <c r="T89" s="12">
        <f>[2]หน้าผ้า!X98</f>
        <v>45930</v>
      </c>
      <c r="U89" s="11">
        <f>[2]หน้าผ้า!AA98</f>
        <v>3000</v>
      </c>
      <c r="V89" s="10">
        <f>[2]หน้าผ้า!AJ98</f>
        <v>3000</v>
      </c>
      <c r="W89" s="10">
        <f>[2]หน้าผ้า!AL98</f>
        <v>0</v>
      </c>
      <c r="X89" s="10">
        <f>[2]หน้าผ้า!AM98</f>
        <v>3100</v>
      </c>
      <c r="Y89" s="10">
        <f>[2]หน้าผ้า!AN98</f>
        <v>0</v>
      </c>
      <c r="Z89" s="9" t="str">
        <f>[2]หน้าผ้า!AO98</f>
        <v>WSWT2025800SM</v>
      </c>
      <c r="AA89" s="8">
        <f>[2]หน้าผ้า!AQ98</f>
        <v>0</v>
      </c>
      <c r="AB89" s="8">
        <f>[2]หน้าผ้า!AR98</f>
        <v>0</v>
      </c>
      <c r="AC89" s="8">
        <f>[2]หน้าผ้า!AS98</f>
        <v>0</v>
      </c>
      <c r="AD89" s="8">
        <f>[2]หน้าผ้า!AT98</f>
        <v>0</v>
      </c>
      <c r="AE89" s="8">
        <f>[2]หน้าผ้า!AU98</f>
        <v>0</v>
      </c>
      <c r="AF89" s="8">
        <f>[2]หน้าผ้า!AI98</f>
        <v>0</v>
      </c>
      <c r="AG89" s="1" t="str">
        <f>[3]หน้าผ้า!DC101</f>
        <v>พร้อมส่ง</v>
      </c>
      <c r="AH89" s="1" t="str">
        <f>[2]หน้าผ้า!DL98</f>
        <v>P6</v>
      </c>
      <c r="AI89" s="1">
        <f>[2]หน้าผ้า!DM98</f>
        <v>4</v>
      </c>
      <c r="AJ89" s="3">
        <f>[2]หน้าผ้า!DN98</f>
        <v>45930</v>
      </c>
      <c r="AK89" s="3">
        <f>[2]หน้าผ้า!DQ98</f>
        <v>45926</v>
      </c>
      <c r="AL89" s="3">
        <f>[2]หน้าผ้า!DR98</f>
        <v>45919</v>
      </c>
      <c r="AM89" s="3">
        <f>[2]หน้าผ้า!DS98</f>
        <v>45927</v>
      </c>
      <c r="AN89" s="3">
        <f>[2]หน้าผ้า!DT98</f>
        <v>45928</v>
      </c>
      <c r="AO89" s="3">
        <f>[2]หน้าผ้า!DU98</f>
        <v>45929</v>
      </c>
      <c r="AP89" s="3">
        <f>[2]หน้าผ้า!DP98</f>
        <v>45925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 xml:space="preserve"> /</v>
      </c>
      <c r="AY89" s="2" t="str">
        <f>[2]หน้าผ้า!AG98</f>
        <v>ลบสี 675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0</v>
      </c>
    </row>
    <row r="90" spans="1:56" ht="27.75" customHeight="1" x14ac:dyDescent="0.45">
      <c r="A90" s="3">
        <f>[2]หน้าผ้า!C99</f>
        <v>45891</v>
      </c>
      <c r="B90" s="14" t="str">
        <f>[2]หน้าผ้า!B99</f>
        <v>MK68-001033</v>
      </c>
      <c r="C90" s="9" t="str">
        <f>[2]หน้าผ้า!E99</f>
        <v>บจก.เอสพีเอ็ม อาหารสัตว์</v>
      </c>
      <c r="D90" s="13" t="str">
        <f>[2]หน้าผ้า!F99</f>
        <v>นาโน 03</v>
      </c>
      <c r="E90" s="9">
        <f>[2]หน้าผ้า!G99</f>
        <v>20</v>
      </c>
      <c r="F90" s="9">
        <f>[2]หน้าผ้า!H99</f>
        <v>38</v>
      </c>
      <c r="G90" s="9" t="str">
        <f>[2]หน้าผ้า!I99</f>
        <v>ขาว</v>
      </c>
      <c r="H90" s="9" t="str">
        <f>[2]หน้าผ้า!J99</f>
        <v>ด้าน</v>
      </c>
      <c r="I90" s="9">
        <f>[2]หน้าผ้า!L99</f>
        <v>100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บิด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500กระสอบแบน</v>
      </c>
      <c r="T90" s="12">
        <f>[2]หน้าผ้า!X99</f>
        <v>45930</v>
      </c>
      <c r="U90" s="11">
        <f>[2]หน้าผ้า!AA99</f>
        <v>9000</v>
      </c>
      <c r="V90" s="10">
        <f>[2]หน้าผ้า!AJ99</f>
        <v>8447</v>
      </c>
      <c r="W90" s="10">
        <f>[2]หน้าผ้า!AL99</f>
        <v>553</v>
      </c>
      <c r="X90" s="10">
        <f>[2]หน้าผ้า!AM99</f>
        <v>9150</v>
      </c>
      <c r="Y90" s="10">
        <f>[2]หน้าผ้า!AN99</f>
        <v>0</v>
      </c>
      <c r="Z90" s="9" t="str">
        <f>[2]หน้าผ้า!AO99</f>
        <v>WSWT2025800SM</v>
      </c>
      <c r="AA90" s="8">
        <f>[2]หน้าผ้า!AQ99</f>
        <v>0</v>
      </c>
      <c r="AB90" s="8">
        <f>[2]หน้าผ้า!AR99</f>
        <v>0</v>
      </c>
      <c r="AC90" s="8">
        <f>[2]หน้าผ้า!AS99</f>
        <v>0</v>
      </c>
      <c r="AD90" s="8">
        <f>[2]หน้าผ้า!AT99</f>
        <v>0</v>
      </c>
      <c r="AE90" s="8">
        <f>[2]หน้าผ้า!AU99</f>
        <v>0</v>
      </c>
      <c r="AF90" s="8">
        <f>[2]หน้าผ้า!AI99</f>
        <v>0</v>
      </c>
      <c r="AG90" s="1" t="str">
        <f>[3]หน้าผ้า!DC102</f>
        <v>พร้อมส่ง</v>
      </c>
      <c r="AH90" s="1" t="str">
        <f>[2]หน้าผ้า!DL99</f>
        <v>P6</v>
      </c>
      <c r="AI90" s="1">
        <f>[2]หน้าผ้า!DM99</f>
        <v>5</v>
      </c>
      <c r="AJ90" s="3">
        <f>[2]หน้าผ้า!DN99</f>
        <v>45930</v>
      </c>
      <c r="AK90" s="3">
        <f>[2]หน้าผ้า!DQ99</f>
        <v>45925</v>
      </c>
      <c r="AL90" s="3">
        <f>[2]หน้าผ้า!DR99</f>
        <v>45918</v>
      </c>
      <c r="AM90" s="3">
        <f>[2]หน้าผ้า!DS99</f>
        <v>45926</v>
      </c>
      <c r="AN90" s="3">
        <f>[2]หน้าผ้า!DT99</f>
        <v>45927</v>
      </c>
      <c r="AO90" s="3">
        <f>[2]หน้าผ้า!DU99</f>
        <v>45928</v>
      </c>
      <c r="AP90" s="3">
        <f>[2]หน้าผ้า!DP99</f>
        <v>45925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 xml:space="preserve"> /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0</v>
      </c>
    </row>
    <row r="91" spans="1:56" ht="27.75" customHeight="1" x14ac:dyDescent="0.45">
      <c r="A91" s="3">
        <f>[2]หน้าผ้า!C100</f>
        <v>45891</v>
      </c>
      <c r="B91" s="14" t="str">
        <f>[2]หน้าผ้า!B100</f>
        <v>MK68-001034</v>
      </c>
      <c r="C91" s="9" t="str">
        <f>[2]หน้าผ้า!E100</f>
        <v>บจก.เอสพีเอ็ม อาหารสัตว์</v>
      </c>
      <c r="D91" s="13" t="str">
        <f>[2]หน้าผ้า!F100</f>
        <v>นาโน 01</v>
      </c>
      <c r="E91" s="9">
        <f>[2]หน้าผ้า!G100</f>
        <v>20</v>
      </c>
      <c r="F91" s="9">
        <f>[2]หน้าผ้า!H100</f>
        <v>38</v>
      </c>
      <c r="G91" s="9" t="str">
        <f>[2]หน้าผ้า!I100</f>
        <v>ขาว</v>
      </c>
      <c r="H91" s="9" t="str">
        <f>[2]หน้าผ้า!J100</f>
        <v>ด้าน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บิด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500กระสอบแบน</v>
      </c>
      <c r="T91" s="12">
        <f>[2]หน้าผ้า!X100</f>
        <v>45930</v>
      </c>
      <c r="U91" s="11">
        <f>[2]หน้าผ้า!AA100</f>
        <v>4000</v>
      </c>
      <c r="V91" s="10">
        <f>[2]หน้าผ้า!AJ100</f>
        <v>3780</v>
      </c>
      <c r="W91" s="10">
        <f>[2]หน้าผ้า!AL100</f>
        <v>220</v>
      </c>
      <c r="X91" s="10">
        <f>[2]หน้าผ้า!AM100</f>
        <v>4100</v>
      </c>
      <c r="Y91" s="10">
        <f>[2]หน้าผ้า!AN100</f>
        <v>0</v>
      </c>
      <c r="Z91" s="9" t="str">
        <f>[2]หน้าผ้า!AO100</f>
        <v>WSWT2025800SM</v>
      </c>
      <c r="AA91" s="8">
        <f>[2]หน้าผ้า!AQ100</f>
        <v>0</v>
      </c>
      <c r="AB91" s="8">
        <f>[2]หน้าผ้า!AR100</f>
        <v>0</v>
      </c>
      <c r="AC91" s="8">
        <f>[2]หน้าผ้า!AS100</f>
        <v>0</v>
      </c>
      <c r="AD91" s="8">
        <f>[2]หน้าผ้า!AT100</f>
        <v>0</v>
      </c>
      <c r="AE91" s="8">
        <f>[2]หน้าผ้า!AU100</f>
        <v>0</v>
      </c>
      <c r="AF91" s="8">
        <f>[2]หน้าผ้า!AI100</f>
        <v>0</v>
      </c>
      <c r="AG91" s="1" t="str">
        <f>[3]หน้าผ้า!DC103</f>
        <v>รอตัด</v>
      </c>
      <c r="AH91" s="1" t="str">
        <f>[2]หน้าผ้า!DL100</f>
        <v>P6</v>
      </c>
      <c r="AI91" s="1">
        <f>[2]หน้าผ้า!DM100</f>
        <v>5</v>
      </c>
      <c r="AJ91" s="3">
        <f>[2]หน้าผ้า!DN100</f>
        <v>45930</v>
      </c>
      <c r="AK91" s="3">
        <f>[2]หน้าผ้า!DQ100</f>
        <v>45925</v>
      </c>
      <c r="AL91" s="3">
        <f>[2]หน้าผ้า!DR100</f>
        <v>45918</v>
      </c>
      <c r="AM91" s="3">
        <f>[2]หน้าผ้า!DS100</f>
        <v>45926</v>
      </c>
      <c r="AN91" s="3">
        <f>[2]หน้าผ้า!DT100</f>
        <v>45927</v>
      </c>
      <c r="AO91" s="3">
        <f>[2]หน้าผ้า!DU100</f>
        <v>45928</v>
      </c>
      <c r="AP91" s="3">
        <f>[2]หน้าผ้า!DP100</f>
        <v>45925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 xml:space="preserve"> /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0</v>
      </c>
    </row>
    <row r="92" spans="1:56" ht="27.75" customHeight="1" x14ac:dyDescent="0.45">
      <c r="A92" s="3">
        <f>[2]หน้าผ้า!C101</f>
        <v>45891</v>
      </c>
      <c r="B92" s="14" t="str">
        <f>[2]หน้าผ้า!B101</f>
        <v>MK68-001035</v>
      </c>
      <c r="C92" s="9" t="str">
        <f>[2]หน้าผ้า!E101</f>
        <v>บจก.เอสพีเอ็ม อาหารสัตว์</v>
      </c>
      <c r="D92" s="13" t="str">
        <f>[2]หน้าผ้า!F101</f>
        <v>นาโน 02</v>
      </c>
      <c r="E92" s="9">
        <f>[2]หน้าผ้า!G101</f>
        <v>20</v>
      </c>
      <c r="F92" s="9">
        <f>[2]หน้าผ้า!H101</f>
        <v>38</v>
      </c>
      <c r="G92" s="9" t="str">
        <f>[2]หน้าผ้า!I101</f>
        <v>ขาว</v>
      </c>
      <c r="H92" s="9" t="str">
        <f>[2]หน้าผ้า!J101</f>
        <v>ด้าน</v>
      </c>
      <c r="I92" s="9">
        <f>[2]หน้าผ้า!L101</f>
        <v>100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บิด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500กระสอบแบน</v>
      </c>
      <c r="T92" s="12">
        <f>[2]หน้าผ้า!X101</f>
        <v>45930</v>
      </c>
      <c r="U92" s="11">
        <f>[2]หน้าผ้า!AA101</f>
        <v>9000</v>
      </c>
      <c r="V92" s="10">
        <f>[2]หน้าผ้า!AJ101</f>
        <v>8500</v>
      </c>
      <c r="W92" s="10">
        <f>[2]หน้าผ้า!AL101</f>
        <v>500</v>
      </c>
      <c r="X92" s="10">
        <f>[2]หน้าผ้า!AM101</f>
        <v>9455</v>
      </c>
      <c r="Y92" s="10">
        <f>[2]หน้าผ้า!AN101</f>
        <v>0</v>
      </c>
      <c r="Z92" s="9" t="str">
        <f>[2]หน้าผ้า!AO101</f>
        <v>WSWT2025800SM</v>
      </c>
      <c r="AA92" s="8">
        <f>[2]หน้าผ้า!AQ101</f>
        <v>0</v>
      </c>
      <c r="AB92" s="8">
        <f>[2]หน้าผ้า!AR101</f>
        <v>0</v>
      </c>
      <c r="AC92" s="8">
        <f>[2]หน้าผ้า!AS101</f>
        <v>0</v>
      </c>
      <c r="AD92" s="8">
        <f>[2]หน้าผ้า!AT101</f>
        <v>0</v>
      </c>
      <c r="AE92" s="8">
        <f>[2]หน้าผ้า!AU101</f>
        <v>0</v>
      </c>
      <c r="AF92" s="8">
        <f>[2]หน้าผ้า!AI101</f>
        <v>0</v>
      </c>
      <c r="AG92" s="1" t="str">
        <f>[3]หน้าผ้า!DC104</f>
        <v>รอตัด</v>
      </c>
      <c r="AH92" s="1" t="str">
        <f>[2]หน้าผ้า!DL101</f>
        <v>P6</v>
      </c>
      <c r="AI92" s="1">
        <f>[2]หน้าผ้า!DM101</f>
        <v>5</v>
      </c>
      <c r="AJ92" s="3">
        <f>[2]หน้าผ้า!DN101</f>
        <v>45930</v>
      </c>
      <c r="AK92" s="3">
        <f>[2]หน้าผ้า!DQ101</f>
        <v>45925</v>
      </c>
      <c r="AL92" s="3">
        <f>[2]หน้าผ้า!DR101</f>
        <v>45918</v>
      </c>
      <c r="AM92" s="3">
        <f>[2]หน้าผ้า!DS101</f>
        <v>45926</v>
      </c>
      <c r="AN92" s="3">
        <f>[2]หน้าผ้า!DT101</f>
        <v>45927</v>
      </c>
      <c r="AO92" s="3">
        <f>[2]หน้าผ้า!DU101</f>
        <v>45928</v>
      </c>
      <c r="AP92" s="3">
        <f>[2]หน้าผ้า!DP101</f>
        <v>45925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 xml:space="preserve"> /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7.75" customHeight="1" x14ac:dyDescent="0.45">
      <c r="A93" s="3">
        <f>[2]หน้าผ้า!C102</f>
        <v>45782</v>
      </c>
      <c r="B93" s="14" t="str">
        <f>[2]หน้าผ้า!B102</f>
        <v>MK68-000609</v>
      </c>
      <c r="C93" s="9" t="str">
        <f>[2]หน้าผ้า!E102</f>
        <v>บจก.เอสพีเอ็ม อาหารสัตว์</v>
      </c>
      <c r="D93" s="13" t="str">
        <f>[2]หน้าผ้า!F102</f>
        <v xml:space="preserve">SW 441 </v>
      </c>
      <c r="E93" s="9">
        <f>[2]หน้าผ้า!G102</f>
        <v>20</v>
      </c>
      <c r="F93" s="9">
        <f>[2]หน้าผ้า!H102</f>
        <v>38</v>
      </c>
      <c r="G93" s="9" t="str">
        <f>[2]หน้าผ้า!I102</f>
        <v>ขาว</v>
      </c>
      <c r="H93" s="9" t="str">
        <f>[2]หน้าผ้า!J102</f>
        <v>ใส</v>
      </c>
      <c r="I93" s="9">
        <f>[2]หน้าผ้า!L102</f>
        <v>100</v>
      </c>
      <c r="J93" s="9" t="str">
        <f>[2]หน้าผ้า!M102</f>
        <v>±</v>
      </c>
      <c r="K93" s="9">
        <f>[2]หน้าผ้า!N102</f>
        <v>5</v>
      </c>
      <c r="L93" s="9" t="str">
        <f>[2]หน้าผ้า!R102</f>
        <v>บิด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500กระสอบแบน</v>
      </c>
      <c r="T93" s="12">
        <f>[2]หน้าผ้า!X102</f>
        <v>45930</v>
      </c>
      <c r="U93" s="11">
        <f>[2]หน้าผ้า!AA102</f>
        <v>5000</v>
      </c>
      <c r="V93" s="10">
        <f>[2]หน้าผ้า!AJ102</f>
        <v>5000</v>
      </c>
      <c r="W93" s="10">
        <f>[2]หน้าผ้า!AL102</f>
        <v>0</v>
      </c>
      <c r="X93" s="10">
        <f>[2]หน้าผ้า!AM102</f>
        <v>7290</v>
      </c>
      <c r="Y93" s="10">
        <f>[2]หน้าผ้า!AN102</f>
        <v>0</v>
      </c>
      <c r="Z93" s="9" t="str">
        <f>[2]หน้าผ้า!AO102</f>
        <v>WSWT2025800SM</v>
      </c>
      <c r="AA93" s="8">
        <f>[2]หน้าผ้า!AQ102</f>
        <v>0</v>
      </c>
      <c r="AB93" s="8">
        <f>[2]หน้าผ้า!AR102</f>
        <v>0</v>
      </c>
      <c r="AC93" s="8">
        <f>[2]หน้าผ้า!AS102</f>
        <v>0</v>
      </c>
      <c r="AD93" s="8">
        <f>[2]หน้าผ้า!AT102</f>
        <v>0</v>
      </c>
      <c r="AE93" s="8">
        <f>[2]หน้าผ้า!AU102</f>
        <v>0</v>
      </c>
      <c r="AF93" s="8">
        <f>[2]หน้าผ้า!AI102</f>
        <v>0</v>
      </c>
      <c r="AG93" s="1" t="str">
        <f>[3]หน้าผ้า!DC105</f>
        <v>พิมพ์ไม่ครบ</v>
      </c>
      <c r="AH93" s="1" t="str">
        <f>[2]หน้าผ้า!DL102</f>
        <v>P6</v>
      </c>
      <c r="AI93" s="1">
        <f>[2]หน้าผ้า!DM102</f>
        <v>4</v>
      </c>
      <c r="AJ93" s="3">
        <f>[2]หน้าผ้า!DN102</f>
        <v>45930</v>
      </c>
      <c r="AK93" s="3">
        <f>[2]หน้าผ้า!DQ102</f>
        <v>45926</v>
      </c>
      <c r="AL93" s="3">
        <f>[2]หน้าผ้า!DR102</f>
        <v>45919</v>
      </c>
      <c r="AM93" s="3">
        <f>[2]หน้าผ้า!DS102</f>
        <v>45927</v>
      </c>
      <c r="AN93" s="3">
        <f>[2]หน้าผ้า!DT102</f>
        <v>45928</v>
      </c>
      <c r="AO93" s="3">
        <f>[2]หน้าผ้า!DU102</f>
        <v>45929</v>
      </c>
      <c r="AP93" s="3">
        <f>[2]หน้าผ้า!DP102</f>
        <v>45925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 xml:space="preserve"> / 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7.75" customHeight="1" x14ac:dyDescent="0.45">
      <c r="A94" s="3">
        <f>[2]หน้าผ้า!C103</f>
        <v>45916</v>
      </c>
      <c r="B94" s="14" t="str">
        <f>[2]หน้าผ้า!B103</f>
        <v>MK68-001119</v>
      </c>
      <c r="C94" s="9" t="str">
        <f>[2]หน้าผ้า!E103</f>
        <v>บจก.ซันฟีด</v>
      </c>
      <c r="D94" s="13" t="str">
        <f>[2]หน้าผ้า!F103</f>
        <v>ขุนศึกเบอร์ 1</v>
      </c>
      <c r="E94" s="9">
        <f>[2]หน้าผ้า!G103</f>
        <v>20</v>
      </c>
      <c r="F94" s="9">
        <f>[2]หน้าผ้า!H103</f>
        <v>38</v>
      </c>
      <c r="G94" s="9" t="str">
        <f>[2]หน้าผ้า!I103</f>
        <v>ขาว</v>
      </c>
      <c r="H94" s="9" t="str">
        <f>[2]หน้าผ้า!J103</f>
        <v>ด้าน</v>
      </c>
      <c r="I94" s="9">
        <f>[2]หน้าผ้า!L103</f>
        <v>100</v>
      </c>
      <c r="J94" s="9" t="str">
        <f>[2]หน้าผ้า!M103</f>
        <v>+</v>
      </c>
      <c r="K94" s="9">
        <f>[2]หน้าผ้า!N103</f>
        <v>0</v>
      </c>
      <c r="L94" s="9" t="str">
        <f>[2]หน้าผ้า!R103</f>
        <v>บิด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 xml:space="preserve">300กระสอบแบนเต็มใบ </v>
      </c>
      <c r="T94" s="12">
        <f>[2]หน้าผ้า!X103</f>
        <v>45929</v>
      </c>
      <c r="U94" s="11">
        <f>[2]หน้าผ้า!AA103</f>
        <v>5000</v>
      </c>
      <c r="V94" s="10">
        <f>[2]หน้าผ้า!AJ103</f>
        <v>0</v>
      </c>
      <c r="W94" s="10">
        <f>[2]หน้าผ้า!AL103</f>
        <v>5000</v>
      </c>
      <c r="X94" s="10">
        <f>[2]หน้าผ้า!AM103</f>
        <v>5050</v>
      </c>
      <c r="Y94" s="10">
        <f>[2]หน้าผ้า!AN103</f>
        <v>0</v>
      </c>
      <c r="Z94" s="9" t="str">
        <f>[2]หน้าผ้า!AO103</f>
        <v>WSWT2025800SM</v>
      </c>
      <c r="AA94" s="8">
        <f>[2]หน้าผ้า!AQ103</f>
        <v>0</v>
      </c>
      <c r="AB94" s="8">
        <f>[2]หน้าผ้า!AR103</f>
        <v>0</v>
      </c>
      <c r="AC94" s="8">
        <f>[2]หน้าผ้า!AS103</f>
        <v>0</v>
      </c>
      <c r="AD94" s="8">
        <f>[2]หน้าผ้า!AT103</f>
        <v>0</v>
      </c>
      <c r="AE94" s="8">
        <f>[2]หน้าผ้า!AU103</f>
        <v>0</v>
      </c>
      <c r="AF94" s="8">
        <f>[2]หน้าผ้า!AI103</f>
        <v>0</v>
      </c>
      <c r="AG94" s="1" t="str">
        <f>[3]หน้าผ้า!DC106</f>
        <v>ยังไม่ได้พิมพ์</v>
      </c>
      <c r="AH94" s="1" t="str">
        <f>[2]หน้าผ้า!DL103</f>
        <v>P6</v>
      </c>
      <c r="AI94" s="1">
        <f>[2]หน้าผ้า!DM103</f>
        <v>4</v>
      </c>
      <c r="AJ94" s="3">
        <f>[2]หน้าผ้า!DN103</f>
        <v>45929</v>
      </c>
      <c r="AK94" s="3">
        <f>[2]หน้าผ้า!DQ103</f>
        <v>45925</v>
      </c>
      <c r="AL94" s="3">
        <f>[2]หน้าผ้า!DR103</f>
        <v>45918</v>
      </c>
      <c r="AM94" s="3">
        <f>[2]หน้าผ้า!DS103</f>
        <v>45926</v>
      </c>
      <c r="AN94" s="3">
        <f>[2]หน้าผ้า!DT103</f>
        <v>45927</v>
      </c>
      <c r="AO94" s="3">
        <f>[2]หน้าผ้า!DU103</f>
        <v>45928</v>
      </c>
      <c r="AP94" s="3">
        <f>[2]หน้าผ้า!DP103</f>
        <v>45924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 xml:space="preserve"> /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0</v>
      </c>
    </row>
    <row r="95" spans="1:56" ht="27.75" customHeight="1" x14ac:dyDescent="0.45">
      <c r="A95" s="3">
        <f>[2]หน้าผ้า!C104</f>
        <v>45916</v>
      </c>
      <c r="B95" s="14" t="str">
        <f>[2]หน้าผ้า!B104</f>
        <v>MK68-001119</v>
      </c>
      <c r="C95" s="9" t="str">
        <f>[2]หน้าผ้า!E104</f>
        <v>บจก.ซันฟีด</v>
      </c>
      <c r="D95" s="13" t="str">
        <f>[2]หน้าผ้า!F104</f>
        <v>ขุนศึกเบอร์ 2</v>
      </c>
      <c r="E95" s="9">
        <f>[2]หน้าผ้า!G104</f>
        <v>20</v>
      </c>
      <c r="F95" s="9">
        <f>[2]หน้าผ้า!H104</f>
        <v>38</v>
      </c>
      <c r="G95" s="9" t="str">
        <f>[2]หน้าผ้า!I104</f>
        <v>ขาว</v>
      </c>
      <c r="H95" s="9" t="str">
        <f>[2]หน้าผ้า!J104</f>
        <v>ด้าน</v>
      </c>
      <c r="I95" s="9">
        <f>[2]หน้าผ้า!L104</f>
        <v>100</v>
      </c>
      <c r="J95" s="9" t="str">
        <f>[2]หน้าผ้า!M104</f>
        <v>+</v>
      </c>
      <c r="K95" s="9">
        <f>[2]หน้าผ้า!N104</f>
        <v>0</v>
      </c>
      <c r="L95" s="9" t="str">
        <f>[2]หน้าผ้า!R104</f>
        <v>บิด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 xml:space="preserve">300กระสอบแบนเต็มใบ </v>
      </c>
      <c r="T95" s="12">
        <f>[2]หน้าผ้า!X104</f>
        <v>45929</v>
      </c>
      <c r="U95" s="11">
        <f>[2]หน้าผ้า!AA104</f>
        <v>5000</v>
      </c>
      <c r="V95" s="10">
        <f>[2]หน้าผ้า!AJ104</f>
        <v>0</v>
      </c>
      <c r="W95" s="10">
        <f>[2]หน้าผ้า!AL104</f>
        <v>5000</v>
      </c>
      <c r="X95" s="10">
        <f>[2]หน้าผ้า!AM104</f>
        <v>5050</v>
      </c>
      <c r="Y95" s="10">
        <f>[2]หน้าผ้า!AN104</f>
        <v>0</v>
      </c>
      <c r="Z95" s="9" t="str">
        <f>[2]หน้าผ้า!AO104</f>
        <v>WSWT2025800SM</v>
      </c>
      <c r="AA95" s="8">
        <f>[2]หน้าผ้า!AQ104</f>
        <v>0</v>
      </c>
      <c r="AB95" s="8">
        <f>[2]หน้าผ้า!AR104</f>
        <v>0</v>
      </c>
      <c r="AC95" s="8">
        <f>[2]หน้าผ้า!AS104</f>
        <v>0</v>
      </c>
      <c r="AD95" s="8">
        <f>[2]หน้าผ้า!AT104</f>
        <v>0</v>
      </c>
      <c r="AE95" s="8">
        <f>[2]หน้าผ้า!AU104</f>
        <v>0</v>
      </c>
      <c r="AF95" s="8">
        <f>[2]หน้าผ้า!AI104</f>
        <v>0</v>
      </c>
      <c r="AG95" s="1" t="str">
        <f>[3]หน้าผ้า!DC107</f>
        <v>ยังไม่ได้พิมพ์</v>
      </c>
      <c r="AH95" s="1" t="str">
        <f>[2]หน้าผ้า!DL104</f>
        <v>P6</v>
      </c>
      <c r="AI95" s="1">
        <f>[2]หน้าผ้า!DM104</f>
        <v>4</v>
      </c>
      <c r="AJ95" s="3">
        <f>[2]หน้าผ้า!DN104</f>
        <v>45929</v>
      </c>
      <c r="AK95" s="3">
        <f>[2]หน้าผ้า!DQ104</f>
        <v>45925</v>
      </c>
      <c r="AL95" s="3">
        <f>[2]หน้าผ้า!DR104</f>
        <v>45918</v>
      </c>
      <c r="AM95" s="3">
        <f>[2]หน้าผ้า!DS104</f>
        <v>45926</v>
      </c>
      <c r="AN95" s="3">
        <f>[2]หน้าผ้า!DT104</f>
        <v>45927</v>
      </c>
      <c r="AO95" s="3">
        <f>[2]หน้าผ้า!DU104</f>
        <v>45928</v>
      </c>
      <c r="AP95" s="3">
        <f>[2]หน้าผ้า!DP104</f>
        <v>45924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 xml:space="preserve"> /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0</v>
      </c>
    </row>
    <row r="96" spans="1:56" ht="27.75" customHeight="1" x14ac:dyDescent="0.45">
      <c r="A96" s="3">
        <f>[2]หน้าผ้า!C105</f>
        <v>45916</v>
      </c>
      <c r="B96" s="14" t="str">
        <f>[2]หน้าผ้า!B105</f>
        <v>MK68-001119</v>
      </c>
      <c r="C96" s="9" t="str">
        <f>[2]หน้าผ้า!E105</f>
        <v>บจก.ซันฟีด</v>
      </c>
      <c r="D96" s="13">
        <f>[2]หน้าผ้า!F105</f>
        <v>952</v>
      </c>
      <c r="E96" s="9">
        <f>[2]หน้าผ้า!G105</f>
        <v>20</v>
      </c>
      <c r="F96" s="9">
        <f>[2]หน้าผ้า!H105</f>
        <v>38</v>
      </c>
      <c r="G96" s="9" t="str">
        <f>[2]หน้าผ้า!I105</f>
        <v>ขาว</v>
      </c>
      <c r="H96" s="9" t="str">
        <f>[2]หน้าผ้า!J105</f>
        <v>ด้าน</v>
      </c>
      <c r="I96" s="9">
        <f>[2]หน้าผ้า!L105</f>
        <v>100</v>
      </c>
      <c r="J96" s="9" t="str">
        <f>[2]หน้าผ้า!M105</f>
        <v>+</v>
      </c>
      <c r="K96" s="9">
        <f>[2]หน้าผ้า!N105</f>
        <v>0</v>
      </c>
      <c r="L96" s="9" t="str">
        <f>[2]หน้าผ้า!R105</f>
        <v>บิด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 xml:space="preserve">300กระสอบแบนเต็มใบ </v>
      </c>
      <c r="T96" s="12">
        <f>[2]หน้าผ้า!X105</f>
        <v>45929</v>
      </c>
      <c r="U96" s="11">
        <f>[2]หน้าผ้า!AA105</f>
        <v>5000</v>
      </c>
      <c r="V96" s="10">
        <f>[2]หน้าผ้า!AJ105</f>
        <v>0</v>
      </c>
      <c r="W96" s="10">
        <f>[2]หน้าผ้า!AL105</f>
        <v>5000</v>
      </c>
      <c r="X96" s="10">
        <f>[2]หน้าผ้า!AM105</f>
        <v>2040</v>
      </c>
      <c r="Y96" s="10">
        <f>[2]หน้าผ้า!AN105</f>
        <v>3108</v>
      </c>
      <c r="Z96" s="9" t="str">
        <f>[2]หน้าผ้า!AO105</f>
        <v>WSWT2025800SM</v>
      </c>
      <c r="AA96" s="8">
        <f>[2]หน้าผ้า!AQ105</f>
        <v>3430.0820400000002</v>
      </c>
      <c r="AB96" s="8">
        <f>[2]หน้าผ้า!AR105</f>
        <v>3430.0820400000002</v>
      </c>
      <c r="AC96" s="8">
        <f>[2]หน้าผ้า!AS105</f>
        <v>0</v>
      </c>
      <c r="AD96" s="8">
        <f>[2]หน้าผ้า!AT105</f>
        <v>3430.0820400000002</v>
      </c>
      <c r="AE96" s="8">
        <f>[2]หน้าผ้า!AU105</f>
        <v>0</v>
      </c>
      <c r="AF96" s="8">
        <f>[2]หน้าผ้า!AI105</f>
        <v>0</v>
      </c>
      <c r="AG96" s="1" t="str">
        <f>[3]หน้าผ้า!DC108</f>
        <v>ยังไม่ได้พิมพ์</v>
      </c>
      <c r="AH96" s="1" t="str">
        <f>[2]หน้าผ้า!DL105</f>
        <v>P6</v>
      </c>
      <c r="AI96" s="1">
        <f>[2]หน้าผ้า!DM105</f>
        <v>4</v>
      </c>
      <c r="AJ96" s="3">
        <f>[2]หน้าผ้า!DN105</f>
        <v>45929</v>
      </c>
      <c r="AK96" s="3">
        <f>[2]หน้าผ้า!DQ105</f>
        <v>45925</v>
      </c>
      <c r="AL96" s="3">
        <f>[2]หน้าผ้า!DR105</f>
        <v>45918</v>
      </c>
      <c r="AM96" s="3">
        <f>[2]หน้าผ้า!DS105</f>
        <v>45926</v>
      </c>
      <c r="AN96" s="3">
        <f>[2]หน้าผ้า!DT105</f>
        <v>45927</v>
      </c>
      <c r="AO96" s="3">
        <f>[2]หน้าผ้า!DU105</f>
        <v>45928</v>
      </c>
      <c r="AP96" s="3">
        <f>[2]หน้าผ้า!DP105</f>
        <v>45924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 xml:space="preserve"> /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0</v>
      </c>
    </row>
    <row r="97" spans="1:56" ht="27.75" customHeight="1" x14ac:dyDescent="0.45">
      <c r="A97" s="3">
        <f>[2]หน้าผ้า!C106</f>
        <v>45931</v>
      </c>
      <c r="B97" s="14" t="str">
        <f>[2]หน้าผ้า!B106</f>
        <v>MK68-001123</v>
      </c>
      <c r="C97" s="9" t="str">
        <f>[2]หน้าผ้า!E106</f>
        <v>บจก.อินเทคค์ โกลบอล</v>
      </c>
      <c r="D97" s="13" t="str">
        <f>[2]หน้าผ้า!F106</f>
        <v>เพอเฟคค์ 000</v>
      </c>
      <c r="E97" s="9">
        <f>[2]หน้าผ้า!G106</f>
        <v>20</v>
      </c>
      <c r="F97" s="9">
        <f>[2]หน้าผ้า!H106</f>
        <v>36</v>
      </c>
      <c r="G97" s="9" t="str">
        <f>[2]หน้าผ้า!I106</f>
        <v>ขาว</v>
      </c>
      <c r="H97" s="9" t="str">
        <f>[2]หน้าผ้า!J106</f>
        <v>ด้าน</v>
      </c>
      <c r="I97" s="9">
        <f>[2]หน้าผ้า!L106</f>
        <v>100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จับจีบ4"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มัด80 ใช้สายรัด</v>
      </c>
      <c r="T97" s="12">
        <f>[2]หน้าผ้า!X106</f>
        <v>45930</v>
      </c>
      <c r="U97" s="11">
        <f>[2]หน้าผ้า!AA106</f>
        <v>10000</v>
      </c>
      <c r="V97" s="10">
        <f>[2]หน้าผ้า!AJ106</f>
        <v>0</v>
      </c>
      <c r="W97" s="10">
        <f>[2]หน้าผ้า!AL106</f>
        <v>10000</v>
      </c>
      <c r="X97" s="10">
        <f>[2]หน้าผ้า!AM106</f>
        <v>0</v>
      </c>
      <c r="Y97" s="10">
        <f>[2]หน้าผ้า!AN106</f>
        <v>10500</v>
      </c>
      <c r="Z97" s="9" t="str">
        <f>[2]หน้าผ้า!AO106</f>
        <v>WSWT2025800SM</v>
      </c>
      <c r="AA97" s="8">
        <f>[2]หน้าผ้า!AQ106</f>
        <v>10477.5</v>
      </c>
      <c r="AB97" s="8">
        <f>[2]หน้าผ้า!AR106</f>
        <v>10477.5</v>
      </c>
      <c r="AC97" s="8">
        <f>[2]หน้าผ้า!AS106</f>
        <v>0</v>
      </c>
      <c r="AD97" s="8">
        <f>[2]หน้าผ้า!AT106</f>
        <v>10477.5</v>
      </c>
      <c r="AE97" s="8">
        <f>[2]หน้าผ้า!AU106</f>
        <v>0</v>
      </c>
      <c r="AF97" s="8">
        <f>[2]หน้าผ้า!AI106</f>
        <v>0</v>
      </c>
      <c r="AG97" s="1" t="str">
        <f>[3]หน้าผ้า!DC109</f>
        <v>ยังไม่ได้พิมพ์</v>
      </c>
      <c r="AH97" s="1" t="str">
        <f>[2]หน้าผ้า!DL106</f>
        <v>P6</v>
      </c>
      <c r="AI97" s="1">
        <f>[2]หน้าผ้า!DM106</f>
        <v>4</v>
      </c>
      <c r="AJ97" s="3">
        <f>[2]หน้าผ้า!DN106</f>
        <v>45930</v>
      </c>
      <c r="AK97" s="3">
        <f>[2]หน้าผ้า!DQ106</f>
        <v>45926</v>
      </c>
      <c r="AL97" s="3">
        <f>[2]หน้าผ้า!DR106</f>
        <v>45919</v>
      </c>
      <c r="AM97" s="3">
        <f>[2]หน้าผ้า!DS106</f>
        <v>45927</v>
      </c>
      <c r="AN97" s="3">
        <f>[2]หน้าผ้า!DT106</f>
        <v>45928</v>
      </c>
      <c r="AO97" s="3">
        <f>[2]หน้าผ้า!DU106</f>
        <v>45929</v>
      </c>
      <c r="AP97" s="3">
        <f>[2]หน้าผ้า!DP106</f>
        <v>45925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0</v>
      </c>
    </row>
    <row r="98" spans="1:56" ht="27.75" customHeight="1" x14ac:dyDescent="0.45">
      <c r="A98" s="3">
        <f>[2]หน้าผ้า!C107</f>
        <v>45919</v>
      </c>
      <c r="B98" s="14" t="str">
        <f>[2]หน้าผ้า!B107</f>
        <v>MK68-001129</v>
      </c>
      <c r="C98" s="9" t="str">
        <f>[2]หน้าผ้า!E107</f>
        <v>บจก.อินเทคค์ โกลบอล</v>
      </c>
      <c r="D98" s="13" t="str">
        <f>[2]หน้าผ้า!F107</f>
        <v>สุบรรณ 222</v>
      </c>
      <c r="E98" s="9">
        <f>[2]หน้าผ้า!G107</f>
        <v>20</v>
      </c>
      <c r="F98" s="9">
        <f>[2]หน้าผ้า!H107</f>
        <v>36</v>
      </c>
      <c r="G98" s="9" t="str">
        <f>[2]หน้าผ้า!I107</f>
        <v>ขาว</v>
      </c>
      <c r="H98" s="9" t="str">
        <f>[2]หน้าผ้า!J107</f>
        <v>ด้าน</v>
      </c>
      <c r="I98" s="9">
        <f>[2]หน้าผ้า!L107</f>
        <v>100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จับจีบ3.5"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มัด80 ใช้สายรัด</v>
      </c>
      <c r="T98" s="12">
        <f>[2]หน้าผ้า!X107</f>
        <v>45930</v>
      </c>
      <c r="U98" s="11">
        <f>[2]หน้าผ้า!AA107</f>
        <v>5040</v>
      </c>
      <c r="V98" s="10">
        <f>[2]หน้าผ้า!AJ107</f>
        <v>0</v>
      </c>
      <c r="W98" s="10">
        <f>[2]หน้าผ้า!AL107</f>
        <v>5040</v>
      </c>
      <c r="X98" s="10">
        <f>[2]หน้าผ้า!AM107</f>
        <v>0</v>
      </c>
      <c r="Y98" s="10">
        <f>[2]หน้าผ้า!AN107</f>
        <v>5292</v>
      </c>
      <c r="Z98" s="9" t="str">
        <f>[2]หน้าผ้า!AO107</f>
        <v>WSWT2025800SM</v>
      </c>
      <c r="AA98" s="8">
        <f>[2]หน้าผ้า!AQ107</f>
        <v>5280.6600000000008</v>
      </c>
      <c r="AB98" s="8">
        <f>[2]หน้าผ้า!AR107</f>
        <v>5280.6600000000008</v>
      </c>
      <c r="AC98" s="8">
        <f>[2]หน้าผ้า!AS107</f>
        <v>0</v>
      </c>
      <c r="AD98" s="8">
        <f>[2]หน้าผ้า!AT107</f>
        <v>5280.6600000000008</v>
      </c>
      <c r="AE98" s="8">
        <f>[2]หน้าผ้า!AU107</f>
        <v>0</v>
      </c>
      <c r="AF98" s="8">
        <f>[2]หน้าผ้า!AI107</f>
        <v>0</v>
      </c>
      <c r="AG98" s="1" t="str">
        <f>[3]หน้าผ้า!DC110</f>
        <v>ยังไม่ได้พิมพ์</v>
      </c>
      <c r="AH98" s="1" t="str">
        <f>[2]หน้าผ้า!DL107</f>
        <v>P6</v>
      </c>
      <c r="AI98" s="1">
        <f>[2]หน้าผ้า!DM107</f>
        <v>4</v>
      </c>
      <c r="AJ98" s="3">
        <f>[2]หน้าผ้า!DN107</f>
        <v>45930</v>
      </c>
      <c r="AK98" s="3">
        <f>[2]หน้าผ้า!DQ107</f>
        <v>45926</v>
      </c>
      <c r="AL98" s="3">
        <f>[2]หน้าผ้า!DR107</f>
        <v>45919</v>
      </c>
      <c r="AM98" s="3">
        <f>[2]หน้าผ้า!DS107</f>
        <v>45927</v>
      </c>
      <c r="AN98" s="3">
        <f>[2]หน้าผ้า!DT107</f>
        <v>45928</v>
      </c>
      <c r="AO98" s="3">
        <f>[2]หน้าผ้า!DU107</f>
        <v>45929</v>
      </c>
      <c r="AP98" s="3">
        <f>[2]หน้าผ้า!DP107</f>
        <v>45925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7.75" customHeight="1" x14ac:dyDescent="0.45">
      <c r="A99" s="3">
        <f>[2]หน้าผ้า!C108</f>
        <v>45919</v>
      </c>
      <c r="B99" s="14" t="str">
        <f>[2]หน้าผ้า!B108</f>
        <v>MK68-001129</v>
      </c>
      <c r="C99" s="9" t="str">
        <f>[2]หน้าผ้า!E108</f>
        <v>บจก.อินเทคค์ โกลบอล</v>
      </c>
      <c r="D99" s="13" t="str">
        <f>[2]หน้าผ้า!F108</f>
        <v>สุบรรณ 333</v>
      </c>
      <c r="E99" s="9">
        <f>[2]หน้าผ้า!G108</f>
        <v>20</v>
      </c>
      <c r="F99" s="9">
        <f>[2]หน้าผ้า!H108</f>
        <v>36</v>
      </c>
      <c r="G99" s="9" t="str">
        <f>[2]หน้าผ้า!I108</f>
        <v>ขาว</v>
      </c>
      <c r="H99" s="9" t="str">
        <f>[2]หน้าผ้า!J108</f>
        <v>ด้าน</v>
      </c>
      <c r="I99" s="9">
        <f>[2]หน้าผ้า!L108</f>
        <v>100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จับจีบ3.5"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มัด80 ใช้สายรัด</v>
      </c>
      <c r="T99" s="12">
        <f>[2]หน้าผ้า!X108</f>
        <v>45930</v>
      </c>
      <c r="U99" s="11">
        <f>[2]หน้าผ้า!AA108</f>
        <v>5040</v>
      </c>
      <c r="V99" s="10">
        <f>[2]หน้าผ้า!AJ108</f>
        <v>0</v>
      </c>
      <c r="W99" s="10">
        <f>[2]หน้าผ้า!AL108</f>
        <v>5040</v>
      </c>
      <c r="X99" s="10">
        <f>[2]หน้าผ้า!AM108</f>
        <v>0</v>
      </c>
      <c r="Y99" s="10">
        <f>[2]หน้าผ้า!AN108</f>
        <v>5292</v>
      </c>
      <c r="Z99" s="9" t="str">
        <f>[2]หน้าผ้า!AO108</f>
        <v>WSWT2025800SM</v>
      </c>
      <c r="AA99" s="8">
        <f>[2]หน้าผ้า!AQ108</f>
        <v>5280.6600000000008</v>
      </c>
      <c r="AB99" s="8">
        <f>[2]หน้าผ้า!AR108</f>
        <v>5280.6600000000008</v>
      </c>
      <c r="AC99" s="8">
        <f>[2]หน้าผ้า!AS108</f>
        <v>0</v>
      </c>
      <c r="AD99" s="8">
        <f>[2]หน้าผ้า!AT108</f>
        <v>5280.6600000000008</v>
      </c>
      <c r="AE99" s="8">
        <f>[2]หน้าผ้า!AU108</f>
        <v>0</v>
      </c>
      <c r="AF99" s="8">
        <f>[2]หน้าผ้า!AI108</f>
        <v>0</v>
      </c>
      <c r="AG99" s="1" t="str">
        <f>[3]หน้าผ้า!DC111</f>
        <v>ยังไม่ได้พิมพ์</v>
      </c>
      <c r="AH99" s="1" t="str">
        <f>[2]หน้าผ้า!DL108</f>
        <v>P6</v>
      </c>
      <c r="AI99" s="1">
        <f>[2]หน้าผ้า!DM108</f>
        <v>4</v>
      </c>
      <c r="AJ99" s="3">
        <f>[2]หน้าผ้า!DN108</f>
        <v>45930</v>
      </c>
      <c r="AK99" s="3">
        <f>[2]หน้าผ้า!DQ108</f>
        <v>45926</v>
      </c>
      <c r="AL99" s="3">
        <f>[2]หน้าผ้า!DR108</f>
        <v>45919</v>
      </c>
      <c r="AM99" s="3">
        <f>[2]หน้าผ้า!DS108</f>
        <v>45927</v>
      </c>
      <c r="AN99" s="3">
        <f>[2]หน้าผ้า!DT108</f>
        <v>45928</v>
      </c>
      <c r="AO99" s="3">
        <f>[2]หน้าผ้า!DU108</f>
        <v>45929</v>
      </c>
      <c r="AP99" s="3">
        <f>[2]หน้าผ้า!DP108</f>
        <v>45925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0</v>
      </c>
    </row>
    <row r="100" spans="1:56" ht="27.75" customHeight="1" x14ac:dyDescent="0.45">
      <c r="A100" s="3">
        <f>[2]หน้าผ้า!C109</f>
        <v>45919</v>
      </c>
      <c r="B100" s="14" t="str">
        <f>[2]หน้าผ้า!B109</f>
        <v>MK68-001128</v>
      </c>
      <c r="C100" s="9" t="str">
        <f>[2]หน้าผ้า!E109</f>
        <v>บจก.อินเทคค์ โกลบอล</v>
      </c>
      <c r="D100" s="13" t="str">
        <f>[2]หน้าผ้า!F109</f>
        <v>เฟิร์สคลาส 912</v>
      </c>
      <c r="E100" s="9">
        <f>[2]หน้าผ้า!G109</f>
        <v>20</v>
      </c>
      <c r="F100" s="9">
        <f>[2]หน้าผ้า!H109</f>
        <v>35</v>
      </c>
      <c r="G100" s="9" t="str">
        <f>[2]หน้าผ้า!I109</f>
        <v>ขาว</v>
      </c>
      <c r="H100" s="9" t="str">
        <f>[2]หน้าผ้า!J109</f>
        <v>ด้าน</v>
      </c>
      <c r="I100" s="9">
        <f>[2]หน้าผ้า!L109</f>
        <v>97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จับจีบ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มัด80 ใช้สายรัด</v>
      </c>
      <c r="T100" s="12">
        <f>[2]หน้าผ้า!X109</f>
        <v>45930</v>
      </c>
      <c r="U100" s="11">
        <f>[2]หน้าผ้า!AA109</f>
        <v>5040</v>
      </c>
      <c r="V100" s="10">
        <f>[2]หน้าผ้า!AJ109</f>
        <v>0</v>
      </c>
      <c r="W100" s="10">
        <f>[2]หน้าผ้า!AL109</f>
        <v>5040</v>
      </c>
      <c r="X100" s="10">
        <f>[2]หน้าผ้า!AM109</f>
        <v>0</v>
      </c>
      <c r="Y100" s="10">
        <f>[2]หน้าผ้า!AN109</f>
        <v>5292</v>
      </c>
      <c r="Z100" s="9" t="str">
        <f>[2]หน้าผ้า!AO109</f>
        <v>WSWT2025800SM</v>
      </c>
      <c r="AA100" s="8">
        <f>[2]หน้าผ้า!AQ109</f>
        <v>5139.8424000000005</v>
      </c>
      <c r="AB100" s="8">
        <f>[2]หน้าผ้า!AR109</f>
        <v>5139.8424000000005</v>
      </c>
      <c r="AC100" s="8">
        <f>[2]หน้าผ้า!AS109</f>
        <v>0</v>
      </c>
      <c r="AD100" s="8">
        <f>[2]หน้าผ้า!AT109</f>
        <v>5139.8424000000005</v>
      </c>
      <c r="AE100" s="8">
        <f>[2]หน้าผ้า!AU109</f>
        <v>0</v>
      </c>
      <c r="AF100" s="8">
        <f>[2]หน้าผ้า!AI109</f>
        <v>0</v>
      </c>
      <c r="AG100" s="1" t="str">
        <f>[3]หน้าผ้า!DC112</f>
        <v>ยังไม่ได้พิมพ์</v>
      </c>
      <c r="AH100" s="1" t="str">
        <f>[2]หน้าผ้า!DL109</f>
        <v>P6</v>
      </c>
      <c r="AI100" s="1">
        <f>[2]หน้าผ้า!DM109</f>
        <v>4</v>
      </c>
      <c r="AJ100" s="3">
        <f>[2]หน้าผ้า!DN109</f>
        <v>45930</v>
      </c>
      <c r="AK100" s="3">
        <f>[2]หน้าผ้า!DQ109</f>
        <v>45926</v>
      </c>
      <c r="AL100" s="3">
        <f>[2]หน้าผ้า!DR109</f>
        <v>45919</v>
      </c>
      <c r="AM100" s="3">
        <f>[2]หน้าผ้า!DS109</f>
        <v>45927</v>
      </c>
      <c r="AN100" s="3">
        <f>[2]หน้าผ้า!DT109</f>
        <v>45928</v>
      </c>
      <c r="AO100" s="3">
        <f>[2]หน้าผ้า!DU109</f>
        <v>45929</v>
      </c>
      <c r="AP100" s="3">
        <f>[2]หน้าผ้า!DP109</f>
        <v>45925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 xml:space="preserve"> /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0</v>
      </c>
    </row>
    <row r="101" spans="1:56" ht="27.75" customHeight="1" x14ac:dyDescent="0.45">
      <c r="A101" s="3">
        <f>[2]หน้าผ้า!C110</f>
        <v>45919</v>
      </c>
      <c r="B101" s="14" t="str">
        <f>[2]หน้าผ้า!B110</f>
        <v>MK68-001123</v>
      </c>
      <c r="C101" s="9" t="str">
        <f>[2]หน้าผ้า!E110</f>
        <v>บจก.อินเทคค์ โกลบอล</v>
      </c>
      <c r="D101" s="13" t="str">
        <f>[2]หน้าผ้า!F110</f>
        <v>เพอเฟคค์ 912</v>
      </c>
      <c r="E101" s="9">
        <f>[2]หน้าผ้า!G110</f>
        <v>20</v>
      </c>
      <c r="F101" s="9">
        <f>[2]หน้าผ้า!H110</f>
        <v>36</v>
      </c>
      <c r="G101" s="9" t="str">
        <f>[2]หน้าผ้า!I110</f>
        <v>ขาว</v>
      </c>
      <c r="H101" s="9" t="str">
        <f>[2]หน้าผ้า!J110</f>
        <v>ด้าน</v>
      </c>
      <c r="I101" s="9">
        <f>[2]หน้าผ้า!L110</f>
        <v>100</v>
      </c>
      <c r="J101" s="9" t="str">
        <f>[2]หน้าผ้า!M110</f>
        <v>±</v>
      </c>
      <c r="K101" s="9">
        <f>[2]หน้าผ้า!N110</f>
        <v>5</v>
      </c>
      <c r="L101" s="9" t="str">
        <f>[2]หน้าผ้า!R110</f>
        <v>จับจีบ4"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มัด80 ใช้สายรัด</v>
      </c>
      <c r="T101" s="12">
        <f>[2]หน้าผ้า!X110</f>
        <v>45934</v>
      </c>
      <c r="U101" s="11">
        <f>[2]หน้าผ้า!AA110</f>
        <v>10000</v>
      </c>
      <c r="V101" s="10">
        <f>[2]หน้าผ้า!AJ110</f>
        <v>0</v>
      </c>
      <c r="W101" s="10">
        <f>[2]หน้าผ้า!AL110</f>
        <v>10000</v>
      </c>
      <c r="X101" s="10">
        <f>[2]หน้าผ้า!AM110</f>
        <v>0</v>
      </c>
      <c r="Y101" s="10">
        <f>[2]หน้าผ้า!AN110</f>
        <v>10500</v>
      </c>
      <c r="Z101" s="9" t="str">
        <f>[2]หน้าผ้า!AO110</f>
        <v>WSWT2025800SM</v>
      </c>
      <c r="AA101" s="8">
        <f>[2]หน้าผ้า!AQ110</f>
        <v>10477.5</v>
      </c>
      <c r="AB101" s="8">
        <f>[2]หน้าผ้า!AR110</f>
        <v>10477.5</v>
      </c>
      <c r="AC101" s="8">
        <f>[2]หน้าผ้า!AS110</f>
        <v>0</v>
      </c>
      <c r="AD101" s="8">
        <f>[2]หน้าผ้า!AT110</f>
        <v>10477.5</v>
      </c>
      <c r="AE101" s="8">
        <f>[2]หน้าผ้า!AU110</f>
        <v>0</v>
      </c>
      <c r="AF101" s="8">
        <f>[2]หน้าผ้า!AI110</f>
        <v>0</v>
      </c>
      <c r="AG101" s="1" t="str">
        <f>[3]หน้าผ้า!DC113</f>
        <v>ยังไม่ได้พิมพ์</v>
      </c>
      <c r="AH101" s="1" t="str">
        <f>[2]หน้าผ้า!DL110</f>
        <v>P6</v>
      </c>
      <c r="AI101" s="1">
        <f>[2]หน้าผ้า!DM110</f>
        <v>4</v>
      </c>
      <c r="AJ101" s="3">
        <f>[2]หน้าผ้า!DN110</f>
        <v>45934</v>
      </c>
      <c r="AK101" s="3">
        <f>[2]หน้าผ้า!DQ110</f>
        <v>45930</v>
      </c>
      <c r="AL101" s="3">
        <f>[2]หน้าผ้า!DR110</f>
        <v>45923</v>
      </c>
      <c r="AM101" s="3">
        <f>[2]หน้าผ้า!DS110</f>
        <v>45931</v>
      </c>
      <c r="AN101" s="3">
        <f>[2]หน้าผ้า!DT110</f>
        <v>45932</v>
      </c>
      <c r="AO101" s="3">
        <f>[2]หน้าผ้า!DU110</f>
        <v>45933</v>
      </c>
      <c r="AP101" s="3">
        <f>[2]หน้าผ้า!DP110</f>
        <v>45929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 xml:space="preserve"> /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0</v>
      </c>
    </row>
    <row r="102" spans="1:56" ht="27.75" customHeight="1" x14ac:dyDescent="0.45">
      <c r="A102" s="3">
        <f>[2]หน้าผ้า!C111</f>
        <v>45919</v>
      </c>
      <c r="B102" s="14" t="str">
        <f>[2]หน้าผ้า!B111</f>
        <v>MK68-001124</v>
      </c>
      <c r="C102" s="9" t="str">
        <f>[2]หน้าผ้า!E111</f>
        <v>บจก.อินเทคค์ โกลบอล</v>
      </c>
      <c r="D102" s="13" t="str">
        <f>[2]หน้าผ้า!F111</f>
        <v>เพอเฟคค์ 913</v>
      </c>
      <c r="E102" s="9">
        <f>[2]หน้าผ้า!G111</f>
        <v>20</v>
      </c>
      <c r="F102" s="9">
        <f>[2]หน้าผ้า!H111</f>
        <v>36</v>
      </c>
      <c r="G102" s="9" t="str">
        <f>[2]หน้าผ้า!I111</f>
        <v>ขาว</v>
      </c>
      <c r="H102" s="9" t="str">
        <f>[2]หน้าผ้า!J111</f>
        <v>ด้าน</v>
      </c>
      <c r="I102" s="9">
        <f>[2]หน้าผ้า!L111</f>
        <v>100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จับจีบ4"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>มัด80 ใช้สายรัด</v>
      </c>
      <c r="T102" s="12">
        <f>[2]หน้าผ้า!X111</f>
        <v>45934</v>
      </c>
      <c r="U102" s="11">
        <f>[2]หน้าผ้า!AA111</f>
        <v>30000</v>
      </c>
      <c r="V102" s="10">
        <f>[2]หน้าผ้า!AJ111</f>
        <v>0</v>
      </c>
      <c r="W102" s="10">
        <f>[2]หน้าผ้า!AL111</f>
        <v>30000</v>
      </c>
      <c r="X102" s="10">
        <f>[2]หน้าผ้า!AM111</f>
        <v>0</v>
      </c>
      <c r="Y102" s="10">
        <f>[2]หน้าผ้า!AN111</f>
        <v>31500</v>
      </c>
      <c r="Z102" s="9" t="str">
        <f>[2]หน้าผ้า!AO111</f>
        <v>WSWT2025800SM</v>
      </c>
      <c r="AA102" s="8">
        <f>[2]หน้าผ้า!AQ111</f>
        <v>31432.500000000004</v>
      </c>
      <c r="AB102" s="8">
        <f>[2]หน้าผ้า!AR111</f>
        <v>31432.500000000004</v>
      </c>
      <c r="AC102" s="8">
        <f>[2]หน้าผ้า!AS111</f>
        <v>0</v>
      </c>
      <c r="AD102" s="8">
        <f>[2]หน้าผ้า!AT111</f>
        <v>10478</v>
      </c>
      <c r="AE102" s="8">
        <f>[2]หน้าผ้า!AU111</f>
        <v>20954.500000000004</v>
      </c>
      <c r="AF102" s="8">
        <f>[2]หน้าผ้า!AI111</f>
        <v>0</v>
      </c>
      <c r="AG102" s="1" t="str">
        <f>[3]หน้าผ้า!DC114</f>
        <v>พร้อมส่ง</v>
      </c>
      <c r="AH102" s="1" t="str">
        <f>[2]หน้าผ้า!DL111</f>
        <v>P6</v>
      </c>
      <c r="AI102" s="1">
        <f>[2]หน้าผ้า!DM111</f>
        <v>4</v>
      </c>
      <c r="AJ102" s="3">
        <f>[2]หน้าผ้า!DN111</f>
        <v>45934</v>
      </c>
      <c r="AK102" s="3">
        <f>[2]หน้าผ้า!DQ111</f>
        <v>45930</v>
      </c>
      <c r="AL102" s="3">
        <f>[2]หน้าผ้า!DR111</f>
        <v>45923</v>
      </c>
      <c r="AM102" s="3">
        <f>[2]หน้าผ้า!DS111</f>
        <v>45931</v>
      </c>
      <c r="AN102" s="3">
        <f>[2]หน้าผ้า!DT111</f>
        <v>45932</v>
      </c>
      <c r="AO102" s="3">
        <f>[2]หน้าผ้า!DU111</f>
        <v>45933</v>
      </c>
      <c r="AP102" s="3">
        <f>[2]หน้าผ้า!DP111</f>
        <v>45929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 xml:space="preserve"> /</v>
      </c>
      <c r="AY102" s="2" t="str">
        <f>[2]หน้าผ้า!AG111</f>
        <v>4/10   11/10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0</v>
      </c>
    </row>
    <row r="103" spans="1:56" ht="27.75" customHeight="1" x14ac:dyDescent="0.45">
      <c r="A103" s="3">
        <f>[2]หน้าผ้า!C112</f>
        <v>45892</v>
      </c>
      <c r="B103" s="14" t="str">
        <f>[2]หน้าผ้า!B112</f>
        <v>MK68-001026</v>
      </c>
      <c r="C103" s="9" t="str">
        <f>[2]หน้าผ้า!E112</f>
        <v>บจก.อินเทคค์ โกลบอล</v>
      </c>
      <c r="D103" s="13" t="str">
        <f>[2]หน้าผ้า!F112</f>
        <v>เพอเฟคค์ 913</v>
      </c>
      <c r="E103" s="9">
        <f>[2]หน้าผ้า!G112</f>
        <v>20</v>
      </c>
      <c r="F103" s="9">
        <f>[2]หน้าผ้า!H112</f>
        <v>36</v>
      </c>
      <c r="G103" s="9" t="str">
        <f>[2]หน้าผ้า!I112</f>
        <v>ขาว</v>
      </c>
      <c r="H103" s="9" t="str">
        <f>[2]หน้าผ้า!J112</f>
        <v>ด้าน</v>
      </c>
      <c r="I103" s="9">
        <f>[2]หน้าผ้า!L112</f>
        <v>100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จับจีบ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มัด80 ใช้สายรัด</v>
      </c>
      <c r="T103" s="12">
        <f>[2]หน้าผ้า!X112</f>
        <v>45934</v>
      </c>
      <c r="U103" s="11">
        <f>[2]หน้าผ้า!AA112</f>
        <v>1840</v>
      </c>
      <c r="V103" s="10">
        <f>[2]หน้าผ้า!AJ112</f>
        <v>80</v>
      </c>
      <c r="W103" s="10">
        <f>[2]หน้าผ้า!AL112</f>
        <v>1760</v>
      </c>
      <c r="X103" s="10">
        <f>[2]หน้าผ้า!AM112</f>
        <v>0</v>
      </c>
      <c r="Y103" s="10">
        <f>[2]หน้าผ้า!AN112</f>
        <v>1848</v>
      </c>
      <c r="Z103" s="9" t="str">
        <f>[2]หน้าผ้า!AO112</f>
        <v>WSWT2025800SM</v>
      </c>
      <c r="AA103" s="8">
        <f>[2]หน้าผ้า!AQ112</f>
        <v>1844.0400000000002</v>
      </c>
      <c r="AB103" s="8">
        <f>[2]หน้าผ้า!AR112</f>
        <v>1844.0400000000002</v>
      </c>
      <c r="AC103" s="8">
        <f>[2]หน้าผ้า!AS112</f>
        <v>0</v>
      </c>
      <c r="AD103" s="8">
        <f>[2]หน้าผ้า!AT112</f>
        <v>0</v>
      </c>
      <c r="AE103" s="8">
        <f>[2]หน้าผ้า!AU112</f>
        <v>1844.0400000000002</v>
      </c>
      <c r="AF103" s="8">
        <f>[2]หน้าผ้า!AI112</f>
        <v>0</v>
      </c>
      <c r="AG103" s="1" t="str">
        <f>[3]หน้าผ้า!DC115</f>
        <v>ยังไม่ได้พิมพ์</v>
      </c>
      <c r="AH103" s="1" t="str">
        <f>[2]หน้าผ้า!DL112</f>
        <v>P6</v>
      </c>
      <c r="AI103" s="1">
        <f>[2]หน้าผ้า!DM112</f>
        <v>4</v>
      </c>
      <c r="AJ103" s="3">
        <f>[2]หน้าผ้า!DN112</f>
        <v>45934</v>
      </c>
      <c r="AK103" s="3">
        <f>[2]หน้าผ้า!DQ112</f>
        <v>45930</v>
      </c>
      <c r="AL103" s="3">
        <f>[2]หน้าผ้า!DR112</f>
        <v>45923</v>
      </c>
      <c r="AM103" s="3">
        <f>[2]หน้าผ้า!DS112</f>
        <v>45931</v>
      </c>
      <c r="AN103" s="3">
        <f>[2]หน้าผ้า!DT112</f>
        <v>45932</v>
      </c>
      <c r="AO103" s="3">
        <f>[2]หน้าผ้า!DU112</f>
        <v>45933</v>
      </c>
      <c r="AP103" s="3">
        <f>[2]หน้าผ้า!DP112</f>
        <v>45929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0</v>
      </c>
    </row>
    <row r="104" spans="1:56" ht="27.75" customHeight="1" x14ac:dyDescent="0.45">
      <c r="A104" s="3">
        <f>[2]หน้าผ้า!C113</f>
        <v>45919</v>
      </c>
      <c r="B104" s="14" t="str">
        <f>[2]หน้าผ้า!B113</f>
        <v>MK68-001124</v>
      </c>
      <c r="C104" s="9" t="str">
        <f>[2]หน้าผ้า!E113</f>
        <v>บจก.อินเทคค์ โกลบอล</v>
      </c>
      <c r="D104" s="13" t="str">
        <f>[2]หน้าผ้า!F113</f>
        <v>เพอเฟคค์ 916</v>
      </c>
      <c r="E104" s="9">
        <f>[2]หน้าผ้า!G113</f>
        <v>20</v>
      </c>
      <c r="F104" s="9">
        <f>[2]หน้าผ้า!H113</f>
        <v>36</v>
      </c>
      <c r="G104" s="9" t="str">
        <f>[2]หน้าผ้า!I113</f>
        <v>ขาว</v>
      </c>
      <c r="H104" s="9" t="str">
        <f>[2]หน้าผ้า!J113</f>
        <v>ด้าน</v>
      </c>
      <c r="I104" s="9">
        <f>[2]หน้าผ้า!L113</f>
        <v>100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จับจีบ4"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มัด80 ใช้สายรัด</v>
      </c>
      <c r="T104" s="12">
        <f>[2]หน้าผ้า!X113</f>
        <v>45934</v>
      </c>
      <c r="U104" s="11">
        <f>[2]หน้าผ้า!AA113</f>
        <v>20000</v>
      </c>
      <c r="V104" s="10">
        <f>[2]หน้าผ้า!AJ113</f>
        <v>0</v>
      </c>
      <c r="W104" s="10">
        <f>[2]หน้าผ้า!AL113</f>
        <v>20000</v>
      </c>
      <c r="X104" s="10">
        <f>[2]หน้าผ้า!AM113</f>
        <v>0</v>
      </c>
      <c r="Y104" s="10">
        <f>[2]หน้าผ้า!AN113</f>
        <v>21000</v>
      </c>
      <c r="Z104" s="9" t="str">
        <f>[2]หน้าผ้า!AO113</f>
        <v>WSWT2025800SM</v>
      </c>
      <c r="AA104" s="8">
        <f>[2]หน้าผ้า!AQ113</f>
        <v>20955</v>
      </c>
      <c r="AB104" s="8">
        <f>[2]หน้าผ้า!AR113</f>
        <v>20955</v>
      </c>
      <c r="AC104" s="8">
        <f>[2]หน้าผ้า!AS113</f>
        <v>0</v>
      </c>
      <c r="AD104" s="8">
        <f>[2]หน้าผ้า!AT113</f>
        <v>0</v>
      </c>
      <c r="AE104" s="8">
        <f>[2]หน้าผ้า!AU113</f>
        <v>20955</v>
      </c>
      <c r="AF104" s="8">
        <f>[2]หน้าผ้า!AI113</f>
        <v>0</v>
      </c>
      <c r="AG104" s="1" t="str">
        <f>[3]หน้าผ้า!DC116</f>
        <v>ยังไม่ได้พิมพ์</v>
      </c>
      <c r="AH104" s="1" t="str">
        <f>[2]หน้าผ้า!DL113</f>
        <v>P6</v>
      </c>
      <c r="AI104" s="1">
        <f>[2]หน้าผ้า!DM113</f>
        <v>4</v>
      </c>
      <c r="AJ104" s="3">
        <f>[2]หน้าผ้า!DN113</f>
        <v>45934</v>
      </c>
      <c r="AK104" s="3">
        <f>[2]หน้าผ้า!DQ113</f>
        <v>45930</v>
      </c>
      <c r="AL104" s="3">
        <f>[2]หน้าผ้า!DR113</f>
        <v>45923</v>
      </c>
      <c r="AM104" s="3">
        <f>[2]หน้าผ้า!DS113</f>
        <v>45931</v>
      </c>
      <c r="AN104" s="3">
        <f>[2]หน้าผ้า!DT113</f>
        <v>45932</v>
      </c>
      <c r="AO104" s="3">
        <f>[2]หน้าผ้า!DU113</f>
        <v>45933</v>
      </c>
      <c r="AP104" s="3">
        <f>[2]หน้าผ้า!DP113</f>
        <v>45929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 xml:space="preserve"> /</v>
      </c>
      <c r="AY104" s="2" t="str">
        <f>[2]หน้าผ้า!AG113</f>
        <v>4/10   10/10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0</v>
      </c>
    </row>
    <row r="105" spans="1:56" ht="27.75" customHeight="1" x14ac:dyDescent="0.45">
      <c r="A105" s="3">
        <f>[2]หน้าผ้า!C114</f>
        <v>45887</v>
      </c>
      <c r="B105" s="14" t="str">
        <f>[2]หน้าผ้า!B114</f>
        <v>MK68-001007</v>
      </c>
      <c r="C105" s="9" t="str">
        <f>[2]หน้าผ้า!E114</f>
        <v>บจก.อินเทคค์ โกลบอล</v>
      </c>
      <c r="D105" s="13" t="str">
        <f>[2]หน้าผ้า!F114</f>
        <v>เพอเฟคค์ 916</v>
      </c>
      <c r="E105" s="9">
        <f>[2]หน้าผ้า!G114</f>
        <v>20</v>
      </c>
      <c r="F105" s="9">
        <f>[2]หน้าผ้า!H114</f>
        <v>36</v>
      </c>
      <c r="G105" s="9" t="str">
        <f>[2]หน้าผ้า!I114</f>
        <v>ขาว</v>
      </c>
      <c r="H105" s="9" t="str">
        <f>[2]หน้าผ้า!J114</f>
        <v>ด้าน</v>
      </c>
      <c r="I105" s="9">
        <f>[2]หน้าผ้า!L114</f>
        <v>100</v>
      </c>
      <c r="J105" s="9" t="str">
        <f>[2]หน้าผ้า!M114</f>
        <v>±</v>
      </c>
      <c r="K105" s="9">
        <f>[2]หน้าผ้า!N114</f>
        <v>5</v>
      </c>
      <c r="L105" s="9" t="str">
        <f>[2]หน้าผ้า!R114</f>
        <v>จับจีบ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มัด80 ใช้สายรัด</v>
      </c>
      <c r="T105" s="12">
        <f>[2]หน้าผ้า!X114</f>
        <v>45934</v>
      </c>
      <c r="U105" s="11">
        <f>[2]หน้าผ้า!AA114</f>
        <v>104</v>
      </c>
      <c r="V105" s="10">
        <f>[2]หน้าผ้า!AJ114</f>
        <v>0</v>
      </c>
      <c r="W105" s="10">
        <f>[2]หน้าผ้า!AL114</f>
        <v>104</v>
      </c>
      <c r="X105" s="10">
        <f>[2]หน้าผ้า!AM114</f>
        <v>0</v>
      </c>
      <c r="Y105" s="10">
        <f>[2]หน้าผ้า!AN114</f>
        <v>109.2</v>
      </c>
      <c r="Z105" s="9" t="str">
        <f>[2]หน้าผ้า!AO114</f>
        <v>WSWT2025800SM</v>
      </c>
      <c r="AA105" s="8">
        <f>[2]หน้าผ้า!AQ114</f>
        <v>108.96600000000001</v>
      </c>
      <c r="AB105" s="8">
        <f>[2]หน้าผ้า!AR114</f>
        <v>108.96600000000001</v>
      </c>
      <c r="AC105" s="8">
        <f>[2]หน้าผ้า!AS114</f>
        <v>0</v>
      </c>
      <c r="AD105" s="8">
        <f>[2]หน้าผ้า!AT114</f>
        <v>0</v>
      </c>
      <c r="AE105" s="8">
        <f>[2]หน้าผ้า!AU114</f>
        <v>108.96600000000001</v>
      </c>
      <c r="AF105" s="8">
        <f>[2]หน้าผ้า!AI114</f>
        <v>0</v>
      </c>
      <c r="AG105" s="1" t="str">
        <f>[3]หน้าผ้า!DC117</f>
        <v>พร้อมส่ง</v>
      </c>
      <c r="AH105" s="1" t="str">
        <f>[2]หน้าผ้า!DL114</f>
        <v>P6</v>
      </c>
      <c r="AI105" s="1">
        <f>[2]หน้าผ้า!DM114</f>
        <v>4</v>
      </c>
      <c r="AJ105" s="3">
        <f>[2]หน้าผ้า!DN114</f>
        <v>45934</v>
      </c>
      <c r="AK105" s="3">
        <f>[2]หน้าผ้า!DQ114</f>
        <v>45930</v>
      </c>
      <c r="AL105" s="3">
        <f>[2]หน้าผ้า!DR114</f>
        <v>45923</v>
      </c>
      <c r="AM105" s="3">
        <f>[2]หน้าผ้า!DS114</f>
        <v>45931</v>
      </c>
      <c r="AN105" s="3">
        <f>[2]หน้าผ้า!DT114</f>
        <v>45932</v>
      </c>
      <c r="AO105" s="3">
        <f>[2]หน้าผ้า!DU114</f>
        <v>45933</v>
      </c>
      <c r="AP105" s="3">
        <f>[2]หน้าผ้า!DP114</f>
        <v>45929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 xml:space="preserve"> /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0</v>
      </c>
    </row>
    <row r="106" spans="1:56" ht="27.75" customHeight="1" x14ac:dyDescent="0.45">
      <c r="A106" s="3">
        <f>[2]หน้าผ้า!C115</f>
        <v>45919</v>
      </c>
      <c r="B106" s="14" t="str">
        <f>[2]หน้าผ้า!B115</f>
        <v>MK68-001121</v>
      </c>
      <c r="C106" s="9" t="str">
        <f>[2]หน้าผ้า!E115</f>
        <v>บจก.อินเทคค์ โกลบอล</v>
      </c>
      <c r="D106" s="13" t="str">
        <f>[2]หน้าผ้า!F115</f>
        <v>เฟิร์สช้อย 912</v>
      </c>
      <c r="E106" s="9">
        <f>[2]หน้าผ้า!G115</f>
        <v>20</v>
      </c>
      <c r="F106" s="9">
        <f>[2]หน้าผ้า!H115</f>
        <v>36</v>
      </c>
      <c r="G106" s="9" t="str">
        <f>[2]หน้าผ้า!I115</f>
        <v>ขาว</v>
      </c>
      <c r="H106" s="9" t="str">
        <f>[2]หน้าผ้า!J115</f>
        <v>ด้าน</v>
      </c>
      <c r="I106" s="9">
        <f>[2]หน้าผ้า!L115</f>
        <v>100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จับจีบ4"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มัด80 ใช้สายรัด</v>
      </c>
      <c r="T106" s="12">
        <f>[2]หน้าผ้า!X115</f>
        <v>45936</v>
      </c>
      <c r="U106" s="11">
        <f>[2]หน้าผ้า!AA115</f>
        <v>15040</v>
      </c>
      <c r="V106" s="10">
        <f>[2]หน้าผ้า!AJ115</f>
        <v>0</v>
      </c>
      <c r="W106" s="10">
        <f>[2]หน้าผ้า!AL115</f>
        <v>15040</v>
      </c>
      <c r="X106" s="10">
        <f>[2]หน้าผ้า!AM115</f>
        <v>0</v>
      </c>
      <c r="Y106" s="10">
        <f>[2]หน้าผ้า!AN115</f>
        <v>15792</v>
      </c>
      <c r="Z106" s="9" t="str">
        <f>[2]หน้าผ้า!AO115</f>
        <v>WSWT2025800SM</v>
      </c>
      <c r="AA106" s="8">
        <f>[2]หน้าผ้า!AQ115</f>
        <v>15758.160000000002</v>
      </c>
      <c r="AB106" s="8">
        <f>[2]หน้าผ้า!AR115</f>
        <v>15758.160000000002</v>
      </c>
      <c r="AC106" s="8">
        <f>[2]หน้าผ้า!AS115</f>
        <v>0</v>
      </c>
      <c r="AD106" s="8">
        <f>[2]หน้าผ้า!AT115</f>
        <v>0</v>
      </c>
      <c r="AE106" s="8">
        <f>[2]หน้าผ้า!AU115</f>
        <v>15758.160000000002</v>
      </c>
      <c r="AF106" s="8">
        <f>[2]หน้าผ้า!AI115</f>
        <v>0</v>
      </c>
      <c r="AG106" s="1" t="str">
        <f>[3]หน้าผ้า!DC118</f>
        <v>ยังไม่ได้พิมพ์</v>
      </c>
      <c r="AH106" s="1" t="str">
        <f>[2]หน้าผ้า!DL115</f>
        <v>P6</v>
      </c>
      <c r="AI106" s="1">
        <f>[2]หน้าผ้า!DM115</f>
        <v>4</v>
      </c>
      <c r="AJ106" s="3">
        <f>[2]หน้าผ้า!DN115</f>
        <v>45936</v>
      </c>
      <c r="AK106" s="3">
        <f>[2]หน้าผ้า!DQ115</f>
        <v>45932</v>
      </c>
      <c r="AL106" s="3">
        <f>[2]หน้าผ้า!DR115</f>
        <v>45925</v>
      </c>
      <c r="AM106" s="3">
        <f>[2]หน้าผ้า!DS115</f>
        <v>45933</v>
      </c>
      <c r="AN106" s="3">
        <f>[2]หน้าผ้า!DT115</f>
        <v>45934</v>
      </c>
      <c r="AO106" s="3">
        <f>[2]หน้าผ้า!DU115</f>
        <v>45935</v>
      </c>
      <c r="AP106" s="3">
        <f>[2]หน้าผ้า!DP115</f>
        <v>45931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 xml:space="preserve"> /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0</v>
      </c>
    </row>
    <row r="107" spans="1:56" ht="27.75" customHeight="1" x14ac:dyDescent="0.45">
      <c r="A107" s="3">
        <f>[2]หน้าผ้า!C116</f>
        <v>45919</v>
      </c>
      <c r="B107" s="14" t="str">
        <f>[2]หน้าผ้า!B116</f>
        <v>MK68-001122</v>
      </c>
      <c r="C107" s="9" t="str">
        <f>[2]หน้าผ้า!E116</f>
        <v>บจก.อินเทคค์ โกลบอล</v>
      </c>
      <c r="D107" s="13" t="str">
        <f>[2]หน้าผ้า!F116</f>
        <v>เฟิร์สช้อย 913</v>
      </c>
      <c r="E107" s="9">
        <f>[2]หน้าผ้า!G116</f>
        <v>20</v>
      </c>
      <c r="F107" s="9">
        <f>[2]หน้าผ้า!H116</f>
        <v>36</v>
      </c>
      <c r="G107" s="9" t="str">
        <f>[2]หน้าผ้า!I116</f>
        <v>ขาว</v>
      </c>
      <c r="H107" s="9" t="str">
        <f>[2]หน้าผ้า!J116</f>
        <v>ด้าน</v>
      </c>
      <c r="I107" s="9">
        <f>[2]หน้าผ้า!L116</f>
        <v>100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จับจีบ4"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>มัด80 ใช้สายรัด</v>
      </c>
      <c r="T107" s="12">
        <f>[2]หน้าผ้า!X116</f>
        <v>45936</v>
      </c>
      <c r="U107" s="11">
        <f>[2]หน้าผ้า!AA116</f>
        <v>10000</v>
      </c>
      <c r="V107" s="10">
        <f>[2]หน้าผ้า!AJ116</f>
        <v>0</v>
      </c>
      <c r="W107" s="10">
        <f>[2]หน้าผ้า!AL116</f>
        <v>10000</v>
      </c>
      <c r="X107" s="10">
        <f>[2]หน้าผ้า!AM116</f>
        <v>0</v>
      </c>
      <c r="Y107" s="10">
        <f>[2]หน้าผ้า!AN116</f>
        <v>10500</v>
      </c>
      <c r="Z107" s="9" t="str">
        <f>[2]หน้าผ้า!AO116</f>
        <v>WSWT2025800SM</v>
      </c>
      <c r="AA107" s="8">
        <f>[2]หน้าผ้า!AQ116</f>
        <v>10477.5</v>
      </c>
      <c r="AB107" s="8">
        <f>[2]หน้าผ้า!AR116</f>
        <v>10477.5</v>
      </c>
      <c r="AC107" s="8">
        <f>[2]หน้าผ้า!AS116</f>
        <v>0</v>
      </c>
      <c r="AD107" s="8">
        <f>[2]หน้าผ้า!AT116</f>
        <v>0</v>
      </c>
      <c r="AE107" s="8">
        <f>[2]หน้าผ้า!AU116</f>
        <v>10477.5</v>
      </c>
      <c r="AF107" s="8">
        <f>[2]หน้าผ้า!AI116</f>
        <v>0</v>
      </c>
      <c r="AG107" s="1" t="str">
        <f>[3]หน้าผ้า!DC119</f>
        <v>พร้อมส่ง</v>
      </c>
      <c r="AH107" s="1" t="str">
        <f>[2]หน้าผ้า!DL116</f>
        <v>P6</v>
      </c>
      <c r="AI107" s="1">
        <f>[2]หน้าผ้า!DM116</f>
        <v>4</v>
      </c>
      <c r="AJ107" s="3">
        <f>[2]หน้าผ้า!DN116</f>
        <v>45936</v>
      </c>
      <c r="AK107" s="3">
        <f>[2]หน้าผ้า!DQ116</f>
        <v>45932</v>
      </c>
      <c r="AL107" s="3">
        <f>[2]หน้าผ้า!DR116</f>
        <v>45925</v>
      </c>
      <c r="AM107" s="3">
        <f>[2]หน้าผ้า!DS116</f>
        <v>45933</v>
      </c>
      <c r="AN107" s="3">
        <f>[2]หน้าผ้า!DT116</f>
        <v>45934</v>
      </c>
      <c r="AO107" s="3">
        <f>[2]หน้าผ้า!DU116</f>
        <v>45935</v>
      </c>
      <c r="AP107" s="3">
        <f>[2]หน้าผ้า!DP116</f>
        <v>45931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 xml:space="preserve"> /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0</v>
      </c>
    </row>
    <row r="108" spans="1:56" ht="27.75" customHeight="1" x14ac:dyDescent="0.45">
      <c r="A108" s="3">
        <f>[2]หน้าผ้า!C117</f>
        <v>45892</v>
      </c>
      <c r="B108" s="14" t="str">
        <f>[2]หน้าผ้า!B117</f>
        <v>MK68-001024</v>
      </c>
      <c r="C108" s="9" t="str">
        <f>[2]หน้าผ้า!E117</f>
        <v>บจก.อินเทคค์ โกลบอล</v>
      </c>
      <c r="D108" s="13" t="str">
        <f>[2]หน้าผ้า!F117</f>
        <v>เฟิร์สช้อย 913</v>
      </c>
      <c r="E108" s="9">
        <f>[2]หน้าผ้า!G117</f>
        <v>20</v>
      </c>
      <c r="F108" s="9">
        <f>[2]หน้าผ้า!H117</f>
        <v>36</v>
      </c>
      <c r="G108" s="9" t="str">
        <f>[2]หน้าผ้า!I117</f>
        <v>ขาว</v>
      </c>
      <c r="H108" s="9" t="str">
        <f>[2]หน้าผ้า!J117</f>
        <v>ด้าน</v>
      </c>
      <c r="I108" s="9">
        <f>[2]หน้าผ้า!L117</f>
        <v>100</v>
      </c>
      <c r="J108" s="9" t="str">
        <f>[2]หน้าผ้า!M117</f>
        <v>±</v>
      </c>
      <c r="K108" s="9">
        <f>[2]หน้าผ้า!N117</f>
        <v>5</v>
      </c>
      <c r="L108" s="9" t="str">
        <f>[2]หน้าผ้า!R117</f>
        <v>จับจีบ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>มัด80 ใช้สายรัด</v>
      </c>
      <c r="T108" s="12">
        <f>[2]หน้าผ้า!X117</f>
        <v>45936</v>
      </c>
      <c r="U108" s="11">
        <f>[2]หน้าผ้า!AA117</f>
        <v>640</v>
      </c>
      <c r="V108" s="10">
        <f>[2]หน้าผ้า!AJ117</f>
        <v>0</v>
      </c>
      <c r="W108" s="10">
        <f>[2]หน้าผ้า!AL117</f>
        <v>640</v>
      </c>
      <c r="X108" s="10">
        <f>[2]หน้าผ้า!AM117</f>
        <v>0</v>
      </c>
      <c r="Y108" s="10">
        <f>[2]หน้าผ้า!AN117</f>
        <v>672</v>
      </c>
      <c r="Z108" s="9" t="str">
        <f>[2]หน้าผ้า!AO117</f>
        <v>WSWT2025800SM</v>
      </c>
      <c r="AA108" s="8">
        <f>[2]หน้าผ้า!AQ117</f>
        <v>670.56000000000006</v>
      </c>
      <c r="AB108" s="8">
        <f>[2]หน้าผ้า!AR117</f>
        <v>670.56000000000006</v>
      </c>
      <c r="AC108" s="8">
        <f>[2]หน้าผ้า!AS117</f>
        <v>0</v>
      </c>
      <c r="AD108" s="8">
        <f>[2]หน้าผ้า!AT117</f>
        <v>0</v>
      </c>
      <c r="AE108" s="8">
        <f>[2]หน้าผ้า!AU117</f>
        <v>670.56000000000006</v>
      </c>
      <c r="AF108" s="8">
        <f>[2]หน้าผ้า!AI117</f>
        <v>0</v>
      </c>
      <c r="AG108" s="1" t="str">
        <f>[3]หน้าผ้า!DC120</f>
        <v>ยังไม่ได้พิมพ์</v>
      </c>
      <c r="AH108" s="1" t="str">
        <f>[2]หน้าผ้า!DL117</f>
        <v>P6</v>
      </c>
      <c r="AI108" s="1">
        <f>[2]หน้าผ้า!DM117</f>
        <v>4</v>
      </c>
      <c r="AJ108" s="3">
        <f>[2]หน้าผ้า!DN117</f>
        <v>45936</v>
      </c>
      <c r="AK108" s="3">
        <f>[2]หน้าผ้า!DQ117</f>
        <v>45932</v>
      </c>
      <c r="AL108" s="3">
        <f>[2]หน้าผ้า!DR117</f>
        <v>45925</v>
      </c>
      <c r="AM108" s="3">
        <f>[2]หน้าผ้า!DS117</f>
        <v>45933</v>
      </c>
      <c r="AN108" s="3">
        <f>[2]หน้าผ้า!DT117</f>
        <v>45934</v>
      </c>
      <c r="AO108" s="3">
        <f>[2]หน้าผ้า!DU117</f>
        <v>45935</v>
      </c>
      <c r="AP108" s="3">
        <f>[2]หน้าผ้า!DP117</f>
        <v>45931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 xml:space="preserve"> /</v>
      </c>
      <c r="AY108" s="2" t="str">
        <f>[2]หน้าผ้า!AG117</f>
        <v>สีผิดเบอร์280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0</v>
      </c>
    </row>
    <row r="109" spans="1:56" ht="27.75" customHeight="1" x14ac:dyDescent="0.45">
      <c r="A109" s="3">
        <f>[2]หน้าผ้า!C118</f>
        <v>45919</v>
      </c>
      <c r="B109" s="14" t="str">
        <f>[2]หน้าผ้า!B118</f>
        <v>MK68-001122</v>
      </c>
      <c r="C109" s="9" t="str">
        <f>[2]หน้าผ้า!E118</f>
        <v>บจก.อินเทคค์ โกลบอล</v>
      </c>
      <c r="D109" s="13" t="str">
        <f>[2]หน้าผ้า!F118</f>
        <v>เพอเฟคค์ 914</v>
      </c>
      <c r="E109" s="9">
        <f>[2]หน้าผ้า!G118</f>
        <v>20</v>
      </c>
      <c r="F109" s="9">
        <f>[2]หน้าผ้า!H118</f>
        <v>36</v>
      </c>
      <c r="G109" s="9" t="str">
        <f>[2]หน้าผ้า!I118</f>
        <v>ขาว</v>
      </c>
      <c r="H109" s="9" t="str">
        <f>[2]หน้าผ้า!J118</f>
        <v>ด้าน</v>
      </c>
      <c r="I109" s="9">
        <f>[2]หน้าผ้า!L118</f>
        <v>100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จับจีบ4"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>มัด80 ใช้สายรัด</v>
      </c>
      <c r="T109" s="12">
        <f>[2]หน้าผ้า!X118</f>
        <v>45936</v>
      </c>
      <c r="U109" s="11">
        <f>[2]หน้าผ้า!AA118</f>
        <v>20000</v>
      </c>
      <c r="V109" s="10">
        <f>[2]หน้าผ้า!AJ118</f>
        <v>0</v>
      </c>
      <c r="W109" s="10">
        <f>[2]หน้าผ้า!AL118</f>
        <v>20000</v>
      </c>
      <c r="X109" s="10">
        <f>[2]หน้าผ้า!AM118</f>
        <v>0</v>
      </c>
      <c r="Y109" s="10">
        <f>[2]หน้าผ้า!AN118</f>
        <v>21000</v>
      </c>
      <c r="Z109" s="9" t="str">
        <f>[2]หน้าผ้า!AO118</f>
        <v>WSWT2025800SM</v>
      </c>
      <c r="AA109" s="8">
        <f>[2]หน้าผ้า!AQ118</f>
        <v>20955</v>
      </c>
      <c r="AB109" s="8">
        <f>[2]หน้าผ้า!AR118</f>
        <v>20955</v>
      </c>
      <c r="AC109" s="8">
        <f>[2]หน้าผ้า!AS118</f>
        <v>0</v>
      </c>
      <c r="AD109" s="8">
        <f>[2]หน้าผ้า!AT118</f>
        <v>0</v>
      </c>
      <c r="AE109" s="8">
        <f>[2]หน้าผ้า!AU118</f>
        <v>20955</v>
      </c>
      <c r="AF109" s="8">
        <f>[2]หน้าผ้า!AI118</f>
        <v>0</v>
      </c>
      <c r="AG109" s="1" t="str">
        <f>[3]หน้าผ้า!DC121</f>
        <v>ยังไม่ได้พิมพ์</v>
      </c>
      <c r="AH109" s="1" t="str">
        <f>[2]หน้าผ้า!DL118</f>
        <v>P6</v>
      </c>
      <c r="AI109" s="1">
        <f>[2]หน้าผ้า!DM118</f>
        <v>4</v>
      </c>
      <c r="AJ109" s="3">
        <f>[2]หน้าผ้า!DN118</f>
        <v>45936</v>
      </c>
      <c r="AK109" s="3">
        <f>[2]หน้าผ้า!DQ118</f>
        <v>45932</v>
      </c>
      <c r="AL109" s="3">
        <f>[2]หน้าผ้า!DR118</f>
        <v>45925</v>
      </c>
      <c r="AM109" s="3">
        <f>[2]หน้าผ้า!DS118</f>
        <v>45933</v>
      </c>
      <c r="AN109" s="3">
        <f>[2]หน้าผ้า!DT118</f>
        <v>45934</v>
      </c>
      <c r="AO109" s="3">
        <f>[2]หน้าผ้า!DU118</f>
        <v>45935</v>
      </c>
      <c r="AP109" s="3">
        <f>[2]หน้าผ้า!DP118</f>
        <v>45931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 xml:space="preserve"> /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0</v>
      </c>
    </row>
    <row r="110" spans="1:56" ht="27.75" customHeight="1" x14ac:dyDescent="0.45">
      <c r="A110" s="3">
        <f>[2]หน้าผ้า!C119</f>
        <v>45796</v>
      </c>
      <c r="B110" s="14" t="str">
        <f>[2]หน้าผ้า!B119</f>
        <v>MK68-000675</v>
      </c>
      <c r="C110" s="9" t="str">
        <f>[2]หน้าผ้า!E119</f>
        <v>บจก.อินเทคค์ โกลบอล</v>
      </c>
      <c r="D110" s="13" t="str">
        <f>[2]หน้าผ้า!F119</f>
        <v>เพอเฟคค์ 914</v>
      </c>
      <c r="E110" s="9">
        <f>[2]หน้าผ้า!G119</f>
        <v>20</v>
      </c>
      <c r="F110" s="9">
        <f>[2]หน้าผ้า!H119</f>
        <v>36</v>
      </c>
      <c r="G110" s="9" t="str">
        <f>[2]หน้าผ้า!I119</f>
        <v>ขาว</v>
      </c>
      <c r="H110" s="9" t="str">
        <f>[2]หน้าผ้า!J119</f>
        <v>ด้าน</v>
      </c>
      <c r="I110" s="9">
        <f>[2]หน้าผ้า!L119</f>
        <v>100</v>
      </c>
      <c r="J110" s="9" t="str">
        <f>[2]หน้าผ้า!M119</f>
        <v>±</v>
      </c>
      <c r="K110" s="9">
        <f>[2]หน้าผ้า!N119</f>
        <v>5</v>
      </c>
      <c r="L110" s="9" t="str">
        <f>[2]หน้าผ้า!R119</f>
        <v>จับจีบ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>มัด80 ใช้สายรัด</v>
      </c>
      <c r="T110" s="12">
        <f>[2]หน้าผ้า!X119</f>
        <v>45936</v>
      </c>
      <c r="U110" s="11">
        <f>[2]หน้าผ้า!AA119</f>
        <v>240</v>
      </c>
      <c r="V110" s="10">
        <f>[2]หน้าผ้า!AJ119</f>
        <v>0</v>
      </c>
      <c r="W110" s="10">
        <f>[2]หน้าผ้า!AL119</f>
        <v>240</v>
      </c>
      <c r="X110" s="10">
        <f>[2]หน้าผ้า!AM119</f>
        <v>0</v>
      </c>
      <c r="Y110" s="10">
        <f>[2]หน้าผ้า!AN119</f>
        <v>252</v>
      </c>
      <c r="Z110" s="9" t="str">
        <f>[2]หน้าผ้า!AO119</f>
        <v>WSWT2025800SM</v>
      </c>
      <c r="AA110" s="8">
        <f>[2]หน้าผ้า!AQ119</f>
        <v>251.46</v>
      </c>
      <c r="AB110" s="8">
        <f>[2]หน้าผ้า!AR119</f>
        <v>251.46</v>
      </c>
      <c r="AC110" s="8">
        <f>[2]หน้าผ้า!AS119</f>
        <v>0</v>
      </c>
      <c r="AD110" s="8">
        <f>[2]หน้าผ้า!AT119</f>
        <v>0</v>
      </c>
      <c r="AE110" s="8">
        <f>[2]หน้าผ้า!AU119</f>
        <v>251.46</v>
      </c>
      <c r="AF110" s="8">
        <f>[2]หน้าผ้า!AI119</f>
        <v>0</v>
      </c>
      <c r="AG110" s="1" t="str">
        <f>[3]หน้าผ้า!DC122</f>
        <v>รอตัด</v>
      </c>
      <c r="AH110" s="1" t="str">
        <f>[2]หน้าผ้า!DL119</f>
        <v>P6</v>
      </c>
      <c r="AI110" s="1">
        <f>[2]หน้าผ้า!DM119</f>
        <v>4</v>
      </c>
      <c r="AJ110" s="3">
        <f>[2]หน้าผ้า!DN119</f>
        <v>45936</v>
      </c>
      <c r="AK110" s="3">
        <f>[2]หน้าผ้า!DQ119</f>
        <v>45932</v>
      </c>
      <c r="AL110" s="3">
        <f>[2]หน้าผ้า!DR119</f>
        <v>45925</v>
      </c>
      <c r="AM110" s="3">
        <f>[2]หน้าผ้า!DS119</f>
        <v>45933</v>
      </c>
      <c r="AN110" s="3">
        <f>[2]หน้าผ้า!DT119</f>
        <v>45934</v>
      </c>
      <c r="AO110" s="3">
        <f>[2]หน้าผ้า!DU119</f>
        <v>45935</v>
      </c>
      <c r="AP110" s="3">
        <f>[2]หน้าผ้า!DP119</f>
        <v>45931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 t="str">
        <f>[2]หน้าผ้า!ED119</f>
        <v xml:space="preserve"> /</v>
      </c>
      <c r="AY110" s="2" t="str">
        <f>[2]หน้าผ้า!AG119</f>
        <v>2/6---6/6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0</v>
      </c>
    </row>
    <row r="111" spans="1:56" ht="27.75" customHeight="1" x14ac:dyDescent="0.45">
      <c r="A111" s="3">
        <f>[2]หน้าผ้า!C120</f>
        <v>45916</v>
      </c>
      <c r="B111" s="14" t="str">
        <f>[2]หน้าผ้า!B120</f>
        <v>MK68-001119</v>
      </c>
      <c r="C111" s="9" t="str">
        <f>[2]หน้าผ้า!E120</f>
        <v>บจก.ซันฟีด</v>
      </c>
      <c r="D111" s="13">
        <f>[2]หน้าผ้า!F120</f>
        <v>953</v>
      </c>
      <c r="E111" s="9">
        <f>[2]หน้าผ้า!G120</f>
        <v>20</v>
      </c>
      <c r="F111" s="9">
        <f>[2]หน้าผ้า!H120</f>
        <v>38</v>
      </c>
      <c r="G111" s="9" t="str">
        <f>[2]หน้าผ้า!I120</f>
        <v>ขาว</v>
      </c>
      <c r="H111" s="9" t="str">
        <f>[2]หน้าผ้า!J120</f>
        <v>ด้าน</v>
      </c>
      <c r="I111" s="9">
        <f>[2]หน้าผ้า!L120</f>
        <v>100</v>
      </c>
      <c r="J111" s="9" t="str">
        <f>[2]หน้าผ้า!M120</f>
        <v>+</v>
      </c>
      <c r="K111" s="9">
        <f>[2]หน้าผ้า!N120</f>
        <v>0</v>
      </c>
      <c r="L111" s="9" t="str">
        <f>[2]หน้าผ้า!R120</f>
        <v>บิด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 xml:space="preserve">300กระสอบแบนเต็มใบ </v>
      </c>
      <c r="T111" s="12">
        <f>[2]หน้าผ้า!X120</f>
        <v>45937</v>
      </c>
      <c r="U111" s="11">
        <f>[2]หน้าผ้า!AA120</f>
        <v>5000</v>
      </c>
      <c r="V111" s="10">
        <f>[2]หน้าผ้า!AJ120</f>
        <v>0</v>
      </c>
      <c r="W111" s="10">
        <f>[2]หน้าผ้า!AL120</f>
        <v>5000</v>
      </c>
      <c r="X111" s="10">
        <f>[2]หน้าผ้า!AM120</f>
        <v>0</v>
      </c>
      <c r="Y111" s="10">
        <f>[2]หน้าผ้า!AN120</f>
        <v>5250</v>
      </c>
      <c r="Z111" s="9" t="str">
        <f>[2]หน้าผ้า!AO120</f>
        <v>WSWT2025800SM</v>
      </c>
      <c r="AA111" s="8">
        <f>[2]หน้าผ้า!AQ120</f>
        <v>5518.15</v>
      </c>
      <c r="AB111" s="8">
        <f>[2]หน้าผ้า!AR120</f>
        <v>5518.15</v>
      </c>
      <c r="AC111" s="8">
        <f>[2]หน้าผ้า!AS120</f>
        <v>0</v>
      </c>
      <c r="AD111" s="8">
        <f>[2]หน้าผ้า!AT120</f>
        <v>0</v>
      </c>
      <c r="AE111" s="8">
        <f>[2]หน้าผ้า!AU120</f>
        <v>5518.15</v>
      </c>
      <c r="AF111" s="8">
        <f>[2]หน้าผ้า!AI120</f>
        <v>0</v>
      </c>
      <c r="AG111" s="1" t="str">
        <f>[3]หน้าผ้า!DC123</f>
        <v>รอตัด</v>
      </c>
      <c r="AH111" s="1" t="str">
        <f>[2]หน้าผ้า!DL120</f>
        <v>P6</v>
      </c>
      <c r="AI111" s="1">
        <f>[2]หน้าผ้า!DM120</f>
        <v>4</v>
      </c>
      <c r="AJ111" s="3">
        <f>[2]หน้าผ้า!DN120</f>
        <v>45937</v>
      </c>
      <c r="AK111" s="3">
        <f>[2]หน้าผ้า!DQ120</f>
        <v>45933</v>
      </c>
      <c r="AL111" s="3">
        <f>[2]หน้าผ้า!DR120</f>
        <v>45926</v>
      </c>
      <c r="AM111" s="3">
        <f>[2]หน้าผ้า!DS120</f>
        <v>45934</v>
      </c>
      <c r="AN111" s="3">
        <f>[2]หน้าผ้า!DT120</f>
        <v>45935</v>
      </c>
      <c r="AO111" s="3">
        <f>[2]หน้าผ้า!DU120</f>
        <v>45936</v>
      </c>
      <c r="AP111" s="3">
        <f>[2]หน้าผ้า!DP120</f>
        <v>45932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งานเคลือบ+พิมพ์</v>
      </c>
      <c r="AX111" s="2" t="str">
        <f>[2]หน้าผ้า!ED120</f>
        <v xml:space="preserve"> /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0</v>
      </c>
    </row>
    <row r="112" spans="1:56" ht="27.75" customHeight="1" x14ac:dyDescent="0.45">
      <c r="A112" s="3">
        <f>[2]หน้าผ้า!C121</f>
        <v>45916</v>
      </c>
      <c r="B112" s="14" t="str">
        <f>[2]หน้าผ้า!B121</f>
        <v>MK68-001119</v>
      </c>
      <c r="C112" s="9" t="str">
        <f>[2]หน้าผ้า!E121</f>
        <v>บจก.ซันฟีด</v>
      </c>
      <c r="D112" s="13">
        <f>[2]หน้าผ้า!F121</f>
        <v>956</v>
      </c>
      <c r="E112" s="9">
        <f>[2]หน้าผ้า!G121</f>
        <v>20</v>
      </c>
      <c r="F112" s="9">
        <f>[2]หน้าผ้า!H121</f>
        <v>38</v>
      </c>
      <c r="G112" s="9" t="str">
        <f>[2]หน้าผ้า!I121</f>
        <v>ขาว</v>
      </c>
      <c r="H112" s="9" t="str">
        <f>[2]หน้าผ้า!J121</f>
        <v>ด้าน</v>
      </c>
      <c r="I112" s="9">
        <f>[2]หน้าผ้า!L121</f>
        <v>100</v>
      </c>
      <c r="J112" s="9" t="str">
        <f>[2]หน้าผ้า!M121</f>
        <v>+</v>
      </c>
      <c r="K112" s="9">
        <f>[2]หน้าผ้า!N121</f>
        <v>0</v>
      </c>
      <c r="L112" s="9" t="str">
        <f>[2]หน้าผ้า!R121</f>
        <v>บิด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 xml:space="preserve">300กระสอบแบนเต็มใบ </v>
      </c>
      <c r="T112" s="12">
        <f>[2]หน้าผ้า!X121</f>
        <v>45937</v>
      </c>
      <c r="U112" s="11">
        <f>[2]หน้าผ้า!AA121</f>
        <v>2500</v>
      </c>
      <c r="V112" s="10">
        <f>[2]หน้าผ้า!AJ121</f>
        <v>0</v>
      </c>
      <c r="W112" s="10">
        <f>[2]หน้าผ้า!AL121</f>
        <v>2500</v>
      </c>
      <c r="X112" s="10">
        <f>[2]หน้าผ้า!AM121</f>
        <v>0</v>
      </c>
      <c r="Y112" s="10">
        <f>[2]หน้าผ้า!AN121</f>
        <v>2625</v>
      </c>
      <c r="Z112" s="9" t="str">
        <f>[2]หน้าผ้า!AO121</f>
        <v>WSWT2025800SM</v>
      </c>
      <c r="AA112" s="8">
        <f>[2]หน้าผ้า!AQ121</f>
        <v>2759.0749999999998</v>
      </c>
      <c r="AB112" s="8">
        <f>[2]หน้าผ้า!AR121</f>
        <v>2759.0749999999998</v>
      </c>
      <c r="AC112" s="8">
        <f>[2]หน้าผ้า!AS121</f>
        <v>0</v>
      </c>
      <c r="AD112" s="8">
        <f>[2]หน้าผ้า!AT121</f>
        <v>0</v>
      </c>
      <c r="AE112" s="8">
        <f>[2]หน้าผ้า!AU121</f>
        <v>2759.0749999999998</v>
      </c>
      <c r="AF112" s="8">
        <f>[2]หน้าผ้า!AI121</f>
        <v>0</v>
      </c>
      <c r="AG112" s="1" t="str">
        <f>[3]หน้าผ้า!DC124</f>
        <v>ยังไม่ได้พิมพ์</v>
      </c>
      <c r="AH112" s="1" t="str">
        <f>[2]หน้าผ้า!DL121</f>
        <v>P6</v>
      </c>
      <c r="AI112" s="1">
        <f>[2]หน้าผ้า!DM121</f>
        <v>4</v>
      </c>
      <c r="AJ112" s="3">
        <f>[2]หน้าผ้า!DN121</f>
        <v>45937</v>
      </c>
      <c r="AK112" s="3">
        <f>[2]หน้าผ้า!DQ121</f>
        <v>45933</v>
      </c>
      <c r="AL112" s="3">
        <f>[2]หน้าผ้า!DR121</f>
        <v>45926</v>
      </c>
      <c r="AM112" s="3">
        <f>[2]หน้าผ้า!DS121</f>
        <v>45934</v>
      </c>
      <c r="AN112" s="3">
        <f>[2]หน้าผ้า!DT121</f>
        <v>45935</v>
      </c>
      <c r="AO112" s="3">
        <f>[2]หน้าผ้า!DU121</f>
        <v>45936</v>
      </c>
      <c r="AP112" s="3">
        <f>[2]หน้าผ้า!DP121</f>
        <v>45932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งานเคลือบ+พิมพ์</v>
      </c>
      <c r="AX112" s="2" t="str">
        <f>[2]หน้าผ้า!ED121</f>
        <v xml:space="preserve"> /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WRWT25850/WRWT25850</v>
      </c>
      <c r="BD112" s="56">
        <f>[2]หน้าผ้า!CA121</f>
        <v>0</v>
      </c>
    </row>
    <row r="113" spans="1:56" ht="27.75" customHeight="1" x14ac:dyDescent="0.45">
      <c r="A113" s="3">
        <f>[2]หน้าผ้า!C122</f>
        <v>45916</v>
      </c>
      <c r="B113" s="14" t="str">
        <f>[2]หน้าผ้า!B122</f>
        <v>MK68-001119</v>
      </c>
      <c r="C113" s="9" t="str">
        <f>[2]หน้าผ้า!E122</f>
        <v>บจก.ซันฟีด</v>
      </c>
      <c r="D113" s="13" t="str">
        <f>[2]หน้าผ้า!F122</f>
        <v>ขุนศึกเบอร์ 1</v>
      </c>
      <c r="E113" s="9">
        <f>[2]หน้าผ้า!G122</f>
        <v>20</v>
      </c>
      <c r="F113" s="9">
        <f>[2]หน้าผ้า!H122</f>
        <v>38</v>
      </c>
      <c r="G113" s="9" t="str">
        <f>[2]หน้าผ้า!I122</f>
        <v>ขาว</v>
      </c>
      <c r="H113" s="9" t="str">
        <f>[2]หน้าผ้า!J122</f>
        <v>ด้าน</v>
      </c>
      <c r="I113" s="9">
        <f>[2]หน้าผ้า!L122</f>
        <v>100</v>
      </c>
      <c r="J113" s="9" t="str">
        <f>[2]หน้าผ้า!M122</f>
        <v>+</v>
      </c>
      <c r="K113" s="9">
        <f>[2]หน้าผ้า!N122</f>
        <v>0</v>
      </c>
      <c r="L113" s="9" t="str">
        <f>[2]หน้าผ้า!R122</f>
        <v>บิด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 xml:space="preserve">300กระสอบแบนเต็มใบ </v>
      </c>
      <c r="T113" s="12">
        <f>[2]หน้าผ้า!X122</f>
        <v>45939</v>
      </c>
      <c r="U113" s="11">
        <f>[2]หน้าผ้า!AA122</f>
        <v>5000</v>
      </c>
      <c r="V113" s="10">
        <f>[2]หน้าผ้า!AJ122</f>
        <v>0</v>
      </c>
      <c r="W113" s="10">
        <f>[2]หน้าผ้า!AL122</f>
        <v>5000</v>
      </c>
      <c r="X113" s="10">
        <f>[2]หน้าผ้า!AM122</f>
        <v>5050</v>
      </c>
      <c r="Y113" s="10">
        <f>[2]หน้าผ้า!AN122</f>
        <v>0</v>
      </c>
      <c r="Z113" s="9" t="str">
        <f>[2]หน้าผ้า!AO122</f>
        <v>WSWT2025800SM</v>
      </c>
      <c r="AA113" s="8">
        <f>[2]หน้าผ้า!AQ122</f>
        <v>0</v>
      </c>
      <c r="AB113" s="8">
        <f>[2]หน้าผ้า!AR122</f>
        <v>0</v>
      </c>
      <c r="AC113" s="8">
        <f>[2]หน้าผ้า!AS122</f>
        <v>0</v>
      </c>
      <c r="AD113" s="8">
        <f>[2]หน้าผ้า!AT122</f>
        <v>0</v>
      </c>
      <c r="AE113" s="8">
        <f>[2]หน้าผ้า!AU122</f>
        <v>0</v>
      </c>
      <c r="AF113" s="8">
        <f>[2]หน้าผ้า!AI122</f>
        <v>0</v>
      </c>
      <c r="AG113" s="1" t="str">
        <f>[3]หน้าผ้า!DC125</f>
        <v>ยังไม่ได้พิมพ์</v>
      </c>
      <c r="AH113" s="1" t="str">
        <f>[2]หน้าผ้า!DL122</f>
        <v>P6</v>
      </c>
      <c r="AI113" s="1">
        <f>[2]หน้าผ้า!DM122</f>
        <v>4</v>
      </c>
      <c r="AJ113" s="3">
        <f>[2]หน้าผ้า!DN122</f>
        <v>45939</v>
      </c>
      <c r="AK113" s="3">
        <f>[2]หน้าผ้า!DQ122</f>
        <v>45935</v>
      </c>
      <c r="AL113" s="3">
        <f>[2]หน้าผ้า!DR122</f>
        <v>45928</v>
      </c>
      <c r="AM113" s="3">
        <f>[2]หน้าผ้า!DS122</f>
        <v>45936</v>
      </c>
      <c r="AN113" s="3">
        <f>[2]หน้าผ้า!DT122</f>
        <v>45937</v>
      </c>
      <c r="AO113" s="3">
        <f>[2]หน้าผ้า!DU122</f>
        <v>45938</v>
      </c>
      <c r="AP113" s="3">
        <f>[2]หน้าผ้า!DP122</f>
        <v>45934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งานเคลือบ+พิมพ์</v>
      </c>
      <c r="AX113" s="2" t="str">
        <f>[2]หน้าผ้า!ED122</f>
        <v xml:space="preserve"> /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WRWT25850/WRWT25850</v>
      </c>
      <c r="BD113" s="56">
        <f>[2]หน้าผ้า!CA122</f>
        <v>0</v>
      </c>
    </row>
    <row r="114" spans="1:56" ht="27.75" customHeight="1" x14ac:dyDescent="0.45">
      <c r="A114" s="3">
        <f>[2]หน้าผ้า!C123</f>
        <v>45916</v>
      </c>
      <c r="B114" s="14" t="str">
        <f>[2]หน้าผ้า!B123</f>
        <v>MK68-001119</v>
      </c>
      <c r="C114" s="9" t="str">
        <f>[2]หน้าผ้า!E123</f>
        <v>บจก.ซันฟีด</v>
      </c>
      <c r="D114" s="13" t="str">
        <f>[2]หน้าผ้า!F123</f>
        <v>ขุนศึกเบอร์ 2</v>
      </c>
      <c r="E114" s="9">
        <f>[2]หน้าผ้า!G123</f>
        <v>20</v>
      </c>
      <c r="F114" s="9">
        <f>[2]หน้าผ้า!H123</f>
        <v>38</v>
      </c>
      <c r="G114" s="9" t="str">
        <f>[2]หน้าผ้า!I123</f>
        <v>ขาว</v>
      </c>
      <c r="H114" s="9" t="str">
        <f>[2]หน้าผ้า!J123</f>
        <v>ด้าน</v>
      </c>
      <c r="I114" s="9">
        <f>[2]หน้าผ้า!L123</f>
        <v>100</v>
      </c>
      <c r="J114" s="9" t="str">
        <f>[2]หน้าผ้า!M123</f>
        <v>+</v>
      </c>
      <c r="K114" s="9">
        <f>[2]หน้าผ้า!N123</f>
        <v>0</v>
      </c>
      <c r="L114" s="9" t="str">
        <f>[2]หน้าผ้า!R123</f>
        <v>บิด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 xml:space="preserve">300กระสอบแบนเต็มใบ </v>
      </c>
      <c r="T114" s="12">
        <f>[2]หน้าผ้า!X123</f>
        <v>45939</v>
      </c>
      <c r="U114" s="11">
        <f>[2]หน้าผ้า!AA123</f>
        <v>5000</v>
      </c>
      <c r="V114" s="10">
        <f>[2]หน้าผ้า!AJ123</f>
        <v>0</v>
      </c>
      <c r="W114" s="10">
        <f>[2]หน้าผ้า!AL123</f>
        <v>5000</v>
      </c>
      <c r="X114" s="10">
        <f>[2]หน้าผ้า!AM123</f>
        <v>5900</v>
      </c>
      <c r="Y114" s="10">
        <f>[2]หน้าผ้า!AN123</f>
        <v>0</v>
      </c>
      <c r="Z114" s="9" t="str">
        <f>[2]หน้าผ้า!AO123</f>
        <v>WSWT2025800SM</v>
      </c>
      <c r="AA114" s="8">
        <f>[2]หน้าผ้า!AQ123</f>
        <v>0</v>
      </c>
      <c r="AB114" s="8">
        <f>[2]หน้าผ้า!AR123</f>
        <v>0</v>
      </c>
      <c r="AC114" s="8">
        <f>[2]หน้าผ้า!AS123</f>
        <v>0</v>
      </c>
      <c r="AD114" s="8">
        <f>[2]หน้าผ้า!AT123</f>
        <v>0</v>
      </c>
      <c r="AE114" s="8">
        <f>[2]หน้าผ้า!AU123</f>
        <v>0</v>
      </c>
      <c r="AF114" s="8">
        <f>[2]หน้าผ้า!AI123</f>
        <v>0</v>
      </c>
      <c r="AG114" s="1" t="str">
        <f>[3]หน้าผ้า!DC126</f>
        <v>ยังไม่ได้พิมพ์</v>
      </c>
      <c r="AH114" s="1" t="str">
        <f>[2]หน้าผ้า!DL123</f>
        <v>P6</v>
      </c>
      <c r="AI114" s="1">
        <f>[2]หน้าผ้า!DM123</f>
        <v>4</v>
      </c>
      <c r="AJ114" s="3">
        <f>[2]หน้าผ้า!DN123</f>
        <v>45939</v>
      </c>
      <c r="AK114" s="3">
        <f>[2]หน้าผ้า!DQ123</f>
        <v>45935</v>
      </c>
      <c r="AL114" s="3">
        <f>[2]หน้าผ้า!DR123</f>
        <v>45928</v>
      </c>
      <c r="AM114" s="3">
        <f>[2]หน้าผ้า!DS123</f>
        <v>45936</v>
      </c>
      <c r="AN114" s="3">
        <f>[2]หน้าผ้า!DT123</f>
        <v>45937</v>
      </c>
      <c r="AO114" s="3">
        <f>[2]หน้าผ้า!DU123</f>
        <v>45938</v>
      </c>
      <c r="AP114" s="3">
        <f>[2]หน้าผ้า!DP123</f>
        <v>45934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งานเคลือบ+พิมพ์</v>
      </c>
      <c r="AX114" s="2" t="str">
        <f>[2]หน้าผ้า!ED123</f>
        <v xml:space="preserve"> /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WRWT25850/WRWT25850</v>
      </c>
      <c r="BD114" s="56">
        <f>[2]หน้าผ้า!CA123</f>
        <v>0</v>
      </c>
    </row>
    <row r="115" spans="1:56" ht="27.75" customHeight="1" x14ac:dyDescent="0.45">
      <c r="A115" s="3">
        <f>[2]หน้าผ้า!C124</f>
        <v>45916</v>
      </c>
      <c r="B115" s="14" t="str">
        <f>[2]หน้าผ้า!B124</f>
        <v>MK68-001119</v>
      </c>
      <c r="C115" s="9" t="str">
        <f>[2]หน้าผ้า!E124</f>
        <v>บจก.ซันฟีด</v>
      </c>
      <c r="D115" s="13" t="str">
        <f>[2]หน้าผ้า!F124</f>
        <v>007</v>
      </c>
      <c r="E115" s="9">
        <f>[2]หน้าผ้า!G124</f>
        <v>20</v>
      </c>
      <c r="F115" s="9">
        <f>[2]หน้าผ้า!H124</f>
        <v>38</v>
      </c>
      <c r="G115" s="9" t="str">
        <f>[2]หน้าผ้า!I124</f>
        <v>ขาว</v>
      </c>
      <c r="H115" s="9" t="str">
        <f>[2]หน้าผ้า!J124</f>
        <v>ด้าน</v>
      </c>
      <c r="I115" s="9">
        <f>[2]หน้าผ้า!L124</f>
        <v>100</v>
      </c>
      <c r="J115" s="9" t="str">
        <f>[2]หน้าผ้า!M124</f>
        <v>+</v>
      </c>
      <c r="K115" s="9">
        <f>[2]หน้าผ้า!N124</f>
        <v>0</v>
      </c>
      <c r="L115" s="9" t="str">
        <f>[2]หน้าผ้า!R124</f>
        <v>บิด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 xml:space="preserve">300กระสอบแบนเต็มใบ </v>
      </c>
      <c r="T115" s="12">
        <f>[2]หน้าผ้า!X124</f>
        <v>45940</v>
      </c>
      <c r="U115" s="11">
        <f>[2]หน้าผ้า!AA124</f>
        <v>2500</v>
      </c>
      <c r="V115" s="10">
        <f>[2]หน้าผ้า!AJ124</f>
        <v>0</v>
      </c>
      <c r="W115" s="10">
        <f>[2]หน้าผ้า!AL124</f>
        <v>2500</v>
      </c>
      <c r="X115" s="10">
        <f>[2]หน้าผ้า!AM124</f>
        <v>0</v>
      </c>
      <c r="Y115" s="10">
        <f>[2]หน้าผ้า!AN124</f>
        <v>2625</v>
      </c>
      <c r="Z115" s="9" t="str">
        <f>[2]หน้าผ้า!AO124</f>
        <v>WSWT2025800SM</v>
      </c>
      <c r="AA115" s="8">
        <f>[2]หน้าผ้า!AQ124</f>
        <v>2759.0749999999998</v>
      </c>
      <c r="AB115" s="8">
        <f>[2]หน้าผ้า!AR124</f>
        <v>2759.0749999999998</v>
      </c>
      <c r="AC115" s="8">
        <f>[2]หน้าผ้า!AS124</f>
        <v>0</v>
      </c>
      <c r="AD115" s="8">
        <f>[2]หน้าผ้า!AT124</f>
        <v>0</v>
      </c>
      <c r="AE115" s="8">
        <f>[2]หน้าผ้า!AU124</f>
        <v>2759.0749999999998</v>
      </c>
      <c r="AF115" s="8">
        <f>[2]หน้าผ้า!AI124</f>
        <v>0</v>
      </c>
      <c r="AG115" s="1" t="str">
        <f>[3]หน้าผ้า!DC127</f>
        <v>พร้อมส่ง</v>
      </c>
      <c r="AH115" s="1" t="str">
        <f>[2]หน้าผ้า!DL124</f>
        <v>P6</v>
      </c>
      <c r="AI115" s="1">
        <f>[2]หน้าผ้า!DM124</f>
        <v>4</v>
      </c>
      <c r="AJ115" s="3">
        <f>[2]หน้าผ้า!DN124</f>
        <v>45940</v>
      </c>
      <c r="AK115" s="3">
        <f>[2]หน้าผ้า!DQ124</f>
        <v>45936</v>
      </c>
      <c r="AL115" s="3">
        <f>[2]หน้าผ้า!DR124</f>
        <v>45929</v>
      </c>
      <c r="AM115" s="3">
        <f>[2]หน้าผ้า!DS124</f>
        <v>45937</v>
      </c>
      <c r="AN115" s="3">
        <f>[2]หน้าผ้า!DT124</f>
        <v>45938</v>
      </c>
      <c r="AO115" s="3">
        <f>[2]หน้าผ้า!DU124</f>
        <v>45939</v>
      </c>
      <c r="AP115" s="3">
        <f>[2]หน้าผ้า!DP124</f>
        <v>45935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งานเคลือบ+พิมพ์</v>
      </c>
      <c r="AX115" s="2" t="str">
        <f>[2]หน้าผ้า!ED124</f>
        <v xml:space="preserve"> /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WRWT25850/WRWT25850</v>
      </c>
      <c r="BD115" s="56">
        <f>[2]หน้าผ้า!CA124</f>
        <v>0</v>
      </c>
    </row>
    <row r="116" spans="1:56" ht="27.75" customHeight="1" x14ac:dyDescent="0.45">
      <c r="A116" s="3">
        <f>[2]หน้าผ้า!C125</f>
        <v>45916</v>
      </c>
      <c r="B116" s="14" t="str">
        <f>[2]หน้าผ้า!B125</f>
        <v>MK68-001119</v>
      </c>
      <c r="C116" s="9" t="str">
        <f>[2]หน้าผ้า!E125</f>
        <v>บจก.ซันฟีด</v>
      </c>
      <c r="D116" s="13">
        <f>[2]หน้าผ้า!F125</f>
        <v>952</v>
      </c>
      <c r="E116" s="9">
        <f>[2]หน้าผ้า!G125</f>
        <v>20</v>
      </c>
      <c r="F116" s="9">
        <f>[2]หน้าผ้า!H125</f>
        <v>38</v>
      </c>
      <c r="G116" s="9" t="str">
        <f>[2]หน้าผ้า!I125</f>
        <v>ขาว</v>
      </c>
      <c r="H116" s="9" t="str">
        <f>[2]หน้าผ้า!J125</f>
        <v>ด้าน</v>
      </c>
      <c r="I116" s="9">
        <f>[2]หน้าผ้า!L125</f>
        <v>100</v>
      </c>
      <c r="J116" s="9" t="str">
        <f>[2]หน้าผ้า!M125</f>
        <v>+</v>
      </c>
      <c r="K116" s="9">
        <f>[2]หน้าผ้า!N125</f>
        <v>0</v>
      </c>
      <c r="L116" s="9" t="str">
        <f>[2]หน้าผ้า!R125</f>
        <v>บิด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 xml:space="preserve">300กระสอบแบนเต็มใบ </v>
      </c>
      <c r="T116" s="12">
        <f>[2]หน้าผ้า!X125</f>
        <v>45940</v>
      </c>
      <c r="U116" s="11">
        <f>[2]หน้าผ้า!AA125</f>
        <v>5000</v>
      </c>
      <c r="V116" s="10">
        <f>[2]หน้าผ้า!AJ125</f>
        <v>0</v>
      </c>
      <c r="W116" s="10">
        <f>[2]หน้าผ้า!AL125</f>
        <v>5000</v>
      </c>
      <c r="X116" s="10">
        <f>[2]หน้าผ้า!AM125</f>
        <v>0</v>
      </c>
      <c r="Y116" s="10">
        <f>[2]หน้าผ้า!AN125</f>
        <v>5250</v>
      </c>
      <c r="Z116" s="9" t="str">
        <f>[2]หน้าผ้า!AO125</f>
        <v>WSWT2025800SM</v>
      </c>
      <c r="AA116" s="8">
        <f>[2]หน้าผ้า!AQ125</f>
        <v>5518.15</v>
      </c>
      <c r="AB116" s="8">
        <f>[2]หน้าผ้า!AR125</f>
        <v>5518.15</v>
      </c>
      <c r="AC116" s="8">
        <f>[2]หน้าผ้า!AS125</f>
        <v>0</v>
      </c>
      <c r="AD116" s="8">
        <f>[2]หน้าผ้า!AT125</f>
        <v>0</v>
      </c>
      <c r="AE116" s="8">
        <f>[2]หน้าผ้า!AU125</f>
        <v>5518.15</v>
      </c>
      <c r="AF116" s="8">
        <f>[2]หน้าผ้า!AI125</f>
        <v>0</v>
      </c>
      <c r="AG116" s="1" t="str">
        <f>[3]หน้าผ้า!DC128</f>
        <v>พร้อมส่ง</v>
      </c>
      <c r="AH116" s="1" t="str">
        <f>[2]หน้าผ้า!DL125</f>
        <v>P6</v>
      </c>
      <c r="AI116" s="1">
        <f>[2]หน้าผ้า!DM125</f>
        <v>4</v>
      </c>
      <c r="AJ116" s="3">
        <f>[2]หน้าผ้า!DN125</f>
        <v>45940</v>
      </c>
      <c r="AK116" s="3">
        <f>[2]หน้าผ้า!DQ125</f>
        <v>45936</v>
      </c>
      <c r="AL116" s="3">
        <f>[2]หน้าผ้า!DR125</f>
        <v>45929</v>
      </c>
      <c r="AM116" s="3">
        <f>[2]หน้าผ้า!DS125</f>
        <v>45937</v>
      </c>
      <c r="AN116" s="3">
        <f>[2]หน้าผ้า!DT125</f>
        <v>45938</v>
      </c>
      <c r="AO116" s="3">
        <f>[2]หน้าผ้า!DU125</f>
        <v>45939</v>
      </c>
      <c r="AP116" s="3">
        <f>[2]หน้าผ้า!DP125</f>
        <v>45935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งานเคลือบ+พิมพ์</v>
      </c>
      <c r="AX116" s="2" t="str">
        <f>[2]หน้าผ้า!ED125</f>
        <v xml:space="preserve"> /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WRWT25850/WRWT25850</v>
      </c>
      <c r="BD116" s="56">
        <f>[2]หน้าผ้า!CA125</f>
        <v>0</v>
      </c>
    </row>
    <row r="117" spans="1:56" ht="27.75" customHeight="1" x14ac:dyDescent="0.45">
      <c r="A117" s="3">
        <f>[2]หน้าผ้า!C126</f>
        <v>45919</v>
      </c>
      <c r="B117" s="14" t="str">
        <f>[2]หน้าผ้า!B126</f>
        <v>MK68-001121</v>
      </c>
      <c r="C117" s="9" t="str">
        <f>[2]หน้าผ้า!E126</f>
        <v>บจก.อินเทคค์ โกลบอล</v>
      </c>
      <c r="D117" s="13" t="str">
        <f>[2]หน้าผ้า!F126</f>
        <v>เฟิร์สช้อย 911</v>
      </c>
      <c r="E117" s="9">
        <f>[2]หน้าผ้า!G126</f>
        <v>20</v>
      </c>
      <c r="F117" s="9">
        <f>[2]หน้าผ้า!H126</f>
        <v>36</v>
      </c>
      <c r="G117" s="9" t="str">
        <f>[2]หน้าผ้า!I126</f>
        <v>ขาว</v>
      </c>
      <c r="H117" s="9" t="str">
        <f>[2]หน้าผ้า!J126</f>
        <v>ด้าน</v>
      </c>
      <c r="I117" s="9">
        <f>[2]หน้าผ้า!L126</f>
        <v>100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จับจีบ4"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มัด80 ใช้สายรัด</v>
      </c>
      <c r="T117" s="12">
        <f>[2]หน้าผ้า!X126</f>
        <v>45941</v>
      </c>
      <c r="U117" s="11">
        <f>[2]หน้าผ้า!AA126</f>
        <v>5040</v>
      </c>
      <c r="V117" s="10">
        <f>[2]หน้าผ้า!AJ126</f>
        <v>0</v>
      </c>
      <c r="W117" s="10">
        <f>[2]หน้าผ้า!AL126</f>
        <v>5040</v>
      </c>
      <c r="X117" s="10">
        <f>[2]หน้าผ้า!AM126</f>
        <v>0</v>
      </c>
      <c r="Y117" s="10">
        <f>[2]หน้าผ้า!AN126</f>
        <v>5292</v>
      </c>
      <c r="Z117" s="9" t="str">
        <f>[2]หน้าผ้า!AO126</f>
        <v>WSWT2025800SM</v>
      </c>
      <c r="AA117" s="8">
        <f>[2]หน้าผ้า!AQ126</f>
        <v>5280.6600000000008</v>
      </c>
      <c r="AB117" s="8">
        <f>[2]หน้าผ้า!AR126</f>
        <v>5280.6600000000008</v>
      </c>
      <c r="AC117" s="8">
        <f>[2]หน้าผ้า!AS126</f>
        <v>0</v>
      </c>
      <c r="AD117" s="8">
        <f>[2]หน้าผ้า!AT126</f>
        <v>0</v>
      </c>
      <c r="AE117" s="8">
        <f>[2]หน้าผ้า!AU126</f>
        <v>5280.6600000000008</v>
      </c>
      <c r="AF117" s="8">
        <f>[2]หน้าผ้า!AI126</f>
        <v>0</v>
      </c>
      <c r="AG117" s="1" t="str">
        <f>[3]หน้าผ้า!DC129</f>
        <v>พิมพ์ไม่ครบ</v>
      </c>
      <c r="AH117" s="1" t="str">
        <f>[2]หน้าผ้า!DL126</f>
        <v>P6</v>
      </c>
      <c r="AI117" s="1">
        <f>[2]หน้าผ้า!DM126</f>
        <v>4</v>
      </c>
      <c r="AJ117" s="3">
        <f>[2]หน้าผ้า!DN126</f>
        <v>45941</v>
      </c>
      <c r="AK117" s="3">
        <f>[2]หน้าผ้า!DQ126</f>
        <v>45937</v>
      </c>
      <c r="AL117" s="3">
        <f>[2]หน้าผ้า!DR126</f>
        <v>45930</v>
      </c>
      <c r="AM117" s="3">
        <f>[2]หน้าผ้า!DS126</f>
        <v>45938</v>
      </c>
      <c r="AN117" s="3">
        <f>[2]หน้าผ้า!DT126</f>
        <v>45939</v>
      </c>
      <c r="AO117" s="3">
        <f>[2]หน้าผ้า!DU126</f>
        <v>45940</v>
      </c>
      <c r="AP117" s="3">
        <f>[2]หน้าผ้า!DP126</f>
        <v>45936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 t="str">
        <f>[2]หน้าผ้า!ED126</f>
        <v xml:space="preserve"> /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WRWT25850/WRWT25850</v>
      </c>
      <c r="BD117" s="56">
        <f>[2]หน้าผ้า!CA126</f>
        <v>0</v>
      </c>
    </row>
    <row r="118" spans="1:56" ht="27.75" customHeight="1" x14ac:dyDescent="0.45">
      <c r="A118" s="3">
        <f>[2]หน้าผ้า!C127</f>
        <v>45918</v>
      </c>
      <c r="B118" s="14" t="str">
        <f>[2]หน้าผ้า!B127</f>
        <v>MK68-001120</v>
      </c>
      <c r="C118" s="9" t="str">
        <f>[2]หน้าผ้า!E127</f>
        <v>บจก.เอสพีเอ็ม อาหารสัตว์</v>
      </c>
      <c r="D118" s="13" t="str">
        <f>[2]หน้าผ้า!F127</f>
        <v>B922</v>
      </c>
      <c r="E118" s="9">
        <f>[2]หน้าผ้า!G127</f>
        <v>20</v>
      </c>
      <c r="F118" s="9">
        <f>[2]หน้าผ้า!H127</f>
        <v>38</v>
      </c>
      <c r="G118" s="9" t="str">
        <f>[2]หน้าผ้า!I127</f>
        <v>ขาว</v>
      </c>
      <c r="H118" s="9" t="str">
        <f>[2]หน้าผ้า!J127</f>
        <v>ใส</v>
      </c>
      <c r="I118" s="9">
        <f>[2]หน้าผ้า!L127</f>
        <v>100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[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500กระสอบแบน</v>
      </c>
      <c r="T118" s="12">
        <f>[2]หน้าผ้า!X127</f>
        <v>45944</v>
      </c>
      <c r="U118" s="11">
        <f>[2]หน้าผ้า!AA127</f>
        <v>616</v>
      </c>
      <c r="V118" s="10">
        <f>[2]หน้าผ้า!AJ127</f>
        <v>616</v>
      </c>
      <c r="W118" s="10">
        <f>[2]หน้าผ้า!AL127</f>
        <v>0</v>
      </c>
      <c r="X118" s="10">
        <f>[2]หน้าผ้า!AM127</f>
        <v>0</v>
      </c>
      <c r="Y118" s="10">
        <f>[2]หน้าผ้า!AN127</f>
        <v>0</v>
      </c>
      <c r="Z118" s="9" t="str">
        <f>[2]หน้าผ้า!AO127</f>
        <v>WSWT2025800SM</v>
      </c>
      <c r="AA118" s="8">
        <f>[2]หน้าผ้า!AQ127</f>
        <v>0</v>
      </c>
      <c r="AB118" s="8">
        <f>[2]หน้าผ้า!AR127</f>
        <v>0</v>
      </c>
      <c r="AC118" s="8">
        <f>[2]หน้าผ้า!AS127</f>
        <v>0</v>
      </c>
      <c r="AD118" s="8">
        <f>[2]หน้าผ้า!AT127</f>
        <v>0</v>
      </c>
      <c r="AE118" s="8">
        <f>[2]หน้าผ้า!AU127</f>
        <v>0</v>
      </c>
      <c r="AF118" s="8">
        <f>[2]หน้าผ้า!AI127</f>
        <v>0</v>
      </c>
      <c r="AG118" s="1" t="str">
        <f>[3]หน้าผ้า!DC130</f>
        <v>ยังไม่ได้พิมพ์</v>
      </c>
      <c r="AH118" s="1">
        <f>[2]หน้าผ้า!DL127</f>
        <v>0</v>
      </c>
      <c r="AI118" s="1">
        <f>[2]หน้าผ้า!DM127</f>
        <v>0</v>
      </c>
      <c r="AJ118" s="3">
        <f>[2]หน้าผ้า!DN127</f>
        <v>0</v>
      </c>
      <c r="AK118" s="3">
        <f>[2]หน้าผ้า!DQ127</f>
        <v>0</v>
      </c>
      <c r="AL118" s="3">
        <f>[2]หน้าผ้า!DR127</f>
        <v>0</v>
      </c>
      <c r="AM118" s="3">
        <f>[2]หน้าผ้า!DS127</f>
        <v>0</v>
      </c>
      <c r="AN118" s="3">
        <f>[2]หน้าผ้า!DT127</f>
        <v>0</v>
      </c>
      <c r="AO118" s="3">
        <f>[2]หน้าผ้า!DU127</f>
        <v>0</v>
      </c>
      <c r="AP118" s="3">
        <f>[2]หน้าผ้า!DP127</f>
        <v>0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>
        <f>[2]หน้าผ้า!EC127</f>
        <v>0</v>
      </c>
      <c r="AX118" s="2">
        <f>[2]หน้าผ้า!ED127</f>
        <v>0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WRWT25850/WRWT25850</v>
      </c>
      <c r="BD118" s="56">
        <f>[2]หน้าผ้า!CA127</f>
        <v>0</v>
      </c>
    </row>
    <row r="119" spans="1:56" ht="27.75" customHeight="1" x14ac:dyDescent="0.45">
      <c r="A119" s="3">
        <f>[2]หน้าผ้า!C128</f>
        <v>45877</v>
      </c>
      <c r="B119" s="14" t="str">
        <f>[2]หน้าผ้า!B128</f>
        <v>MK68-000990</v>
      </c>
      <c r="C119" s="9" t="str">
        <f>[2]หน้าผ้า!E128</f>
        <v>บจก.เอสพีเอ็ม อาหารสัตว์</v>
      </c>
      <c r="D119" s="13" t="str">
        <f>[2]หน้าผ้า!F128</f>
        <v>SW 441 PLUS</v>
      </c>
      <c r="E119" s="9">
        <f>[2]หน้าผ้า!G128</f>
        <v>20</v>
      </c>
      <c r="F119" s="9">
        <f>[2]หน้าผ้า!H128</f>
        <v>38</v>
      </c>
      <c r="G119" s="9" t="str">
        <f>[2]หน้าผ้า!I128</f>
        <v>ขาว</v>
      </c>
      <c r="H119" s="9" t="str">
        <f>[2]หน้าผ้า!J128</f>
        <v>ใส</v>
      </c>
      <c r="I119" s="9">
        <f>[2]หน้าผ้า!L128</f>
        <v>100</v>
      </c>
      <c r="J119" s="9" t="str">
        <f>[2]หน้าผ้า!M128</f>
        <v>±</v>
      </c>
      <c r="K119" s="9">
        <f>[2]หน้าผ้า!N128</f>
        <v>5</v>
      </c>
      <c r="L119" s="9" t="str">
        <f>[2]หน้าผ้า!R128</f>
        <v>บิด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>500กระสอบแบน</v>
      </c>
      <c r="T119" s="12">
        <f>[2]หน้าผ้า!X128</f>
        <v>45944</v>
      </c>
      <c r="U119" s="11">
        <f>[2]หน้าผ้า!AA128</f>
        <v>3500</v>
      </c>
      <c r="V119" s="10">
        <f>[2]หน้าผ้า!AJ128</f>
        <v>3500</v>
      </c>
      <c r="W119" s="10">
        <f>[2]หน้าผ้า!AL128</f>
        <v>0</v>
      </c>
      <c r="X119" s="10">
        <f>[2]หน้าผ้า!AM128</f>
        <v>3605</v>
      </c>
      <c r="Y119" s="10">
        <f>[2]หน้าผ้า!AN128</f>
        <v>0</v>
      </c>
      <c r="Z119" s="9" t="str">
        <f>[2]หน้าผ้า!AO128</f>
        <v>WSWT2025800SM</v>
      </c>
      <c r="AA119" s="8">
        <f>[2]หน้าผ้า!AQ128</f>
        <v>0</v>
      </c>
      <c r="AB119" s="8">
        <f>[2]หน้าผ้า!AR128</f>
        <v>0</v>
      </c>
      <c r="AC119" s="8">
        <f>[2]หน้าผ้า!AS128</f>
        <v>0</v>
      </c>
      <c r="AD119" s="8">
        <f>[2]หน้าผ้า!AT128</f>
        <v>0</v>
      </c>
      <c r="AE119" s="8">
        <f>[2]หน้าผ้า!AU128</f>
        <v>0</v>
      </c>
      <c r="AF119" s="8">
        <f>[2]หน้าผ้า!AI128</f>
        <v>0</v>
      </c>
      <c r="AG119" s="1" t="str">
        <f>[3]หน้าผ้า!DC131</f>
        <v>ยังไม่ได้พิมพ์</v>
      </c>
      <c r="AH119" s="1" t="str">
        <f>[2]หน้าผ้า!DL128</f>
        <v>P6</v>
      </c>
      <c r="AI119" s="1">
        <f>[2]หน้าผ้า!DM128</f>
        <v>4</v>
      </c>
      <c r="AJ119" s="3">
        <f>[2]หน้าผ้า!DN128</f>
        <v>45944</v>
      </c>
      <c r="AK119" s="3">
        <f>[2]หน้าผ้า!DQ128</f>
        <v>45940</v>
      </c>
      <c r="AL119" s="3">
        <f>[2]หน้าผ้า!DR128</f>
        <v>45933</v>
      </c>
      <c r="AM119" s="3">
        <f>[2]หน้าผ้า!DS128</f>
        <v>45941</v>
      </c>
      <c r="AN119" s="3">
        <f>[2]หน้าผ้า!DT128</f>
        <v>45942</v>
      </c>
      <c r="AO119" s="3">
        <f>[2]หน้าผ้า!DU128</f>
        <v>45943</v>
      </c>
      <c r="AP119" s="3">
        <f>[2]หน้าผ้า!DP128</f>
        <v>45939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 t="str">
        <f>[2]หน้าผ้า!ED128</f>
        <v xml:space="preserve"> /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WRWT25850/WRWT25850</v>
      </c>
      <c r="BD119" s="56">
        <f>[2]หน้าผ้า!CA128</f>
        <v>0</v>
      </c>
    </row>
    <row r="120" spans="1:56" ht="27.75" customHeight="1" x14ac:dyDescent="0.45">
      <c r="A120" s="3">
        <f>[2]หน้าผ้า!C129</f>
        <v>45877</v>
      </c>
      <c r="B120" s="14" t="str">
        <f>[2]หน้าผ้า!B129</f>
        <v>MK68-000990</v>
      </c>
      <c r="C120" s="9" t="str">
        <f>[2]หน้าผ้า!E129</f>
        <v>บจก.เอสพีเอ็ม อาหารสัตว์</v>
      </c>
      <c r="D120" s="13" t="str">
        <f>[2]หน้าผ้า!F129</f>
        <v>SW 441 PLUS</v>
      </c>
      <c r="E120" s="9">
        <f>[2]หน้าผ้า!G129</f>
        <v>20</v>
      </c>
      <c r="F120" s="9">
        <f>[2]หน้าผ้า!H129</f>
        <v>38</v>
      </c>
      <c r="G120" s="9" t="str">
        <f>[2]หน้าผ้า!I129</f>
        <v>ขาว</v>
      </c>
      <c r="H120" s="9" t="str">
        <f>[2]หน้าผ้า!J129</f>
        <v>ใส</v>
      </c>
      <c r="I120" s="9">
        <f>[2]หน้าผ้า!L129</f>
        <v>100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บิด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500กระสอบแบน</v>
      </c>
      <c r="T120" s="12" t="str">
        <f>[2]หน้าผ้า!X129</f>
        <v>รอแจ้ง</v>
      </c>
      <c r="U120" s="11">
        <f>[2]หน้าผ้า!AA129</f>
        <v>3500</v>
      </c>
      <c r="V120" s="10">
        <f>[2]หน้าผ้า!AJ129</f>
        <v>1217</v>
      </c>
      <c r="W120" s="10">
        <f>[2]หน้าผ้า!AL129</f>
        <v>2283</v>
      </c>
      <c r="X120" s="10">
        <f>[2]หน้าผ้า!AM129</f>
        <v>1545</v>
      </c>
      <c r="Y120" s="10">
        <f>[2]หน้าผ้า!AN129</f>
        <v>2052.75</v>
      </c>
      <c r="Z120" s="9" t="str">
        <f>[2]หน้าผ้า!AO129</f>
        <v>WSWT2025800SM</v>
      </c>
      <c r="AA120" s="8">
        <f>[2]หน้าผ้า!AQ129</f>
        <v>2265.4764825000002</v>
      </c>
      <c r="AB120" s="8">
        <f>[2]หน้าผ้า!AR129</f>
        <v>2265.4764825000002</v>
      </c>
      <c r="AC120" s="8">
        <f>[2]หน้าผ้า!AS129</f>
        <v>0</v>
      </c>
      <c r="AD120" s="8">
        <f>[2]หน้าผ้า!AT129</f>
        <v>2265.4764825000002</v>
      </c>
      <c r="AE120" s="8">
        <f>[2]หน้าผ้า!AU129</f>
        <v>0</v>
      </c>
      <c r="AF120" s="8">
        <f>[2]หน้าผ้า!AI129</f>
        <v>0</v>
      </c>
      <c r="AG120" s="1" t="str">
        <f>[3]หน้าผ้า!DC132</f>
        <v>ยังไม่ได้พิมพ์</v>
      </c>
      <c r="AH120" s="1" t="str">
        <f>[2]หน้าผ้า!DL129</f>
        <v>P6</v>
      </c>
      <c r="AI120" s="1">
        <f>[2]หน้าผ้า!DM129</f>
        <v>4</v>
      </c>
      <c r="AJ120" s="3" t="str">
        <f>[2]หน้าผ้า!DN129</f>
        <v>รอแจ้ง</v>
      </c>
      <c r="AK120" s="3" t="e">
        <f>[2]หน้าผ้า!DQ129</f>
        <v>#VALUE!</v>
      </c>
      <c r="AL120" s="3" t="e">
        <f>[2]หน้าผ้า!DR129</f>
        <v>#VALUE!</v>
      </c>
      <c r="AM120" s="3" t="e">
        <f>[2]หน้าผ้า!DS129</f>
        <v>#VALUE!</v>
      </c>
      <c r="AN120" s="3" t="e">
        <f>[2]หน้าผ้า!DT129</f>
        <v>#VALUE!</v>
      </c>
      <c r="AO120" s="3" t="e">
        <f>[2]หน้าผ้า!DU129</f>
        <v>#VALUE!</v>
      </c>
      <c r="AP120" s="3" t="e">
        <f>[2]หน้าผ้า!DP129</f>
        <v>#VALUE!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 t="str">
        <f>[2]หน้าผ้า!ED129</f>
        <v xml:space="preserve"> /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WRWT25850/WRWT25850</v>
      </c>
      <c r="BD120" s="56">
        <f>[2]หน้าผ้า!CA129</f>
        <v>0</v>
      </c>
    </row>
    <row r="121" spans="1:56" ht="27.75" customHeight="1" x14ac:dyDescent="0.45">
      <c r="A121" s="3">
        <f>[2]หน้าผ้า!C130</f>
        <v>45916</v>
      </c>
      <c r="B121" s="14" t="str">
        <f>[2]หน้าผ้า!B130</f>
        <v>MK68-001119</v>
      </c>
      <c r="C121" s="9" t="str">
        <f>[2]หน้าผ้า!E130</f>
        <v>บจก.ซันฟีด</v>
      </c>
      <c r="D121" s="13" t="str">
        <f>[2]หน้าผ้า!F130</f>
        <v>ขุนศึกเบอร์ 1</v>
      </c>
      <c r="E121" s="9">
        <f>[2]หน้าผ้า!G130</f>
        <v>20</v>
      </c>
      <c r="F121" s="9">
        <f>[2]หน้าผ้า!H130</f>
        <v>38</v>
      </c>
      <c r="G121" s="9" t="str">
        <f>[2]หน้าผ้า!I130</f>
        <v>ขาว</v>
      </c>
      <c r="H121" s="9" t="str">
        <f>[2]หน้าผ้า!J130</f>
        <v>ด้าน</v>
      </c>
      <c r="I121" s="9">
        <f>[2]หน้าผ้า!L130</f>
        <v>100</v>
      </c>
      <c r="J121" s="9" t="str">
        <f>[2]หน้าผ้า!M130</f>
        <v>+</v>
      </c>
      <c r="K121" s="9">
        <f>[2]หน้าผ้า!N130</f>
        <v>0</v>
      </c>
      <c r="L121" s="9" t="str">
        <f>[2]หน้าผ้า!R130</f>
        <v>บิด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 xml:space="preserve">300กระสอบแบนเต็มใบ </v>
      </c>
      <c r="T121" s="12">
        <f>[2]หน้าผ้า!X130</f>
        <v>45945</v>
      </c>
      <c r="U121" s="11">
        <f>[2]หน้าผ้า!AA130</f>
        <v>5000</v>
      </c>
      <c r="V121" s="10">
        <f>[2]หน้าผ้า!AJ130</f>
        <v>0</v>
      </c>
      <c r="W121" s="10">
        <f>[2]หน้าผ้า!AL130</f>
        <v>5000</v>
      </c>
      <c r="X121" s="10">
        <f>[2]หน้าผ้า!AM130</f>
        <v>0</v>
      </c>
      <c r="Y121" s="10">
        <f>[2]หน้าผ้า!AN130</f>
        <v>5250</v>
      </c>
      <c r="Z121" s="9" t="str">
        <f>[2]หน้าผ้า!AO130</f>
        <v>WSWT2025800SM</v>
      </c>
      <c r="AA121" s="8">
        <f>[2]หน้าผ้า!AQ130</f>
        <v>5518.15</v>
      </c>
      <c r="AB121" s="8">
        <f>[2]หน้าผ้า!AR130</f>
        <v>5518.15</v>
      </c>
      <c r="AC121" s="8">
        <f>[2]หน้าผ้า!AS130</f>
        <v>0</v>
      </c>
      <c r="AD121" s="8">
        <f>[2]หน้าผ้า!AT130</f>
        <v>0</v>
      </c>
      <c r="AE121" s="8">
        <f>[2]หน้าผ้า!AU130</f>
        <v>5518.15</v>
      </c>
      <c r="AF121" s="8">
        <f>[2]หน้าผ้า!AI130</f>
        <v>0</v>
      </c>
      <c r="AG121" s="1" t="str">
        <f>[3]หน้าผ้า!DC133</f>
        <v>ยังไม่ได้พิมพ์</v>
      </c>
      <c r="AH121" s="1" t="str">
        <f>[2]หน้าผ้า!DL130</f>
        <v>P6</v>
      </c>
      <c r="AI121" s="1">
        <f>[2]หน้าผ้า!DM130</f>
        <v>4</v>
      </c>
      <c r="AJ121" s="3">
        <f>[2]หน้าผ้า!DN130</f>
        <v>45945</v>
      </c>
      <c r="AK121" s="3">
        <f>[2]หน้าผ้า!DQ130</f>
        <v>45941</v>
      </c>
      <c r="AL121" s="3">
        <f>[2]หน้าผ้า!DR130</f>
        <v>45934</v>
      </c>
      <c r="AM121" s="3">
        <f>[2]หน้าผ้า!DS130</f>
        <v>45942</v>
      </c>
      <c r="AN121" s="3">
        <f>[2]หน้าผ้า!DT130</f>
        <v>45943</v>
      </c>
      <c r="AO121" s="3">
        <f>[2]หน้าผ้า!DU130</f>
        <v>45944</v>
      </c>
      <c r="AP121" s="3">
        <f>[2]หน้าผ้า!DP130</f>
        <v>45940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งานเคลือบ+พิมพ์</v>
      </c>
      <c r="AX121" s="2" t="str">
        <f>[2]หน้าผ้า!ED130</f>
        <v xml:space="preserve"> /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WRWT25850/WRWT25850</v>
      </c>
      <c r="BD121" s="56">
        <f>[2]หน้าผ้า!CA130</f>
        <v>0</v>
      </c>
    </row>
    <row r="122" spans="1:56" ht="27.75" customHeight="1" x14ac:dyDescent="0.45">
      <c r="A122" s="3">
        <f>[2]หน้าผ้า!C131</f>
        <v>45916</v>
      </c>
      <c r="B122" s="14" t="str">
        <f>[2]หน้าผ้า!B131</f>
        <v>MK68-001119</v>
      </c>
      <c r="C122" s="9" t="str">
        <f>[2]หน้าผ้า!E131</f>
        <v>บจก.ซันฟีด</v>
      </c>
      <c r="D122" s="13">
        <f>[2]หน้าผ้า!F131</f>
        <v>952</v>
      </c>
      <c r="E122" s="9">
        <f>[2]หน้าผ้า!G131</f>
        <v>20</v>
      </c>
      <c r="F122" s="9">
        <f>[2]หน้าผ้า!H131</f>
        <v>38</v>
      </c>
      <c r="G122" s="9" t="str">
        <f>[2]หน้าผ้า!I131</f>
        <v>ขาว</v>
      </c>
      <c r="H122" s="9" t="str">
        <f>[2]หน้าผ้า!J131</f>
        <v>ด้าน</v>
      </c>
      <c r="I122" s="9">
        <f>[2]หน้าผ้า!L131</f>
        <v>100</v>
      </c>
      <c r="J122" s="9" t="str">
        <f>[2]หน้าผ้า!M131</f>
        <v>+</v>
      </c>
      <c r="K122" s="9">
        <f>[2]หน้าผ้า!N131</f>
        <v>0</v>
      </c>
      <c r="L122" s="9" t="str">
        <f>[2]หน้าผ้า!R131</f>
        <v>บิด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 xml:space="preserve">300กระสอบแบนเต็มใบ </v>
      </c>
      <c r="T122" s="12">
        <f>[2]หน้าผ้า!X131</f>
        <v>45946</v>
      </c>
      <c r="U122" s="11">
        <f>[2]หน้าผ้า!AA131</f>
        <v>7500</v>
      </c>
      <c r="V122" s="10">
        <f>[2]หน้าผ้า!AJ131</f>
        <v>0</v>
      </c>
      <c r="W122" s="10">
        <f>[2]หน้าผ้า!AL131</f>
        <v>7500</v>
      </c>
      <c r="X122" s="10">
        <f>[2]หน้าผ้า!AM131</f>
        <v>0</v>
      </c>
      <c r="Y122" s="10">
        <f>[2]หน้าผ้า!AN131</f>
        <v>7875</v>
      </c>
      <c r="Z122" s="9" t="str">
        <f>[2]หน้าผ้า!AO131</f>
        <v>WSWT2025800SM</v>
      </c>
      <c r="AA122" s="8">
        <f>[2]หน้าผ้า!AQ131</f>
        <v>8277.2250000000004</v>
      </c>
      <c r="AB122" s="8">
        <f>[2]หน้าผ้า!AR131</f>
        <v>8277.2250000000004</v>
      </c>
      <c r="AC122" s="8">
        <f>[2]หน้าผ้า!AS131</f>
        <v>0</v>
      </c>
      <c r="AD122" s="8">
        <f>[2]หน้าผ้า!AT131</f>
        <v>0</v>
      </c>
      <c r="AE122" s="8">
        <f>[2]หน้าผ้า!AU131</f>
        <v>8277.2250000000004</v>
      </c>
      <c r="AF122" s="8">
        <f>[2]หน้าผ้า!AI131</f>
        <v>0</v>
      </c>
      <c r="AG122" s="1" t="str">
        <f>[3]หน้าผ้า!DC134</f>
        <v>ยังไม่ได้พิมพ์</v>
      </c>
      <c r="AH122" s="1" t="str">
        <f>[2]หน้าผ้า!DL131</f>
        <v>P6</v>
      </c>
      <c r="AI122" s="1">
        <f>[2]หน้าผ้า!DM131</f>
        <v>4</v>
      </c>
      <c r="AJ122" s="3">
        <f>[2]หน้าผ้า!DN131</f>
        <v>45946</v>
      </c>
      <c r="AK122" s="3">
        <f>[2]หน้าผ้า!DQ131</f>
        <v>45942</v>
      </c>
      <c r="AL122" s="3">
        <f>[2]หน้าผ้า!DR131</f>
        <v>45935</v>
      </c>
      <c r="AM122" s="3">
        <f>[2]หน้าผ้า!DS131</f>
        <v>45943</v>
      </c>
      <c r="AN122" s="3">
        <f>[2]หน้าผ้า!DT131</f>
        <v>45944</v>
      </c>
      <c r="AO122" s="3">
        <f>[2]หน้าผ้า!DU131</f>
        <v>45945</v>
      </c>
      <c r="AP122" s="3">
        <f>[2]หน้าผ้า!DP131</f>
        <v>45941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งานเคลือบ+พิมพ์</v>
      </c>
      <c r="AX122" s="2" t="str">
        <f>[2]หน้าผ้า!ED131</f>
        <v xml:space="preserve"> /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WRWT25850/WRWT25850</v>
      </c>
      <c r="BD122" s="56">
        <f>[2]หน้าผ้า!CA131</f>
        <v>0</v>
      </c>
    </row>
    <row r="123" spans="1:56" ht="27.75" customHeight="1" x14ac:dyDescent="0.45">
      <c r="A123" s="3">
        <f>[2]หน้าผ้า!C132</f>
        <v>45916</v>
      </c>
      <c r="B123" s="14" t="str">
        <f>[2]หน้าผ้า!B132</f>
        <v>MK68-001119</v>
      </c>
      <c r="C123" s="9" t="str">
        <f>[2]หน้าผ้า!E132</f>
        <v>บจก.ซันฟีด</v>
      </c>
      <c r="D123" s="13">
        <f>[2]หน้าผ้า!F132</f>
        <v>953</v>
      </c>
      <c r="E123" s="9">
        <f>[2]หน้าผ้า!G132</f>
        <v>20</v>
      </c>
      <c r="F123" s="9">
        <f>[2]หน้าผ้า!H132</f>
        <v>38</v>
      </c>
      <c r="G123" s="9" t="str">
        <f>[2]หน้าผ้า!I132</f>
        <v>ขาว</v>
      </c>
      <c r="H123" s="9" t="str">
        <f>[2]หน้าผ้า!J132</f>
        <v>ด้าน</v>
      </c>
      <c r="I123" s="9">
        <f>[2]หน้าผ้า!L132</f>
        <v>100</v>
      </c>
      <c r="J123" s="9" t="str">
        <f>[2]หน้าผ้า!M132</f>
        <v>+</v>
      </c>
      <c r="K123" s="9">
        <f>[2]หน้าผ้า!N132</f>
        <v>0</v>
      </c>
      <c r="L123" s="9" t="str">
        <f>[2]หน้าผ้า!R132</f>
        <v>บิด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 xml:space="preserve">300กระสอบแบนเต็มใบ </v>
      </c>
      <c r="T123" s="12">
        <f>[2]หน้าผ้า!X132</f>
        <v>45946</v>
      </c>
      <c r="U123" s="11">
        <f>[2]หน้าผ้า!AA132</f>
        <v>5000</v>
      </c>
      <c r="V123" s="10">
        <f>[2]หน้าผ้า!AJ132</f>
        <v>0</v>
      </c>
      <c r="W123" s="10">
        <f>[2]หน้าผ้า!AL132</f>
        <v>5000</v>
      </c>
      <c r="X123" s="10">
        <f>[2]หน้าผ้า!AM132</f>
        <v>0</v>
      </c>
      <c r="Y123" s="10">
        <f>[2]หน้าผ้า!AN132</f>
        <v>5250</v>
      </c>
      <c r="Z123" s="9" t="str">
        <f>[2]หน้าผ้า!AO132</f>
        <v>WSWT2025800SM</v>
      </c>
      <c r="AA123" s="8">
        <f>[2]หน้าผ้า!AQ132</f>
        <v>5518.15</v>
      </c>
      <c r="AB123" s="8">
        <f>[2]หน้าผ้า!AR132</f>
        <v>5518.15</v>
      </c>
      <c r="AC123" s="8">
        <f>[2]หน้าผ้า!AS132</f>
        <v>0</v>
      </c>
      <c r="AD123" s="8">
        <f>[2]หน้าผ้า!AT132</f>
        <v>0</v>
      </c>
      <c r="AE123" s="8">
        <f>[2]หน้าผ้า!AU132</f>
        <v>5518.15</v>
      </c>
      <c r="AF123" s="8">
        <f>[2]หน้าผ้า!AI132</f>
        <v>0</v>
      </c>
      <c r="AG123" s="1" t="str">
        <f>[3]หน้าผ้า!DC135</f>
        <v>ยังไม่ได้พิมพ์</v>
      </c>
      <c r="AH123" s="1" t="str">
        <f>[2]หน้าผ้า!DL132</f>
        <v>P6</v>
      </c>
      <c r="AI123" s="1">
        <f>[2]หน้าผ้า!DM132</f>
        <v>4</v>
      </c>
      <c r="AJ123" s="3">
        <f>[2]หน้าผ้า!DN132</f>
        <v>45946</v>
      </c>
      <c r="AK123" s="3">
        <f>[2]หน้าผ้า!DQ132</f>
        <v>45942</v>
      </c>
      <c r="AL123" s="3">
        <f>[2]หน้าผ้า!DR132</f>
        <v>45935</v>
      </c>
      <c r="AM123" s="3">
        <f>[2]หน้าผ้า!DS132</f>
        <v>45943</v>
      </c>
      <c r="AN123" s="3">
        <f>[2]หน้าผ้า!DT132</f>
        <v>45944</v>
      </c>
      <c r="AO123" s="3">
        <f>[2]หน้าผ้า!DU132</f>
        <v>45945</v>
      </c>
      <c r="AP123" s="3">
        <f>[2]หน้าผ้า!DP132</f>
        <v>45941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งานเคลือบ+พิมพ์</v>
      </c>
      <c r="AX123" s="2" t="str">
        <f>[2]หน้าผ้า!ED132</f>
        <v xml:space="preserve"> /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WRWT25850/WRWT25850</v>
      </c>
      <c r="BD123" s="56">
        <f>[2]หน้าผ้า!CA132</f>
        <v>0</v>
      </c>
    </row>
    <row r="124" spans="1:56" ht="27.75" customHeight="1" x14ac:dyDescent="0.45">
      <c r="A124" s="3">
        <f>[2]หน้าผ้า!C133</f>
        <v>45916</v>
      </c>
      <c r="B124" s="14" t="str">
        <f>[2]หน้าผ้า!B133</f>
        <v>MK68-001119</v>
      </c>
      <c r="C124" s="9" t="str">
        <f>[2]หน้าผ้า!E133</f>
        <v>บจก.ซันฟีด</v>
      </c>
      <c r="D124" s="13" t="str">
        <f>[2]หน้าผ้า!F133</f>
        <v>007</v>
      </c>
      <c r="E124" s="9">
        <f>[2]หน้าผ้า!G133</f>
        <v>20</v>
      </c>
      <c r="F124" s="9">
        <f>[2]หน้าผ้า!H133</f>
        <v>38</v>
      </c>
      <c r="G124" s="9" t="str">
        <f>[2]หน้าผ้า!I133</f>
        <v>ขาว</v>
      </c>
      <c r="H124" s="9" t="str">
        <f>[2]หน้าผ้า!J133</f>
        <v>ด้าน</v>
      </c>
      <c r="I124" s="9">
        <f>[2]หน้าผ้า!L133</f>
        <v>100</v>
      </c>
      <c r="J124" s="9" t="str">
        <f>[2]หน้าผ้า!M133</f>
        <v>+</v>
      </c>
      <c r="K124" s="9">
        <f>[2]หน้าผ้า!N133</f>
        <v>0</v>
      </c>
      <c r="L124" s="9" t="str">
        <f>[2]หน้าผ้า!R133</f>
        <v>บิด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 xml:space="preserve">300กระสอบแบนเต็มใบ </v>
      </c>
      <c r="T124" s="12">
        <f>[2]หน้าผ้า!X133</f>
        <v>45947</v>
      </c>
      <c r="U124" s="11">
        <f>[2]หน้าผ้า!AA133</f>
        <v>2500</v>
      </c>
      <c r="V124" s="10">
        <f>[2]หน้าผ้า!AJ133</f>
        <v>0</v>
      </c>
      <c r="W124" s="10">
        <f>[2]หน้าผ้า!AL133</f>
        <v>2500</v>
      </c>
      <c r="X124" s="10">
        <f>[2]หน้าผ้า!AM133</f>
        <v>0</v>
      </c>
      <c r="Y124" s="10">
        <f>[2]หน้าผ้า!AN133</f>
        <v>2625</v>
      </c>
      <c r="Z124" s="9" t="str">
        <f>[2]หน้าผ้า!AO133</f>
        <v>WSWT2025800SM</v>
      </c>
      <c r="AA124" s="8">
        <f>[2]หน้าผ้า!AQ133</f>
        <v>2759.0749999999998</v>
      </c>
      <c r="AB124" s="8">
        <f>[2]หน้าผ้า!AR133</f>
        <v>2759.0749999999998</v>
      </c>
      <c r="AC124" s="8">
        <f>[2]หน้าผ้า!AS133</f>
        <v>0</v>
      </c>
      <c r="AD124" s="8">
        <f>[2]หน้าผ้า!AT133</f>
        <v>0</v>
      </c>
      <c r="AE124" s="8">
        <f>[2]หน้าผ้า!AU133</f>
        <v>2759.0749999999998</v>
      </c>
      <c r="AF124" s="8">
        <f>[2]หน้าผ้า!AI133</f>
        <v>0</v>
      </c>
      <c r="AG124" s="1" t="str">
        <f>[3]หน้าผ้า!DC136</f>
        <v>ยังไม่ได้พิมพ์</v>
      </c>
      <c r="AH124" s="1" t="str">
        <f>[2]หน้าผ้า!DL133</f>
        <v>P6</v>
      </c>
      <c r="AI124" s="1">
        <f>[2]หน้าผ้า!DM133</f>
        <v>4</v>
      </c>
      <c r="AJ124" s="3">
        <f>[2]หน้าผ้า!DN133</f>
        <v>45947</v>
      </c>
      <c r="AK124" s="3">
        <f>[2]หน้าผ้า!DQ133</f>
        <v>45943</v>
      </c>
      <c r="AL124" s="3">
        <f>[2]หน้าผ้า!DR133</f>
        <v>45936</v>
      </c>
      <c r="AM124" s="3">
        <f>[2]หน้าผ้า!DS133</f>
        <v>45944</v>
      </c>
      <c r="AN124" s="3">
        <f>[2]หน้าผ้า!DT133</f>
        <v>45945</v>
      </c>
      <c r="AO124" s="3">
        <f>[2]หน้าผ้า!DU133</f>
        <v>45946</v>
      </c>
      <c r="AP124" s="3">
        <f>[2]หน้าผ้า!DP133</f>
        <v>45942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งานเคลือบ+พิมพ์</v>
      </c>
      <c r="AX124" s="2" t="str">
        <f>[2]หน้าผ้า!ED133</f>
        <v xml:space="preserve"> /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WRWT25850/WRWT25850</v>
      </c>
      <c r="BD124" s="56">
        <f>[2]หน้าผ้า!CA133</f>
        <v>0</v>
      </c>
    </row>
    <row r="125" spans="1:56" ht="27.75" customHeight="1" x14ac:dyDescent="0.45">
      <c r="A125" s="3">
        <f>[2]หน้าผ้า!C134</f>
        <v>45916</v>
      </c>
      <c r="B125" s="14" t="str">
        <f>[2]หน้าผ้า!B134</f>
        <v>MK68-001119</v>
      </c>
      <c r="C125" s="9" t="str">
        <f>[2]หน้าผ้า!E134</f>
        <v>บจก.ซันฟีด</v>
      </c>
      <c r="D125" s="13" t="str">
        <f>[2]หน้าผ้า!F134</f>
        <v>ขุนศึกเบอร์ 2</v>
      </c>
      <c r="E125" s="9">
        <f>[2]หน้าผ้า!G134</f>
        <v>20</v>
      </c>
      <c r="F125" s="9">
        <f>[2]หน้าผ้า!H134</f>
        <v>38</v>
      </c>
      <c r="G125" s="9" t="str">
        <f>[2]หน้าผ้า!I134</f>
        <v>ขาว</v>
      </c>
      <c r="H125" s="9" t="str">
        <f>[2]หน้าผ้า!J134</f>
        <v>ด้าน</v>
      </c>
      <c r="I125" s="9">
        <f>[2]หน้าผ้า!L134</f>
        <v>100</v>
      </c>
      <c r="J125" s="9" t="str">
        <f>[2]หน้าผ้า!M134</f>
        <v>+</v>
      </c>
      <c r="K125" s="9">
        <f>[2]หน้าผ้า!N134</f>
        <v>0</v>
      </c>
      <c r="L125" s="9" t="str">
        <f>[2]หน้าผ้า!R134</f>
        <v>บิด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 xml:space="preserve">300กระสอบแบนเต็มใบ </v>
      </c>
      <c r="T125" s="12">
        <f>[2]หน้าผ้า!X134</f>
        <v>45947</v>
      </c>
      <c r="U125" s="11">
        <f>[2]หน้าผ้า!AA134</f>
        <v>5000</v>
      </c>
      <c r="V125" s="10">
        <f>[2]หน้าผ้า!AJ134</f>
        <v>0</v>
      </c>
      <c r="W125" s="10">
        <f>[2]หน้าผ้า!AL134</f>
        <v>5000</v>
      </c>
      <c r="X125" s="10">
        <f>[2]หน้าผ้า!AM134</f>
        <v>0</v>
      </c>
      <c r="Y125" s="10">
        <f>[2]หน้าผ้า!AN134</f>
        <v>5250</v>
      </c>
      <c r="Z125" s="9" t="str">
        <f>[2]หน้าผ้า!AO134</f>
        <v>WSWT2025800SM</v>
      </c>
      <c r="AA125" s="8">
        <f>[2]หน้าผ้า!AQ134</f>
        <v>5518.15</v>
      </c>
      <c r="AB125" s="8">
        <f>[2]หน้าผ้า!AR134</f>
        <v>5518.15</v>
      </c>
      <c r="AC125" s="8">
        <f>[2]หน้าผ้า!AS134</f>
        <v>0</v>
      </c>
      <c r="AD125" s="8">
        <f>[2]หน้าผ้า!AT134</f>
        <v>0</v>
      </c>
      <c r="AE125" s="8">
        <f>[2]หน้าผ้า!AU134</f>
        <v>5518.15</v>
      </c>
      <c r="AF125" s="8">
        <f>[2]หน้าผ้า!AI134</f>
        <v>0</v>
      </c>
      <c r="AG125" s="1" t="str">
        <f>[3]หน้าผ้า!DC137</f>
        <v>ยังไม่ได้พิมพ์</v>
      </c>
      <c r="AH125" s="1" t="str">
        <f>[2]หน้าผ้า!DL134</f>
        <v>P6</v>
      </c>
      <c r="AI125" s="1">
        <f>[2]หน้าผ้า!DM134</f>
        <v>4</v>
      </c>
      <c r="AJ125" s="3">
        <f>[2]หน้าผ้า!DN134</f>
        <v>45947</v>
      </c>
      <c r="AK125" s="3">
        <f>[2]หน้าผ้า!DQ134</f>
        <v>45943</v>
      </c>
      <c r="AL125" s="3">
        <f>[2]หน้าผ้า!DR134</f>
        <v>45936</v>
      </c>
      <c r="AM125" s="3">
        <f>[2]หน้าผ้า!DS134</f>
        <v>45944</v>
      </c>
      <c r="AN125" s="3">
        <f>[2]หน้าผ้า!DT134</f>
        <v>45945</v>
      </c>
      <c r="AO125" s="3">
        <f>[2]หน้าผ้า!DU134</f>
        <v>45946</v>
      </c>
      <c r="AP125" s="3">
        <f>[2]หน้าผ้า!DP134</f>
        <v>45942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งานเคลือบ+พิมพ์</v>
      </c>
      <c r="AX125" s="2" t="str">
        <f>[2]หน้าผ้า!ED134</f>
        <v xml:space="preserve"> /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WRWT25850/WRWT25850</v>
      </c>
      <c r="BD125" s="56">
        <f>[2]หน้าผ้า!CA134</f>
        <v>0</v>
      </c>
    </row>
    <row r="126" spans="1:56" ht="27.75" customHeight="1" x14ac:dyDescent="0.45">
      <c r="A126" s="3">
        <f>[2]หน้าผ้า!C135</f>
        <v>45911</v>
      </c>
      <c r="B126" s="14" t="str">
        <f>[2]หน้าผ้า!B135</f>
        <v>MK68-001105</v>
      </c>
      <c r="C126" s="9" t="str">
        <f>[2]หน้าผ้า!E135</f>
        <v>บจก.เอพีเอ็ม อะโกร</v>
      </c>
      <c r="D126" s="13" t="str">
        <f>[2]หน้าผ้า!F135</f>
        <v>ฟีล-กู๊ด พี6</v>
      </c>
      <c r="E126" s="9">
        <f>[2]หน้าผ้า!G135</f>
        <v>20</v>
      </c>
      <c r="F126" s="9">
        <f>[2]หน้าผ้า!H135</f>
        <v>38</v>
      </c>
      <c r="G126" s="9" t="str">
        <f>[2]หน้าผ้า!I135</f>
        <v>ขาว</v>
      </c>
      <c r="H126" s="9" t="str">
        <f>[2]หน้าผ้า!J135</f>
        <v>ใส</v>
      </c>
      <c r="I126" s="9">
        <f>[2]หน้าผ้า!L135</f>
        <v>100</v>
      </c>
      <c r="J126" s="9" t="str">
        <f>[2]หน้าผ้า!M135</f>
        <v>±</v>
      </c>
      <c r="K126" s="9">
        <f>[2]หน้าผ้า!N135</f>
        <v>5</v>
      </c>
      <c r="L126" s="9" t="str">
        <f>[2]หน้าผ้า!R135</f>
        <v>บิด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>500กระสอบแบน</v>
      </c>
      <c r="T126" s="12">
        <f>[2]หน้าผ้า!X135</f>
        <v>45947</v>
      </c>
      <c r="U126" s="11">
        <f>[2]หน้าผ้า!AA135</f>
        <v>8000</v>
      </c>
      <c r="V126" s="10">
        <f>[2]หน้าผ้า!AJ135</f>
        <v>0</v>
      </c>
      <c r="W126" s="10">
        <f>[2]หน้าผ้า!AL135</f>
        <v>8000</v>
      </c>
      <c r="X126" s="10">
        <f>[2]หน้าผ้า!AM135</f>
        <v>0</v>
      </c>
      <c r="Y126" s="10">
        <f>[2]หน้าผ้า!AN135</f>
        <v>8400</v>
      </c>
      <c r="Z126" s="9" t="str">
        <f>[2]หน้าผ้า!AO135</f>
        <v>WSWT2025800SM</v>
      </c>
      <c r="AA126" s="8">
        <f>[2]หน้าผ้า!AQ135</f>
        <v>8829.0399999999991</v>
      </c>
      <c r="AB126" s="8">
        <f>[2]หน้าผ้า!AR135</f>
        <v>8829.0399999999991</v>
      </c>
      <c r="AC126" s="8">
        <f>[2]หน้าผ้า!AS135</f>
        <v>0</v>
      </c>
      <c r="AD126" s="8">
        <f>[2]หน้าผ้า!AT135</f>
        <v>0</v>
      </c>
      <c r="AE126" s="8">
        <f>[2]หน้าผ้า!AU135</f>
        <v>8829.0399999999991</v>
      </c>
      <c r="AF126" s="8">
        <f>[2]หน้าผ้า!AI135</f>
        <v>0</v>
      </c>
      <c r="AG126" s="1" t="str">
        <f>[3]หน้าผ้า!DC138</f>
        <v>ยังไม่ได้พิมพ์</v>
      </c>
      <c r="AH126" s="1" t="str">
        <f>[2]หน้าผ้า!DL135</f>
        <v>P6</v>
      </c>
      <c r="AI126" s="1">
        <f>[2]หน้าผ้า!DM135</f>
        <v>4</v>
      </c>
      <c r="AJ126" s="3">
        <f>[2]หน้าผ้า!DN135</f>
        <v>45947</v>
      </c>
      <c r="AK126" s="3">
        <f>[2]หน้าผ้า!DQ135</f>
        <v>45943</v>
      </c>
      <c r="AL126" s="3">
        <f>[2]หน้าผ้า!DR135</f>
        <v>45936</v>
      </c>
      <c r="AM126" s="3">
        <f>[2]หน้าผ้า!DS135</f>
        <v>45944</v>
      </c>
      <c r="AN126" s="3">
        <f>[2]หน้าผ้า!DT135</f>
        <v>45945</v>
      </c>
      <c r="AO126" s="3">
        <f>[2]หน้าผ้า!DU135</f>
        <v>45946</v>
      </c>
      <c r="AP126" s="3">
        <f>[2]หน้าผ้า!DP135</f>
        <v>45942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งานเคลือบ+พิมพ์</v>
      </c>
      <c r="AX126" s="2" t="str">
        <f>[2]หน้าผ้า!ED135</f>
        <v xml:space="preserve"> /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WRWT25850/WRWT25850</v>
      </c>
      <c r="BD126" s="56">
        <f>[2]หน้าผ้า!CA135</f>
        <v>0</v>
      </c>
    </row>
    <row r="127" spans="1:56" ht="27.75" customHeight="1" x14ac:dyDescent="0.45">
      <c r="A127" s="3">
        <f>[2]หน้าผ้า!C136</f>
        <v>45909</v>
      </c>
      <c r="B127" s="14" t="str">
        <f>[2]หน้าผ้า!B136</f>
        <v>MK68-001092</v>
      </c>
      <c r="C127" s="9" t="str">
        <f>[2]หน้าผ้า!E136</f>
        <v>บจก.เอพีเอ็ม อะโกร</v>
      </c>
      <c r="D127" s="13" t="str">
        <f>[2]หน้าผ้า!F136</f>
        <v>APM915</v>
      </c>
      <c r="E127" s="9">
        <f>[2]หน้าผ้า!G136</f>
        <v>20</v>
      </c>
      <c r="F127" s="9">
        <f>[2]หน้าผ้า!H136</f>
        <v>38</v>
      </c>
      <c r="G127" s="9" t="str">
        <f>[2]หน้าผ้า!I136</f>
        <v>ขาว</v>
      </c>
      <c r="H127" s="9" t="str">
        <f>[2]หน้าผ้า!J136</f>
        <v>ใส</v>
      </c>
      <c r="I127" s="9">
        <f>[2]หน้าผ้า!L136</f>
        <v>100</v>
      </c>
      <c r="J127" s="9" t="str">
        <f>[2]หน้าผ้า!M136</f>
        <v>±</v>
      </c>
      <c r="K127" s="9">
        <f>[2]หน้าผ้า!N136</f>
        <v>5</v>
      </c>
      <c r="L127" s="9" t="str">
        <f>[2]หน้าผ้า!R136</f>
        <v>บิด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>500กระสอบแบน</v>
      </c>
      <c r="T127" s="12">
        <f>[2]หน้าผ้า!X136</f>
        <v>45947</v>
      </c>
      <c r="U127" s="11">
        <f>[2]หน้าผ้า!AA136</f>
        <v>3000</v>
      </c>
      <c r="V127" s="10">
        <f>[2]หน้าผ้า!AJ136</f>
        <v>0</v>
      </c>
      <c r="W127" s="10">
        <f>[2]หน้าผ้า!AL136</f>
        <v>3000</v>
      </c>
      <c r="X127" s="10">
        <f>[2]หน้าผ้า!AM136</f>
        <v>0</v>
      </c>
      <c r="Y127" s="10">
        <f>[2]หน้าผ้า!AN136</f>
        <v>3150</v>
      </c>
      <c r="Z127" s="9" t="str">
        <f>[2]หน้าผ้า!AO136</f>
        <v>WSWT2025800SM</v>
      </c>
      <c r="AA127" s="8">
        <f>[2]หน้าผ้า!AQ136</f>
        <v>3310.89</v>
      </c>
      <c r="AB127" s="8">
        <f>[2]หน้าผ้า!AR136</f>
        <v>3310.89</v>
      </c>
      <c r="AC127" s="8">
        <f>[2]หน้าผ้า!AS136</f>
        <v>0</v>
      </c>
      <c r="AD127" s="8">
        <f>[2]หน้าผ้า!AT136</f>
        <v>0</v>
      </c>
      <c r="AE127" s="8">
        <f>[2]หน้าผ้า!AU136</f>
        <v>3310.89</v>
      </c>
      <c r="AF127" s="8">
        <f>[2]หน้าผ้า!AI136</f>
        <v>0</v>
      </c>
      <c r="AG127" s="1" t="str">
        <f>[3]หน้าผ้า!DC139</f>
        <v>ยังไม่ได้พิมพ์</v>
      </c>
      <c r="AH127" s="1" t="str">
        <f>[2]หน้าผ้า!DL136</f>
        <v>P6</v>
      </c>
      <c r="AI127" s="1">
        <f>[2]หน้าผ้า!DM136</f>
        <v>4</v>
      </c>
      <c r="AJ127" s="3">
        <f>[2]หน้าผ้า!DN136</f>
        <v>45947</v>
      </c>
      <c r="AK127" s="3">
        <f>[2]หน้าผ้า!DQ136</f>
        <v>45943</v>
      </c>
      <c r="AL127" s="3">
        <f>[2]หน้าผ้า!DR136</f>
        <v>45936</v>
      </c>
      <c r="AM127" s="3">
        <f>[2]หน้าผ้า!DS136</f>
        <v>45944</v>
      </c>
      <c r="AN127" s="3">
        <f>[2]หน้าผ้า!DT136</f>
        <v>45945</v>
      </c>
      <c r="AO127" s="3">
        <f>[2]หน้าผ้า!DU136</f>
        <v>45946</v>
      </c>
      <c r="AP127" s="3">
        <f>[2]หน้าผ้า!DP136</f>
        <v>45942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งานเคลือบ+พิมพ์</v>
      </c>
      <c r="AX127" s="2" t="str">
        <f>[2]หน้าผ้า!ED136</f>
        <v xml:space="preserve"> / 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WRWT25850/WRWT25850</v>
      </c>
      <c r="BD127" s="56">
        <f>[2]หน้าผ้า!CA136</f>
        <v>0</v>
      </c>
    </row>
    <row r="128" spans="1:56" ht="27.75" customHeight="1" x14ac:dyDescent="0.45">
      <c r="A128" s="3">
        <f>[2]หน้าผ้า!C137</f>
        <v>45916</v>
      </c>
      <c r="B128" s="14" t="str">
        <f>[2]หน้าผ้า!B137</f>
        <v>MK68-001119</v>
      </c>
      <c r="C128" s="9" t="str">
        <f>[2]หน้าผ้า!E137</f>
        <v>บจก.ซันฟีด</v>
      </c>
      <c r="D128" s="13" t="str">
        <f>[2]หน้าผ้า!F137</f>
        <v>ขุนศึกเบอร์ 1</v>
      </c>
      <c r="E128" s="9">
        <f>[2]หน้าผ้า!G137</f>
        <v>20</v>
      </c>
      <c r="F128" s="9">
        <f>[2]หน้าผ้า!H137</f>
        <v>38</v>
      </c>
      <c r="G128" s="9" t="str">
        <f>[2]หน้าผ้า!I137</f>
        <v>ขาว</v>
      </c>
      <c r="H128" s="9" t="str">
        <f>[2]หน้าผ้า!J137</f>
        <v>ด้าน</v>
      </c>
      <c r="I128" s="9">
        <f>[2]หน้าผ้า!L137</f>
        <v>100</v>
      </c>
      <c r="J128" s="9" t="str">
        <f>[2]หน้าผ้า!M137</f>
        <v>+</v>
      </c>
      <c r="K128" s="9">
        <f>[2]หน้าผ้า!N137</f>
        <v>0</v>
      </c>
      <c r="L128" s="9" t="str">
        <f>[2]หน้าผ้า!R137</f>
        <v>บิด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 xml:space="preserve">300กระสอบแบนเต็มใบ </v>
      </c>
      <c r="T128" s="12">
        <f>[2]หน้าผ้า!X137</f>
        <v>45950</v>
      </c>
      <c r="U128" s="11">
        <f>[2]หน้าผ้า!AA137</f>
        <v>5000</v>
      </c>
      <c r="V128" s="10">
        <f>[2]หน้าผ้า!AJ137</f>
        <v>0</v>
      </c>
      <c r="W128" s="10">
        <f>[2]หน้าผ้า!AL137</f>
        <v>5000</v>
      </c>
      <c r="X128" s="10">
        <f>[2]หน้าผ้า!AM137</f>
        <v>0</v>
      </c>
      <c r="Y128" s="10">
        <f>[2]หน้าผ้า!AN137</f>
        <v>5250</v>
      </c>
      <c r="Z128" s="9" t="str">
        <f>[2]หน้าผ้า!AO137</f>
        <v>WSWT2025800SM</v>
      </c>
      <c r="AA128" s="8">
        <f>[2]หน้าผ้า!AQ137</f>
        <v>5518.15</v>
      </c>
      <c r="AB128" s="8">
        <f>[2]หน้าผ้า!AR137</f>
        <v>5518.15</v>
      </c>
      <c r="AC128" s="8">
        <f>[2]หน้าผ้า!AS137</f>
        <v>0</v>
      </c>
      <c r="AD128" s="8">
        <f>[2]หน้าผ้า!AT137</f>
        <v>0</v>
      </c>
      <c r="AE128" s="8">
        <f>[2]หน้าผ้า!AU137</f>
        <v>5518.15</v>
      </c>
      <c r="AF128" s="8">
        <f>[2]หน้าผ้า!AI137</f>
        <v>0</v>
      </c>
      <c r="AG128" s="1" t="str">
        <f>[3]หน้าผ้า!DC140</f>
        <v>ยังไม่ได้พิมพ์</v>
      </c>
      <c r="AH128" s="1" t="str">
        <f>[2]หน้าผ้า!DL137</f>
        <v>P6</v>
      </c>
      <c r="AI128" s="1">
        <f>[2]หน้าผ้า!DM137</f>
        <v>4</v>
      </c>
      <c r="AJ128" s="3">
        <f>[2]หน้าผ้า!DN137</f>
        <v>45950</v>
      </c>
      <c r="AK128" s="3">
        <f>[2]หน้าผ้า!DQ137</f>
        <v>45946</v>
      </c>
      <c r="AL128" s="3">
        <f>[2]หน้าผ้า!DR137</f>
        <v>45939</v>
      </c>
      <c r="AM128" s="3">
        <f>[2]หน้าผ้า!DS137</f>
        <v>45947</v>
      </c>
      <c r="AN128" s="3">
        <f>[2]หน้าผ้า!DT137</f>
        <v>45948</v>
      </c>
      <c r="AO128" s="3">
        <f>[2]หน้าผ้า!DU137</f>
        <v>45949</v>
      </c>
      <c r="AP128" s="3">
        <f>[2]หน้าผ้า!DP137</f>
        <v>45945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งานเคลือบ+พิมพ์</v>
      </c>
      <c r="AX128" s="2" t="str">
        <f>[2]หน้าผ้า!ED137</f>
        <v xml:space="preserve"> /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WRWT25850/WRWT25850</v>
      </c>
      <c r="BD128" s="56">
        <f>[2]หน้าผ้า!CA137</f>
        <v>0</v>
      </c>
    </row>
    <row r="129" spans="1:56" ht="27.75" customHeight="1" x14ac:dyDescent="0.45">
      <c r="A129" s="3">
        <f>[2]หน้าผ้า!C138</f>
        <v>45916</v>
      </c>
      <c r="B129" s="14" t="str">
        <f>[2]หน้าผ้า!B138</f>
        <v>MK68-001119</v>
      </c>
      <c r="C129" s="9" t="str">
        <f>[2]หน้าผ้า!E138</f>
        <v>บจก.ซันฟีด</v>
      </c>
      <c r="D129" s="13" t="str">
        <f>[2]หน้าผ้า!F138</f>
        <v>ขุนศึกเบอร์ 2</v>
      </c>
      <c r="E129" s="9">
        <f>[2]หน้าผ้า!G138</f>
        <v>20</v>
      </c>
      <c r="F129" s="9">
        <f>[2]หน้าผ้า!H138</f>
        <v>38</v>
      </c>
      <c r="G129" s="9" t="str">
        <f>[2]หน้าผ้า!I138</f>
        <v>ขาว</v>
      </c>
      <c r="H129" s="9" t="str">
        <f>[2]หน้าผ้า!J138</f>
        <v>ด้าน</v>
      </c>
      <c r="I129" s="9">
        <f>[2]หน้าผ้า!L138</f>
        <v>100</v>
      </c>
      <c r="J129" s="9" t="str">
        <f>[2]หน้าผ้า!M138</f>
        <v>+</v>
      </c>
      <c r="K129" s="9">
        <f>[2]หน้าผ้า!N138</f>
        <v>0</v>
      </c>
      <c r="L129" s="9" t="str">
        <f>[2]หน้าผ้า!R138</f>
        <v>บิด</v>
      </c>
      <c r="M129" s="10" t="str">
        <f>[2]หน้าผ้า!T138</f>
        <v>ไม่สวมถุงใน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 t="str">
        <f>[2]หน้าผ้า!Z138</f>
        <v xml:space="preserve">300กระสอบแบนเต็มใบ </v>
      </c>
      <c r="T129" s="12">
        <f>[2]หน้าผ้า!X138</f>
        <v>45951</v>
      </c>
      <c r="U129" s="11">
        <f>[2]หน้าผ้า!AA138</f>
        <v>5000</v>
      </c>
      <c r="V129" s="10">
        <f>[2]หน้าผ้า!AJ138</f>
        <v>0</v>
      </c>
      <c r="W129" s="10">
        <f>[2]หน้าผ้า!AL138</f>
        <v>5000</v>
      </c>
      <c r="X129" s="10">
        <f>[2]หน้าผ้า!AM138</f>
        <v>0</v>
      </c>
      <c r="Y129" s="10">
        <f>[2]หน้าผ้า!AN138</f>
        <v>5250</v>
      </c>
      <c r="Z129" s="9" t="str">
        <f>[2]หน้าผ้า!AO138</f>
        <v>WSWT2025800SM</v>
      </c>
      <c r="AA129" s="8">
        <f>[2]หน้าผ้า!AQ138</f>
        <v>5518.15</v>
      </c>
      <c r="AB129" s="8">
        <f>[2]หน้าผ้า!AR138</f>
        <v>5518.15</v>
      </c>
      <c r="AC129" s="8">
        <f>[2]หน้าผ้า!AS138</f>
        <v>0</v>
      </c>
      <c r="AD129" s="8">
        <f>[2]หน้าผ้า!AT138</f>
        <v>0</v>
      </c>
      <c r="AE129" s="8">
        <f>[2]หน้าผ้า!AU138</f>
        <v>5518.15</v>
      </c>
      <c r="AF129" s="8">
        <f>[2]หน้าผ้า!AI138</f>
        <v>0</v>
      </c>
      <c r="AG129" s="1" t="str">
        <f>[3]หน้าผ้า!DC141</f>
        <v>ยังไม่ได้พิมพ์</v>
      </c>
      <c r="AH129" s="1" t="str">
        <f>[2]หน้าผ้า!DL138</f>
        <v>P6</v>
      </c>
      <c r="AI129" s="1">
        <f>[2]หน้าผ้า!DM138</f>
        <v>4</v>
      </c>
      <c r="AJ129" s="3">
        <f>[2]หน้าผ้า!DN138</f>
        <v>45951</v>
      </c>
      <c r="AK129" s="3">
        <f>[2]หน้าผ้า!DQ138</f>
        <v>45947</v>
      </c>
      <c r="AL129" s="3">
        <f>[2]หน้าผ้า!DR138</f>
        <v>45940</v>
      </c>
      <c r="AM129" s="3">
        <f>[2]หน้าผ้า!DS138</f>
        <v>45948</v>
      </c>
      <c r="AN129" s="3">
        <f>[2]หน้าผ้า!DT138</f>
        <v>45949</v>
      </c>
      <c r="AO129" s="3">
        <f>[2]หน้าผ้า!DU138</f>
        <v>45950</v>
      </c>
      <c r="AP129" s="3">
        <f>[2]หน้าผ้า!DP138</f>
        <v>45946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งานเคลือบ+พิมพ์</v>
      </c>
      <c r="AX129" s="2" t="str">
        <f>[2]หน้าผ้า!ED138</f>
        <v xml:space="preserve"> /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WRWT25850/WRWT25850</v>
      </c>
      <c r="BD129" s="56">
        <f>[2]หน้าผ้า!CA138</f>
        <v>0</v>
      </c>
    </row>
    <row r="130" spans="1:56" ht="27.75" customHeight="1" x14ac:dyDescent="0.45">
      <c r="A130" s="3">
        <f>[2]หน้าผ้า!C139</f>
        <v>45916</v>
      </c>
      <c r="B130" s="14" t="str">
        <f>[2]หน้าผ้า!B139</f>
        <v>MK68-001119</v>
      </c>
      <c r="C130" s="9" t="str">
        <f>[2]หน้าผ้า!E139</f>
        <v>บจก.ซันฟีด</v>
      </c>
      <c r="D130" s="13">
        <f>[2]หน้าผ้า!F139</f>
        <v>956</v>
      </c>
      <c r="E130" s="9">
        <f>[2]หน้าผ้า!G139</f>
        <v>20</v>
      </c>
      <c r="F130" s="9">
        <f>[2]หน้าผ้า!H139</f>
        <v>38</v>
      </c>
      <c r="G130" s="9" t="str">
        <f>[2]หน้าผ้า!I139</f>
        <v>ขาว</v>
      </c>
      <c r="H130" s="9" t="str">
        <f>[2]หน้าผ้า!J139</f>
        <v>ด้าน</v>
      </c>
      <c r="I130" s="9">
        <f>[2]หน้าผ้า!L139</f>
        <v>100</v>
      </c>
      <c r="J130" s="9" t="str">
        <f>[2]หน้าผ้า!M139</f>
        <v>+</v>
      </c>
      <c r="K130" s="9">
        <f>[2]หน้าผ้า!N139</f>
        <v>0</v>
      </c>
      <c r="L130" s="9" t="str">
        <f>[2]หน้าผ้า!R139</f>
        <v>บิด</v>
      </c>
      <c r="M130" s="10" t="str">
        <f>[2]หน้าผ้า!T139</f>
        <v>ไม่สวมถุงใน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 t="str">
        <f>[2]หน้าผ้า!Z139</f>
        <v xml:space="preserve">300กระสอบแบนเต็มใบ </v>
      </c>
      <c r="T130" s="12">
        <f>[2]หน้าผ้า!X139</f>
        <v>45951</v>
      </c>
      <c r="U130" s="11">
        <f>[2]หน้าผ้า!AA139</f>
        <v>2500</v>
      </c>
      <c r="V130" s="10">
        <f>[2]หน้าผ้า!AJ139</f>
        <v>0</v>
      </c>
      <c r="W130" s="10">
        <f>[2]หน้าผ้า!AL139</f>
        <v>2500</v>
      </c>
      <c r="X130" s="10">
        <f>[2]หน้าผ้า!AM139</f>
        <v>0</v>
      </c>
      <c r="Y130" s="10">
        <f>[2]หน้าผ้า!AN139</f>
        <v>2625</v>
      </c>
      <c r="Z130" s="9" t="str">
        <f>[2]หน้าผ้า!AO139</f>
        <v>WSWT2025800SM</v>
      </c>
      <c r="AA130" s="8">
        <f>[2]หน้าผ้า!AQ139</f>
        <v>2759.0749999999998</v>
      </c>
      <c r="AB130" s="8">
        <f>[2]หน้าผ้า!AR139</f>
        <v>2759.0749999999998</v>
      </c>
      <c r="AC130" s="8">
        <f>[2]หน้าผ้า!AS139</f>
        <v>0</v>
      </c>
      <c r="AD130" s="8">
        <f>[2]หน้าผ้า!AT139</f>
        <v>0</v>
      </c>
      <c r="AE130" s="8">
        <f>[2]หน้าผ้า!AU139</f>
        <v>2759.0749999999998</v>
      </c>
      <c r="AF130" s="8">
        <f>[2]หน้าผ้า!AI139</f>
        <v>0</v>
      </c>
      <c r="AG130" s="1" t="str">
        <f>[3]หน้าผ้า!DC142</f>
        <v>ยังไม่ได้พิมพ์</v>
      </c>
      <c r="AH130" s="1" t="str">
        <f>[2]หน้าผ้า!DL139</f>
        <v>P6</v>
      </c>
      <c r="AI130" s="1">
        <f>[2]หน้าผ้า!DM139</f>
        <v>4</v>
      </c>
      <c r="AJ130" s="3">
        <f>[2]หน้าผ้า!DN139</f>
        <v>45951</v>
      </c>
      <c r="AK130" s="3">
        <f>[2]หน้าผ้า!DQ139</f>
        <v>45947</v>
      </c>
      <c r="AL130" s="3">
        <f>[2]หน้าผ้า!DR139</f>
        <v>45940</v>
      </c>
      <c r="AM130" s="3">
        <f>[2]หน้าผ้า!DS139</f>
        <v>45948</v>
      </c>
      <c r="AN130" s="3">
        <f>[2]หน้าผ้า!DT139</f>
        <v>45949</v>
      </c>
      <c r="AO130" s="3">
        <f>[2]หน้าผ้า!DU139</f>
        <v>45950</v>
      </c>
      <c r="AP130" s="3">
        <f>[2]หน้าผ้า!DP139</f>
        <v>45946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งานเคลือบ+พิมพ์</v>
      </c>
      <c r="AX130" s="2" t="str">
        <f>[2]หน้าผ้า!ED139</f>
        <v xml:space="preserve"> /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WRWT25850/WRWT25850</v>
      </c>
      <c r="BD130" s="56">
        <f>[2]หน้าผ้า!CA139</f>
        <v>0</v>
      </c>
    </row>
    <row r="131" spans="1:56" ht="27.75" customHeight="1" x14ac:dyDescent="0.45">
      <c r="A131" s="3">
        <f>[2]หน้าผ้า!C140</f>
        <v>45892</v>
      </c>
      <c r="B131" s="14" t="str">
        <f>[2]หน้าผ้า!B140</f>
        <v>MK68-001027</v>
      </c>
      <c r="C131" s="9" t="str">
        <f>[2]หน้าผ้า!E140</f>
        <v>บจก.เอสพีเอ็ม อาหารสัตว์</v>
      </c>
      <c r="D131" s="13" t="str">
        <f>[2]หน้าผ้า!F140</f>
        <v>นีโอ 05</v>
      </c>
      <c r="E131" s="9">
        <f>[2]หน้าผ้า!G140</f>
        <v>20</v>
      </c>
      <c r="F131" s="9">
        <f>[2]หน้าผ้า!H140</f>
        <v>38</v>
      </c>
      <c r="G131" s="9" t="str">
        <f>[2]หน้าผ้า!I140</f>
        <v>ขาว</v>
      </c>
      <c r="H131" s="9" t="str">
        <f>[2]หน้าผ้า!J140</f>
        <v>ด้าน</v>
      </c>
      <c r="I131" s="9">
        <f>[2]หน้าผ้า!L140</f>
        <v>100</v>
      </c>
      <c r="J131" s="9" t="str">
        <f>[2]หน้าผ้า!M140</f>
        <v>±</v>
      </c>
      <c r="K131" s="9">
        <f>[2]หน้าผ้า!N140</f>
        <v>5</v>
      </c>
      <c r="L131" s="9" t="str">
        <f>[2]หน้าผ้า!R140</f>
        <v>ไม่</v>
      </c>
      <c r="M131" s="10" t="str">
        <f>[2]หน้าผ้า!T140</f>
        <v>ไม่สวมถุงใน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>500กระสอบแบน</v>
      </c>
      <c r="T131" s="12">
        <f>[2]หน้าผ้า!X140</f>
        <v>45951</v>
      </c>
      <c r="U131" s="11">
        <f>[2]หน้าผ้า!AA140</f>
        <v>6000</v>
      </c>
      <c r="V131" s="10">
        <f>[2]หน้าผ้า!AJ140</f>
        <v>0</v>
      </c>
      <c r="W131" s="10">
        <f>[2]หน้าผ้า!AL140</f>
        <v>6000</v>
      </c>
      <c r="X131" s="10">
        <f>[2]หน้าผ้า!AM140</f>
        <v>0</v>
      </c>
      <c r="Y131" s="10">
        <f>[2]หน้าผ้า!AN140</f>
        <v>6300</v>
      </c>
      <c r="Z131" s="9" t="str">
        <f>[2]หน้าผ้า!AO140</f>
        <v>WSWT2025800SM</v>
      </c>
      <c r="AA131" s="8">
        <f>[2]หน้าผ้า!AQ140</f>
        <v>6621.78</v>
      </c>
      <c r="AB131" s="8">
        <f>[2]หน้าผ้า!AR140</f>
        <v>6621.78</v>
      </c>
      <c r="AC131" s="8">
        <f>[2]หน้าผ้า!AS140</f>
        <v>0</v>
      </c>
      <c r="AD131" s="8">
        <f>[2]หน้าผ้า!AT140</f>
        <v>0</v>
      </c>
      <c r="AE131" s="8">
        <f>[2]หน้าผ้า!AU140</f>
        <v>6621.78</v>
      </c>
      <c r="AF131" s="8">
        <f>[2]หน้าผ้า!AI140</f>
        <v>0</v>
      </c>
      <c r="AG131" s="1" t="str">
        <f>[3]หน้าผ้า!DC143</f>
        <v>ยังไม่ได้พิมพ์</v>
      </c>
      <c r="AH131" s="1" t="str">
        <f>[2]หน้าผ้า!DL140</f>
        <v>P6</v>
      </c>
      <c r="AI131" s="1">
        <f>[2]หน้าผ้า!DM140</f>
        <v>4</v>
      </c>
      <c r="AJ131" s="3">
        <f>[2]หน้าผ้า!DN140</f>
        <v>45951</v>
      </c>
      <c r="AK131" s="3">
        <f>[2]หน้าผ้า!DQ140</f>
        <v>45947</v>
      </c>
      <c r="AL131" s="3">
        <f>[2]หน้าผ้า!DR140</f>
        <v>45940</v>
      </c>
      <c r="AM131" s="3">
        <f>[2]หน้าผ้า!DS140</f>
        <v>45948</v>
      </c>
      <c r="AN131" s="3">
        <f>[2]หน้าผ้า!DT140</f>
        <v>45949</v>
      </c>
      <c r="AO131" s="3">
        <f>[2]หน้าผ้า!DU140</f>
        <v>45950</v>
      </c>
      <c r="AP131" s="3">
        <f>[2]หน้าผ้า!DP140</f>
        <v>45946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งานเคลือบ+พิมพ์</v>
      </c>
      <c r="AX131" s="2" t="str">
        <f>[2]หน้าผ้า!ED140</f>
        <v xml:space="preserve"> /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WRWT25850/WRWT25850</v>
      </c>
      <c r="BD131" s="56">
        <f>[2]หน้าผ้า!CA140</f>
        <v>0</v>
      </c>
    </row>
    <row r="132" spans="1:56" ht="27.75" customHeight="1" x14ac:dyDescent="0.45">
      <c r="A132" s="3">
        <f>[2]หน้าผ้า!C141</f>
        <v>45916</v>
      </c>
      <c r="B132" s="14" t="str">
        <f>[2]หน้าผ้า!B141</f>
        <v>MK68-001119</v>
      </c>
      <c r="C132" s="9" t="str">
        <f>[2]หน้าผ้า!E141</f>
        <v>บจก.ซันฟีด</v>
      </c>
      <c r="D132" s="13">
        <f>[2]หน้าผ้า!F141</f>
        <v>917</v>
      </c>
      <c r="E132" s="9">
        <f>[2]หน้าผ้า!G141</f>
        <v>20</v>
      </c>
      <c r="F132" s="9">
        <f>[2]หน้าผ้า!H141</f>
        <v>37</v>
      </c>
      <c r="G132" s="9" t="str">
        <f>[2]หน้าผ้า!I141</f>
        <v>ขาว</v>
      </c>
      <c r="H132" s="9" t="str">
        <f>[2]หน้าผ้า!J141</f>
        <v>ด้าน</v>
      </c>
      <c r="I132" s="9">
        <f>[2]หน้าผ้า!L141</f>
        <v>98</v>
      </c>
      <c r="J132" s="9" t="str">
        <f>[2]หน้าผ้า!M141</f>
        <v>+</v>
      </c>
      <c r="K132" s="9">
        <f>[2]หน้าผ้า!N141</f>
        <v>0</v>
      </c>
      <c r="L132" s="9" t="str">
        <f>[2]หน้าผ้า!R141</f>
        <v>บิด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 xml:space="preserve">300กระสอบแบนเต็มใบ </v>
      </c>
      <c r="T132" s="12">
        <f>[2]หน้าผ้า!X141</f>
        <v>45952</v>
      </c>
      <c r="U132" s="11">
        <f>[2]หน้าผ้า!AA141</f>
        <v>2500</v>
      </c>
      <c r="V132" s="10">
        <f>[2]หน้าผ้า!AJ141</f>
        <v>0</v>
      </c>
      <c r="W132" s="10">
        <f>[2]หน้าผ้า!AL141</f>
        <v>2500</v>
      </c>
      <c r="X132" s="10">
        <f>[2]หน้าผ้า!AM141</f>
        <v>0</v>
      </c>
      <c r="Y132" s="10">
        <f>[2]หน้าผ้า!AN141</f>
        <v>2625</v>
      </c>
      <c r="Z132" s="9" t="str">
        <f>[2]หน้าผ้า!AO141</f>
        <v>WSWT2025800SM</v>
      </c>
      <c r="AA132" s="8">
        <f>[2]หน้าผ้า!AQ141</f>
        <v>2689.2250000000004</v>
      </c>
      <c r="AB132" s="8">
        <f>[2]หน้าผ้า!AR141</f>
        <v>2689.2250000000004</v>
      </c>
      <c r="AC132" s="8">
        <f>[2]หน้าผ้า!AS141</f>
        <v>0</v>
      </c>
      <c r="AD132" s="8">
        <f>[2]หน้าผ้า!AT141</f>
        <v>0</v>
      </c>
      <c r="AE132" s="8">
        <f>[2]หน้าผ้า!AU141</f>
        <v>2689.2250000000004</v>
      </c>
      <c r="AF132" s="8">
        <f>[2]หน้าผ้า!AI141</f>
        <v>0</v>
      </c>
      <c r="AG132" s="1" t="str">
        <f>[3]หน้าผ้า!DC144</f>
        <v>ยังไม่ได้พิมพ์</v>
      </c>
      <c r="AH132" s="1" t="str">
        <f>[2]หน้าผ้า!DL141</f>
        <v>P6</v>
      </c>
      <c r="AI132" s="1">
        <f>[2]หน้าผ้า!DM141</f>
        <v>4</v>
      </c>
      <c r="AJ132" s="3">
        <f>[2]หน้าผ้า!DN141</f>
        <v>45952</v>
      </c>
      <c r="AK132" s="3">
        <f>[2]หน้าผ้า!DQ141</f>
        <v>45948</v>
      </c>
      <c r="AL132" s="3">
        <f>[2]หน้าผ้า!DR141</f>
        <v>45941</v>
      </c>
      <c r="AM132" s="3">
        <f>[2]หน้าผ้า!DS141</f>
        <v>45949</v>
      </c>
      <c r="AN132" s="3">
        <f>[2]หน้าผ้า!DT141</f>
        <v>45950</v>
      </c>
      <c r="AO132" s="3">
        <f>[2]หน้าผ้า!DU141</f>
        <v>45951</v>
      </c>
      <c r="AP132" s="3">
        <f>[2]หน้าผ้า!DP141</f>
        <v>45947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งานเคลือบ+พิมพ์</v>
      </c>
      <c r="AX132" s="2" t="str">
        <f>[2]หน้าผ้า!ED141</f>
        <v xml:space="preserve"> /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WRWT25850/WRWT25850</v>
      </c>
      <c r="BD132" s="56">
        <f>[2]หน้าผ้า!CA141</f>
        <v>0</v>
      </c>
    </row>
    <row r="133" spans="1:56" ht="27.75" customHeight="1" x14ac:dyDescent="0.45">
      <c r="A133" s="3">
        <f>[2]หน้าผ้า!C142</f>
        <v>45916</v>
      </c>
      <c r="B133" s="14" t="str">
        <f>[2]หน้าผ้า!B142</f>
        <v>MK68-001119</v>
      </c>
      <c r="C133" s="9" t="str">
        <f>[2]หน้าผ้า!E142</f>
        <v>บจก.ซันฟีด</v>
      </c>
      <c r="D133" s="13">
        <f>[2]หน้าผ้า!F142</f>
        <v>952</v>
      </c>
      <c r="E133" s="9">
        <f>[2]หน้าผ้า!G142</f>
        <v>20</v>
      </c>
      <c r="F133" s="9">
        <f>[2]หน้าผ้า!H142</f>
        <v>38</v>
      </c>
      <c r="G133" s="9" t="str">
        <f>[2]หน้าผ้า!I142</f>
        <v>ขาว</v>
      </c>
      <c r="H133" s="9" t="str">
        <f>[2]หน้าผ้า!J142</f>
        <v>ด้าน</v>
      </c>
      <c r="I133" s="9">
        <f>[2]หน้าผ้า!L142</f>
        <v>100</v>
      </c>
      <c r="J133" s="9" t="str">
        <f>[2]หน้าผ้า!M142</f>
        <v>+</v>
      </c>
      <c r="K133" s="9">
        <f>[2]หน้าผ้า!N142</f>
        <v>0</v>
      </c>
      <c r="L133" s="9" t="str">
        <f>[2]หน้าผ้า!R142</f>
        <v>บิด</v>
      </c>
      <c r="M133" s="10" t="str">
        <f>[2]หน้าผ้า!T142</f>
        <v>ไม่สวมถุงใน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 t="str">
        <f>[2]หน้าผ้า!Z142</f>
        <v xml:space="preserve">300กระสอบแบนเต็มใบ </v>
      </c>
      <c r="T133" s="12">
        <f>[2]หน้าผ้า!X142</f>
        <v>45952</v>
      </c>
      <c r="U133" s="11">
        <f>[2]หน้าผ้า!AA142</f>
        <v>7500</v>
      </c>
      <c r="V133" s="10">
        <f>[2]หน้าผ้า!AJ142</f>
        <v>0</v>
      </c>
      <c r="W133" s="10">
        <f>[2]หน้าผ้า!AL142</f>
        <v>7500</v>
      </c>
      <c r="X133" s="10">
        <f>[2]หน้าผ้า!AM142</f>
        <v>0</v>
      </c>
      <c r="Y133" s="10">
        <f>[2]หน้าผ้า!AN142</f>
        <v>7875</v>
      </c>
      <c r="Z133" s="9" t="str">
        <f>[2]หน้าผ้า!AO142</f>
        <v>WSWT2025800SM</v>
      </c>
      <c r="AA133" s="8">
        <f>[2]หน้าผ้า!AQ142</f>
        <v>8277.2250000000004</v>
      </c>
      <c r="AB133" s="8">
        <f>[2]หน้าผ้า!AR142</f>
        <v>8277.2250000000004</v>
      </c>
      <c r="AC133" s="8">
        <f>[2]หน้าผ้า!AS142</f>
        <v>0</v>
      </c>
      <c r="AD133" s="8">
        <f>[2]หน้าผ้า!AT142</f>
        <v>0</v>
      </c>
      <c r="AE133" s="8">
        <f>[2]หน้าผ้า!AU142</f>
        <v>8277.2250000000004</v>
      </c>
      <c r="AF133" s="8">
        <f>[2]หน้าผ้า!AI142</f>
        <v>0</v>
      </c>
      <c r="AG133" s="1" t="str">
        <f>[3]หน้าผ้า!DC145</f>
        <v>ยังไม่ได้พิมพ์</v>
      </c>
      <c r="AH133" s="1" t="str">
        <f>[2]หน้าผ้า!DL142</f>
        <v>P6</v>
      </c>
      <c r="AI133" s="1">
        <f>[2]หน้าผ้า!DM142</f>
        <v>4</v>
      </c>
      <c r="AJ133" s="3">
        <f>[2]หน้าผ้า!DN142</f>
        <v>45952</v>
      </c>
      <c r="AK133" s="3">
        <f>[2]หน้าผ้า!DQ142</f>
        <v>45948</v>
      </c>
      <c r="AL133" s="3">
        <f>[2]หน้าผ้า!DR142</f>
        <v>45941</v>
      </c>
      <c r="AM133" s="3">
        <f>[2]หน้าผ้า!DS142</f>
        <v>45949</v>
      </c>
      <c r="AN133" s="3">
        <f>[2]หน้าผ้า!DT142</f>
        <v>45950</v>
      </c>
      <c r="AO133" s="3">
        <f>[2]หน้าผ้า!DU142</f>
        <v>45951</v>
      </c>
      <c r="AP133" s="3">
        <f>[2]หน้าผ้า!DP142</f>
        <v>45947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งานเคลือบ+พิมพ์</v>
      </c>
      <c r="AX133" s="2" t="str">
        <f>[2]หน้าผ้า!ED142</f>
        <v xml:space="preserve"> /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WRWT25850/WRWT25850</v>
      </c>
      <c r="BD133" s="56">
        <f>[2]หน้าผ้า!CA142</f>
        <v>0</v>
      </c>
    </row>
    <row r="134" spans="1:56" ht="27.75" customHeight="1" x14ac:dyDescent="0.45">
      <c r="A134" s="3">
        <f>[2]หน้าผ้า!C143</f>
        <v>45916</v>
      </c>
      <c r="B134" s="14" t="str">
        <f>[2]หน้าผ้า!B143</f>
        <v>MK68-001119</v>
      </c>
      <c r="C134" s="9" t="str">
        <f>[2]หน้าผ้า!E143</f>
        <v>บจก.ซันฟีด</v>
      </c>
      <c r="D134" s="13" t="str">
        <f>[2]หน้าผ้า!F143</f>
        <v>007</v>
      </c>
      <c r="E134" s="9">
        <f>[2]หน้าผ้า!G143</f>
        <v>20</v>
      </c>
      <c r="F134" s="9">
        <f>[2]หน้าผ้า!H143</f>
        <v>38</v>
      </c>
      <c r="G134" s="9" t="str">
        <f>[2]หน้าผ้า!I143</f>
        <v>ขาว</v>
      </c>
      <c r="H134" s="9" t="str">
        <f>[2]หน้าผ้า!J143</f>
        <v>ด้าน</v>
      </c>
      <c r="I134" s="9">
        <f>[2]หน้าผ้า!L143</f>
        <v>100</v>
      </c>
      <c r="J134" s="9" t="str">
        <f>[2]หน้าผ้า!M143</f>
        <v>+</v>
      </c>
      <c r="K134" s="9">
        <f>[2]หน้าผ้า!N143</f>
        <v>0</v>
      </c>
      <c r="L134" s="9" t="str">
        <f>[2]หน้าผ้า!R143</f>
        <v>บิด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 xml:space="preserve">300กระสอบแบนเต็มใบ </v>
      </c>
      <c r="T134" s="12">
        <f>[2]หน้าผ้า!X143</f>
        <v>45954</v>
      </c>
      <c r="U134" s="11">
        <f>[2]หน้าผ้า!AA143</f>
        <v>2500</v>
      </c>
      <c r="V134" s="10">
        <f>[2]หน้าผ้า!AJ143</f>
        <v>0</v>
      </c>
      <c r="W134" s="10">
        <f>[2]หน้าผ้า!AL143</f>
        <v>2500</v>
      </c>
      <c r="X134" s="10">
        <f>[2]หน้าผ้า!AM143</f>
        <v>0</v>
      </c>
      <c r="Y134" s="10">
        <f>[2]หน้าผ้า!AN143</f>
        <v>2625</v>
      </c>
      <c r="Z134" s="9" t="str">
        <f>[2]หน้าผ้า!AO143</f>
        <v>WSWT2025800SM</v>
      </c>
      <c r="AA134" s="8">
        <f>[2]หน้าผ้า!AQ143</f>
        <v>2759.0749999999998</v>
      </c>
      <c r="AB134" s="8">
        <f>[2]หน้าผ้า!AR143</f>
        <v>2759.0749999999998</v>
      </c>
      <c r="AC134" s="8">
        <f>[2]หน้าผ้า!AS143</f>
        <v>0</v>
      </c>
      <c r="AD134" s="8">
        <f>[2]หน้าผ้า!AT143</f>
        <v>0</v>
      </c>
      <c r="AE134" s="8">
        <f>[2]หน้าผ้า!AU143</f>
        <v>2759.0749999999998</v>
      </c>
      <c r="AF134" s="8">
        <f>[2]หน้าผ้า!AI143</f>
        <v>0</v>
      </c>
      <c r="AG134" s="1" t="str">
        <f>[3]หน้าผ้า!DC146</f>
        <v>ยังไม่ได้พิมพ์</v>
      </c>
      <c r="AH134" s="1" t="str">
        <f>[2]หน้าผ้า!DL143</f>
        <v>P6</v>
      </c>
      <c r="AI134" s="1">
        <f>[2]หน้าผ้า!DM143</f>
        <v>4</v>
      </c>
      <c r="AJ134" s="3">
        <f>[2]หน้าผ้า!DN143</f>
        <v>45954</v>
      </c>
      <c r="AK134" s="3">
        <f>[2]หน้าผ้า!DQ143</f>
        <v>45950</v>
      </c>
      <c r="AL134" s="3">
        <f>[2]หน้าผ้า!DR143</f>
        <v>45943</v>
      </c>
      <c r="AM134" s="3">
        <f>[2]หน้าผ้า!DS143</f>
        <v>45951</v>
      </c>
      <c r="AN134" s="3">
        <f>[2]หน้าผ้า!DT143</f>
        <v>45952</v>
      </c>
      <c r="AO134" s="3">
        <f>[2]หน้าผ้า!DU143</f>
        <v>45953</v>
      </c>
      <c r="AP134" s="3">
        <f>[2]หน้าผ้า!DP143</f>
        <v>45949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งานเคลือบ+พิมพ์</v>
      </c>
      <c r="AX134" s="2" t="str">
        <f>[2]หน้าผ้า!ED143</f>
        <v xml:space="preserve"> /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WRWT25850/WRWT25850</v>
      </c>
      <c r="BD134" s="56">
        <f>[2]หน้าผ้า!CA143</f>
        <v>0</v>
      </c>
    </row>
    <row r="135" spans="1:56" ht="27.75" customHeight="1" x14ac:dyDescent="0.45">
      <c r="A135" s="3">
        <f>[2]หน้าผ้า!C144</f>
        <v>45916</v>
      </c>
      <c r="B135" s="14" t="str">
        <f>[2]หน้าผ้า!B144</f>
        <v>MK68-001119</v>
      </c>
      <c r="C135" s="9" t="str">
        <f>[2]หน้าผ้า!E144</f>
        <v>บจก.ซันฟีด</v>
      </c>
      <c r="D135" s="13" t="str">
        <f>[2]หน้าผ้า!F144</f>
        <v>ขุนศึกเบอร์ 1</v>
      </c>
      <c r="E135" s="9">
        <f>[2]หน้าผ้า!G144</f>
        <v>20</v>
      </c>
      <c r="F135" s="9">
        <f>[2]หน้าผ้า!H144</f>
        <v>38</v>
      </c>
      <c r="G135" s="9" t="str">
        <f>[2]หน้าผ้า!I144</f>
        <v>ขาว</v>
      </c>
      <c r="H135" s="9" t="str">
        <f>[2]หน้าผ้า!J144</f>
        <v>ด้าน</v>
      </c>
      <c r="I135" s="9">
        <f>[2]หน้าผ้า!L144</f>
        <v>100</v>
      </c>
      <c r="J135" s="9" t="str">
        <f>[2]หน้าผ้า!M144</f>
        <v>+</v>
      </c>
      <c r="K135" s="9">
        <f>[2]หน้าผ้า!N144</f>
        <v>0</v>
      </c>
      <c r="L135" s="9" t="str">
        <f>[2]หน้าผ้า!R144</f>
        <v>บิด</v>
      </c>
      <c r="M135" s="10" t="str">
        <f>[2]หน้าผ้า!T144</f>
        <v>ไม่สวมถุงใน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 t="str">
        <f>[2]หน้าผ้า!Z144</f>
        <v xml:space="preserve">300กระสอบแบนเต็มใบ </v>
      </c>
      <c r="T135" s="12">
        <f>[2]หน้าผ้า!X144</f>
        <v>45954</v>
      </c>
      <c r="U135" s="11">
        <f>[2]หน้าผ้า!AA144</f>
        <v>5000</v>
      </c>
      <c r="V135" s="10">
        <f>[2]หน้าผ้า!AJ144</f>
        <v>0</v>
      </c>
      <c r="W135" s="10">
        <f>[2]หน้าผ้า!AL144</f>
        <v>5000</v>
      </c>
      <c r="X135" s="10">
        <f>[2]หน้าผ้า!AM144</f>
        <v>0</v>
      </c>
      <c r="Y135" s="10">
        <f>[2]หน้าผ้า!AN144</f>
        <v>5250</v>
      </c>
      <c r="Z135" s="9" t="str">
        <f>[2]หน้าผ้า!AO144</f>
        <v>WSWT2025800SM</v>
      </c>
      <c r="AA135" s="8">
        <f>[2]หน้าผ้า!AQ144</f>
        <v>5518.15</v>
      </c>
      <c r="AB135" s="8">
        <f>[2]หน้าผ้า!AR144</f>
        <v>5518.15</v>
      </c>
      <c r="AC135" s="8">
        <f>[2]หน้าผ้า!AS144</f>
        <v>0</v>
      </c>
      <c r="AD135" s="8">
        <f>[2]หน้าผ้า!AT144</f>
        <v>0</v>
      </c>
      <c r="AE135" s="8">
        <f>[2]หน้าผ้า!AU144</f>
        <v>5518.15</v>
      </c>
      <c r="AF135" s="8">
        <f>[2]หน้าผ้า!AI144</f>
        <v>0</v>
      </c>
      <c r="AG135" s="1" t="str">
        <f>[3]หน้าผ้า!DC147</f>
        <v>ยังไม่ได้พิมพ์</v>
      </c>
      <c r="AH135" s="1" t="str">
        <f>[2]หน้าผ้า!DL144</f>
        <v>P6</v>
      </c>
      <c r="AI135" s="1">
        <f>[2]หน้าผ้า!DM144</f>
        <v>4</v>
      </c>
      <c r="AJ135" s="3">
        <f>[2]หน้าผ้า!DN144</f>
        <v>45954</v>
      </c>
      <c r="AK135" s="3">
        <f>[2]หน้าผ้า!DQ144</f>
        <v>45950</v>
      </c>
      <c r="AL135" s="3">
        <f>[2]หน้าผ้า!DR144</f>
        <v>45943</v>
      </c>
      <c r="AM135" s="3">
        <f>[2]หน้าผ้า!DS144</f>
        <v>45951</v>
      </c>
      <c r="AN135" s="3">
        <f>[2]หน้าผ้า!DT144</f>
        <v>45952</v>
      </c>
      <c r="AO135" s="3">
        <f>[2]หน้าผ้า!DU144</f>
        <v>45953</v>
      </c>
      <c r="AP135" s="3">
        <f>[2]หน้าผ้า!DP144</f>
        <v>45949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งานเคลือบ+พิมพ์</v>
      </c>
      <c r="AX135" s="2" t="str">
        <f>[2]หน้าผ้า!ED144</f>
        <v xml:space="preserve"> /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WRWT25850/WRWT25850</v>
      </c>
      <c r="BD135" s="56">
        <f>[2]หน้าผ้า!CA144</f>
        <v>0</v>
      </c>
    </row>
    <row r="136" spans="1:56" ht="27.75" customHeight="1" x14ac:dyDescent="0.45">
      <c r="A136" s="3">
        <f>[2]หน้าผ้า!C145</f>
        <v>45916</v>
      </c>
      <c r="B136" s="14" t="str">
        <f>[2]หน้าผ้า!B145</f>
        <v>MK68-001119</v>
      </c>
      <c r="C136" s="9" t="str">
        <f>[2]หน้าผ้า!E145</f>
        <v>บจก.ซันฟีด</v>
      </c>
      <c r="D136" s="13" t="str">
        <f>[2]หน้าผ้า!F145</f>
        <v>ขุนศึกเบอร์ 2</v>
      </c>
      <c r="E136" s="9">
        <f>[2]หน้าผ้า!G145</f>
        <v>20</v>
      </c>
      <c r="F136" s="9">
        <f>[2]หน้าผ้า!H145</f>
        <v>38</v>
      </c>
      <c r="G136" s="9" t="str">
        <f>[2]หน้าผ้า!I145</f>
        <v>ขาว</v>
      </c>
      <c r="H136" s="9" t="str">
        <f>[2]หน้าผ้า!J145</f>
        <v>ด้าน</v>
      </c>
      <c r="I136" s="9">
        <f>[2]หน้าผ้า!L145</f>
        <v>100</v>
      </c>
      <c r="J136" s="9" t="str">
        <f>[2]หน้าผ้า!M145</f>
        <v>+</v>
      </c>
      <c r="K136" s="9">
        <f>[2]หน้าผ้า!N145</f>
        <v>0</v>
      </c>
      <c r="L136" s="9" t="str">
        <f>[2]หน้าผ้า!R145</f>
        <v>บิด</v>
      </c>
      <c r="M136" s="10" t="str">
        <f>[2]หน้าผ้า!T145</f>
        <v>ไม่สวมถุงใน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 t="str">
        <f>[2]หน้าผ้า!Z145</f>
        <v xml:space="preserve">300กระสอบแบนเต็มใบ </v>
      </c>
      <c r="T136" s="12">
        <f>[2]หน้าผ้า!X145</f>
        <v>45957</v>
      </c>
      <c r="U136" s="11">
        <f>[2]หน้าผ้า!AA145</f>
        <v>5000</v>
      </c>
      <c r="V136" s="10">
        <f>[2]หน้าผ้า!AJ145</f>
        <v>0</v>
      </c>
      <c r="W136" s="10">
        <f>[2]หน้าผ้า!AL145</f>
        <v>5000</v>
      </c>
      <c r="X136" s="10">
        <f>[2]หน้าผ้า!AM145</f>
        <v>0</v>
      </c>
      <c r="Y136" s="10">
        <f>[2]หน้าผ้า!AN145</f>
        <v>5250</v>
      </c>
      <c r="Z136" s="9" t="str">
        <f>[2]หน้าผ้า!AO145</f>
        <v>WSWT2025800SM</v>
      </c>
      <c r="AA136" s="8">
        <f>[2]หน้าผ้า!AQ145</f>
        <v>5518.15</v>
      </c>
      <c r="AB136" s="8">
        <f>[2]หน้าผ้า!AR145</f>
        <v>5518.15</v>
      </c>
      <c r="AC136" s="8">
        <f>[2]หน้าผ้า!AS145</f>
        <v>0</v>
      </c>
      <c r="AD136" s="8">
        <f>[2]หน้าผ้า!AT145</f>
        <v>0</v>
      </c>
      <c r="AE136" s="8">
        <f>[2]หน้าผ้า!AU145</f>
        <v>5518.15</v>
      </c>
      <c r="AF136" s="8">
        <f>[2]หน้าผ้า!AI145</f>
        <v>0</v>
      </c>
      <c r="AG136" s="1" t="str">
        <f>[3]หน้าผ้า!DC148</f>
        <v>รอแบบ</v>
      </c>
      <c r="AH136" s="1" t="str">
        <f>[2]หน้าผ้า!DL145</f>
        <v>P6</v>
      </c>
      <c r="AI136" s="1">
        <f>[2]หน้าผ้า!DM145</f>
        <v>4</v>
      </c>
      <c r="AJ136" s="3">
        <f>[2]หน้าผ้า!DN145</f>
        <v>45957</v>
      </c>
      <c r="AK136" s="3">
        <f>[2]หน้าผ้า!DQ145</f>
        <v>45953</v>
      </c>
      <c r="AL136" s="3">
        <f>[2]หน้าผ้า!DR145</f>
        <v>45946</v>
      </c>
      <c r="AM136" s="3">
        <f>[2]หน้าผ้า!DS145</f>
        <v>45954</v>
      </c>
      <c r="AN136" s="3">
        <f>[2]หน้าผ้า!DT145</f>
        <v>45955</v>
      </c>
      <c r="AO136" s="3">
        <f>[2]หน้าผ้า!DU145</f>
        <v>45956</v>
      </c>
      <c r="AP136" s="3">
        <f>[2]หน้าผ้า!DP145</f>
        <v>45952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งานเคลือบ+พิมพ์</v>
      </c>
      <c r="AX136" s="2" t="str">
        <f>[2]หน้าผ้า!ED145</f>
        <v xml:space="preserve"> /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WRWT25850/WRWT25850</v>
      </c>
      <c r="BD136" s="56">
        <f>[2]หน้าผ้า!CA145</f>
        <v>0</v>
      </c>
    </row>
    <row r="137" spans="1:56" ht="27.75" customHeight="1" x14ac:dyDescent="0.45">
      <c r="A137" s="3">
        <f>[2]หน้าผ้า!C146</f>
        <v>45916</v>
      </c>
      <c r="B137" s="14" t="str">
        <f>[2]หน้าผ้า!B146</f>
        <v>MK68-001119</v>
      </c>
      <c r="C137" s="9" t="str">
        <f>[2]หน้าผ้า!E146</f>
        <v>บจก.ซันฟีด</v>
      </c>
      <c r="D137" s="13">
        <f>[2]หน้าผ้า!F146</f>
        <v>952</v>
      </c>
      <c r="E137" s="9">
        <f>[2]หน้าผ้า!G146</f>
        <v>20</v>
      </c>
      <c r="F137" s="9">
        <f>[2]หน้าผ้า!H146</f>
        <v>38</v>
      </c>
      <c r="G137" s="9" t="str">
        <f>[2]หน้าผ้า!I146</f>
        <v>ขาว</v>
      </c>
      <c r="H137" s="9" t="str">
        <f>[2]หน้าผ้า!J146</f>
        <v>ด้าน</v>
      </c>
      <c r="I137" s="9">
        <f>[2]หน้าผ้า!L146</f>
        <v>100</v>
      </c>
      <c r="J137" s="9" t="str">
        <f>[2]หน้าผ้า!M146</f>
        <v>+</v>
      </c>
      <c r="K137" s="9">
        <f>[2]หน้าผ้า!N146</f>
        <v>0</v>
      </c>
      <c r="L137" s="9" t="str">
        <f>[2]หน้าผ้า!R146</f>
        <v>บิด</v>
      </c>
      <c r="M137" s="10" t="str">
        <f>[2]หน้าผ้า!T146</f>
        <v>ไม่สวมถุงใน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 xml:space="preserve">300กระสอบแบนเต็มใบ </v>
      </c>
      <c r="T137" s="12">
        <f>[2]หน้าผ้า!X146</f>
        <v>45958</v>
      </c>
      <c r="U137" s="11">
        <f>[2]หน้าผ้า!AA146</f>
        <v>5000</v>
      </c>
      <c r="V137" s="10">
        <f>[2]หน้าผ้า!AJ146</f>
        <v>0</v>
      </c>
      <c r="W137" s="10">
        <f>[2]หน้าผ้า!AL146</f>
        <v>5000</v>
      </c>
      <c r="X137" s="10">
        <f>[2]หน้าผ้า!AM146</f>
        <v>0</v>
      </c>
      <c r="Y137" s="10">
        <f>[2]หน้าผ้า!AN146</f>
        <v>5250</v>
      </c>
      <c r="Z137" s="9" t="str">
        <f>[2]หน้าผ้า!AO146</f>
        <v>WSWT2025800SM</v>
      </c>
      <c r="AA137" s="8">
        <f>[2]หน้าผ้า!AQ146</f>
        <v>5518.15</v>
      </c>
      <c r="AB137" s="8">
        <f>[2]หน้าผ้า!AR146</f>
        <v>5518.15</v>
      </c>
      <c r="AC137" s="8">
        <f>[2]หน้าผ้า!AS146</f>
        <v>0</v>
      </c>
      <c r="AD137" s="8">
        <f>[2]หน้าผ้า!AT146</f>
        <v>0</v>
      </c>
      <c r="AE137" s="8">
        <f>[2]หน้าผ้า!AU146</f>
        <v>5518.15</v>
      </c>
      <c r="AF137" s="8">
        <f>[2]หน้าผ้า!AI146</f>
        <v>0</v>
      </c>
      <c r="AG137" s="1" t="str">
        <f>[3]หน้าผ้า!DC149</f>
        <v>รอแบบ</v>
      </c>
      <c r="AH137" s="1" t="str">
        <f>[2]หน้าผ้า!DL146</f>
        <v>P6</v>
      </c>
      <c r="AI137" s="1">
        <f>[2]หน้าผ้า!DM146</f>
        <v>4</v>
      </c>
      <c r="AJ137" s="3">
        <f>[2]หน้าผ้า!DN146</f>
        <v>45958</v>
      </c>
      <c r="AK137" s="3">
        <f>[2]หน้าผ้า!DQ146</f>
        <v>45954</v>
      </c>
      <c r="AL137" s="3">
        <f>[2]หน้าผ้า!DR146</f>
        <v>45947</v>
      </c>
      <c r="AM137" s="3">
        <f>[2]หน้าผ้า!DS146</f>
        <v>45955</v>
      </c>
      <c r="AN137" s="3">
        <f>[2]หน้าผ้า!DT146</f>
        <v>45956</v>
      </c>
      <c r="AO137" s="3">
        <f>[2]หน้าผ้า!DU146</f>
        <v>45957</v>
      </c>
      <c r="AP137" s="3">
        <f>[2]หน้าผ้า!DP146</f>
        <v>45953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งานเคลือบ+พิมพ์</v>
      </c>
      <c r="AX137" s="2" t="str">
        <f>[2]หน้าผ้า!ED146</f>
        <v xml:space="preserve"> /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WRWT25850/WRWT25850</v>
      </c>
      <c r="BD137" s="56">
        <f>[2]หน้าผ้า!CA146</f>
        <v>0</v>
      </c>
    </row>
    <row r="138" spans="1:56" ht="27.75" customHeight="1" x14ac:dyDescent="0.45">
      <c r="A138" s="3">
        <f>[2]หน้าผ้า!C147</f>
        <v>45916</v>
      </c>
      <c r="B138" s="14" t="str">
        <f>[2]หน้าผ้า!B147</f>
        <v>MK68-001119</v>
      </c>
      <c r="C138" s="9" t="str">
        <f>[2]หน้าผ้า!E147</f>
        <v>บจก.ซันฟีด</v>
      </c>
      <c r="D138" s="13">
        <f>[2]หน้าผ้า!F147</f>
        <v>953</v>
      </c>
      <c r="E138" s="9">
        <f>[2]หน้าผ้า!G147</f>
        <v>20</v>
      </c>
      <c r="F138" s="9">
        <f>[2]หน้าผ้า!H147</f>
        <v>38</v>
      </c>
      <c r="G138" s="9" t="str">
        <f>[2]หน้าผ้า!I147</f>
        <v>ขาว</v>
      </c>
      <c r="H138" s="9" t="str">
        <f>[2]หน้าผ้า!J147</f>
        <v>ด้าน</v>
      </c>
      <c r="I138" s="9">
        <f>[2]หน้าผ้า!L147</f>
        <v>100</v>
      </c>
      <c r="J138" s="9" t="str">
        <f>[2]หน้าผ้า!M147</f>
        <v>+</v>
      </c>
      <c r="K138" s="9">
        <f>[2]หน้าผ้า!N147</f>
        <v>0</v>
      </c>
      <c r="L138" s="9" t="str">
        <f>[2]หน้าผ้า!R147</f>
        <v>บิด</v>
      </c>
      <c r="M138" s="10" t="str">
        <f>[2]หน้าผ้า!T147</f>
        <v>ไม่สวมถุงใน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 t="str">
        <f>[2]หน้าผ้า!Z147</f>
        <v xml:space="preserve">300กระสอบแบนเต็มใบ </v>
      </c>
      <c r="T138" s="12">
        <f>[2]หน้าผ้า!X147</f>
        <v>45959</v>
      </c>
      <c r="U138" s="11">
        <f>[2]หน้าผ้า!AA147</f>
        <v>5000</v>
      </c>
      <c r="V138" s="10">
        <f>[2]หน้าผ้า!AJ147</f>
        <v>0</v>
      </c>
      <c r="W138" s="10">
        <f>[2]หน้าผ้า!AL147</f>
        <v>5000</v>
      </c>
      <c r="X138" s="10">
        <f>[2]หน้าผ้า!AM147</f>
        <v>0</v>
      </c>
      <c r="Y138" s="10">
        <f>[2]หน้าผ้า!AN147</f>
        <v>5250</v>
      </c>
      <c r="Z138" s="9" t="str">
        <f>[2]หน้าผ้า!AO147</f>
        <v>WSWT2025800SM</v>
      </c>
      <c r="AA138" s="8">
        <f>[2]หน้าผ้า!AQ147</f>
        <v>5518.15</v>
      </c>
      <c r="AB138" s="8">
        <f>[2]หน้าผ้า!AR147</f>
        <v>5518.15</v>
      </c>
      <c r="AC138" s="8">
        <f>[2]หน้าผ้า!AS147</f>
        <v>0</v>
      </c>
      <c r="AD138" s="8">
        <f>[2]หน้าผ้า!AT147</f>
        <v>0</v>
      </c>
      <c r="AE138" s="8">
        <f>[2]หน้าผ้า!AU147</f>
        <v>5518.15</v>
      </c>
      <c r="AF138" s="8">
        <f>[2]หน้าผ้า!AI147</f>
        <v>0</v>
      </c>
      <c r="AG138" s="1" t="str">
        <f>[3]หน้าผ้า!DC150</f>
        <v>ยังไม่ได้พิมพ์</v>
      </c>
      <c r="AH138" s="1" t="str">
        <f>[2]หน้าผ้า!DL147</f>
        <v>P6</v>
      </c>
      <c r="AI138" s="1">
        <f>[2]หน้าผ้า!DM147</f>
        <v>4</v>
      </c>
      <c r="AJ138" s="3">
        <f>[2]หน้าผ้า!DN147</f>
        <v>45959</v>
      </c>
      <c r="AK138" s="3">
        <f>[2]หน้าผ้า!DQ147</f>
        <v>45955</v>
      </c>
      <c r="AL138" s="3">
        <f>[2]หน้าผ้า!DR147</f>
        <v>45948</v>
      </c>
      <c r="AM138" s="3">
        <f>[2]หน้าผ้า!DS147</f>
        <v>45956</v>
      </c>
      <c r="AN138" s="3">
        <f>[2]หน้าผ้า!DT147</f>
        <v>45957</v>
      </c>
      <c r="AO138" s="3">
        <f>[2]หน้าผ้า!DU147</f>
        <v>45958</v>
      </c>
      <c r="AP138" s="3">
        <f>[2]หน้าผ้า!DP147</f>
        <v>45954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งานเคลือบ+พิมพ์</v>
      </c>
      <c r="AX138" s="2" t="str">
        <f>[2]หน้าผ้า!ED147</f>
        <v xml:space="preserve"> /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WRWT25850/WRWT25850</v>
      </c>
      <c r="BD138" s="56">
        <f>[2]หน้าผ้า!CA147</f>
        <v>0</v>
      </c>
    </row>
    <row r="139" spans="1:56" ht="27.75" customHeight="1" x14ac:dyDescent="0.45">
      <c r="A139" s="3" t="str">
        <f>[2]หน้าผ้า!C148</f>
        <v>ประมาณการ</v>
      </c>
      <c r="B139" s="14" t="str">
        <f>[2]หน้าผ้า!B148</f>
        <v>ประมาณการ</v>
      </c>
      <c r="C139" s="9" t="str">
        <f>[2]หน้าผ้า!E148</f>
        <v>บจก.เอสพีเอ็ม อาหารสัตว์</v>
      </c>
      <c r="D139" s="13" t="str">
        <f>[2]หน้าผ้า!F148</f>
        <v>รอแบบ</v>
      </c>
      <c r="E139" s="9">
        <f>[2]หน้าผ้า!G148</f>
        <v>20</v>
      </c>
      <c r="F139" s="9">
        <f>[2]หน้าผ้า!H148</f>
        <v>38</v>
      </c>
      <c r="G139" s="9" t="str">
        <f>[2]หน้าผ้า!I148</f>
        <v>ขาว</v>
      </c>
      <c r="H139" s="9" t="str">
        <f>[2]หน้าผ้า!J148</f>
        <v>ใส</v>
      </c>
      <c r="I139" s="9">
        <f>[2]หน้าผ้า!L148</f>
        <v>100</v>
      </c>
      <c r="J139" s="9" t="str">
        <f>[2]หน้าผ้า!M148</f>
        <v>±</v>
      </c>
      <c r="K139" s="9">
        <f>[2]หน้าผ้า!N148</f>
        <v>5</v>
      </c>
      <c r="L139" s="9" t="str">
        <f>[2]หน้าผ้า!R148</f>
        <v>บิด</v>
      </c>
      <c r="M139" s="10" t="str">
        <f>[2]หน้าผ้า!T148</f>
        <v>ไม่สวมถุงใน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>500กระสอบแบน</v>
      </c>
      <c r="T139" s="12">
        <f>[2]หน้าผ้า!X148</f>
        <v>45960</v>
      </c>
      <c r="U139" s="11">
        <f>[2]หน้าผ้า!AA148</f>
        <v>20000</v>
      </c>
      <c r="V139" s="10">
        <f>[2]หน้าผ้า!AJ148</f>
        <v>0</v>
      </c>
      <c r="W139" s="10">
        <f>[2]หน้าผ้า!AL148</f>
        <v>20000</v>
      </c>
      <c r="X139" s="10">
        <f>[2]หน้าผ้า!AM148</f>
        <v>0</v>
      </c>
      <c r="Y139" s="10">
        <f>[2]หน้าผ้า!AN148</f>
        <v>21000</v>
      </c>
      <c r="Z139" s="9" t="str">
        <f>[2]หน้าผ้า!AO148</f>
        <v>WSWT2025800SM</v>
      </c>
      <c r="AA139" s="8">
        <f>[2]หน้าผ้า!AQ148</f>
        <v>22072.6</v>
      </c>
      <c r="AB139" s="8">
        <f>[2]หน้าผ้า!AR148</f>
        <v>0</v>
      </c>
      <c r="AC139" s="8">
        <f>[2]หน้าผ้า!AS148</f>
        <v>22072.6</v>
      </c>
      <c r="AD139" s="8">
        <f>[2]หน้าผ้า!AT148</f>
        <v>0</v>
      </c>
      <c r="AE139" s="8">
        <f>[2]หน้าผ้า!AU148</f>
        <v>22072.6</v>
      </c>
      <c r="AF139" s="8">
        <f>[2]หน้าผ้า!AI148</f>
        <v>0</v>
      </c>
      <c r="AG139" s="1" t="str">
        <f>[3]หน้าผ้า!DC151</f>
        <v>ยังไม่ได้พิมพ์</v>
      </c>
      <c r="AH139" s="1" t="str">
        <f>[2]หน้าผ้า!DL148</f>
        <v>P6</v>
      </c>
      <c r="AI139" s="1">
        <f>[2]หน้าผ้า!DM148</f>
        <v>4</v>
      </c>
      <c r="AJ139" s="3">
        <f>[2]หน้าผ้า!DN148</f>
        <v>45960</v>
      </c>
      <c r="AK139" s="3">
        <f>[2]หน้าผ้า!DQ148</f>
        <v>45956</v>
      </c>
      <c r="AL139" s="3">
        <f>[2]หน้าผ้า!DR148</f>
        <v>45949</v>
      </c>
      <c r="AM139" s="3">
        <f>[2]หน้าผ้า!DS148</f>
        <v>45957</v>
      </c>
      <c r="AN139" s="3">
        <f>[2]หน้าผ้า!DT148</f>
        <v>45958</v>
      </c>
      <c r="AO139" s="3">
        <f>[2]หน้าผ้า!DU148</f>
        <v>45959</v>
      </c>
      <c r="AP139" s="3">
        <f>[2]หน้าผ้า!DP148</f>
        <v>45955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งานเคลือบ+พิมพ์</v>
      </c>
      <c r="AX139" s="2" t="str">
        <f>[2]หน้าผ้า!ED148</f>
        <v>รอART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WRWT25850/WRWT25850</v>
      </c>
      <c r="BD139" s="56">
        <f>[2]หน้าผ้า!CA148</f>
        <v>1667.7075555555555</v>
      </c>
    </row>
    <row r="140" spans="1:56" ht="27.75" customHeight="1" x14ac:dyDescent="0.45">
      <c r="A140" s="3" t="str">
        <f>[2]หน้าผ้า!C149</f>
        <v>ประมาณการ</v>
      </c>
      <c r="B140" s="14" t="str">
        <f>[2]หน้าผ้า!B149</f>
        <v>ประมาณการ</v>
      </c>
      <c r="C140" s="9" t="str">
        <f>[2]หน้าผ้า!E149</f>
        <v>บจก.ไทยธรรมดี</v>
      </c>
      <c r="D140" s="13" t="str">
        <f>[2]หน้าผ้า!F149</f>
        <v>รอแบบ</v>
      </c>
      <c r="E140" s="9">
        <f>[2]หน้าผ้า!G149</f>
        <v>20</v>
      </c>
      <c r="F140" s="9">
        <f>[2]หน้าผ้า!H149</f>
        <v>37</v>
      </c>
      <c r="G140" s="9" t="str">
        <f>[2]หน้าผ้า!I149</f>
        <v>ขาว</v>
      </c>
      <c r="H140" s="9" t="str">
        <f>[2]หน้าผ้า!J149</f>
        <v>ด้าน</v>
      </c>
      <c r="I140" s="9">
        <f>[2]หน้าผ้า!L149</f>
        <v>97</v>
      </c>
      <c r="J140" s="9" t="str">
        <f>[2]หน้าผ้า!M149</f>
        <v>±</v>
      </c>
      <c r="K140" s="9">
        <f>[2]หน้าผ้า!N149</f>
        <v>5</v>
      </c>
      <c r="L140" s="9" t="str">
        <f>[2]หน้าผ้า!R149</f>
        <v>บิด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>500กระสอบ</v>
      </c>
      <c r="T140" s="12">
        <f>[2]หน้าผ้า!X149</f>
        <v>45960</v>
      </c>
      <c r="U140" s="11">
        <f>[2]หน้าผ้า!AA149</f>
        <v>20000</v>
      </c>
      <c r="V140" s="10">
        <f>[2]หน้าผ้า!AJ149</f>
        <v>0</v>
      </c>
      <c r="W140" s="10">
        <f>[2]หน้าผ้า!AL149</f>
        <v>20000</v>
      </c>
      <c r="X140" s="10">
        <f>[2]หน้าผ้า!AM149</f>
        <v>0</v>
      </c>
      <c r="Y140" s="10">
        <f>[2]หน้าผ้า!AN149</f>
        <v>21000</v>
      </c>
      <c r="Z140" s="9" t="str">
        <f>[2]หน้าผ้า!AO149</f>
        <v>WSWT2025800SM</v>
      </c>
      <c r="AA140" s="8">
        <f>[2]หน้าผ้า!AQ149</f>
        <v>21513.800000000003</v>
      </c>
      <c r="AB140" s="8">
        <f>[2]หน้าผ้า!AR149</f>
        <v>0</v>
      </c>
      <c r="AC140" s="8">
        <f>[2]หน้าผ้า!AS149</f>
        <v>21513.800000000003</v>
      </c>
      <c r="AD140" s="8">
        <f>[2]หน้าผ้า!AT149</f>
        <v>0</v>
      </c>
      <c r="AE140" s="8">
        <f>[2]หน้าผ้า!AU149</f>
        <v>21513.800000000003</v>
      </c>
      <c r="AF140" s="8">
        <f>[2]หน้าผ้า!AI149</f>
        <v>0</v>
      </c>
      <c r="AG140" s="1" t="str">
        <f>[3]หน้าผ้า!DC152</f>
        <v>ยังไม่ได้พิมพ์</v>
      </c>
      <c r="AH140" s="1" t="str">
        <f>[2]หน้าผ้า!DL149</f>
        <v>P6</v>
      </c>
      <c r="AI140" s="1">
        <f>[2]หน้าผ้า!DM149</f>
        <v>4</v>
      </c>
      <c r="AJ140" s="3">
        <f>[2]หน้าผ้า!DN149</f>
        <v>45960</v>
      </c>
      <c r="AK140" s="3">
        <f>[2]หน้าผ้า!DQ149</f>
        <v>45956</v>
      </c>
      <c r="AL140" s="3">
        <f>[2]หน้าผ้า!DR149</f>
        <v>45949</v>
      </c>
      <c r="AM140" s="3">
        <f>[2]หน้าผ้า!DS149</f>
        <v>45957</v>
      </c>
      <c r="AN140" s="3">
        <f>[2]หน้าผ้า!DT149</f>
        <v>45958</v>
      </c>
      <c r="AO140" s="3">
        <f>[2]หน้าผ้า!DU149</f>
        <v>45959</v>
      </c>
      <c r="AP140" s="3">
        <f>[2]หน้าผ้า!DP149</f>
        <v>45955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งานเคลือบ+พิมพ์</v>
      </c>
      <c r="AX140" s="2" t="str">
        <f>[2]หน้าผ้า!ED149</f>
        <v>รอART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WRWT25850/WRWT25850</v>
      </c>
      <c r="BD140" s="56">
        <f>[2]หน้าผ้า!CA149</f>
        <v>1625.4871111111113</v>
      </c>
    </row>
    <row r="141" spans="1:56" ht="27.75" customHeight="1" x14ac:dyDescent="0.45">
      <c r="A141" s="3">
        <f>[2]หน้าผ้า!C150</f>
        <v>45916</v>
      </c>
      <c r="B141" s="14" t="str">
        <f>[2]หน้าผ้า!B150</f>
        <v>MK68-001119</v>
      </c>
      <c r="C141" s="9" t="str">
        <f>[2]หน้าผ้า!E150</f>
        <v>บจก.ซันฟีด</v>
      </c>
      <c r="D141" s="13" t="str">
        <f>[2]หน้าผ้า!F150</f>
        <v>ขุนศึกเบอร์ 1</v>
      </c>
      <c r="E141" s="9">
        <f>[2]หน้าผ้า!G150</f>
        <v>20</v>
      </c>
      <c r="F141" s="9">
        <f>[2]หน้าผ้า!H150</f>
        <v>38</v>
      </c>
      <c r="G141" s="9" t="str">
        <f>[2]หน้าผ้า!I150</f>
        <v>ขาว</v>
      </c>
      <c r="H141" s="9" t="str">
        <f>[2]หน้าผ้า!J150</f>
        <v>ด้าน</v>
      </c>
      <c r="I141" s="9">
        <f>[2]หน้าผ้า!L150</f>
        <v>100</v>
      </c>
      <c r="J141" s="9" t="str">
        <f>[2]หน้าผ้า!M150</f>
        <v>+</v>
      </c>
      <c r="K141" s="9">
        <f>[2]หน้าผ้า!N150</f>
        <v>0</v>
      </c>
      <c r="L141" s="9" t="str">
        <f>[2]หน้าผ้า!R150</f>
        <v>บิด</v>
      </c>
      <c r="M141" s="10" t="str">
        <f>[2]หน้าผ้า!T150</f>
        <v>ไม่สวมถุงใน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 t="str">
        <f>[2]หน้าผ้า!Z150</f>
        <v xml:space="preserve">300กระสอบแบนเต็มใบ </v>
      </c>
      <c r="T141" s="12">
        <f>[2]หน้าผ้า!X150</f>
        <v>45960</v>
      </c>
      <c r="U141" s="11">
        <f>[2]หน้าผ้า!AA150</f>
        <v>5000</v>
      </c>
      <c r="V141" s="10">
        <f>[2]หน้าผ้า!AJ150</f>
        <v>0</v>
      </c>
      <c r="W141" s="10">
        <f>[2]หน้าผ้า!AL150</f>
        <v>5000</v>
      </c>
      <c r="X141" s="10">
        <f>[2]หน้าผ้า!AM150</f>
        <v>0</v>
      </c>
      <c r="Y141" s="10">
        <f>[2]หน้าผ้า!AN150</f>
        <v>5250</v>
      </c>
      <c r="Z141" s="9" t="str">
        <f>[2]หน้าผ้า!AO150</f>
        <v>WSWT2025800SM</v>
      </c>
      <c r="AA141" s="8">
        <f>[2]หน้าผ้า!AQ150</f>
        <v>5518.15</v>
      </c>
      <c r="AB141" s="8">
        <f>[2]หน้าผ้า!AR150</f>
        <v>5518.15</v>
      </c>
      <c r="AC141" s="8">
        <f>[2]หน้าผ้า!AS150</f>
        <v>0</v>
      </c>
      <c r="AD141" s="8">
        <f>[2]หน้าผ้า!AT150</f>
        <v>0</v>
      </c>
      <c r="AE141" s="8">
        <f>[2]หน้าผ้า!AU150</f>
        <v>5518.15</v>
      </c>
      <c r="AF141" s="8">
        <f>[2]หน้าผ้า!AI150</f>
        <v>0</v>
      </c>
      <c r="AG141" s="1" t="str">
        <f>[3]หน้าผ้า!DC153</f>
        <v>ยังไม่ได้พิมพ์</v>
      </c>
      <c r="AH141" s="1" t="str">
        <f>[2]หน้าผ้า!DL150</f>
        <v>P6</v>
      </c>
      <c r="AI141" s="1">
        <f>[2]หน้าผ้า!DM150</f>
        <v>4</v>
      </c>
      <c r="AJ141" s="3">
        <f>[2]หน้าผ้า!DN150</f>
        <v>45960</v>
      </c>
      <c r="AK141" s="3">
        <f>[2]หน้าผ้า!DQ150</f>
        <v>45956</v>
      </c>
      <c r="AL141" s="3">
        <f>[2]หน้าผ้า!DR150</f>
        <v>45949</v>
      </c>
      <c r="AM141" s="3">
        <f>[2]หน้าผ้า!DS150</f>
        <v>45957</v>
      </c>
      <c r="AN141" s="3">
        <f>[2]หน้าผ้า!DT150</f>
        <v>45958</v>
      </c>
      <c r="AO141" s="3">
        <f>[2]หน้าผ้า!DU150</f>
        <v>45959</v>
      </c>
      <c r="AP141" s="3">
        <f>[2]หน้าผ้า!DP150</f>
        <v>45955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งานเคลือบ+พิมพ์</v>
      </c>
      <c r="AX141" s="2" t="str">
        <f>[2]หน้าผ้า!ED150</f>
        <v xml:space="preserve"> /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WRWT25850/WRWT25850</v>
      </c>
      <c r="BD141" s="56">
        <f>[2]หน้าผ้า!CA150</f>
        <v>0</v>
      </c>
    </row>
    <row r="142" spans="1:56" ht="27.75" customHeight="1" x14ac:dyDescent="0.45">
      <c r="A142" s="3">
        <f>[2]หน้าผ้า!C151</f>
        <v>45916</v>
      </c>
      <c r="B142" s="14" t="str">
        <f>[2]หน้าผ้า!B151</f>
        <v>MK68-001119</v>
      </c>
      <c r="C142" s="9" t="str">
        <f>[2]หน้าผ้า!E151</f>
        <v>บจก.ซันฟีด</v>
      </c>
      <c r="D142" s="13" t="str">
        <f>[2]หน้าผ้า!F151</f>
        <v>007</v>
      </c>
      <c r="E142" s="9">
        <f>[2]หน้าผ้า!G151</f>
        <v>20</v>
      </c>
      <c r="F142" s="9">
        <f>[2]หน้าผ้า!H151</f>
        <v>38</v>
      </c>
      <c r="G142" s="9" t="str">
        <f>[2]หน้าผ้า!I151</f>
        <v>ขาว</v>
      </c>
      <c r="H142" s="9" t="str">
        <f>[2]หน้าผ้า!J151</f>
        <v>ด้าน</v>
      </c>
      <c r="I142" s="9">
        <f>[2]หน้าผ้า!L151</f>
        <v>100</v>
      </c>
      <c r="J142" s="9" t="str">
        <f>[2]หน้าผ้า!M151</f>
        <v>+</v>
      </c>
      <c r="K142" s="9">
        <f>[2]หน้าผ้า!N151</f>
        <v>0</v>
      </c>
      <c r="L142" s="9" t="str">
        <f>[2]หน้าผ้า!R151</f>
        <v>บิด</v>
      </c>
      <c r="M142" s="10" t="str">
        <f>[2]หน้าผ้า!T151</f>
        <v>ไม่สวมถุงใน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 t="str">
        <f>[2]หน้าผ้า!Z151</f>
        <v xml:space="preserve">300กระสอบแบนเต็มใบ </v>
      </c>
      <c r="T142" s="12">
        <f>[2]หน้าผ้า!X151</f>
        <v>45961</v>
      </c>
      <c r="U142" s="11">
        <f>[2]หน้าผ้า!AA151</f>
        <v>2500</v>
      </c>
      <c r="V142" s="10">
        <f>[2]หน้าผ้า!AJ151</f>
        <v>0</v>
      </c>
      <c r="W142" s="10">
        <f>[2]หน้าผ้า!AL151</f>
        <v>2500</v>
      </c>
      <c r="X142" s="10">
        <f>[2]หน้าผ้า!AM151</f>
        <v>0</v>
      </c>
      <c r="Y142" s="10">
        <f>[2]หน้าผ้า!AN151</f>
        <v>2625</v>
      </c>
      <c r="Z142" s="9" t="str">
        <f>[2]หน้าผ้า!AO151</f>
        <v>WSWT2025800SM</v>
      </c>
      <c r="AA142" s="8">
        <f>[2]หน้าผ้า!AQ151</f>
        <v>2759.0749999999998</v>
      </c>
      <c r="AB142" s="8">
        <f>[2]หน้าผ้า!AR151</f>
        <v>2759.0749999999998</v>
      </c>
      <c r="AC142" s="8">
        <f>[2]หน้าผ้า!AS151</f>
        <v>0</v>
      </c>
      <c r="AD142" s="8">
        <f>[2]หน้าผ้า!AT151</f>
        <v>0</v>
      </c>
      <c r="AE142" s="8">
        <f>[2]หน้าผ้า!AU151</f>
        <v>2759.0749999999998</v>
      </c>
      <c r="AF142" s="8">
        <f>[2]หน้าผ้า!AI151</f>
        <v>0</v>
      </c>
      <c r="AG142" s="1" t="str">
        <f>[3]หน้าผ้า!DC154</f>
        <v>ยังไม่ได้พิมพ์</v>
      </c>
      <c r="AH142" s="1" t="str">
        <f>[2]หน้าผ้า!DL151</f>
        <v>P6</v>
      </c>
      <c r="AI142" s="1">
        <f>[2]หน้าผ้า!DM151</f>
        <v>4</v>
      </c>
      <c r="AJ142" s="3">
        <f>[2]หน้าผ้า!DN151</f>
        <v>45961</v>
      </c>
      <c r="AK142" s="3">
        <f>[2]หน้าผ้า!DQ151</f>
        <v>45957</v>
      </c>
      <c r="AL142" s="3">
        <f>[2]หน้าผ้า!DR151</f>
        <v>45950</v>
      </c>
      <c r="AM142" s="3">
        <f>[2]หน้าผ้า!DS151</f>
        <v>45958</v>
      </c>
      <c r="AN142" s="3">
        <f>[2]หน้าผ้า!DT151</f>
        <v>45959</v>
      </c>
      <c r="AO142" s="3">
        <f>[2]หน้าผ้า!DU151</f>
        <v>45960</v>
      </c>
      <c r="AP142" s="3">
        <f>[2]หน้าผ้า!DP151</f>
        <v>45956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งานเคลือบ+พิมพ์</v>
      </c>
      <c r="AX142" s="2" t="str">
        <f>[2]หน้าผ้า!ED151</f>
        <v xml:space="preserve"> /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WRWT25850/WRWT25850</v>
      </c>
      <c r="BD142" s="56">
        <f>[2]หน้าผ้า!CA151</f>
        <v>0</v>
      </c>
    </row>
    <row r="143" spans="1:56" ht="27.75" customHeight="1" x14ac:dyDescent="0.45">
      <c r="A143" s="3">
        <f>[2]หน้าผ้า!C152</f>
        <v>45916</v>
      </c>
      <c r="B143" s="14" t="str">
        <f>[2]หน้าผ้า!B152</f>
        <v>MK68-001119</v>
      </c>
      <c r="C143" s="9" t="str">
        <f>[2]หน้าผ้า!E152</f>
        <v>บจก.ซันฟีด</v>
      </c>
      <c r="D143" s="13">
        <f>[2]หน้าผ้า!F152</f>
        <v>917</v>
      </c>
      <c r="E143" s="9">
        <f>[2]หน้าผ้า!G152</f>
        <v>20</v>
      </c>
      <c r="F143" s="9">
        <f>[2]หน้าผ้า!H152</f>
        <v>37</v>
      </c>
      <c r="G143" s="9" t="str">
        <f>[2]หน้าผ้า!I152</f>
        <v>ขาว</v>
      </c>
      <c r="H143" s="9" t="str">
        <f>[2]หน้าผ้า!J152</f>
        <v>ด้าน</v>
      </c>
      <c r="I143" s="9">
        <f>[2]หน้าผ้า!L152</f>
        <v>98</v>
      </c>
      <c r="J143" s="9" t="str">
        <f>[2]หน้าผ้า!M152</f>
        <v>+</v>
      </c>
      <c r="K143" s="9">
        <f>[2]หน้าผ้า!N152</f>
        <v>0</v>
      </c>
      <c r="L143" s="9" t="str">
        <f>[2]หน้าผ้า!R152</f>
        <v>บิด</v>
      </c>
      <c r="M143" s="10" t="str">
        <f>[2]หน้าผ้า!T152</f>
        <v>ไม่สวมถุงใน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 t="str">
        <f>[2]หน้าผ้า!Z152</f>
        <v xml:space="preserve">300กระสอบแบนเต็มใบ </v>
      </c>
      <c r="T143" s="12">
        <f>[2]หน้าผ้า!X152</f>
        <v>45961</v>
      </c>
      <c r="U143" s="11">
        <f>[2]หน้าผ้า!AA152</f>
        <v>2500</v>
      </c>
      <c r="V143" s="10">
        <f>[2]หน้าผ้า!AJ152</f>
        <v>0</v>
      </c>
      <c r="W143" s="10">
        <f>[2]หน้าผ้า!AL152</f>
        <v>2500</v>
      </c>
      <c r="X143" s="10">
        <f>[2]หน้าผ้า!AM152</f>
        <v>0</v>
      </c>
      <c r="Y143" s="10">
        <f>[2]หน้าผ้า!AN152</f>
        <v>2625</v>
      </c>
      <c r="Z143" s="9" t="str">
        <f>[2]หน้าผ้า!AO152</f>
        <v>WSWT2025800SM</v>
      </c>
      <c r="AA143" s="8">
        <f>[2]หน้าผ้า!AQ152</f>
        <v>2689.2250000000004</v>
      </c>
      <c r="AB143" s="8">
        <f>[2]หน้าผ้า!AR152</f>
        <v>2689.2250000000004</v>
      </c>
      <c r="AC143" s="8">
        <f>[2]หน้าผ้า!AS152</f>
        <v>0</v>
      </c>
      <c r="AD143" s="8">
        <f>[2]หน้าผ้า!AT152</f>
        <v>0</v>
      </c>
      <c r="AE143" s="8">
        <f>[2]หน้าผ้า!AU152</f>
        <v>2689.2250000000004</v>
      </c>
      <c r="AF143" s="8">
        <f>[2]หน้าผ้า!AI152</f>
        <v>0</v>
      </c>
      <c r="AG143" s="1" t="str">
        <f>[3]หน้าผ้า!DC155</f>
        <v>ยังไม่ได้พิมพ์</v>
      </c>
      <c r="AH143" s="1" t="str">
        <f>[2]หน้าผ้า!DL152</f>
        <v>P6</v>
      </c>
      <c r="AI143" s="1">
        <f>[2]หน้าผ้า!DM152</f>
        <v>4</v>
      </c>
      <c r="AJ143" s="3">
        <f>[2]หน้าผ้า!DN152</f>
        <v>45961</v>
      </c>
      <c r="AK143" s="3">
        <f>[2]หน้าผ้า!DQ152</f>
        <v>45957</v>
      </c>
      <c r="AL143" s="3">
        <f>[2]หน้าผ้า!DR152</f>
        <v>45950</v>
      </c>
      <c r="AM143" s="3">
        <f>[2]หน้าผ้า!DS152</f>
        <v>45958</v>
      </c>
      <c r="AN143" s="3">
        <f>[2]หน้าผ้า!DT152</f>
        <v>45959</v>
      </c>
      <c r="AO143" s="3">
        <f>[2]หน้าผ้า!DU152</f>
        <v>45960</v>
      </c>
      <c r="AP143" s="3">
        <f>[2]หน้าผ้า!DP152</f>
        <v>45956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งานเคลือบ+พิมพ์</v>
      </c>
      <c r="AX143" s="2" t="str">
        <f>[2]หน้าผ้า!ED152</f>
        <v xml:space="preserve"> /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WRWT25850/WRWT25850</v>
      </c>
      <c r="BD143" s="56">
        <f>[2]หน้าผ้า!CA152</f>
        <v>0</v>
      </c>
    </row>
    <row r="144" spans="1:56" ht="27.75" customHeight="1" x14ac:dyDescent="0.45">
      <c r="A144" s="3">
        <f>[2]หน้าผ้า!C153</f>
        <v>45916</v>
      </c>
      <c r="B144" s="14" t="str">
        <f>[2]หน้าผ้า!B153</f>
        <v>MK68-001119</v>
      </c>
      <c r="C144" s="9" t="str">
        <f>[2]หน้าผ้า!E153</f>
        <v>บจก.ซันฟีด</v>
      </c>
      <c r="D144" s="13">
        <f>[2]หน้าผ้า!F153</f>
        <v>952</v>
      </c>
      <c r="E144" s="9">
        <f>[2]หน้าผ้า!G153</f>
        <v>20</v>
      </c>
      <c r="F144" s="9">
        <f>[2]หน้าผ้า!H153</f>
        <v>38</v>
      </c>
      <c r="G144" s="9" t="str">
        <f>[2]หน้าผ้า!I153</f>
        <v>ขาว</v>
      </c>
      <c r="H144" s="9" t="str">
        <f>[2]หน้าผ้า!J153</f>
        <v>ด้าน</v>
      </c>
      <c r="I144" s="9">
        <f>[2]หน้าผ้า!L153</f>
        <v>100</v>
      </c>
      <c r="J144" s="9" t="str">
        <f>[2]หน้าผ้า!M153</f>
        <v>+</v>
      </c>
      <c r="K144" s="9">
        <f>[2]หน้าผ้า!N153</f>
        <v>0</v>
      </c>
      <c r="L144" s="9" t="str">
        <f>[2]หน้าผ้า!R153</f>
        <v>บิด</v>
      </c>
      <c r="M144" s="10" t="str">
        <f>[2]หน้าผ้า!T153</f>
        <v>ไม่สวมถุงใน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 t="str">
        <f>[2]หน้าผ้า!Z153</f>
        <v xml:space="preserve">300กระสอบแบนเต็มใบ </v>
      </c>
      <c r="T144" s="12">
        <f>[2]หน้าผ้า!X153</f>
        <v>45961</v>
      </c>
      <c r="U144" s="11">
        <f>[2]หน้าผ้า!AA153</f>
        <v>5000</v>
      </c>
      <c r="V144" s="10">
        <f>[2]หน้าผ้า!AJ153</f>
        <v>0</v>
      </c>
      <c r="W144" s="10">
        <f>[2]หน้าผ้า!AL153</f>
        <v>5000</v>
      </c>
      <c r="X144" s="10">
        <f>[2]หน้าผ้า!AM153</f>
        <v>0</v>
      </c>
      <c r="Y144" s="10">
        <f>[2]หน้าผ้า!AN153</f>
        <v>5250</v>
      </c>
      <c r="Z144" s="9" t="str">
        <f>[2]หน้าผ้า!AO153</f>
        <v>WSWT2025800SM</v>
      </c>
      <c r="AA144" s="8">
        <f>[2]หน้าผ้า!AQ153</f>
        <v>5518.15</v>
      </c>
      <c r="AB144" s="8">
        <f>[2]หน้าผ้า!AR153</f>
        <v>5518.15</v>
      </c>
      <c r="AC144" s="8">
        <f>[2]หน้าผ้า!AS153</f>
        <v>0</v>
      </c>
      <c r="AD144" s="8">
        <f>[2]หน้าผ้า!AT153</f>
        <v>0</v>
      </c>
      <c r="AE144" s="8">
        <f>[2]หน้าผ้า!AU153</f>
        <v>5518.15</v>
      </c>
      <c r="AF144" s="8">
        <f>[2]หน้าผ้า!AI153</f>
        <v>0</v>
      </c>
      <c r="AG144" s="1" t="str">
        <f>[3]หน้าผ้า!DC156</f>
        <v>ยังไม่ได้พิมพ์</v>
      </c>
      <c r="AH144" s="1" t="str">
        <f>[2]หน้าผ้า!DL153</f>
        <v>P6</v>
      </c>
      <c r="AI144" s="1">
        <f>[2]หน้าผ้า!DM153</f>
        <v>4</v>
      </c>
      <c r="AJ144" s="3">
        <f>[2]หน้าผ้า!DN153</f>
        <v>45961</v>
      </c>
      <c r="AK144" s="3">
        <f>[2]หน้าผ้า!DQ153</f>
        <v>45957</v>
      </c>
      <c r="AL144" s="3">
        <f>[2]หน้าผ้า!DR153</f>
        <v>45950</v>
      </c>
      <c r="AM144" s="3">
        <f>[2]หน้าผ้า!DS153</f>
        <v>45958</v>
      </c>
      <c r="AN144" s="3">
        <f>[2]หน้าผ้า!DT153</f>
        <v>45959</v>
      </c>
      <c r="AO144" s="3">
        <f>[2]หน้าผ้า!DU153</f>
        <v>45960</v>
      </c>
      <c r="AP144" s="3">
        <f>[2]หน้าผ้า!DP153</f>
        <v>45956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งานเคลือบ+พิมพ์</v>
      </c>
      <c r="AX144" s="2" t="str">
        <f>[2]หน้าผ้า!ED153</f>
        <v xml:space="preserve"> /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WRWT25850/WRWT25850</v>
      </c>
      <c r="BD144" s="56">
        <f>[2]หน้าผ้า!CA153</f>
        <v>0</v>
      </c>
    </row>
    <row r="145" spans="1:56" ht="27.75" customHeight="1" x14ac:dyDescent="0.45">
      <c r="A145" s="3">
        <f>[2]หน้าผ้า!C154</f>
        <v>45911</v>
      </c>
      <c r="B145" s="14" t="str">
        <f>[2]หน้าผ้า!B154</f>
        <v>MK68-001106</v>
      </c>
      <c r="C145" s="9" t="str">
        <f>[2]หน้าผ้า!E154</f>
        <v>บจก.เอพีเอ็ม อะโกร</v>
      </c>
      <c r="D145" s="13" t="str">
        <f>[2]หน้าผ้า!F154</f>
        <v>วี-ฟีด วี 06</v>
      </c>
      <c r="E145" s="9">
        <f>[2]หน้าผ้า!G154</f>
        <v>20</v>
      </c>
      <c r="F145" s="9">
        <f>[2]หน้าผ้า!H154</f>
        <v>38</v>
      </c>
      <c r="G145" s="9" t="str">
        <f>[2]หน้าผ้า!I154</f>
        <v>ขาว</v>
      </c>
      <c r="H145" s="9" t="str">
        <f>[2]หน้าผ้า!J154</f>
        <v>ใส</v>
      </c>
      <c r="I145" s="9">
        <f>[2]หน้าผ้า!L154</f>
        <v>100</v>
      </c>
      <c r="J145" s="9" t="str">
        <f>[2]หน้าผ้า!M154</f>
        <v>±</v>
      </c>
      <c r="K145" s="9">
        <f>[2]หน้าผ้า!N154</f>
        <v>5</v>
      </c>
      <c r="L145" s="9" t="str">
        <f>[2]หน้าผ้า!R154</f>
        <v>บิด</v>
      </c>
      <c r="M145" s="10" t="str">
        <f>[2]หน้าผ้า!T154</f>
        <v>ไม่สวมถุงใน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 t="str">
        <f>[2]หน้าผ้า!Z154</f>
        <v>500กระสอบแบน</v>
      </c>
      <c r="T145" s="12">
        <f>[2]หน้าผ้า!X154</f>
        <v>45961</v>
      </c>
      <c r="U145" s="11">
        <f>[2]หน้าผ้า!AA154</f>
        <v>3000</v>
      </c>
      <c r="V145" s="10">
        <f>[2]หน้าผ้า!AJ154</f>
        <v>0</v>
      </c>
      <c r="W145" s="10">
        <f>[2]หน้าผ้า!AL154</f>
        <v>3000</v>
      </c>
      <c r="X145" s="10">
        <f>[2]หน้าผ้า!AM154</f>
        <v>0</v>
      </c>
      <c r="Y145" s="10">
        <f>[2]หน้าผ้า!AN154</f>
        <v>3150</v>
      </c>
      <c r="Z145" s="9" t="str">
        <f>[2]หน้าผ้า!AO154</f>
        <v>WSWT2025800SM</v>
      </c>
      <c r="AA145" s="8">
        <f>[2]หน้าผ้า!AQ154</f>
        <v>3310.89</v>
      </c>
      <c r="AB145" s="8">
        <f>[2]หน้าผ้า!AR154</f>
        <v>3310.89</v>
      </c>
      <c r="AC145" s="8">
        <f>[2]หน้าผ้า!AS154</f>
        <v>0</v>
      </c>
      <c r="AD145" s="8">
        <f>[2]หน้าผ้า!AT154</f>
        <v>0</v>
      </c>
      <c r="AE145" s="8">
        <f>[2]หน้าผ้า!AU154</f>
        <v>3310.89</v>
      </c>
      <c r="AF145" s="8">
        <f>[2]หน้าผ้า!AI154</f>
        <v>0</v>
      </c>
      <c r="AG145" s="1" t="str">
        <f>[3]หน้าผ้า!DC157</f>
        <v>รอแบบ</v>
      </c>
      <c r="AH145" s="1" t="str">
        <f>[2]หน้าผ้า!DL154</f>
        <v>P6</v>
      </c>
      <c r="AI145" s="1">
        <f>[2]หน้าผ้า!DM154</f>
        <v>4</v>
      </c>
      <c r="AJ145" s="3">
        <f>[2]หน้าผ้า!DN154</f>
        <v>45961</v>
      </c>
      <c r="AK145" s="3">
        <f>[2]หน้าผ้า!DQ154</f>
        <v>45957</v>
      </c>
      <c r="AL145" s="3">
        <f>[2]หน้าผ้า!DR154</f>
        <v>45950</v>
      </c>
      <c r="AM145" s="3">
        <f>[2]หน้าผ้า!DS154</f>
        <v>45958</v>
      </c>
      <c r="AN145" s="3">
        <f>[2]หน้าผ้า!DT154</f>
        <v>45959</v>
      </c>
      <c r="AO145" s="3">
        <f>[2]หน้าผ้า!DU154</f>
        <v>45960</v>
      </c>
      <c r="AP145" s="3">
        <f>[2]หน้าผ้า!DP154</f>
        <v>45956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งานเคลือบ+พิมพ์</v>
      </c>
      <c r="AX145" s="2" t="str">
        <f>[2]หน้าผ้า!ED154</f>
        <v xml:space="preserve"> /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WRWT25850/WRWT25850</v>
      </c>
      <c r="BD145" s="56">
        <f>[2]หน้าผ้า!CA154</f>
        <v>0</v>
      </c>
    </row>
    <row r="146" spans="1:56" ht="27.75" customHeight="1" x14ac:dyDescent="0.45">
      <c r="A146" s="3">
        <f>[2]หน้าผ้า!C155</f>
        <v>45911</v>
      </c>
      <c r="B146" s="14" t="str">
        <f>[2]หน้าผ้า!B155</f>
        <v>MK68-001104</v>
      </c>
      <c r="C146" s="9" t="str">
        <f>[2]หน้าผ้า!E155</f>
        <v>บจก.เอพีเอ็ม อะโกร</v>
      </c>
      <c r="D146" s="13" t="str">
        <f>[2]หน้าผ้า!F155</f>
        <v>U-FEED U4(เอส)</v>
      </c>
      <c r="E146" s="9">
        <f>[2]หน้าผ้า!G155</f>
        <v>20</v>
      </c>
      <c r="F146" s="9">
        <f>[2]หน้าผ้า!H155</f>
        <v>38</v>
      </c>
      <c r="G146" s="9" t="str">
        <f>[2]หน้าผ้า!I155</f>
        <v>ขาว</v>
      </c>
      <c r="H146" s="9" t="str">
        <f>[2]หน้าผ้า!J155</f>
        <v>ใส</v>
      </c>
      <c r="I146" s="9">
        <f>[2]หน้าผ้า!L155</f>
        <v>100</v>
      </c>
      <c r="J146" s="9" t="str">
        <f>[2]หน้าผ้า!M155</f>
        <v>±</v>
      </c>
      <c r="K146" s="9">
        <f>[2]หน้าผ้า!N155</f>
        <v>5</v>
      </c>
      <c r="L146" s="9" t="str">
        <f>[2]หน้าผ้า!R155</f>
        <v>บิด</v>
      </c>
      <c r="M146" s="10" t="str">
        <f>[2]หน้าผ้า!T155</f>
        <v>ไม่สวมถุงใน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 t="str">
        <f>[2]หน้าผ้า!Z155</f>
        <v>500กระสอบแบน</v>
      </c>
      <c r="T146" s="12">
        <f>[2]หน้าผ้า!X155</f>
        <v>45961</v>
      </c>
      <c r="U146" s="11">
        <f>[2]หน้าผ้า!AA155</f>
        <v>4000</v>
      </c>
      <c r="V146" s="10">
        <f>[2]หน้าผ้า!AJ155</f>
        <v>0</v>
      </c>
      <c r="W146" s="10">
        <f>[2]หน้าผ้า!AL155</f>
        <v>4000</v>
      </c>
      <c r="X146" s="10">
        <f>[2]หน้าผ้า!AM155</f>
        <v>0</v>
      </c>
      <c r="Y146" s="10">
        <f>[2]หน้าผ้า!AN155</f>
        <v>4200</v>
      </c>
      <c r="Z146" s="9" t="str">
        <f>[2]หน้าผ้า!AO155</f>
        <v>WSWT2025800SM</v>
      </c>
      <c r="AA146" s="8">
        <f>[2]หน้าผ้า!AQ155</f>
        <v>4414.5199999999995</v>
      </c>
      <c r="AB146" s="8">
        <f>[2]หน้าผ้า!AR155</f>
        <v>4414.5199999999995</v>
      </c>
      <c r="AC146" s="8">
        <f>[2]หน้าผ้า!AS155</f>
        <v>0</v>
      </c>
      <c r="AD146" s="8">
        <f>[2]หน้าผ้า!AT155</f>
        <v>0</v>
      </c>
      <c r="AE146" s="8">
        <f>[2]หน้าผ้า!AU155</f>
        <v>4414.5199999999995</v>
      </c>
      <c r="AF146" s="8">
        <f>[2]หน้าผ้า!AI155</f>
        <v>0</v>
      </c>
      <c r="AG146" s="1" t="str">
        <f>[3]หน้าผ้า!DC158</f>
        <v>รอแบบ</v>
      </c>
      <c r="AH146" s="1" t="str">
        <f>[2]หน้าผ้า!DL155</f>
        <v>P6</v>
      </c>
      <c r="AI146" s="1">
        <f>[2]หน้าผ้า!DM155</f>
        <v>4</v>
      </c>
      <c r="AJ146" s="3">
        <f>[2]หน้าผ้า!DN155</f>
        <v>45961</v>
      </c>
      <c r="AK146" s="3">
        <f>[2]หน้าผ้า!DQ155</f>
        <v>45957</v>
      </c>
      <c r="AL146" s="3">
        <f>[2]หน้าผ้า!DR155</f>
        <v>45950</v>
      </c>
      <c r="AM146" s="3">
        <f>[2]หน้าผ้า!DS155</f>
        <v>45958</v>
      </c>
      <c r="AN146" s="3">
        <f>[2]หน้าผ้า!DT155</f>
        <v>45959</v>
      </c>
      <c r="AO146" s="3">
        <f>[2]หน้าผ้า!DU155</f>
        <v>45960</v>
      </c>
      <c r="AP146" s="3">
        <f>[2]หน้าผ้า!DP155</f>
        <v>45956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งานเคลือบ+พิมพ์</v>
      </c>
      <c r="AX146" s="2" t="str">
        <f>[2]หน้าผ้า!ED155</f>
        <v xml:space="preserve"> /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WRWT25850/WRWT25850</v>
      </c>
      <c r="BD146" s="56">
        <f>[2]หน้าผ้า!CA155</f>
        <v>0</v>
      </c>
    </row>
    <row r="147" spans="1:56" ht="27.75" customHeight="1" x14ac:dyDescent="0.45">
      <c r="A147" s="3">
        <f>[2]หน้าผ้า!C156</f>
        <v>45909</v>
      </c>
      <c r="B147" s="14" t="str">
        <f>[2]หน้าผ้า!B156</f>
        <v>MK68-001091</v>
      </c>
      <c r="C147" s="9" t="str">
        <f>[2]หน้าผ้า!E156</f>
        <v>บจก.เอพีเอ็ม อะโกร</v>
      </c>
      <c r="D147" s="13" t="str">
        <f>[2]หน้าผ้า!F156</f>
        <v>ยู-ฟีด บี1</v>
      </c>
      <c r="E147" s="9">
        <f>[2]หน้าผ้า!G156</f>
        <v>20</v>
      </c>
      <c r="F147" s="9">
        <f>[2]หน้าผ้า!H156</f>
        <v>40</v>
      </c>
      <c r="G147" s="9" t="str">
        <f>[2]หน้าผ้า!I156</f>
        <v>ขาว</v>
      </c>
      <c r="H147" s="9" t="str">
        <f>[2]หน้าผ้า!J156</f>
        <v>ใส</v>
      </c>
      <c r="I147" s="9">
        <f>[2]หน้าผ้า!L156</f>
        <v>108</v>
      </c>
      <c r="J147" s="9" t="str">
        <f>[2]หน้าผ้า!M156</f>
        <v>±</v>
      </c>
      <c r="K147" s="9">
        <f>[2]หน้าผ้า!N156</f>
        <v>5</v>
      </c>
      <c r="L147" s="9" t="str">
        <f>[2]หน้าผ้า!R156</f>
        <v>บิด</v>
      </c>
      <c r="M147" s="10" t="str">
        <f>[2]หน้าผ้า!T156</f>
        <v>ไม่สวมถุงใน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 t="str">
        <f>[2]หน้าผ้า!Z156</f>
        <v>500กระสอบแบน</v>
      </c>
      <c r="T147" s="12">
        <f>[2]หน้าผ้า!X156</f>
        <v>45961</v>
      </c>
      <c r="U147" s="11">
        <f>[2]หน้าผ้า!AA156</f>
        <v>3000</v>
      </c>
      <c r="V147" s="10">
        <f>[2]หน้าผ้า!AJ156</f>
        <v>0</v>
      </c>
      <c r="W147" s="10">
        <f>[2]หน้าผ้า!AL156</f>
        <v>3000</v>
      </c>
      <c r="X147" s="10">
        <f>[2]หน้าผ้า!AM156</f>
        <v>0</v>
      </c>
      <c r="Y147" s="10">
        <f>[2]หน้าผ้า!AN156</f>
        <v>3150</v>
      </c>
      <c r="Z147" s="9" t="str">
        <f>[2]หน้าผ้า!AO156</f>
        <v>WSWT2025800SM</v>
      </c>
      <c r="AA147" s="8">
        <f>[2]หน้าผ้า!AQ156</f>
        <v>3478.5300000000007</v>
      </c>
      <c r="AB147" s="8">
        <f>[2]หน้าผ้า!AR156</f>
        <v>3478.5300000000007</v>
      </c>
      <c r="AC147" s="8">
        <f>[2]หน้าผ้า!AS156</f>
        <v>0</v>
      </c>
      <c r="AD147" s="8">
        <f>[2]หน้าผ้า!AT156</f>
        <v>0</v>
      </c>
      <c r="AE147" s="8">
        <f>[2]หน้าผ้า!AU156</f>
        <v>3478.5300000000007</v>
      </c>
      <c r="AF147" s="8">
        <f>[2]หน้าผ้า!AI156</f>
        <v>0</v>
      </c>
      <c r="AG147" s="1" t="str">
        <f>[3]หน้าผ้า!DC159</f>
        <v>ยังไม่ได้พิมพ์</v>
      </c>
      <c r="AH147" s="1" t="str">
        <f>[2]หน้าผ้า!DL156</f>
        <v>P6</v>
      </c>
      <c r="AI147" s="1">
        <f>[2]หน้าผ้า!DM156</f>
        <v>4</v>
      </c>
      <c r="AJ147" s="3">
        <f>[2]หน้าผ้า!DN156</f>
        <v>45961</v>
      </c>
      <c r="AK147" s="3">
        <f>[2]หน้าผ้า!DQ156</f>
        <v>45957</v>
      </c>
      <c r="AL147" s="3">
        <f>[2]หน้าผ้า!DR156</f>
        <v>45950</v>
      </c>
      <c r="AM147" s="3">
        <f>[2]หน้าผ้า!DS156</f>
        <v>45958</v>
      </c>
      <c r="AN147" s="3">
        <f>[2]หน้าผ้า!DT156</f>
        <v>45959</v>
      </c>
      <c r="AO147" s="3">
        <f>[2]หน้าผ้า!DU156</f>
        <v>45960</v>
      </c>
      <c r="AP147" s="3">
        <f>[2]หน้าผ้า!DP156</f>
        <v>45956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งานเคลือบ+พิมพ์</v>
      </c>
      <c r="AX147" s="2" t="str">
        <f>[2]หน้าผ้า!ED156</f>
        <v xml:space="preserve"> / 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WRWT25850/WRWT25850</v>
      </c>
      <c r="BD147" s="56">
        <f>[2]หน้าผ้า!CA156</f>
        <v>0</v>
      </c>
    </row>
    <row r="148" spans="1:56" ht="27.75" customHeight="1" x14ac:dyDescent="0.45">
      <c r="A148" s="3" t="str">
        <f>[2]หน้าผ้า!C157</f>
        <v>ประมาณการ</v>
      </c>
      <c r="B148" s="14" t="str">
        <f>[2]หน้าผ้า!B157</f>
        <v>ประมาณการ</v>
      </c>
      <c r="C148" s="9" t="str">
        <f>[2]หน้าผ้า!E157</f>
        <v>บจก.อินเทคค์ โกลบอล</v>
      </c>
      <c r="D148" s="13" t="str">
        <f>[2]หน้าผ้า!F157</f>
        <v>รอแบบ</v>
      </c>
      <c r="E148" s="9">
        <f>[2]หน้าผ้า!G157</f>
        <v>20</v>
      </c>
      <c r="F148" s="9">
        <f>[2]หน้าผ้า!H157</f>
        <v>36</v>
      </c>
      <c r="G148" s="9" t="str">
        <f>[2]หน้าผ้า!I157</f>
        <v>ขาว</v>
      </c>
      <c r="H148" s="9" t="str">
        <f>[2]หน้าผ้า!J157</f>
        <v>ด้าน</v>
      </c>
      <c r="I148" s="9">
        <f>[2]หน้าผ้า!L157</f>
        <v>100</v>
      </c>
      <c r="J148" s="9" t="str">
        <f>[2]หน้าผ้า!M157</f>
        <v>±</v>
      </c>
      <c r="K148" s="9">
        <f>[2]หน้าผ้า!N157</f>
        <v>5</v>
      </c>
      <c r="L148" s="9" t="str">
        <f>[2]หน้าผ้า!R157</f>
        <v>จับจีบ</v>
      </c>
      <c r="M148" s="10" t="str">
        <f>[2]หน้าผ้า!T157</f>
        <v>ไม่สวมถุงใน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 t="str">
        <f>[2]หน้าผ้า!Z157</f>
        <v>มัด80 ใช้สายรัด</v>
      </c>
      <c r="T148" s="12">
        <f>[2]หน้าผ้า!X157</f>
        <v>45961</v>
      </c>
      <c r="U148" s="11">
        <f>[2]หน้าผ้า!AA157</f>
        <v>100000</v>
      </c>
      <c r="V148" s="10">
        <f>[2]หน้าผ้า!AJ157</f>
        <v>0</v>
      </c>
      <c r="W148" s="10">
        <f>[2]หน้าผ้า!AL157</f>
        <v>100000</v>
      </c>
      <c r="X148" s="10">
        <f>[2]หน้าผ้า!AM157</f>
        <v>0</v>
      </c>
      <c r="Y148" s="10">
        <f>[2]หน้าผ้า!AN157</f>
        <v>105000</v>
      </c>
      <c r="Z148" s="9" t="str">
        <f>[2]หน้าผ้า!AO157</f>
        <v>WSWT2025800SM</v>
      </c>
      <c r="AA148" s="8">
        <f>[2]หน้าผ้า!AQ157</f>
        <v>104775.00000000001</v>
      </c>
      <c r="AB148" s="8">
        <f>[2]หน้าผ้า!AR157</f>
        <v>15023</v>
      </c>
      <c r="AC148" s="8">
        <f>[2]หน้าผ้า!AS157</f>
        <v>89752.000000000015</v>
      </c>
      <c r="AD148" s="8">
        <f>[2]หน้าผ้า!AT157</f>
        <v>0</v>
      </c>
      <c r="AE148" s="8">
        <f>[2]หน้าผ้า!AU157</f>
        <v>104775.00000000001</v>
      </c>
      <c r="AF148" s="8">
        <f>[2]หน้าผ้า!AI157</f>
        <v>0</v>
      </c>
      <c r="AG148" s="1" t="str">
        <f>[3]หน้าผ้า!DC160</f>
        <v>พร้อมส่ง</v>
      </c>
      <c r="AH148" s="1" t="str">
        <f>[2]หน้าผ้า!DL157</f>
        <v>P6</v>
      </c>
      <c r="AI148" s="1">
        <f>[2]หน้าผ้า!DM157</f>
        <v>4</v>
      </c>
      <c r="AJ148" s="3">
        <f>[2]หน้าผ้า!DN157</f>
        <v>45961</v>
      </c>
      <c r="AK148" s="3">
        <f>[2]หน้าผ้า!DQ157</f>
        <v>45957</v>
      </c>
      <c r="AL148" s="3">
        <f>[2]หน้าผ้า!DR157</f>
        <v>45950</v>
      </c>
      <c r="AM148" s="3">
        <f>[2]หน้าผ้า!DS157</f>
        <v>45958</v>
      </c>
      <c r="AN148" s="3">
        <f>[2]หน้าผ้า!DT157</f>
        <v>45959</v>
      </c>
      <c r="AO148" s="3">
        <f>[2]หน้าผ้า!DU157</f>
        <v>45960</v>
      </c>
      <c r="AP148" s="3">
        <f>[2]หน้าผ้า!DP157</f>
        <v>45956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งานเคลือบ+พิมพ์</v>
      </c>
      <c r="AX148" s="2" t="str">
        <f>[2]หน้าผ้า!ED157</f>
        <v>รอART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WRWT25850/WRWT25850</v>
      </c>
      <c r="BD148" s="56">
        <f>[2]หน้าผ้า!CA157</f>
        <v>6781.2622222222217</v>
      </c>
    </row>
    <row r="149" spans="1:56" ht="27.75" customHeight="1" x14ac:dyDescent="0.45">
      <c r="A149" s="3" t="str">
        <f>[2]หน้าผ้า!C158</f>
        <v>ประมาณการ</v>
      </c>
      <c r="B149" s="14" t="str">
        <f>[2]หน้าผ้า!B158</f>
        <v>ประมาณการ</v>
      </c>
      <c r="C149" s="9" t="str">
        <f>[2]หน้าผ้า!E158</f>
        <v>บจก.ซันฟีด</v>
      </c>
      <c r="D149" s="13" t="str">
        <f>[2]หน้าผ้า!F158</f>
        <v>รอแบบ</v>
      </c>
      <c r="E149" s="9">
        <f>[2]หน้าผ้า!G158</f>
        <v>20</v>
      </c>
      <c r="F149" s="9">
        <f>[2]หน้าผ้า!H158</f>
        <v>38</v>
      </c>
      <c r="G149" s="9" t="str">
        <f>[2]หน้าผ้า!I158</f>
        <v>ขาว</v>
      </c>
      <c r="H149" s="9" t="str">
        <f>[2]หน้าผ้า!J158</f>
        <v>ด้าน</v>
      </c>
      <c r="I149" s="9">
        <f>[2]หน้าผ้า!L158</f>
        <v>100</v>
      </c>
      <c r="J149" s="9" t="str">
        <f>[2]หน้าผ้า!M158</f>
        <v>+</v>
      </c>
      <c r="K149" s="9">
        <f>[2]หน้าผ้า!N158</f>
        <v>0</v>
      </c>
      <c r="L149" s="9" t="str">
        <f>[2]หน้าผ้า!R158</f>
        <v>บิด</v>
      </c>
      <c r="M149" s="10" t="str">
        <f>[2]หน้าผ้า!T158</f>
        <v>ไม่สวมถุงใน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 t="str">
        <f>[2]หน้าผ้า!Z158</f>
        <v xml:space="preserve">300กระสอบแบนเต็มใบ </v>
      </c>
      <c r="T149" s="12">
        <f>[2]หน้าผ้า!X158</f>
        <v>45961</v>
      </c>
      <c r="U149" s="11">
        <f>[2]หน้าผ้า!AA158</f>
        <v>305000</v>
      </c>
      <c r="V149" s="10">
        <f>[2]หน้าผ้า!AJ158</f>
        <v>0</v>
      </c>
      <c r="W149" s="10">
        <f>[2]หน้าผ้า!AL158</f>
        <v>305000</v>
      </c>
      <c r="X149" s="10">
        <f>[2]หน้าผ้า!AM158</f>
        <v>0</v>
      </c>
      <c r="Y149" s="10">
        <f>[2]หน้าผ้า!AN158</f>
        <v>320250</v>
      </c>
      <c r="Z149" s="9" t="str">
        <f>[2]หน้าผ้า!AO158</f>
        <v>WSWT2025800SM</v>
      </c>
      <c r="AA149" s="8">
        <f>[2]หน้าผ้า!AQ158</f>
        <v>336607.14999999997</v>
      </c>
      <c r="AB149" s="8">
        <f>[2]หน้าผ้า!AR158</f>
        <v>0</v>
      </c>
      <c r="AC149" s="8">
        <f>[2]หน้าผ้า!AS158</f>
        <v>336607.14999999997</v>
      </c>
      <c r="AD149" s="8">
        <f>[2]หน้าผ้า!AT158</f>
        <v>0</v>
      </c>
      <c r="AE149" s="8">
        <f>[2]หน้าผ้า!AU158</f>
        <v>336607.14999999997</v>
      </c>
      <c r="AF149" s="8">
        <f>[2]หน้าผ้า!AI158</f>
        <v>0</v>
      </c>
      <c r="AG149" s="1" t="str">
        <f>[3]หน้าผ้า!DC161</f>
        <v>ยังไม่ได้พิมพ์</v>
      </c>
      <c r="AH149" s="1" t="str">
        <f>[2]หน้าผ้า!DL158</f>
        <v>P6</v>
      </c>
      <c r="AI149" s="1">
        <f>[2]หน้าผ้า!DM158</f>
        <v>4</v>
      </c>
      <c r="AJ149" s="3">
        <f>[2]หน้าผ้า!DN158</f>
        <v>45961</v>
      </c>
      <c r="AK149" s="3">
        <f>[2]หน้าผ้า!DQ158</f>
        <v>45957</v>
      </c>
      <c r="AL149" s="3">
        <f>[2]หน้าผ้า!DR158</f>
        <v>45950</v>
      </c>
      <c r="AM149" s="3">
        <f>[2]หน้าผ้า!DS158</f>
        <v>45958</v>
      </c>
      <c r="AN149" s="3">
        <f>[2]หน้าผ้า!DT158</f>
        <v>45959</v>
      </c>
      <c r="AO149" s="3">
        <f>[2]หน้าผ้า!DU158</f>
        <v>45960</v>
      </c>
      <c r="AP149" s="3">
        <f>[2]หน้าผ้า!DP158</f>
        <v>45956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งานเคลือบ+พิมพ์</v>
      </c>
      <c r="AX149" s="2" t="str">
        <f>[2]หน้าผ้า!ED158</f>
        <v>รอART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WRWT25850/WRWT25850</v>
      </c>
      <c r="BD149" s="56">
        <f>[2]หน้าผ้า!CA158</f>
        <v>25432.540222222222</v>
      </c>
    </row>
    <row r="150" spans="1:56" ht="27.75" customHeight="1" x14ac:dyDescent="0.45">
      <c r="A150" s="3">
        <f>[2]หน้าผ้า!C159</f>
        <v>45896</v>
      </c>
      <c r="B150" s="14" t="str">
        <f>[2]หน้าผ้า!B159</f>
        <v>MK68-001039</v>
      </c>
      <c r="C150" s="9" t="str">
        <f>[2]หน้าผ้า!E159</f>
        <v>บจก.เอสพีเอ็ม อาหารสัตว์</v>
      </c>
      <c r="D150" s="13" t="str">
        <f>[2]หน้าผ้า!F159</f>
        <v>U-GOAT14</v>
      </c>
      <c r="E150" s="9">
        <f>[2]หน้าผ้า!G159</f>
        <v>20</v>
      </c>
      <c r="F150" s="9">
        <f>[2]หน้าผ้า!H159</f>
        <v>38</v>
      </c>
      <c r="G150" s="9" t="str">
        <f>[2]หน้าผ้า!I159</f>
        <v>ขาว</v>
      </c>
      <c r="H150" s="9" t="str">
        <f>[2]หน้าผ้า!J159</f>
        <v>ใส</v>
      </c>
      <c r="I150" s="9">
        <f>[2]หน้าผ้า!L159</f>
        <v>100</v>
      </c>
      <c r="J150" s="9" t="str">
        <f>[2]หน้าผ้า!M159</f>
        <v>±</v>
      </c>
      <c r="K150" s="9">
        <f>[2]หน้าผ้า!N159</f>
        <v>5</v>
      </c>
      <c r="L150" s="9" t="str">
        <f>[2]หน้าผ้า!R159</f>
        <v>บิด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>500กระสอบแบน</v>
      </c>
      <c r="T150" s="12" t="str">
        <f>[2]หน้าผ้า!X159</f>
        <v>รอแจ้ง</v>
      </c>
      <c r="U150" s="11">
        <f>[2]หน้าผ้า!AA159</f>
        <v>3000</v>
      </c>
      <c r="V150" s="10">
        <f>[2]หน้าผ้า!AJ159</f>
        <v>0</v>
      </c>
      <c r="W150" s="10">
        <f>[2]หน้าผ้า!AL159</f>
        <v>3000</v>
      </c>
      <c r="X150" s="10">
        <f>[2]หน้าผ้า!AM159</f>
        <v>0</v>
      </c>
      <c r="Y150" s="10">
        <f>[2]หน้าผ้า!AN159</f>
        <v>3150</v>
      </c>
      <c r="Z150" s="9" t="str">
        <f>[2]หน้าผ้า!AO159</f>
        <v>WSWT2025800SM</v>
      </c>
      <c r="AA150" s="8">
        <f>[2]หน้าผ้า!AQ159</f>
        <v>3310.89</v>
      </c>
      <c r="AB150" s="8">
        <f>[2]หน้าผ้า!AR159</f>
        <v>0</v>
      </c>
      <c r="AC150" s="8">
        <f>[2]หน้าผ้า!AS159</f>
        <v>3310.89</v>
      </c>
      <c r="AD150" s="8">
        <f>[2]หน้าผ้า!AT159</f>
        <v>0</v>
      </c>
      <c r="AE150" s="8">
        <f>[2]หน้าผ้า!AU159</f>
        <v>3310.89</v>
      </c>
      <c r="AF150" s="8">
        <f>[2]หน้าผ้า!AI159</f>
        <v>0</v>
      </c>
      <c r="AG150" s="1" t="str">
        <f>[3]หน้าผ้า!DC162</f>
        <v>พร้อมส่ง</v>
      </c>
      <c r="AH150" s="1" t="str">
        <f>[2]หน้าผ้า!DL159</f>
        <v>P6</v>
      </c>
      <c r="AI150" s="1">
        <f>[2]หน้าผ้า!DM159</f>
        <v>5</v>
      </c>
      <c r="AJ150" s="3" t="str">
        <f>[2]หน้าผ้า!DN159</f>
        <v>รอแจ้ง</v>
      </c>
      <c r="AK150" s="3" t="e">
        <f>[2]หน้าผ้า!DQ159</f>
        <v>#VALUE!</v>
      </c>
      <c r="AL150" s="3" t="e">
        <f>[2]หน้าผ้า!DR159</f>
        <v>#VALUE!</v>
      </c>
      <c r="AM150" s="3" t="e">
        <f>[2]หน้าผ้า!DS159</f>
        <v>#VALUE!</v>
      </c>
      <c r="AN150" s="3" t="e">
        <f>[2]หน้าผ้า!DT159</f>
        <v>#VALUE!</v>
      </c>
      <c r="AO150" s="3" t="e">
        <f>[2]หน้าผ้า!DU159</f>
        <v>#VALUE!</v>
      </c>
      <c r="AP150" s="3" t="e">
        <f>[2]หน้าผ้า!DP159</f>
        <v>#VALUE!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งานเคลือบ+พิมพ์</v>
      </c>
      <c r="AX150" s="2" t="str">
        <f>[2]หน้าผ้า!ED159</f>
        <v xml:space="preserve"> / 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WRWT25850/WRWT25850</v>
      </c>
      <c r="BD150" s="56">
        <f>[2]หน้าผ้า!CA159</f>
        <v>250.15613333333337</v>
      </c>
    </row>
    <row r="151" spans="1:56" ht="27.75" customHeight="1" x14ac:dyDescent="0.45">
      <c r="A151" s="3">
        <f>[2]หน้าผ้า!C160</f>
        <v>45876</v>
      </c>
      <c r="B151" s="14" t="str">
        <f>[2]หน้าผ้า!B160</f>
        <v>MK68-000983</v>
      </c>
      <c r="C151" s="9" t="str">
        <f>[2]หน้าผ้า!E160</f>
        <v>บจก.เอพีเอ็ม อะโกร</v>
      </c>
      <c r="D151" s="13" t="str">
        <f>[2]หน้าผ้า!F160</f>
        <v>ยูฟีด บี2</v>
      </c>
      <c r="E151" s="9">
        <f>[2]หน้าผ้า!G160</f>
        <v>20</v>
      </c>
      <c r="F151" s="9">
        <f>[2]หน้าผ้า!H160</f>
        <v>40</v>
      </c>
      <c r="G151" s="9" t="str">
        <f>[2]หน้าผ้า!I160</f>
        <v>ขาว</v>
      </c>
      <c r="H151" s="9" t="str">
        <f>[2]หน้าผ้า!J160</f>
        <v>ใส</v>
      </c>
      <c r="I151" s="9">
        <f>[2]หน้าผ้า!L160</f>
        <v>108</v>
      </c>
      <c r="J151" s="9" t="str">
        <f>[2]หน้าผ้า!M160</f>
        <v>±</v>
      </c>
      <c r="K151" s="9">
        <f>[2]หน้าผ้า!N160</f>
        <v>5</v>
      </c>
      <c r="L151" s="9" t="str">
        <f>[2]หน้าผ้า!R160</f>
        <v>บิด</v>
      </c>
      <c r="M151" s="10" t="str">
        <f>[2]หน้าผ้า!T160</f>
        <v>ไม่สวมถุงใน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>500กระสอบแบน</v>
      </c>
      <c r="T151" s="12" t="str">
        <f>[2]หน้าผ้า!X160</f>
        <v>รอแจ้ง</v>
      </c>
      <c r="U151" s="11">
        <f>[2]หน้าผ้า!AA160</f>
        <v>3000</v>
      </c>
      <c r="V151" s="10">
        <f>[2]หน้าผ้า!AJ160</f>
        <v>3075</v>
      </c>
      <c r="W151" s="10">
        <f>[2]หน้าผ้า!AL160</f>
        <v>0</v>
      </c>
      <c r="X151" s="10">
        <f>[2]หน้าผ้า!AM160</f>
        <v>0</v>
      </c>
      <c r="Y151" s="10">
        <f>[2]หน้าผ้า!AN160</f>
        <v>0</v>
      </c>
      <c r="Z151" s="9" t="str">
        <f>[2]หน้าผ้า!AO160</f>
        <v>WSWT2025800SM</v>
      </c>
      <c r="AA151" s="8">
        <f>[2]หน้าผ้า!AQ160</f>
        <v>0</v>
      </c>
      <c r="AB151" s="8">
        <f>[2]หน้าผ้า!AR160</f>
        <v>0</v>
      </c>
      <c r="AC151" s="8">
        <f>[2]หน้าผ้า!AS160</f>
        <v>0</v>
      </c>
      <c r="AD151" s="8">
        <f>[2]หน้าผ้า!AT160</f>
        <v>0</v>
      </c>
      <c r="AE151" s="8">
        <f>[2]หน้าผ้า!AU160</f>
        <v>0</v>
      </c>
      <c r="AF151" s="8">
        <f>[2]หน้าผ้า!AI160</f>
        <v>0</v>
      </c>
      <c r="AG151" s="1" t="str">
        <f>[3]หน้าผ้า!DC163</f>
        <v>พร้อมส่ง</v>
      </c>
      <c r="AH151" s="1" t="str">
        <f>[2]หน้าผ้า!DL160</f>
        <v>P6</v>
      </c>
      <c r="AI151" s="1">
        <f>[2]หน้าผ้า!DM160</f>
        <v>4</v>
      </c>
      <c r="AJ151" s="3" t="str">
        <f>[2]หน้าผ้า!DN160</f>
        <v>รอแจ้ง</v>
      </c>
      <c r="AK151" s="3" t="e">
        <f>[2]หน้าผ้า!DQ160</f>
        <v>#VALUE!</v>
      </c>
      <c r="AL151" s="3" t="e">
        <f>[2]หน้าผ้า!DR160</f>
        <v>#VALUE!</v>
      </c>
      <c r="AM151" s="3" t="e">
        <f>[2]หน้าผ้า!DS160</f>
        <v>#VALUE!</v>
      </c>
      <c r="AN151" s="3" t="e">
        <f>[2]หน้าผ้า!DT160</f>
        <v>#VALUE!</v>
      </c>
      <c r="AO151" s="3" t="e">
        <f>[2]หน้าผ้า!DU160</f>
        <v>#VALUE!</v>
      </c>
      <c r="AP151" s="3" t="e">
        <f>[2]หน้าผ้า!DP160</f>
        <v>#VALUE!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งานเคลือบ+พิมพ์</v>
      </c>
      <c r="AX151" s="2" t="str">
        <f>[2]หน้าผ้า!ED160</f>
        <v xml:space="preserve"> /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WRWT25850/WRWT25850</v>
      </c>
      <c r="BD151" s="56">
        <f>[2]หน้าผ้า!CA160</f>
        <v>0</v>
      </c>
    </row>
    <row r="152" spans="1:56" ht="27.75" customHeight="1" x14ac:dyDescent="0.45">
      <c r="A152" s="3">
        <f>[2]หน้าผ้า!C161</f>
        <v>45798</v>
      </c>
      <c r="B152" s="14" t="str">
        <f>[2]หน้าผ้า!B161</f>
        <v>MK68-000693</v>
      </c>
      <c r="C152" s="9" t="str">
        <f>[2]หน้าผ้า!E161</f>
        <v>บจก.เอพีเอ็ม อะโกร</v>
      </c>
      <c r="D152" s="13" t="str">
        <f>[2]หน้าผ้า!F161</f>
        <v>ฟีล กู๊ด พี07</v>
      </c>
      <c r="E152" s="9">
        <f>[2]หน้าผ้า!G161</f>
        <v>20</v>
      </c>
      <c r="F152" s="9">
        <f>[2]หน้าผ้า!H161</f>
        <v>38</v>
      </c>
      <c r="G152" s="9" t="str">
        <f>[2]หน้าผ้า!I161</f>
        <v>ขาว</v>
      </c>
      <c r="H152" s="9" t="str">
        <f>[2]หน้าผ้า!J161</f>
        <v>ใส</v>
      </c>
      <c r="I152" s="9">
        <f>[2]หน้าผ้า!L161</f>
        <v>100</v>
      </c>
      <c r="J152" s="9" t="str">
        <f>[2]หน้าผ้า!M161</f>
        <v>±</v>
      </c>
      <c r="K152" s="9">
        <f>[2]หน้าผ้า!N161</f>
        <v>5</v>
      </c>
      <c r="L152" s="9" t="str">
        <f>[2]หน้าผ้า!R161</f>
        <v>บิด</v>
      </c>
      <c r="M152" s="10" t="str">
        <f>[2]หน้าผ้า!T161</f>
        <v>ไม่สวมถุงใน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 t="str">
        <f>[2]หน้าผ้า!Z161</f>
        <v>500กระสอบแบน</v>
      </c>
      <c r="T152" s="12" t="str">
        <f>[2]หน้าผ้า!X161</f>
        <v>รอแจ้ง</v>
      </c>
      <c r="U152" s="11">
        <f>[2]หน้าผ้า!AA161</f>
        <v>5000</v>
      </c>
      <c r="V152" s="10">
        <f>[2]หน้าผ้า!AJ161</f>
        <v>0</v>
      </c>
      <c r="W152" s="10">
        <f>[2]หน้าผ้า!AL161</f>
        <v>5000</v>
      </c>
      <c r="X152" s="10">
        <f>[2]หน้าผ้า!AM161</f>
        <v>0</v>
      </c>
      <c r="Y152" s="10">
        <f>[2]หน้าผ้า!AN161</f>
        <v>5250</v>
      </c>
      <c r="Z152" s="9" t="str">
        <f>[2]หน้าผ้า!AO161</f>
        <v>WSWT2025800SM</v>
      </c>
      <c r="AA152" s="8">
        <f>[2]หน้าผ้า!AQ161</f>
        <v>5518.15</v>
      </c>
      <c r="AB152" s="8">
        <f>[2]หน้าผ้า!AR161</f>
        <v>0</v>
      </c>
      <c r="AC152" s="8">
        <f>[2]หน้าผ้า!AS161</f>
        <v>5518.15</v>
      </c>
      <c r="AD152" s="8">
        <f>[2]หน้าผ้า!AT161</f>
        <v>0</v>
      </c>
      <c r="AE152" s="8">
        <f>[2]หน้าผ้า!AU161</f>
        <v>5518.15</v>
      </c>
      <c r="AF152" s="8">
        <f>[2]หน้าผ้า!AI161</f>
        <v>0</v>
      </c>
      <c r="AG152" s="1" t="str">
        <f>[3]หน้าผ้า!DC164</f>
        <v>พร้อมส่ง</v>
      </c>
      <c r="AH152" s="1" t="str">
        <f>[2]หน้าผ้า!DL161</f>
        <v>P6</v>
      </c>
      <c r="AI152" s="1">
        <f>[2]หน้าผ้า!DM161</f>
        <v>4</v>
      </c>
      <c r="AJ152" s="3" t="str">
        <f>[2]หน้าผ้า!DN161</f>
        <v>รอแจ้ง</v>
      </c>
      <c r="AK152" s="3" t="e">
        <f>[2]หน้าผ้า!DQ161</f>
        <v>#VALUE!</v>
      </c>
      <c r="AL152" s="3" t="e">
        <f>[2]หน้าผ้า!DR161</f>
        <v>#VALUE!</v>
      </c>
      <c r="AM152" s="3" t="e">
        <f>[2]หน้าผ้า!DS161</f>
        <v>#VALUE!</v>
      </c>
      <c r="AN152" s="3" t="e">
        <f>[2]หน้าผ้า!DT161</f>
        <v>#VALUE!</v>
      </c>
      <c r="AO152" s="3" t="e">
        <f>[2]หน้าผ้า!DU161</f>
        <v>#VALUE!</v>
      </c>
      <c r="AP152" s="3" t="e">
        <f>[2]หน้าผ้า!DP161</f>
        <v>#VALUE!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งานเคลือบ+พิมพ์</v>
      </c>
      <c r="AX152" s="2" t="str">
        <f>[2]หน้าผ้า!ED161</f>
        <v xml:space="preserve"> / 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WRWT25850/WRWT25850</v>
      </c>
      <c r="BD152" s="56">
        <f>[2]หน้าผ้า!CA161</f>
        <v>416.92688888888887</v>
      </c>
    </row>
    <row r="153" spans="1:56" ht="27.75" customHeight="1" x14ac:dyDescent="0.45">
      <c r="A153" s="3">
        <f>[2]หน้าผ้า!C162</f>
        <v>45905</v>
      </c>
      <c r="B153" s="14" t="str">
        <f>[2]หน้าผ้า!B162</f>
        <v>MK68-001079</v>
      </c>
      <c r="C153" s="9" t="str">
        <f>[2]หน้าผ้า!E162</f>
        <v>บจก.อินเทคค์ โกลบอล</v>
      </c>
      <c r="D153" s="13" t="str">
        <f>[2]หน้าผ้า!F162</f>
        <v>เฟิร์สช้อย 902</v>
      </c>
      <c r="E153" s="9">
        <f>[2]หน้าผ้า!G162</f>
        <v>20</v>
      </c>
      <c r="F153" s="9">
        <f>[2]หน้าผ้า!H162</f>
        <v>36</v>
      </c>
      <c r="G153" s="9" t="str">
        <f>[2]หน้าผ้า!I162</f>
        <v>ขาว</v>
      </c>
      <c r="H153" s="9" t="str">
        <f>[2]หน้าผ้า!J162</f>
        <v>ด้าน</v>
      </c>
      <c r="I153" s="9">
        <f>[2]หน้าผ้า!L162</f>
        <v>100</v>
      </c>
      <c r="J153" s="9" t="str">
        <f>[2]หน้าผ้า!M162</f>
        <v>±</v>
      </c>
      <c r="K153" s="9">
        <f>[2]หน้าผ้า!N162</f>
        <v>5</v>
      </c>
      <c r="L153" s="9" t="str">
        <f>[2]หน้าผ้า!R162</f>
        <v>จับจีบ</v>
      </c>
      <c r="M153" s="10" t="str">
        <f>[2]หน้าผ้า!T162</f>
        <v>ไม่สวมถุงใน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 t="str">
        <f>[2]หน้าผ้า!Z162</f>
        <v>มัด80 ใช้สายรัด</v>
      </c>
      <c r="T153" s="12" t="str">
        <f>[2]หน้าผ้า!X162</f>
        <v>รอแจ้ง</v>
      </c>
      <c r="U153" s="11">
        <f>[2]หน้าผ้า!AA162</f>
        <v>243</v>
      </c>
      <c r="V153" s="10">
        <f>[2]หน้าผ้า!AJ162</f>
        <v>0</v>
      </c>
      <c r="W153" s="10">
        <f>[2]หน้าผ้า!AL162</f>
        <v>243</v>
      </c>
      <c r="X153" s="10">
        <f>[2]หน้าผ้า!AM162</f>
        <v>5950</v>
      </c>
      <c r="Y153" s="10">
        <f>[2]หน้าผ้า!AN162</f>
        <v>0</v>
      </c>
      <c r="Z153" s="9" t="str">
        <f>[2]หน้าผ้า!AO162</f>
        <v>WSWT2025800SM</v>
      </c>
      <c r="AA153" s="8">
        <f>[2]หน้าผ้า!AQ162</f>
        <v>0</v>
      </c>
      <c r="AB153" s="8">
        <f>[2]หน้าผ้า!AR162</f>
        <v>0</v>
      </c>
      <c r="AC153" s="8">
        <f>[2]หน้าผ้า!AS162</f>
        <v>0</v>
      </c>
      <c r="AD153" s="8">
        <f>[2]หน้าผ้า!AT162</f>
        <v>0</v>
      </c>
      <c r="AE153" s="8">
        <f>[2]หน้าผ้า!AU162</f>
        <v>0</v>
      </c>
      <c r="AF153" s="8">
        <f>[2]หน้าผ้า!AI162</f>
        <v>0</v>
      </c>
      <c r="AG153" s="1" t="str">
        <f>[3]หน้าผ้า!DC165</f>
        <v>พร้อมส่ง</v>
      </c>
      <c r="AH153" s="1" t="str">
        <f>[2]หน้าผ้า!DL162</f>
        <v>P6</v>
      </c>
      <c r="AI153" s="1">
        <f>[2]หน้าผ้า!DM162</f>
        <v>4</v>
      </c>
      <c r="AJ153" s="3" t="str">
        <f>[2]หน้าผ้า!DN162</f>
        <v>รอแจ้ง</v>
      </c>
      <c r="AK153" s="3" t="e">
        <f>[2]หน้าผ้า!DQ162</f>
        <v>#VALUE!</v>
      </c>
      <c r="AL153" s="3" t="e">
        <f>[2]หน้าผ้า!DR162</f>
        <v>#VALUE!</v>
      </c>
      <c r="AM153" s="3" t="e">
        <f>[2]หน้าผ้า!DS162</f>
        <v>#VALUE!</v>
      </c>
      <c r="AN153" s="3" t="e">
        <f>[2]หน้าผ้า!DT162</f>
        <v>#VALUE!</v>
      </c>
      <c r="AO153" s="3" t="e">
        <f>[2]หน้าผ้า!DU162</f>
        <v>#VALUE!</v>
      </c>
      <c r="AP153" s="3" t="e">
        <f>[2]หน้าผ้า!DP162</f>
        <v>#VALUE!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งานเคลือบ+พิมพ์</v>
      </c>
      <c r="AX153" s="2" t="str">
        <f>[2]หน้าผ้า!ED162</f>
        <v xml:space="preserve"> /</v>
      </c>
      <c r="AY153" s="2" t="str">
        <f>[2]หน้าผ้า!AG162</f>
        <v>ลบสี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WRWT25850/WRWT25850</v>
      </c>
      <c r="BD153" s="56">
        <f>[2]หน้าผ้า!CA162</f>
        <v>0</v>
      </c>
    </row>
    <row r="154" spans="1:56" ht="27.75" customHeight="1" x14ac:dyDescent="0.45">
      <c r="A154" s="3">
        <f>[2]หน้าผ้า!C163</f>
        <v>45825</v>
      </c>
      <c r="B154" s="14" t="str">
        <f>[2]หน้าผ้า!B163</f>
        <v>MK68-000801</v>
      </c>
      <c r="C154" s="9" t="str">
        <f>[2]หน้าผ้า!E163</f>
        <v>บจก.อินเทคค์ โกลบอล</v>
      </c>
      <c r="D154" s="13" t="str">
        <f>[2]หน้าผ้า!F163</f>
        <v>สุบรรณ 111</v>
      </c>
      <c r="E154" s="9">
        <f>[2]หน้าผ้า!G163</f>
        <v>20</v>
      </c>
      <c r="F154" s="9">
        <f>[2]หน้าผ้า!H163</f>
        <v>36</v>
      </c>
      <c r="G154" s="9" t="str">
        <f>[2]หน้าผ้า!I163</f>
        <v>ขาว</v>
      </c>
      <c r="H154" s="9" t="str">
        <f>[2]หน้าผ้า!J163</f>
        <v>ด้าน</v>
      </c>
      <c r="I154" s="9">
        <f>[2]หน้าผ้า!L163</f>
        <v>100</v>
      </c>
      <c r="J154" s="9" t="str">
        <f>[2]หน้าผ้า!M163</f>
        <v>±</v>
      </c>
      <c r="K154" s="9">
        <f>[2]หน้าผ้า!N163</f>
        <v>5</v>
      </c>
      <c r="L154" s="9" t="str">
        <f>[2]หน้าผ้า!R163</f>
        <v>จับจีบ3.5"</v>
      </c>
      <c r="M154" s="10" t="str">
        <f>[2]หน้าผ้า!T163</f>
        <v>ไม่สวมถุงใน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 t="str">
        <f>[2]หน้าผ้า!Z163</f>
        <v>มัด80 ใช้สายรัด</v>
      </c>
      <c r="T154" s="12" t="str">
        <f>[2]หน้าผ้า!X163</f>
        <v>รอแจ้ง</v>
      </c>
      <c r="U154" s="11">
        <f>[2]หน้าผ้า!AA163</f>
        <v>894</v>
      </c>
      <c r="V154" s="10">
        <f>[2]หน้าผ้า!AJ163</f>
        <v>525</v>
      </c>
      <c r="W154" s="10">
        <f>[2]หน้าผ้า!AL163</f>
        <v>369</v>
      </c>
      <c r="X154" s="10">
        <f>[2]หน้าผ้า!AM163</f>
        <v>6000</v>
      </c>
      <c r="Y154" s="10">
        <f>[2]หน้าผ้า!AN163</f>
        <v>0</v>
      </c>
      <c r="Z154" s="9" t="str">
        <f>[2]หน้าผ้า!AO163</f>
        <v>WSWT2025800SM</v>
      </c>
      <c r="AA154" s="8">
        <f>[2]หน้าผ้า!AQ163</f>
        <v>0</v>
      </c>
      <c r="AB154" s="8">
        <f>[2]หน้าผ้า!AR163</f>
        <v>0</v>
      </c>
      <c r="AC154" s="8">
        <f>[2]หน้าผ้า!AS163</f>
        <v>0</v>
      </c>
      <c r="AD154" s="8">
        <f>[2]หน้าผ้า!AT163</f>
        <v>0</v>
      </c>
      <c r="AE154" s="8">
        <f>[2]หน้าผ้า!AU163</f>
        <v>0</v>
      </c>
      <c r="AF154" s="8">
        <f>[2]หน้าผ้า!AI163</f>
        <v>0</v>
      </c>
      <c r="AG154" s="1" t="str">
        <f>[3]หน้าผ้า!DC166</f>
        <v>พร้อมส่ง</v>
      </c>
      <c r="AH154" s="1" t="str">
        <f>[2]หน้าผ้า!DL163</f>
        <v>P6</v>
      </c>
      <c r="AI154" s="1">
        <f>[2]หน้าผ้า!DM163</f>
        <v>4</v>
      </c>
      <c r="AJ154" s="3" t="str">
        <f>[2]หน้าผ้า!DN163</f>
        <v>รอแจ้ง</v>
      </c>
      <c r="AK154" s="3" t="e">
        <f>[2]หน้าผ้า!DQ163</f>
        <v>#VALUE!</v>
      </c>
      <c r="AL154" s="3" t="e">
        <f>[2]หน้าผ้า!DR163</f>
        <v>#VALUE!</v>
      </c>
      <c r="AM154" s="3" t="e">
        <f>[2]หน้าผ้า!DS163</f>
        <v>#VALUE!</v>
      </c>
      <c r="AN154" s="3" t="e">
        <f>[2]หน้าผ้า!DT163</f>
        <v>#VALUE!</v>
      </c>
      <c r="AO154" s="3" t="e">
        <f>[2]หน้าผ้า!DU163</f>
        <v>#VALUE!</v>
      </c>
      <c r="AP154" s="3" t="e">
        <f>[2]หน้าผ้า!DP163</f>
        <v>#VALUE!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งานเคลือบ+พิมพ์</v>
      </c>
      <c r="AX154" s="2" t="str">
        <f>[2]หน้าผ้า!ED163</f>
        <v xml:space="preserve"> / 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WRWT25850/WRWT25850</v>
      </c>
      <c r="BD154" s="56">
        <f>[2]หน้าผ้า!CA163</f>
        <v>0</v>
      </c>
    </row>
    <row r="155" spans="1:56" ht="27.75" customHeight="1" x14ac:dyDescent="0.45">
      <c r="A155" s="3">
        <f>[2]หน้าผ้า!C164</f>
        <v>45796</v>
      </c>
      <c r="B155" s="14" t="str">
        <f>[2]หน้าผ้า!B164</f>
        <v>MK68-000673</v>
      </c>
      <c r="C155" s="9" t="str">
        <f>[2]หน้าผ้า!E164</f>
        <v>บจก.อินเทคค์ โกลบอล</v>
      </c>
      <c r="D155" s="13" t="str">
        <f>[2]หน้าผ้า!F164</f>
        <v>เพอเฟคค์ 902</v>
      </c>
      <c r="E155" s="9">
        <f>[2]หน้าผ้า!G164</f>
        <v>20</v>
      </c>
      <c r="F155" s="9">
        <f>[2]หน้าผ้า!H164</f>
        <v>36</v>
      </c>
      <c r="G155" s="9" t="str">
        <f>[2]หน้าผ้า!I164</f>
        <v>ขาว</v>
      </c>
      <c r="H155" s="9" t="str">
        <f>[2]หน้าผ้า!J164</f>
        <v>ด้าน</v>
      </c>
      <c r="I155" s="9">
        <f>[2]หน้าผ้า!L164</f>
        <v>100</v>
      </c>
      <c r="J155" s="9" t="str">
        <f>[2]หน้าผ้า!M164</f>
        <v>±</v>
      </c>
      <c r="K155" s="9">
        <f>[2]หน้าผ้า!N164</f>
        <v>5</v>
      </c>
      <c r="L155" s="9" t="str">
        <f>[2]หน้าผ้า!R164</f>
        <v>จับจีบ</v>
      </c>
      <c r="M155" s="10" t="str">
        <f>[2]หน้าผ้า!T164</f>
        <v>ไม่สวมถุงใน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>มัด80 ใช้สายรัด</v>
      </c>
      <c r="T155" s="12" t="str">
        <f>[2]หน้าผ้า!X164</f>
        <v>รอแจ้ง</v>
      </c>
      <c r="U155" s="11">
        <f>[2]หน้าผ้า!AA164</f>
        <v>302</v>
      </c>
      <c r="V155" s="10">
        <f>[2]หน้าผ้า!AJ164</f>
        <v>0</v>
      </c>
      <c r="W155" s="10">
        <f>[2]หน้าผ้า!AL164</f>
        <v>302</v>
      </c>
      <c r="X155" s="10">
        <f>[2]หน้าผ้า!AM164</f>
        <v>5300</v>
      </c>
      <c r="Y155" s="10">
        <f>[2]หน้าผ้า!AN164</f>
        <v>0</v>
      </c>
      <c r="Z155" s="9" t="str">
        <f>[2]หน้าผ้า!AO164</f>
        <v>WSWT2025800SM</v>
      </c>
      <c r="AA155" s="8">
        <f>[2]หน้าผ้า!AQ164</f>
        <v>0</v>
      </c>
      <c r="AB155" s="8">
        <f>[2]หน้าผ้า!AR164</f>
        <v>0</v>
      </c>
      <c r="AC155" s="8">
        <f>[2]หน้าผ้า!AS164</f>
        <v>0</v>
      </c>
      <c r="AD155" s="8">
        <f>[2]หน้าผ้า!AT164</f>
        <v>0</v>
      </c>
      <c r="AE155" s="8">
        <f>[2]หน้าผ้า!AU164</f>
        <v>0</v>
      </c>
      <c r="AF155" s="8">
        <f>[2]หน้าผ้า!AI164</f>
        <v>0</v>
      </c>
      <c r="AG155" s="1" t="str">
        <f>[3]หน้าผ้า!DC167</f>
        <v>รอตัด</v>
      </c>
      <c r="AH155" s="1" t="str">
        <f>[2]หน้าผ้า!DL164</f>
        <v>P6</v>
      </c>
      <c r="AI155" s="1">
        <f>[2]หน้าผ้า!DM164</f>
        <v>4</v>
      </c>
      <c r="AJ155" s="3" t="str">
        <f>[2]หน้าผ้า!DN164</f>
        <v>รอแจ้ง</v>
      </c>
      <c r="AK155" s="3" t="e">
        <f>[2]หน้าผ้า!DQ164</f>
        <v>#VALUE!</v>
      </c>
      <c r="AL155" s="3" t="e">
        <f>[2]หน้าผ้า!DR164</f>
        <v>#VALUE!</v>
      </c>
      <c r="AM155" s="3" t="e">
        <f>[2]หน้าผ้า!DS164</f>
        <v>#VALUE!</v>
      </c>
      <c r="AN155" s="3" t="e">
        <f>[2]หน้าผ้า!DT164</f>
        <v>#VALUE!</v>
      </c>
      <c r="AO155" s="3" t="e">
        <f>[2]หน้าผ้า!DU164</f>
        <v>#VALUE!</v>
      </c>
      <c r="AP155" s="3" t="e">
        <f>[2]หน้าผ้า!DP164</f>
        <v>#VALUE!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งานเคลือบ+พิมพ์</v>
      </c>
      <c r="AX155" s="2" t="str">
        <f>[2]หน้าผ้า!ED164</f>
        <v xml:space="preserve"> /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WRWT25850/WRWT25850</v>
      </c>
      <c r="BD155" s="56">
        <f>[2]หน้าผ้า!CA164</f>
        <v>0</v>
      </c>
    </row>
    <row r="156" spans="1:56" ht="27.75" customHeight="1" x14ac:dyDescent="0.45">
      <c r="A156" s="3">
        <f>[2]หน้าผ้า!C165</f>
        <v>45674</v>
      </c>
      <c r="B156" s="14" t="str">
        <f>[2]หน้าผ้า!B165</f>
        <v>MK68-000093</v>
      </c>
      <c r="C156" s="9" t="str">
        <f>[2]หน้าผ้า!E165</f>
        <v>บจก.อินเทคค์ โกลบอล</v>
      </c>
      <c r="D156" s="13" t="str">
        <f>[2]หน้าผ้า!F165</f>
        <v>เฟิร์สคลาส 902</v>
      </c>
      <c r="E156" s="9">
        <f>[2]หน้าผ้า!G165</f>
        <v>20</v>
      </c>
      <c r="F156" s="9">
        <f>[2]หน้าผ้า!H165</f>
        <v>35</v>
      </c>
      <c r="G156" s="9" t="str">
        <f>[2]หน้าผ้า!I165</f>
        <v>ขาว</v>
      </c>
      <c r="H156" s="9" t="str">
        <f>[2]หน้าผ้า!J165</f>
        <v>ด้าน</v>
      </c>
      <c r="I156" s="9">
        <f>[2]หน้าผ้า!L165</f>
        <v>97</v>
      </c>
      <c r="J156" s="9" t="str">
        <f>[2]หน้าผ้า!M165</f>
        <v>±</v>
      </c>
      <c r="K156" s="9">
        <f>[2]หน้าผ้า!N165</f>
        <v>5</v>
      </c>
      <c r="L156" s="9" t="str">
        <f>[2]หน้าผ้า!R165</f>
        <v>จับจีบ4"</v>
      </c>
      <c r="M156" s="10" t="str">
        <f>[2]หน้าผ้า!T165</f>
        <v>ไม่สวมถุงใน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 t="str">
        <f>[2]หน้าผ้า!Z165</f>
        <v>มัด80 ใช้สายรัด</v>
      </c>
      <c r="T156" s="12" t="str">
        <f>[2]หน้าผ้า!X165</f>
        <v>รอแจ้ง</v>
      </c>
      <c r="U156" s="11">
        <f>[2]หน้าผ้า!AA165</f>
        <v>152</v>
      </c>
      <c r="V156" s="10">
        <f>[2]หน้าผ้า!AJ165</f>
        <v>0</v>
      </c>
      <c r="W156" s="10">
        <f>[2]หน้าผ้า!AL165</f>
        <v>152</v>
      </c>
      <c r="X156" s="10">
        <f>[2]หน้าผ้า!AM165</f>
        <v>6000</v>
      </c>
      <c r="Y156" s="10">
        <f>[2]หน้าผ้า!AN165</f>
        <v>0</v>
      </c>
      <c r="Z156" s="9" t="str">
        <f>[2]หน้าผ้า!AO165</f>
        <v>WSWT2025800SM</v>
      </c>
      <c r="AA156" s="8">
        <f>[2]หน้าผ้า!AQ165</f>
        <v>0</v>
      </c>
      <c r="AB156" s="8">
        <f>[2]หน้าผ้า!AR165</f>
        <v>0</v>
      </c>
      <c r="AC156" s="8">
        <f>[2]หน้าผ้า!AS165</f>
        <v>0</v>
      </c>
      <c r="AD156" s="8">
        <f>[2]หน้าผ้า!AT165</f>
        <v>0</v>
      </c>
      <c r="AE156" s="8">
        <f>[2]หน้าผ้า!AU165</f>
        <v>0</v>
      </c>
      <c r="AF156" s="8">
        <f>[2]หน้าผ้า!AI165</f>
        <v>5987</v>
      </c>
      <c r="AG156" s="1" t="str">
        <f>[3]หน้าผ้า!DC168</f>
        <v>พร้อมส่ง</v>
      </c>
      <c r="AH156" s="1" t="str">
        <f>[2]หน้าผ้า!DL165</f>
        <v>P6</v>
      </c>
      <c r="AI156" s="1">
        <f>[2]หน้าผ้า!DM165</f>
        <v>4</v>
      </c>
      <c r="AJ156" s="3" t="str">
        <f>[2]หน้าผ้า!DN165</f>
        <v>รอแจ้ง</v>
      </c>
      <c r="AK156" s="3" t="e">
        <f>[2]หน้าผ้า!DQ165</f>
        <v>#VALUE!</v>
      </c>
      <c r="AL156" s="3" t="e">
        <f>[2]หน้าผ้า!DR165</f>
        <v>#VALUE!</v>
      </c>
      <c r="AM156" s="3" t="e">
        <f>[2]หน้าผ้า!DS165</f>
        <v>#VALUE!</v>
      </c>
      <c r="AN156" s="3" t="e">
        <f>[2]หน้าผ้า!DT165</f>
        <v>#VALUE!</v>
      </c>
      <c r="AO156" s="3" t="e">
        <f>[2]หน้าผ้า!DU165</f>
        <v>#VALUE!</v>
      </c>
      <c r="AP156" s="3" t="e">
        <f>[2]หน้าผ้า!DP165</f>
        <v>#VALUE!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งานเคลือบ+พิมพ์</v>
      </c>
      <c r="AX156" s="2" t="str">
        <f>[2]หน้าผ้า!ED165</f>
        <v xml:space="preserve"> /</v>
      </c>
      <c r="AY156" s="2" t="str">
        <f>[2]หน้าผ้า!AG165</f>
        <v>ลบสี 5040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WRWT25850/WRWT25850</v>
      </c>
      <c r="BD156" s="56">
        <f>[2]หน้าผ้า!CA165</f>
        <v>0</v>
      </c>
    </row>
    <row r="157" spans="1:56" ht="27.75" customHeight="1" x14ac:dyDescent="0.45">
      <c r="A157" s="3">
        <f>[2]หน้าผ้า!C166</f>
        <v>45611</v>
      </c>
      <c r="B157" s="14" t="str">
        <f>[2]หน้าผ้า!B166</f>
        <v>MK67-001532</v>
      </c>
      <c r="C157" s="9" t="str">
        <f>[2]หน้าผ้า!E166</f>
        <v>บจก.อินเทคค์ โกลบอล</v>
      </c>
      <c r="D157" s="13" t="str">
        <f>[2]หน้าผ้า!F166</f>
        <v>เฟิร์สช้อย 903</v>
      </c>
      <c r="E157" s="9">
        <f>[2]หน้าผ้า!G166</f>
        <v>20</v>
      </c>
      <c r="F157" s="9">
        <f>[2]หน้าผ้า!H166</f>
        <v>36</v>
      </c>
      <c r="G157" s="9" t="str">
        <f>[2]หน้าผ้า!I166</f>
        <v>ขาว</v>
      </c>
      <c r="H157" s="9" t="str">
        <f>[2]หน้าผ้า!J166</f>
        <v>ด้าน</v>
      </c>
      <c r="I157" s="9">
        <f>[2]หน้าผ้า!L166</f>
        <v>100</v>
      </c>
      <c r="J157" s="9" t="str">
        <f>[2]หน้าผ้า!M166</f>
        <v>±</v>
      </c>
      <c r="K157" s="9">
        <f>[2]หน้าผ้า!N166</f>
        <v>5</v>
      </c>
      <c r="L157" s="9" t="str">
        <f>[2]หน้าผ้า!R166</f>
        <v>จับจีบ</v>
      </c>
      <c r="M157" s="10" t="str">
        <f>[2]หน้าผ้า!T166</f>
        <v>ไม่สวมถุงใน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 t="str">
        <f>[2]หน้าผ้า!Z166</f>
        <v>มัด80 ใช้สายรัด</v>
      </c>
      <c r="T157" s="12" t="str">
        <f>[2]หน้าผ้า!X166</f>
        <v>รอแจ้ง</v>
      </c>
      <c r="U157" s="11">
        <f>[2]หน้าผ้า!AA166</f>
        <v>117</v>
      </c>
      <c r="V157" s="10">
        <f>[2]หน้าผ้า!AJ166</f>
        <v>0</v>
      </c>
      <c r="W157" s="10">
        <f>[2]หน้าผ้า!AL166</f>
        <v>117</v>
      </c>
      <c r="X157" s="10">
        <f>[2]หน้าผ้า!AM166</f>
        <v>10065</v>
      </c>
      <c r="Y157" s="10">
        <f>[2]หน้าผ้า!AN166</f>
        <v>0</v>
      </c>
      <c r="Z157" s="9" t="str">
        <f>[2]หน้าผ้า!AO166</f>
        <v>WSWT2025800SM</v>
      </c>
      <c r="AA157" s="8">
        <f>[2]หน้าผ้า!AQ166</f>
        <v>0</v>
      </c>
      <c r="AB157" s="8">
        <f>[2]หน้าผ้า!AR166</f>
        <v>0</v>
      </c>
      <c r="AC157" s="8">
        <f>[2]หน้าผ้า!AS166</f>
        <v>0</v>
      </c>
      <c r="AD157" s="8">
        <f>[2]หน้าผ้า!AT166</f>
        <v>0</v>
      </c>
      <c r="AE157" s="8">
        <f>[2]หน้าผ้า!AU166</f>
        <v>0</v>
      </c>
      <c r="AF157" s="8">
        <f>[2]หน้าผ้า!AI166</f>
        <v>0</v>
      </c>
      <c r="AG157" s="1" t="str">
        <f>[3]หน้าผ้า!DC169</f>
        <v>พร้อมส่ง</v>
      </c>
      <c r="AH157" s="1" t="str">
        <f>[2]หน้าผ้า!DL166</f>
        <v>P6</v>
      </c>
      <c r="AI157" s="1">
        <f>[2]หน้าผ้า!DM166</f>
        <v>4</v>
      </c>
      <c r="AJ157" s="3" t="str">
        <f>[2]หน้าผ้า!DN166</f>
        <v>รอแจ้ง</v>
      </c>
      <c r="AK157" s="3" t="e">
        <f>[2]หน้าผ้า!DQ166</f>
        <v>#VALUE!</v>
      </c>
      <c r="AL157" s="3" t="e">
        <f>[2]หน้าผ้า!DR166</f>
        <v>#VALUE!</v>
      </c>
      <c r="AM157" s="3" t="e">
        <f>[2]หน้าผ้า!DS166</f>
        <v>#VALUE!</v>
      </c>
      <c r="AN157" s="3" t="e">
        <f>[2]หน้าผ้า!DT166</f>
        <v>#VALUE!</v>
      </c>
      <c r="AO157" s="3" t="e">
        <f>[2]หน้าผ้า!DU166</f>
        <v>#VALUE!</v>
      </c>
      <c r="AP157" s="3" t="e">
        <f>[2]หน้าผ้า!DP166</f>
        <v>#VALUE!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งานเคลือบ+พิมพ์</v>
      </c>
      <c r="AX157" s="2" t="str">
        <f>[2]หน้าผ้า!ED166</f>
        <v xml:space="preserve"> /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WRWT25850/WRWT25850</v>
      </c>
      <c r="BD157" s="56">
        <f>[2]หน้าผ้า!CA166</f>
        <v>0</v>
      </c>
    </row>
    <row r="158" spans="1:56" ht="27.75" customHeight="1" x14ac:dyDescent="0.45">
      <c r="A158" s="3">
        <f>[2]หน้าผ้า!C167</f>
        <v>45523</v>
      </c>
      <c r="B158" s="14" t="str">
        <f>[2]หน้าผ้า!B167</f>
        <v>MK67-001153</v>
      </c>
      <c r="C158" s="9" t="str">
        <f>[2]หน้าผ้า!E167</f>
        <v>บจก.อินเทคค์ โกลบอล</v>
      </c>
      <c r="D158" s="13" t="str">
        <f>[2]หน้าผ้า!F167</f>
        <v>สุบรรณ 777</v>
      </c>
      <c r="E158" s="9">
        <f>[2]หน้าผ้า!G167</f>
        <v>20</v>
      </c>
      <c r="F158" s="9">
        <f>[2]หน้าผ้า!H167</f>
        <v>36</v>
      </c>
      <c r="G158" s="9" t="str">
        <f>[2]หน้าผ้า!I167</f>
        <v>ขาว</v>
      </c>
      <c r="H158" s="9" t="str">
        <f>[2]หน้าผ้า!J167</f>
        <v>ด้าน</v>
      </c>
      <c r="I158" s="9">
        <f>[2]หน้าผ้า!L167</f>
        <v>100</v>
      </c>
      <c r="J158" s="9" t="str">
        <f>[2]หน้าผ้า!M167</f>
        <v>±</v>
      </c>
      <c r="K158" s="9">
        <f>[2]หน้าผ้า!N167</f>
        <v>5</v>
      </c>
      <c r="L158" s="9" t="str">
        <f>[2]หน้าผ้า!R167</f>
        <v>จับจีบ</v>
      </c>
      <c r="M158" s="10" t="str">
        <f>[2]หน้าผ้า!T167</f>
        <v>ไม่สวมถุงใน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 t="str">
        <f>[2]หน้าผ้า!Z167</f>
        <v>มัด80 ใช้สายรัด</v>
      </c>
      <c r="T158" s="12" t="str">
        <f>[2]หน้าผ้า!X167</f>
        <v>รอแจ้ง</v>
      </c>
      <c r="U158" s="11">
        <f>[2]หน้าผ้า!AA167</f>
        <v>1260</v>
      </c>
      <c r="V158" s="10">
        <f>[2]หน้าผ้า!AJ167</f>
        <v>0</v>
      </c>
      <c r="W158" s="10">
        <f>[2]หน้าผ้า!AL167</f>
        <v>1260</v>
      </c>
      <c r="X158" s="10">
        <f>[2]หน้าผ้า!AM167</f>
        <v>11095</v>
      </c>
      <c r="Y158" s="10">
        <f>[2]หน้าผ้า!AN167</f>
        <v>0</v>
      </c>
      <c r="Z158" s="9" t="str">
        <f>[2]หน้าผ้า!AO167</f>
        <v>WSWT2025800SM</v>
      </c>
      <c r="AA158" s="8">
        <f>[2]หน้าผ้า!AQ167</f>
        <v>0</v>
      </c>
      <c r="AB158" s="8">
        <f>[2]หน้าผ้า!AR167</f>
        <v>0</v>
      </c>
      <c r="AC158" s="8">
        <f>[2]หน้าผ้า!AS167</f>
        <v>0</v>
      </c>
      <c r="AD158" s="8">
        <f>[2]หน้าผ้า!AT167</f>
        <v>0</v>
      </c>
      <c r="AE158" s="8">
        <f>[2]หน้าผ้า!AU167</f>
        <v>0</v>
      </c>
      <c r="AF158" s="8">
        <f>[2]หน้าผ้า!AI167</f>
        <v>0</v>
      </c>
      <c r="AG158" s="1" t="str">
        <f>[3]หน้าผ้า!DC170</f>
        <v>พร้อมส่ง</v>
      </c>
      <c r="AH158" s="1" t="str">
        <f>[2]หน้าผ้า!DL167</f>
        <v>P6</v>
      </c>
      <c r="AI158" s="1">
        <f>[2]หน้าผ้า!DM167</f>
        <v>4</v>
      </c>
      <c r="AJ158" s="3" t="str">
        <f>[2]หน้าผ้า!DN167</f>
        <v>รอแจ้ง</v>
      </c>
      <c r="AK158" s="3" t="e">
        <f>[2]หน้าผ้า!DQ167</f>
        <v>#VALUE!</v>
      </c>
      <c r="AL158" s="3" t="e">
        <f>[2]หน้าผ้า!DR167</f>
        <v>#VALUE!</v>
      </c>
      <c r="AM158" s="3" t="e">
        <f>[2]หน้าผ้า!DS167</f>
        <v>#VALUE!</v>
      </c>
      <c r="AN158" s="3" t="e">
        <f>[2]หน้าผ้า!DT167</f>
        <v>#VALUE!</v>
      </c>
      <c r="AO158" s="3" t="e">
        <f>[2]หน้าผ้า!DU167</f>
        <v>#VALUE!</v>
      </c>
      <c r="AP158" s="3" t="e">
        <f>[2]หน้าผ้า!DP167</f>
        <v>#VALUE!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งานเคลือบ+พิมพ์</v>
      </c>
      <c r="AX158" s="2" t="str">
        <f>[2]หน้าผ้า!ED167</f>
        <v xml:space="preserve"> /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WRWT25850/WRWT25850</v>
      </c>
      <c r="BD158" s="56">
        <f>[2]หน้าผ้า!CA167</f>
        <v>0</v>
      </c>
    </row>
    <row r="159" spans="1:56" ht="27.75" customHeight="1" x14ac:dyDescent="0.45">
      <c r="A159" s="3">
        <f>[2]หน้าผ้า!C168</f>
        <v>45523</v>
      </c>
      <c r="B159" s="14" t="str">
        <f>[2]หน้าผ้า!B168</f>
        <v>MK67-001153</v>
      </c>
      <c r="C159" s="9" t="str">
        <f>[2]หน้าผ้า!E168</f>
        <v>บจก.อินเทคค์ โกลบอล</v>
      </c>
      <c r="D159" s="13" t="str">
        <f>[2]หน้าผ้า!F168</f>
        <v>สุบรรณ 666</v>
      </c>
      <c r="E159" s="9">
        <f>[2]หน้าผ้า!G168</f>
        <v>20</v>
      </c>
      <c r="F159" s="9">
        <f>[2]หน้าผ้า!H168</f>
        <v>36</v>
      </c>
      <c r="G159" s="9" t="str">
        <f>[2]หน้าผ้า!I168</f>
        <v>ขาว</v>
      </c>
      <c r="H159" s="9" t="str">
        <f>[2]หน้าผ้า!J168</f>
        <v>ด้าน</v>
      </c>
      <c r="I159" s="9">
        <f>[2]หน้าผ้า!L168</f>
        <v>100</v>
      </c>
      <c r="J159" s="9" t="str">
        <f>[2]หน้าผ้า!M168</f>
        <v>±</v>
      </c>
      <c r="K159" s="9">
        <f>[2]หน้าผ้า!N168</f>
        <v>5</v>
      </c>
      <c r="L159" s="9" t="str">
        <f>[2]หน้าผ้า!R168</f>
        <v>จับจีบ</v>
      </c>
      <c r="M159" s="10" t="str">
        <f>[2]หน้าผ้า!T168</f>
        <v>ไม่สวมถุงใน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 t="str">
        <f>[2]หน้าผ้า!Z168</f>
        <v>มัด80 ใช้สายรัด</v>
      </c>
      <c r="T159" s="12" t="str">
        <f>[2]หน้าผ้า!X168</f>
        <v>รอแจ้ง</v>
      </c>
      <c r="U159" s="11">
        <f>[2]หน้าผ้า!AA168</f>
        <v>89</v>
      </c>
      <c r="V159" s="10">
        <f>[2]หน้าผ้า!AJ168</f>
        <v>0</v>
      </c>
      <c r="W159" s="10">
        <f>[2]หน้าผ้า!AL168</f>
        <v>89</v>
      </c>
      <c r="X159" s="10">
        <f>[2]หน้าผ้า!AM168</f>
        <v>11180</v>
      </c>
      <c r="Y159" s="10">
        <f>[2]หน้าผ้า!AN168</f>
        <v>0</v>
      </c>
      <c r="Z159" s="9" t="str">
        <f>[2]หน้าผ้า!AO168</f>
        <v>WSWT2025800SM</v>
      </c>
      <c r="AA159" s="8">
        <f>[2]หน้าผ้า!AQ168</f>
        <v>0</v>
      </c>
      <c r="AB159" s="8">
        <f>[2]หน้าผ้า!AR168</f>
        <v>0</v>
      </c>
      <c r="AC159" s="8">
        <f>[2]หน้าผ้า!AS168</f>
        <v>0</v>
      </c>
      <c r="AD159" s="8">
        <f>[2]หน้าผ้า!AT168</f>
        <v>0</v>
      </c>
      <c r="AE159" s="8">
        <f>[2]หน้าผ้า!AU168</f>
        <v>0</v>
      </c>
      <c r="AF159" s="8">
        <f>[2]หน้าผ้า!AI168</f>
        <v>0</v>
      </c>
      <c r="AG159" s="1" t="str">
        <f>[3]หน้าผ้า!DC171</f>
        <v>พร้อมส่ง</v>
      </c>
      <c r="AH159" s="1" t="str">
        <f>[2]หน้าผ้า!DL168</f>
        <v>P6</v>
      </c>
      <c r="AI159" s="1">
        <f>[2]หน้าผ้า!DM168</f>
        <v>4</v>
      </c>
      <c r="AJ159" s="3" t="str">
        <f>[2]หน้าผ้า!DN168</f>
        <v>รอแจ้ง</v>
      </c>
      <c r="AK159" s="3" t="e">
        <f>[2]หน้าผ้า!DQ168</f>
        <v>#VALUE!</v>
      </c>
      <c r="AL159" s="3" t="e">
        <f>[2]หน้าผ้า!DR168</f>
        <v>#VALUE!</v>
      </c>
      <c r="AM159" s="3" t="e">
        <f>[2]หน้าผ้า!DS168</f>
        <v>#VALUE!</v>
      </c>
      <c r="AN159" s="3" t="e">
        <f>[2]หน้าผ้า!DT168</f>
        <v>#VALUE!</v>
      </c>
      <c r="AO159" s="3" t="e">
        <f>[2]หน้าผ้า!DU168</f>
        <v>#VALUE!</v>
      </c>
      <c r="AP159" s="3" t="e">
        <f>[2]หน้าผ้า!DP168</f>
        <v>#VALUE!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งานเคลือบ+พิมพ์</v>
      </c>
      <c r="AX159" s="2" t="str">
        <f>[2]หน้าผ้า!ED168</f>
        <v xml:space="preserve"> /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WRWT25850/WRWT25850</v>
      </c>
      <c r="BD159" s="56">
        <f>[2]หน้าผ้า!CA168</f>
        <v>0</v>
      </c>
    </row>
    <row r="160" spans="1:56" ht="27.75" customHeight="1" x14ac:dyDescent="0.45">
      <c r="A160" s="3">
        <f>[2]หน้าผ้า!C169</f>
        <v>45741</v>
      </c>
      <c r="B160" s="14" t="str">
        <f>[2]หน้าผ้า!B169</f>
        <v>MK68-000452</v>
      </c>
      <c r="C160" s="9" t="str">
        <f>[2]หน้าผ้า!E169</f>
        <v>บจก.เอพีเอ็ม อะโกร</v>
      </c>
      <c r="D160" s="13" t="str">
        <f>[2]หน้าผ้า!F169</f>
        <v>วี-ฟีด วี 07</v>
      </c>
      <c r="E160" s="9">
        <f>[2]หน้าผ้า!G169</f>
        <v>20</v>
      </c>
      <c r="F160" s="9">
        <f>[2]หน้าผ้า!H169</f>
        <v>38</v>
      </c>
      <c r="G160" s="9" t="str">
        <f>[2]หน้าผ้า!I169</f>
        <v>ขาว</v>
      </c>
      <c r="H160" s="9" t="str">
        <f>[2]หน้าผ้า!J169</f>
        <v>ใส</v>
      </c>
      <c r="I160" s="9">
        <f>[2]หน้าผ้า!L169</f>
        <v>100</v>
      </c>
      <c r="J160" s="9" t="str">
        <f>[2]หน้าผ้า!M169</f>
        <v>±</v>
      </c>
      <c r="K160" s="9">
        <f>[2]หน้าผ้า!N169</f>
        <v>5</v>
      </c>
      <c r="L160" s="9" t="str">
        <f>[2]หน้าผ้า!R169</f>
        <v>บิด</v>
      </c>
      <c r="M160" s="10" t="str">
        <f>[2]หน้าผ้า!T169</f>
        <v>ไม่สวมถุงใน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 t="str">
        <f>[2]หน้าผ้า!Z169</f>
        <v>500กระสอบแบน</v>
      </c>
      <c r="T160" s="12" t="str">
        <f>[2]หน้าผ้า!X169</f>
        <v>รอส่ง</v>
      </c>
      <c r="U160" s="11">
        <f>[2]หน้าผ้า!AA169</f>
        <v>4000</v>
      </c>
      <c r="V160" s="10">
        <f>[2]หน้าผ้า!AJ169</f>
        <v>3867</v>
      </c>
      <c r="W160" s="10">
        <f>[2]หน้าผ้า!AL169</f>
        <v>133</v>
      </c>
      <c r="X160" s="10">
        <f>[2]หน้าผ้า!AM169</f>
        <v>4200</v>
      </c>
      <c r="Y160" s="10">
        <f>[2]หน้าผ้า!AN169</f>
        <v>0</v>
      </c>
      <c r="Z160" s="9" t="str">
        <f>[2]หน้าผ้า!AO169</f>
        <v>WSWT2025800SM</v>
      </c>
      <c r="AA160" s="8">
        <f>[2]หน้าผ้า!AQ169</f>
        <v>0</v>
      </c>
      <c r="AB160" s="8">
        <f>[2]หน้าผ้า!AR169</f>
        <v>0</v>
      </c>
      <c r="AC160" s="8">
        <f>[2]หน้าผ้า!AS169</f>
        <v>0</v>
      </c>
      <c r="AD160" s="8">
        <f>[2]หน้าผ้า!AT169</f>
        <v>0</v>
      </c>
      <c r="AE160" s="8">
        <f>[2]หน้าผ้า!AU169</f>
        <v>0</v>
      </c>
      <c r="AF160" s="8">
        <f>[2]หน้าผ้า!AI169</f>
        <v>0</v>
      </c>
      <c r="AG160" s="1" t="str">
        <f>[3]หน้าผ้า!DC172</f>
        <v>พร้อมส่ง</v>
      </c>
      <c r="AH160" s="1" t="str">
        <f>[2]หน้าผ้า!DL169</f>
        <v>P6</v>
      </c>
      <c r="AI160" s="1">
        <f>[2]หน้าผ้า!DM169</f>
        <v>4</v>
      </c>
      <c r="AJ160" s="3" t="str">
        <f>[2]หน้าผ้า!DN169</f>
        <v>รอส่ง</v>
      </c>
      <c r="AK160" s="3" t="e">
        <f>[2]หน้าผ้า!DQ169</f>
        <v>#VALUE!</v>
      </c>
      <c r="AL160" s="3" t="e">
        <f>[2]หน้าผ้า!DR169</f>
        <v>#VALUE!</v>
      </c>
      <c r="AM160" s="3" t="e">
        <f>[2]หน้าผ้า!DS169</f>
        <v>#VALUE!</v>
      </c>
      <c r="AN160" s="3" t="e">
        <f>[2]หน้าผ้า!DT169</f>
        <v>#VALUE!</v>
      </c>
      <c r="AO160" s="3" t="e">
        <f>[2]หน้าผ้า!DU169</f>
        <v>#VALUE!</v>
      </c>
      <c r="AP160" s="3" t="e">
        <f>[2]หน้าผ้า!DP169</f>
        <v>#VALUE!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งานเคลือบ+พิมพ์</v>
      </c>
      <c r="AX160" s="2" t="str">
        <f>[2]หน้าผ้า!ED169</f>
        <v xml:space="preserve"> /</v>
      </c>
      <c r="AY160" s="2" t="str">
        <f>[2]หน้าผ้า!AG169</f>
        <v>มีลบสี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WRWT25850/WRWT25850</v>
      </c>
      <c r="BD160" s="56">
        <f>[2]หน้าผ้า!CA169</f>
        <v>0</v>
      </c>
    </row>
    <row r="161" spans="1:56" ht="27.75" customHeight="1" x14ac:dyDescent="0.45">
      <c r="A161" s="3">
        <f>[2]หน้าผ้า!C170</f>
        <v>45720</v>
      </c>
      <c r="B161" s="14" t="str">
        <f>[2]หน้าผ้า!B170</f>
        <v>ใบรับคำสั่งซื้อ</v>
      </c>
      <c r="C161" s="9" t="str">
        <f>[2]หน้าผ้า!E170</f>
        <v>บจก.เอพีเอ็ม อะโกร</v>
      </c>
      <c r="D161" s="13" t="str">
        <f>[2]หน้าผ้า!F170</f>
        <v>นีโอ พี3(เอส)</v>
      </c>
      <c r="E161" s="9">
        <f>[2]หน้าผ้า!G170</f>
        <v>20</v>
      </c>
      <c r="F161" s="9">
        <f>[2]หน้าผ้า!H170</f>
        <v>38</v>
      </c>
      <c r="G161" s="9" t="str">
        <f>[2]หน้าผ้า!I170</f>
        <v>ขาว</v>
      </c>
      <c r="H161" s="9" t="str">
        <f>[2]หน้าผ้า!J170</f>
        <v>ด้าน</v>
      </c>
      <c r="I161" s="9">
        <f>[2]หน้าผ้า!L170</f>
        <v>100</v>
      </c>
      <c r="J161" s="9" t="str">
        <f>[2]หน้าผ้า!M170</f>
        <v>±</v>
      </c>
      <c r="K161" s="9">
        <f>[2]หน้าผ้า!N170</f>
        <v>5</v>
      </c>
      <c r="L161" s="9" t="str">
        <f>[2]หน้าผ้า!R170</f>
        <v>บิด</v>
      </c>
      <c r="M161" s="10" t="str">
        <f>[2]หน้าผ้า!T170</f>
        <v>ไม่สวมถุงใน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 t="str">
        <f>[2]หน้าผ้า!Z170</f>
        <v>500กระสอบแบน</v>
      </c>
      <c r="T161" s="12" t="str">
        <f>[2]หน้าผ้า!X170</f>
        <v>รอส่ง</v>
      </c>
      <c r="U161" s="11">
        <f>[2]หน้าผ้า!AA170</f>
        <v>4000</v>
      </c>
      <c r="V161" s="10">
        <f>[2]หน้าผ้า!AJ170</f>
        <v>4010</v>
      </c>
      <c r="W161" s="10">
        <f>[2]หน้าผ้า!AL170</f>
        <v>0</v>
      </c>
      <c r="X161" s="10">
        <f>[2]หน้าผ้า!AM170</f>
        <v>4470</v>
      </c>
      <c r="Y161" s="10">
        <f>[2]หน้าผ้า!AN170</f>
        <v>0</v>
      </c>
      <c r="Z161" s="9" t="str">
        <f>[2]หน้าผ้า!AO170</f>
        <v>WSWT2025800SM</v>
      </c>
      <c r="AA161" s="8">
        <f>[2]หน้าผ้า!AQ170</f>
        <v>0</v>
      </c>
      <c r="AB161" s="8">
        <f>[2]หน้าผ้า!AR170</f>
        <v>0</v>
      </c>
      <c r="AC161" s="8">
        <f>[2]หน้าผ้า!AS170</f>
        <v>0</v>
      </c>
      <c r="AD161" s="8">
        <f>[2]หน้าผ้า!AT170</f>
        <v>0</v>
      </c>
      <c r="AE161" s="8">
        <f>[2]หน้าผ้า!AU170</f>
        <v>0</v>
      </c>
      <c r="AF161" s="8">
        <f>[2]หน้าผ้า!AI170</f>
        <v>0</v>
      </c>
      <c r="AG161" s="1" t="str">
        <f>[3]หน้าผ้า!DC173</f>
        <v>พร้อมส่ง</v>
      </c>
      <c r="AH161" s="1" t="str">
        <f>[2]หน้าผ้า!DL170</f>
        <v>P6</v>
      </c>
      <c r="AI161" s="1">
        <f>[2]หน้าผ้า!DM170</f>
        <v>4</v>
      </c>
      <c r="AJ161" s="3" t="str">
        <f>[2]หน้าผ้า!DN170</f>
        <v>รอส่ง</v>
      </c>
      <c r="AK161" s="3" t="e">
        <f>[2]หน้าผ้า!DQ170</f>
        <v>#VALUE!</v>
      </c>
      <c r="AL161" s="3" t="e">
        <f>[2]หน้าผ้า!DR170</f>
        <v>#VALUE!</v>
      </c>
      <c r="AM161" s="3" t="e">
        <f>[2]หน้าผ้า!DS170</f>
        <v>#VALUE!</v>
      </c>
      <c r="AN161" s="3" t="e">
        <f>[2]หน้าผ้า!DT170</f>
        <v>#VALUE!</v>
      </c>
      <c r="AO161" s="3" t="e">
        <f>[2]หน้าผ้า!DU170</f>
        <v>#VALUE!</v>
      </c>
      <c r="AP161" s="3" t="e">
        <f>[2]หน้าผ้า!DP170</f>
        <v>#VALUE!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งานเคลือบ+พิมพ์</v>
      </c>
      <c r="AX161" s="2" t="str">
        <f>[2]หน้าผ้า!ED170</f>
        <v xml:space="preserve"> /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WRWT25850/WRWT25850</v>
      </c>
      <c r="BD161" s="56">
        <f>[2]หน้าผ้า!CA170</f>
        <v>0</v>
      </c>
    </row>
    <row r="162" spans="1:56" ht="27.75" customHeight="1" x14ac:dyDescent="0.45">
      <c r="A162" s="3">
        <f>[2]หน้าผ้า!C171</f>
        <v>45720</v>
      </c>
      <c r="B162" s="14" t="str">
        <f>[2]หน้าผ้า!B171</f>
        <v>ใบรับคำสั่งซื้อ</v>
      </c>
      <c r="C162" s="9" t="str">
        <f>[2]หน้าผ้า!E171</f>
        <v>บจก.เอพีเอ็ม อะโกร</v>
      </c>
      <c r="D162" s="13" t="str">
        <f>[2]หน้าผ้า!F171</f>
        <v>นีโอ พี4(เอส)</v>
      </c>
      <c r="E162" s="9">
        <f>[2]หน้าผ้า!G171</f>
        <v>20</v>
      </c>
      <c r="F162" s="9">
        <f>[2]หน้าผ้า!H171</f>
        <v>38</v>
      </c>
      <c r="G162" s="9" t="str">
        <f>[2]หน้าผ้า!I171</f>
        <v>ขาว</v>
      </c>
      <c r="H162" s="9" t="str">
        <f>[2]หน้าผ้า!J171</f>
        <v>ด้าน</v>
      </c>
      <c r="I162" s="9">
        <f>[2]หน้าผ้า!L171</f>
        <v>100</v>
      </c>
      <c r="J162" s="9" t="str">
        <f>[2]หน้าผ้า!M171</f>
        <v>±</v>
      </c>
      <c r="K162" s="9">
        <f>[2]หน้าผ้า!N171</f>
        <v>5</v>
      </c>
      <c r="L162" s="9" t="str">
        <f>[2]หน้าผ้า!R171</f>
        <v>บิด</v>
      </c>
      <c r="M162" s="10" t="str">
        <f>[2]หน้าผ้า!T171</f>
        <v>ไม่สวมถุงใน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 t="str">
        <f>[2]หน้าผ้า!Z171</f>
        <v>500กระสอบแบน</v>
      </c>
      <c r="T162" s="12" t="str">
        <f>[2]หน้าผ้า!X171</f>
        <v>รอส่ง</v>
      </c>
      <c r="U162" s="11">
        <f>[2]หน้าผ้า!AA171</f>
        <v>3000</v>
      </c>
      <c r="V162" s="10">
        <f>[2]หน้าผ้า!AJ171</f>
        <v>3065</v>
      </c>
      <c r="W162" s="10">
        <f>[2]หน้าผ้า!AL171</f>
        <v>0</v>
      </c>
      <c r="X162" s="10">
        <f>[2]หน้าผ้า!AM171</f>
        <v>3300</v>
      </c>
      <c r="Y162" s="10">
        <f>[2]หน้าผ้า!AN171</f>
        <v>0</v>
      </c>
      <c r="Z162" s="9" t="str">
        <f>[2]หน้าผ้า!AO171</f>
        <v>WSWT2025800SM</v>
      </c>
      <c r="AA162" s="8">
        <f>[2]หน้าผ้า!AQ171</f>
        <v>0</v>
      </c>
      <c r="AB162" s="8">
        <f>[2]หน้าผ้า!AR171</f>
        <v>0</v>
      </c>
      <c r="AC162" s="8">
        <f>[2]หน้าผ้า!AS171</f>
        <v>0</v>
      </c>
      <c r="AD162" s="8">
        <f>[2]หน้าผ้า!AT171</f>
        <v>0</v>
      </c>
      <c r="AE162" s="8">
        <f>[2]หน้าผ้า!AU171</f>
        <v>0</v>
      </c>
      <c r="AF162" s="8">
        <f>[2]หน้าผ้า!AI171</f>
        <v>0</v>
      </c>
      <c r="AG162" s="1" t="str">
        <f>[3]หน้าผ้า!DC174</f>
        <v>พร้อมส่ง</v>
      </c>
      <c r="AH162" s="1" t="str">
        <f>[2]หน้าผ้า!DL171</f>
        <v>P6</v>
      </c>
      <c r="AI162" s="1">
        <f>[2]หน้าผ้า!DM171</f>
        <v>4</v>
      </c>
      <c r="AJ162" s="3" t="str">
        <f>[2]หน้าผ้า!DN171</f>
        <v>รอส่ง</v>
      </c>
      <c r="AK162" s="3" t="e">
        <f>[2]หน้าผ้า!DQ171</f>
        <v>#VALUE!</v>
      </c>
      <c r="AL162" s="3" t="e">
        <f>[2]หน้าผ้า!DR171</f>
        <v>#VALUE!</v>
      </c>
      <c r="AM162" s="3" t="e">
        <f>[2]หน้าผ้า!DS171</f>
        <v>#VALUE!</v>
      </c>
      <c r="AN162" s="3" t="e">
        <f>[2]หน้าผ้า!DT171</f>
        <v>#VALUE!</v>
      </c>
      <c r="AO162" s="3" t="e">
        <f>[2]หน้าผ้า!DU171</f>
        <v>#VALUE!</v>
      </c>
      <c r="AP162" s="3" t="e">
        <f>[2]หน้าผ้า!DP171</f>
        <v>#VALUE!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งานเคลือบ+พิมพ์</v>
      </c>
      <c r="AX162" s="2" t="str">
        <f>[2]หน้าผ้า!ED171</f>
        <v xml:space="preserve"> /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WRWT25850/WRWT25850</v>
      </c>
      <c r="BD162" s="56">
        <f>[2]หน้าผ้า!CA171</f>
        <v>0</v>
      </c>
    </row>
    <row r="163" spans="1:56" ht="27.75" customHeight="1" x14ac:dyDescent="0.45">
      <c r="A163" s="3">
        <f>[2]หน้าผ้า!C172</f>
        <v>45541</v>
      </c>
      <c r="B163" s="14" t="str">
        <f>[2]หน้าผ้า!B172</f>
        <v>MK67-001236</v>
      </c>
      <c r="C163" s="9" t="str">
        <f>[2]หน้าผ้า!E172</f>
        <v>บจก.เอพีเอ็ม อะโกร</v>
      </c>
      <c r="D163" s="13" t="str">
        <f>[2]หน้าผ้า!F172</f>
        <v>ยูฟีด รวมไก่ วัว</v>
      </c>
      <c r="E163" s="9">
        <f>[2]หน้าผ้า!G172</f>
        <v>20</v>
      </c>
      <c r="F163" s="9">
        <f>[2]หน้าผ้า!H172</f>
        <v>40</v>
      </c>
      <c r="G163" s="9" t="str">
        <f>[2]หน้าผ้า!I172</f>
        <v>ขาว</v>
      </c>
      <c r="H163" s="9" t="str">
        <f>[2]หน้าผ้า!J172</f>
        <v>ด้าน</v>
      </c>
      <c r="I163" s="9">
        <f>[2]หน้าผ้า!L172</f>
        <v>108</v>
      </c>
      <c r="J163" s="9" t="str">
        <f>[2]หน้าผ้า!M172</f>
        <v>±</v>
      </c>
      <c r="K163" s="9">
        <f>[2]หน้าผ้า!N172</f>
        <v>5</v>
      </c>
      <c r="L163" s="9" t="str">
        <f>[2]หน้าผ้า!R172</f>
        <v>บิด</v>
      </c>
      <c r="M163" s="10" t="str">
        <f>[2]หน้าผ้า!T172</f>
        <v>ไม่สวมถุงใน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 t="str">
        <f>[2]หน้าผ้า!Z172</f>
        <v>500กระสอบแบน</v>
      </c>
      <c r="T163" s="12" t="str">
        <f>[2]หน้าผ้า!X172</f>
        <v>รอส่ง</v>
      </c>
      <c r="U163" s="11">
        <f>[2]หน้าผ้า!AA172</f>
        <v>3000</v>
      </c>
      <c r="V163" s="10">
        <f>[2]หน้าผ้า!AJ172</f>
        <v>3318</v>
      </c>
      <c r="W163" s="10">
        <f>[2]หน้าผ้า!AL172</f>
        <v>0</v>
      </c>
      <c r="X163" s="10">
        <f>[2]หน้าผ้า!AM172</f>
        <v>0</v>
      </c>
      <c r="Y163" s="10">
        <f>[2]หน้าผ้า!AN172</f>
        <v>0</v>
      </c>
      <c r="Z163" s="9" t="str">
        <f>[2]หน้าผ้า!AO172</f>
        <v>WSWT2025800SM</v>
      </c>
      <c r="AA163" s="8">
        <f>[2]หน้าผ้า!AQ172</f>
        <v>0</v>
      </c>
      <c r="AB163" s="8">
        <f>[2]หน้าผ้า!AR172</f>
        <v>0</v>
      </c>
      <c r="AC163" s="8">
        <f>[2]หน้าผ้า!AS172</f>
        <v>0</v>
      </c>
      <c r="AD163" s="8">
        <f>[2]หน้าผ้า!AT172</f>
        <v>0</v>
      </c>
      <c r="AE163" s="8">
        <f>[2]หน้าผ้า!AU172</f>
        <v>0</v>
      </c>
      <c r="AF163" s="8" t="str">
        <f>[2]หน้าผ้า!AI172</f>
        <v>ลูกค้าสั่งผิดเอาไปส่งเดือน10</v>
      </c>
      <c r="AG163" s="1" t="str">
        <f>[3]หน้าผ้า!DC175</f>
        <v>รอตัด</v>
      </c>
      <c r="AH163" s="1" t="str">
        <f>[2]หน้าผ้า!DL172</f>
        <v>P6</v>
      </c>
      <c r="AI163" s="1">
        <f>[2]หน้าผ้า!DM172</f>
        <v>4</v>
      </c>
      <c r="AJ163" s="3" t="str">
        <f>[2]หน้าผ้า!DN172</f>
        <v>รอส่ง</v>
      </c>
      <c r="AK163" s="3" t="e">
        <f>[2]หน้าผ้า!DQ172</f>
        <v>#VALUE!</v>
      </c>
      <c r="AL163" s="3" t="e">
        <f>[2]หน้าผ้า!DR172</f>
        <v>#VALUE!</v>
      </c>
      <c r="AM163" s="3" t="e">
        <f>[2]หน้าผ้า!DS172</f>
        <v>#VALUE!</v>
      </c>
      <c r="AN163" s="3" t="e">
        <f>[2]หน้าผ้า!DT172</f>
        <v>#VALUE!</v>
      </c>
      <c r="AO163" s="3" t="e">
        <f>[2]หน้าผ้า!DU172</f>
        <v>#VALUE!</v>
      </c>
      <c r="AP163" s="3" t="e">
        <f>[2]หน้าผ้า!DP172</f>
        <v>#VALUE!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งานเคลือบ+พิมพ์</v>
      </c>
      <c r="AX163" s="2">
        <f>[2]หน้าผ้า!ED172</f>
        <v>0</v>
      </c>
      <c r="AY163" s="2" t="str">
        <f>[2]หน้าผ้า!AG172</f>
        <v>ลูกค้าต้องการเคลือบใส แต่เปิดมาเคลือบด้าน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WRWT25850/WRWT25850</v>
      </c>
      <c r="BD163" s="56">
        <f>[2]หน้าผ้า!CA172</f>
        <v>0</v>
      </c>
    </row>
    <row r="164" spans="1:56" ht="27.75" customHeight="1" x14ac:dyDescent="0.45">
      <c r="A164" s="3">
        <f>[2]หน้าผ้า!C173</f>
        <v>45581</v>
      </c>
      <c r="B164" s="14" t="str">
        <f>[2]หน้าผ้า!B173</f>
        <v>MK67-001396</v>
      </c>
      <c r="C164" s="9" t="str">
        <f>[2]หน้าผ้า!E173</f>
        <v>บจก.เอพีเอ็ม อะโกร</v>
      </c>
      <c r="D164" s="13" t="str">
        <f>[2]หน้าผ้า!F173</f>
        <v>นีโอ พี4</v>
      </c>
      <c r="E164" s="9">
        <f>[2]หน้าผ้า!G173</f>
        <v>20</v>
      </c>
      <c r="F164" s="9">
        <f>[2]หน้าผ้า!H173</f>
        <v>38</v>
      </c>
      <c r="G164" s="9" t="str">
        <f>[2]หน้าผ้า!I173</f>
        <v>ขาว</v>
      </c>
      <c r="H164" s="9" t="str">
        <f>[2]หน้าผ้า!J173</f>
        <v>ด้าน</v>
      </c>
      <c r="I164" s="9">
        <f>[2]หน้าผ้า!L173</f>
        <v>100</v>
      </c>
      <c r="J164" s="9" t="str">
        <f>[2]หน้าผ้า!M173</f>
        <v>±</v>
      </c>
      <c r="K164" s="9">
        <f>[2]หน้าผ้า!N173</f>
        <v>5</v>
      </c>
      <c r="L164" s="9" t="str">
        <f>[2]หน้าผ้า!R173</f>
        <v>บิด</v>
      </c>
      <c r="M164" s="10" t="str">
        <f>[2]หน้าผ้า!T173</f>
        <v>ไม่สวมถุงใน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 t="str">
        <f>[2]หน้าผ้า!Z173</f>
        <v>500กระสอบแบน</v>
      </c>
      <c r="T164" s="12" t="str">
        <f>[2]หน้าผ้า!X173</f>
        <v>รอส่ง</v>
      </c>
      <c r="U164" s="11">
        <f>[2]หน้าผ้า!AA173</f>
        <v>3000</v>
      </c>
      <c r="V164" s="10">
        <f>[2]หน้าผ้า!AJ173</f>
        <v>3194</v>
      </c>
      <c r="W164" s="10">
        <f>[2]หน้าผ้า!AL173</f>
        <v>0</v>
      </c>
      <c r="X164" s="10">
        <f>[2]หน้าผ้า!AM173</f>
        <v>5632</v>
      </c>
      <c r="Y164" s="10">
        <f>[2]หน้าผ้า!AN173</f>
        <v>0</v>
      </c>
      <c r="Z164" s="9" t="str">
        <f>[2]หน้าผ้า!AO173</f>
        <v>WSWT2025800SM</v>
      </c>
      <c r="AA164" s="8">
        <f>[2]หน้าผ้า!AQ173</f>
        <v>0</v>
      </c>
      <c r="AB164" s="8">
        <f>[2]หน้าผ้า!AR173</f>
        <v>0</v>
      </c>
      <c r="AC164" s="8">
        <f>[2]หน้าผ้า!AS173</f>
        <v>0</v>
      </c>
      <c r="AD164" s="8">
        <f>[2]หน้าผ้า!AT173</f>
        <v>0</v>
      </c>
      <c r="AE164" s="8">
        <f>[2]หน้าผ้า!AU173</f>
        <v>0</v>
      </c>
      <c r="AF164" s="8">
        <f>[2]หน้าผ้า!AI173</f>
        <v>0</v>
      </c>
      <c r="AG164" s="1" t="str">
        <f>[3]หน้าผ้า!DC176</f>
        <v>รอตัด</v>
      </c>
      <c r="AH164" s="1" t="str">
        <f>[2]หน้าผ้า!DL173</f>
        <v>P6</v>
      </c>
      <c r="AI164" s="1">
        <f>[2]หน้าผ้า!DM173</f>
        <v>4</v>
      </c>
      <c r="AJ164" s="3" t="str">
        <f>[2]หน้าผ้า!DN173</f>
        <v>รอส่ง</v>
      </c>
      <c r="AK164" s="3" t="e">
        <f>[2]หน้าผ้า!DQ173</f>
        <v>#VALUE!</v>
      </c>
      <c r="AL164" s="3" t="e">
        <f>[2]หน้าผ้า!DR173</f>
        <v>#VALUE!</v>
      </c>
      <c r="AM164" s="3" t="e">
        <f>[2]หน้าผ้า!DS173</f>
        <v>#VALUE!</v>
      </c>
      <c r="AN164" s="3" t="e">
        <f>[2]หน้าผ้า!DT173</f>
        <v>#VALUE!</v>
      </c>
      <c r="AO164" s="3" t="e">
        <f>[2]หน้าผ้า!DU173</f>
        <v>#VALUE!</v>
      </c>
      <c r="AP164" s="3" t="e">
        <f>[2]หน้าผ้า!DP173</f>
        <v>#VALUE!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งานเคลือบ+พิมพ์</v>
      </c>
      <c r="AX164" s="2" t="str">
        <f>[2]หน้าผ้า!ED173</f>
        <v xml:space="preserve"> /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WRWT25850/WRWT25850</v>
      </c>
      <c r="BD164" s="56">
        <f>[2]หน้าผ้า!CA173</f>
        <v>0</v>
      </c>
    </row>
    <row r="165" spans="1:56" ht="27.75" customHeight="1" x14ac:dyDescent="0.45">
      <c r="A165" s="3">
        <f>[2]หน้าผ้า!C174</f>
        <v>0</v>
      </c>
      <c r="B165" s="14">
        <f>[2]หน้าผ้า!B174</f>
        <v>0</v>
      </c>
      <c r="C165" s="9">
        <f>[2]หน้าผ้า!E174</f>
        <v>0</v>
      </c>
      <c r="D165" s="13">
        <f>[2]หน้าผ้า!F174</f>
        <v>0</v>
      </c>
      <c r="E165" s="9">
        <f>[2]หน้าผ้า!G174</f>
        <v>20</v>
      </c>
      <c r="F165" s="9">
        <f>[2]หน้าผ้า!H174</f>
        <v>38</v>
      </c>
      <c r="G165" s="9">
        <f>[2]หน้าผ้า!I174</f>
        <v>0</v>
      </c>
      <c r="H165" s="9">
        <f>[2]หน้าผ้า!J174</f>
        <v>0</v>
      </c>
      <c r="I165" s="9">
        <f>[2]หน้าผ้า!L174</f>
        <v>84</v>
      </c>
      <c r="J165" s="9" t="str">
        <f>[2]หน้าผ้า!M174</f>
        <v>±</v>
      </c>
      <c r="K165" s="9">
        <f>[2]หน้าผ้า!N174</f>
        <v>5</v>
      </c>
      <c r="L165" s="9">
        <f>[2]หน้าผ้า!R174</f>
        <v>0</v>
      </c>
      <c r="M165" s="10">
        <f>[2]หน้าผ้า!T174</f>
        <v>0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>
        <f>[2]หน้าผ้า!Z174</f>
        <v>0</v>
      </c>
      <c r="T165" s="12">
        <f>[2]หน้าผ้า!X174</f>
        <v>0</v>
      </c>
      <c r="U165" s="11">
        <f>[2]หน้าผ้า!AA174</f>
        <v>0</v>
      </c>
      <c r="V165" s="10">
        <f>[2]หน้าผ้า!AJ174</f>
        <v>0</v>
      </c>
      <c r="W165" s="10">
        <f>[2]หน้าผ้า!AL174</f>
        <v>0</v>
      </c>
      <c r="X165" s="10">
        <f>[2]หน้าผ้า!AM174</f>
        <v>0</v>
      </c>
      <c r="Y165" s="10">
        <f>[2]หน้าผ้า!AN174</f>
        <v>0</v>
      </c>
      <c r="Z165" s="9" t="str">
        <f>[2]หน้าผ้า!AO174</f>
        <v>WSWT2025800SM</v>
      </c>
      <c r="AA165" s="8">
        <f>[2]หน้าผ้า!AQ174</f>
        <v>908605.02460750029</v>
      </c>
      <c r="AB165" s="8">
        <f>[2]หน้าผ้า!AR174</f>
        <v>308319.37460750015</v>
      </c>
      <c r="AC165" s="8">
        <f>[2]หน้าผ้า!AS174</f>
        <v>600285.65</v>
      </c>
      <c r="AD165" s="8">
        <f>[2]หน้าผ้า!AT174</f>
        <v>55851.578607500007</v>
      </c>
      <c r="AE165" s="8">
        <f>[2]หน้าผ้า!AU174</f>
        <v>852753.44600000023</v>
      </c>
      <c r="AF165" s="8" t="str">
        <f>[2]หน้าผ้า!AI174</f>
        <v>ระบุในSD</v>
      </c>
      <c r="AG165" s="1" t="str">
        <f>[3]หน้าผ้า!DC177</f>
        <v>รอตัด</v>
      </c>
      <c r="AH165" s="1">
        <f>[2]หน้าผ้า!DL174</f>
        <v>0</v>
      </c>
      <c r="AI165" s="1" t="str">
        <f>[2]หน้าผ้า!DM174</f>
        <v>Lead time</v>
      </c>
      <c r="AJ165" s="3">
        <f>[2]หน้าผ้า!DN174</f>
        <v>0</v>
      </c>
      <c r="AK165" s="3">
        <f>[2]หน้าผ้า!DQ174</f>
        <v>0</v>
      </c>
      <c r="AL165" s="3">
        <f>[2]หน้าผ้า!DR174</f>
        <v>0</v>
      </c>
      <c r="AM165" s="3">
        <f>[2]หน้าผ้า!DS174</f>
        <v>0</v>
      </c>
      <c r="AN165" s="3">
        <f>[2]หน้าผ้า!DT174</f>
        <v>0</v>
      </c>
      <c r="AO165" s="3">
        <f>[2]หน้าผ้า!DU174</f>
        <v>0</v>
      </c>
      <c r="AP165" s="3">
        <f>[2]หน้าผ้า!DP174</f>
        <v>0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>
        <f>[2]หน้าผ้า!EC174</f>
        <v>0</v>
      </c>
      <c r="AX165" s="2">
        <f>[2]หน้าผ้า!ED174</f>
        <v>0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WRWT25850/WRWT25850</v>
      </c>
      <c r="BD165" s="56">
        <f>[2]หน้าผ้า!CA174</f>
        <v>0</v>
      </c>
    </row>
    <row r="166" spans="1:56" ht="27.75" customHeight="1" x14ac:dyDescent="0.45">
      <c r="A166" s="3">
        <f>[2]หน้าผ้า!C175</f>
        <v>45916</v>
      </c>
      <c r="B166" s="14" t="str">
        <f>[2]หน้าผ้า!B175</f>
        <v>MK68-001118</v>
      </c>
      <c r="C166" s="9" t="str">
        <f>[2]หน้าผ้า!E175</f>
        <v>บจก.ซันฟีด</v>
      </c>
      <c r="D166" s="13" t="str">
        <f>[2]หน้าผ้า!F175</f>
        <v>954 แอล</v>
      </c>
      <c r="E166" s="9">
        <f>[2]หน้าผ้า!G175</f>
        <v>20</v>
      </c>
      <c r="F166" s="9">
        <f>[2]หน้าผ้า!H175</f>
        <v>39</v>
      </c>
      <c r="G166" s="9" t="str">
        <f>[2]หน้าผ้า!I175</f>
        <v>ขาว</v>
      </c>
      <c r="H166" s="9">
        <f>[2]หน้าผ้า!J175</f>
        <v>0</v>
      </c>
      <c r="I166" s="9">
        <f>[2]หน้าผ้า!L175</f>
        <v>84</v>
      </c>
      <c r="J166" s="9" t="str">
        <f>[2]หน้าผ้า!M175</f>
        <v>+</v>
      </c>
      <c r="K166" s="9">
        <f>[2]หน้าผ้า!N175</f>
        <v>0</v>
      </c>
      <c r="L166" s="9" t="str">
        <f>[2]หน้าผ้า!R175</f>
        <v>บิด</v>
      </c>
      <c r="M166" s="10" t="str">
        <f>[2]หน้าผ้า!T175</f>
        <v>ไม่สวมถุงใน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 xml:space="preserve">300กระสอบแบนเต็มใบ </v>
      </c>
      <c r="T166" s="12">
        <f>[2]หน้าผ้า!X175</f>
        <v>45926</v>
      </c>
      <c r="U166" s="11">
        <f>[2]หน้าผ้า!AA175</f>
        <v>2500</v>
      </c>
      <c r="V166" s="10">
        <f>[2]หน้าผ้า!AJ175</f>
        <v>0</v>
      </c>
      <c r="W166" s="10">
        <f>[2]หน้าผ้า!AL175</f>
        <v>2500</v>
      </c>
      <c r="X166" s="10">
        <f>[2]หน้าผ้า!AM175</f>
        <v>2600</v>
      </c>
      <c r="Y166" s="10">
        <f>[2]หน้าผ้า!AN175</f>
        <v>0</v>
      </c>
      <c r="Z166" s="9" t="str">
        <f>[2]หน้าผ้า!AO175</f>
        <v>WSWT2025850</v>
      </c>
      <c r="AA166" s="8">
        <f>[2]หน้าผ้า!AQ175</f>
        <v>0</v>
      </c>
      <c r="AB166" s="8">
        <f>[2]หน้าผ้า!AR175</f>
        <v>0</v>
      </c>
      <c r="AC166" s="8">
        <f>[2]หน้าผ้า!AS175</f>
        <v>0</v>
      </c>
      <c r="AD166" s="8">
        <f>[2]หน้าผ้า!AT175</f>
        <v>0</v>
      </c>
      <c r="AE166" s="8">
        <f>[2]หน้าผ้า!AU175</f>
        <v>0</v>
      </c>
      <c r="AF166" s="8">
        <f>[2]หน้าผ้า!AI175</f>
        <v>0</v>
      </c>
      <c r="AG166" s="1" t="str">
        <f>[3]หน้าผ้า!DC178</f>
        <v>ยังไม่ได้พิมพ์</v>
      </c>
      <c r="AH166" s="1" t="str">
        <f>[2]หน้าผ้า!DL175</f>
        <v>P7</v>
      </c>
      <c r="AI166" s="1">
        <f>[2]หน้าผ้า!DM175</f>
        <v>2</v>
      </c>
      <c r="AJ166" s="3">
        <f>[2]หน้าผ้า!DN175</f>
        <v>45926</v>
      </c>
      <c r="AK166" s="3">
        <f>[2]หน้าผ้า!DQ175</f>
        <v>0</v>
      </c>
      <c r="AL166" s="3">
        <f>[2]หน้าผ้า!DR175</f>
        <v>45917</v>
      </c>
      <c r="AM166" s="3">
        <f>[2]หน้าผ้า!DS175</f>
        <v>45924</v>
      </c>
      <c r="AN166" s="3">
        <f>[2]หน้าผ้า!DT175</f>
        <v>45925</v>
      </c>
      <c r="AO166" s="3">
        <f>[2]หน้าผ้า!DU175</f>
        <v>45925</v>
      </c>
      <c r="AP166" s="3">
        <f>[2]หน้าผ้า!DP175</f>
        <v>45921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งานพิมพ์</v>
      </c>
      <c r="AX166" s="2" t="str">
        <f>[2]หน้าผ้า!ED175</f>
        <v xml:space="preserve"> /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WRWT25850/WRWT25800</v>
      </c>
      <c r="BD166" s="56">
        <f>[2]หน้าผ้า!CA175</f>
        <v>0</v>
      </c>
    </row>
    <row r="167" spans="1:56" ht="27.75" customHeight="1" x14ac:dyDescent="0.45">
      <c r="A167" s="3">
        <f>[2]หน้าผ้า!C176</f>
        <v>45916</v>
      </c>
      <c r="B167" s="14" t="str">
        <f>[2]หน้าผ้า!B176</f>
        <v>MK68-001118</v>
      </c>
      <c r="C167" s="9" t="str">
        <f>[2]หน้าผ้า!E176</f>
        <v>บจก.ซันฟีด</v>
      </c>
      <c r="D167" s="13" t="str">
        <f>[2]หน้าผ้า!F176</f>
        <v>952 เอส</v>
      </c>
      <c r="E167" s="9">
        <f>[2]หน้าผ้า!G176</f>
        <v>20</v>
      </c>
      <c r="F167" s="9">
        <f>[2]หน้าผ้า!H176</f>
        <v>39</v>
      </c>
      <c r="G167" s="9" t="str">
        <f>[2]หน้าผ้า!I176</f>
        <v>ขาว</v>
      </c>
      <c r="H167" s="9">
        <f>[2]หน้าผ้า!J176</f>
        <v>0</v>
      </c>
      <c r="I167" s="9">
        <f>[2]หน้าผ้า!L176</f>
        <v>84</v>
      </c>
      <c r="J167" s="9" t="str">
        <f>[2]หน้าผ้า!M176</f>
        <v>+</v>
      </c>
      <c r="K167" s="9">
        <f>[2]หน้าผ้า!N176</f>
        <v>0</v>
      </c>
      <c r="L167" s="9" t="str">
        <f>[2]หน้าผ้า!R176</f>
        <v>บิด</v>
      </c>
      <c r="M167" s="10" t="str">
        <f>[2]หน้าผ้า!T176</f>
        <v>ไม่สวมถุงใน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 t="str">
        <f>[2]หน้าผ้า!Z176</f>
        <v xml:space="preserve">300กระสอบแบนเต็มใบ </v>
      </c>
      <c r="T167" s="12">
        <f>[2]หน้าผ้า!X176</f>
        <v>45929</v>
      </c>
      <c r="U167" s="11">
        <f>[2]หน้าผ้า!AA176</f>
        <v>5000</v>
      </c>
      <c r="V167" s="10">
        <f>[2]หน้าผ้า!AJ176</f>
        <v>0</v>
      </c>
      <c r="W167" s="10">
        <f>[2]หน้าผ้า!AL176</f>
        <v>5000</v>
      </c>
      <c r="X167" s="10">
        <f>[2]หน้าผ้า!AM176</f>
        <v>5100</v>
      </c>
      <c r="Y167" s="10">
        <f>[2]หน้าผ้า!AN176</f>
        <v>0</v>
      </c>
      <c r="Z167" s="9" t="str">
        <f>[2]หน้าผ้า!AO176</f>
        <v>WSWT2025850</v>
      </c>
      <c r="AA167" s="8">
        <f>[2]หน้าผ้า!AQ176</f>
        <v>0</v>
      </c>
      <c r="AB167" s="8">
        <f>[2]หน้าผ้า!AR176</f>
        <v>0</v>
      </c>
      <c r="AC167" s="8">
        <f>[2]หน้าผ้า!AS176</f>
        <v>0</v>
      </c>
      <c r="AD167" s="8">
        <f>[2]หน้าผ้า!AT176</f>
        <v>0</v>
      </c>
      <c r="AE167" s="8">
        <f>[2]หน้าผ้า!AU176</f>
        <v>0</v>
      </c>
      <c r="AF167" s="8">
        <f>[2]หน้าผ้า!AI176</f>
        <v>0</v>
      </c>
      <c r="AG167" s="1" t="str">
        <f>[3]หน้าผ้า!DC179</f>
        <v>ยังไม่ได้พิมพ์</v>
      </c>
      <c r="AH167" s="1" t="str">
        <f>[2]หน้าผ้า!DL176</f>
        <v>P7</v>
      </c>
      <c r="AI167" s="1">
        <f>[2]หน้าผ้า!DM176</f>
        <v>2</v>
      </c>
      <c r="AJ167" s="3">
        <f>[2]หน้าผ้า!DN176</f>
        <v>45929</v>
      </c>
      <c r="AK167" s="3">
        <f>[2]หน้าผ้า!DQ176</f>
        <v>0</v>
      </c>
      <c r="AL167" s="3">
        <f>[2]หน้าผ้า!DR176</f>
        <v>45920</v>
      </c>
      <c r="AM167" s="3">
        <f>[2]หน้าผ้า!DS176</f>
        <v>45927</v>
      </c>
      <c r="AN167" s="3">
        <f>[2]หน้าผ้า!DT176</f>
        <v>45928</v>
      </c>
      <c r="AO167" s="3">
        <f>[2]หน้าผ้า!DU176</f>
        <v>45928</v>
      </c>
      <c r="AP167" s="3">
        <f>[2]หน้าผ้า!DP176</f>
        <v>45924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งานพิมพ์</v>
      </c>
      <c r="AX167" s="2" t="str">
        <f>[2]หน้าผ้า!ED176</f>
        <v xml:space="preserve"> /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WRWT25850/WRWT25800</v>
      </c>
      <c r="BD167" s="56">
        <f>[2]หน้าผ้า!CA176</f>
        <v>0</v>
      </c>
    </row>
    <row r="168" spans="1:56" ht="27.75" customHeight="1" x14ac:dyDescent="0.45">
      <c r="A168" s="3">
        <f>[2]หน้าผ้า!C177</f>
        <v>45916</v>
      </c>
      <c r="B168" s="14" t="str">
        <f>[2]หน้าผ้า!B177</f>
        <v>MK68-001118</v>
      </c>
      <c r="C168" s="9" t="str">
        <f>[2]หน้าผ้า!E177</f>
        <v>บจก.ซันฟีด</v>
      </c>
      <c r="D168" s="13">
        <f>[2]หน้าผ้า!F177</f>
        <v>21</v>
      </c>
      <c r="E168" s="9">
        <f>[2]หน้าผ้า!G177</f>
        <v>20</v>
      </c>
      <c r="F168" s="9">
        <f>[2]หน้าผ้า!H177</f>
        <v>39</v>
      </c>
      <c r="G168" s="9" t="str">
        <f>[2]หน้าผ้า!I177</f>
        <v>ขาว</v>
      </c>
      <c r="H168" s="9">
        <f>[2]หน้าผ้า!J177</f>
        <v>0</v>
      </c>
      <c r="I168" s="9">
        <f>[2]หน้าผ้า!L177</f>
        <v>84</v>
      </c>
      <c r="J168" s="9" t="str">
        <f>[2]หน้าผ้า!M177</f>
        <v>+</v>
      </c>
      <c r="K168" s="9">
        <f>[2]หน้าผ้า!N177</f>
        <v>0</v>
      </c>
      <c r="L168" s="9" t="str">
        <f>[2]หน้าผ้า!R177</f>
        <v>บิด</v>
      </c>
      <c r="M168" s="10" t="str">
        <f>[2]หน้าผ้า!T177</f>
        <v>ไม่สวมถุงใน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 t="str">
        <f>[2]หน้าผ้า!Z177</f>
        <v xml:space="preserve">300กระสอบแบนเต็มใบ </v>
      </c>
      <c r="T168" s="12">
        <f>[2]หน้าผ้า!X177</f>
        <v>45929</v>
      </c>
      <c r="U168" s="11">
        <f>[2]หน้าผ้า!AA177</f>
        <v>5000</v>
      </c>
      <c r="V168" s="10">
        <f>[2]หน้าผ้า!AJ177</f>
        <v>0</v>
      </c>
      <c r="W168" s="10">
        <f>[2]หน้าผ้า!AL177</f>
        <v>5000</v>
      </c>
      <c r="X168" s="10">
        <f>[2]หน้าผ้า!AM177</f>
        <v>5150</v>
      </c>
      <c r="Y168" s="10">
        <f>[2]หน้าผ้า!AN177</f>
        <v>0</v>
      </c>
      <c r="Z168" s="9" t="str">
        <f>[2]หน้าผ้า!AO177</f>
        <v>WSWT2025850</v>
      </c>
      <c r="AA168" s="8">
        <f>[2]หน้าผ้า!AQ177</f>
        <v>0</v>
      </c>
      <c r="AB168" s="8">
        <f>[2]หน้าผ้า!AR177</f>
        <v>0</v>
      </c>
      <c r="AC168" s="8">
        <f>[2]หน้าผ้า!AS177</f>
        <v>0</v>
      </c>
      <c r="AD168" s="8">
        <f>[2]หน้าผ้า!AT177</f>
        <v>0</v>
      </c>
      <c r="AE168" s="8">
        <f>[2]หน้าผ้า!AU177</f>
        <v>0</v>
      </c>
      <c r="AF168" s="8">
        <f>[2]หน้าผ้า!AI177</f>
        <v>0</v>
      </c>
      <c r="AG168" s="1" t="str">
        <f>[3]หน้าผ้า!DC180</f>
        <v>ยังไม่ได้พิมพ์</v>
      </c>
      <c r="AH168" s="1" t="str">
        <f>[2]หน้าผ้า!DL177</f>
        <v>P7</v>
      </c>
      <c r="AI168" s="1">
        <f>[2]หน้าผ้า!DM177</f>
        <v>2</v>
      </c>
      <c r="AJ168" s="3">
        <f>[2]หน้าผ้า!DN177</f>
        <v>45929</v>
      </c>
      <c r="AK168" s="3">
        <f>[2]หน้าผ้า!DQ177</f>
        <v>0</v>
      </c>
      <c r="AL168" s="3">
        <f>[2]หน้าผ้า!DR177</f>
        <v>45920</v>
      </c>
      <c r="AM168" s="3">
        <f>[2]หน้าผ้า!DS177</f>
        <v>45927</v>
      </c>
      <c r="AN168" s="3">
        <f>[2]หน้าผ้า!DT177</f>
        <v>45928</v>
      </c>
      <c r="AO168" s="3">
        <f>[2]หน้าผ้า!DU177</f>
        <v>45928</v>
      </c>
      <c r="AP168" s="3">
        <f>[2]หน้าผ้า!DP177</f>
        <v>45924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งานพิมพ์</v>
      </c>
      <c r="AX168" s="2" t="str">
        <f>[2]หน้าผ้า!ED177</f>
        <v xml:space="preserve"> /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WRWT25850/WRWT25800</v>
      </c>
      <c r="BD168" s="56">
        <f>[2]หน้าผ้า!CA177</f>
        <v>0</v>
      </c>
    </row>
    <row r="169" spans="1:56" ht="27.75" customHeight="1" x14ac:dyDescent="0.45">
      <c r="A169" s="3">
        <f>[2]หน้าผ้า!C178</f>
        <v>45916</v>
      </c>
      <c r="B169" s="14" t="str">
        <f>[2]หน้าผ้า!B178</f>
        <v>MK68-001118</v>
      </c>
      <c r="C169" s="9" t="str">
        <f>[2]หน้าผ้า!E178</f>
        <v>บจก.ซันฟีด</v>
      </c>
      <c r="D169" s="13" t="str">
        <f>[2]หน้าผ้า!F178</f>
        <v>915 เอ็ม</v>
      </c>
      <c r="E169" s="9">
        <f>[2]หน้าผ้า!G178</f>
        <v>20</v>
      </c>
      <c r="F169" s="9">
        <f>[2]หน้าผ้า!H178</f>
        <v>39</v>
      </c>
      <c r="G169" s="9" t="str">
        <f>[2]หน้าผ้า!I178</f>
        <v>ขาว</v>
      </c>
      <c r="H169" s="9">
        <f>[2]หน้าผ้า!J178</f>
        <v>0</v>
      </c>
      <c r="I169" s="9">
        <f>[2]หน้าผ้า!L178</f>
        <v>84</v>
      </c>
      <c r="J169" s="9" t="str">
        <f>[2]หน้าผ้า!M178</f>
        <v>+</v>
      </c>
      <c r="K169" s="9">
        <f>[2]หน้าผ้า!N178</f>
        <v>0</v>
      </c>
      <c r="L169" s="9" t="str">
        <f>[2]หน้าผ้า!R178</f>
        <v>บิด</v>
      </c>
      <c r="M169" s="10" t="str">
        <f>[2]หน้าผ้า!T178</f>
        <v>ไม่สวมถุงใน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 t="str">
        <f>[2]หน้าผ้า!Z178</f>
        <v xml:space="preserve">300กระสอบแบนเต็มใบ </v>
      </c>
      <c r="T169" s="12">
        <f>[2]หน้าผ้า!X178</f>
        <v>45937</v>
      </c>
      <c r="U169" s="11">
        <f>[2]หน้าผ้า!AA178</f>
        <v>5000</v>
      </c>
      <c r="V169" s="10">
        <f>[2]หน้าผ้า!AJ178</f>
        <v>0</v>
      </c>
      <c r="W169" s="10">
        <f>[2]หน้าผ้า!AL178</f>
        <v>5000</v>
      </c>
      <c r="X169" s="10">
        <f>[2]หน้าผ้า!AM178</f>
        <v>0</v>
      </c>
      <c r="Y169" s="10">
        <f>[2]หน้าผ้า!AN178</f>
        <v>5250</v>
      </c>
      <c r="Z169" s="9" t="str">
        <f>[2]หน้าผ้า!AO178</f>
        <v>WSWT2025850</v>
      </c>
      <c r="AA169" s="8">
        <f>[2]หน้าผ้า!AQ178</f>
        <v>5657.85</v>
      </c>
      <c r="AB169" s="8">
        <f>[2]หน้าผ้า!AR178</f>
        <v>5657.85</v>
      </c>
      <c r="AC169" s="8">
        <f>[2]หน้าผ้า!AS178</f>
        <v>0</v>
      </c>
      <c r="AD169" s="8">
        <f>[2]หน้าผ้า!AT178</f>
        <v>0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ยังไม่ได้พิมพ์</v>
      </c>
      <c r="AH169" s="1" t="str">
        <f>[2]หน้าผ้า!DL178</f>
        <v>P7</v>
      </c>
      <c r="AI169" s="1">
        <f>[2]หน้าผ้า!DM178</f>
        <v>2</v>
      </c>
      <c r="AJ169" s="3">
        <f>[2]หน้าผ้า!DN178</f>
        <v>45937</v>
      </c>
      <c r="AK169" s="3">
        <f>[2]หน้าผ้า!DQ178</f>
        <v>0</v>
      </c>
      <c r="AL169" s="3">
        <f>[2]หน้าผ้า!DR178</f>
        <v>45928</v>
      </c>
      <c r="AM169" s="3">
        <f>[2]หน้าผ้า!DS178</f>
        <v>45935</v>
      </c>
      <c r="AN169" s="3">
        <f>[2]หน้าผ้า!DT178</f>
        <v>45936</v>
      </c>
      <c r="AO169" s="3">
        <f>[2]หน้าผ้า!DU178</f>
        <v>45936</v>
      </c>
      <c r="AP169" s="3">
        <f>[2]หน้าผ้า!DP178</f>
        <v>45932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งานพิมพ์</v>
      </c>
      <c r="AX169" s="2" t="str">
        <f>[2]หน้าผ้า!ED178</f>
        <v xml:space="preserve"> /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WRWT25850/WRWT25800</v>
      </c>
      <c r="BD169" s="56">
        <f>[2]หน้าผ้า!CA178</f>
        <v>0</v>
      </c>
    </row>
    <row r="170" spans="1:56" ht="27.75" customHeight="1" x14ac:dyDescent="0.45">
      <c r="A170" s="3">
        <f>[2]หน้าผ้า!C179</f>
        <v>45916</v>
      </c>
      <c r="B170" s="14" t="str">
        <f>[2]หน้าผ้า!B179</f>
        <v>MK68-001118</v>
      </c>
      <c r="C170" s="9" t="str">
        <f>[2]หน้าผ้า!E179</f>
        <v>บจก.ซันฟีด</v>
      </c>
      <c r="D170" s="13" t="str">
        <f>[2]หน้าผ้า!F179</f>
        <v>915 พี</v>
      </c>
      <c r="E170" s="9">
        <f>[2]หน้าผ้า!G179</f>
        <v>20</v>
      </c>
      <c r="F170" s="9">
        <f>[2]หน้าผ้า!H179</f>
        <v>39</v>
      </c>
      <c r="G170" s="9" t="str">
        <f>[2]หน้าผ้า!I179</f>
        <v>ขาว</v>
      </c>
      <c r="H170" s="9">
        <f>[2]หน้าผ้า!J179</f>
        <v>0</v>
      </c>
      <c r="I170" s="9">
        <f>[2]หน้าผ้า!L179</f>
        <v>84</v>
      </c>
      <c r="J170" s="9" t="str">
        <f>[2]หน้าผ้า!M179</f>
        <v>+</v>
      </c>
      <c r="K170" s="9">
        <f>[2]หน้าผ้า!N179</f>
        <v>0</v>
      </c>
      <c r="L170" s="9" t="str">
        <f>[2]หน้าผ้า!R179</f>
        <v>บิด</v>
      </c>
      <c r="M170" s="10" t="str">
        <f>[2]หน้าผ้า!T179</f>
        <v>ไม่สวมถุงใน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 t="str">
        <f>[2]หน้าผ้า!Z179</f>
        <v xml:space="preserve">300กระสอบแบนเต็มใบ </v>
      </c>
      <c r="T170" s="12">
        <f>[2]หน้าผ้า!X179</f>
        <v>45937</v>
      </c>
      <c r="U170" s="11">
        <f>[2]หน้าผ้า!AA179</f>
        <v>7500</v>
      </c>
      <c r="V170" s="10">
        <f>[2]หน้าผ้า!AJ179</f>
        <v>0</v>
      </c>
      <c r="W170" s="10">
        <f>[2]หน้าผ้า!AL179</f>
        <v>7500</v>
      </c>
      <c r="X170" s="10">
        <f>[2]หน้าผ้า!AM179</f>
        <v>0</v>
      </c>
      <c r="Y170" s="10">
        <f>[2]หน้าผ้า!AN179</f>
        <v>7875</v>
      </c>
      <c r="Z170" s="9" t="str">
        <f>[2]หน้าผ้า!AO179</f>
        <v>WSWT2025850</v>
      </c>
      <c r="AA170" s="8">
        <f>[2]หน้าผ้า!AQ179</f>
        <v>8486.7750000000015</v>
      </c>
      <c r="AB170" s="8">
        <f>[2]หน้าผ้า!AR179</f>
        <v>8486.7750000000015</v>
      </c>
      <c r="AC170" s="8">
        <f>[2]หน้าผ้า!AS179</f>
        <v>0</v>
      </c>
      <c r="AD170" s="8">
        <f>[2]หน้าผ้า!AT179</f>
        <v>0</v>
      </c>
      <c r="AE170" s="8">
        <f>[2]หน้าผ้า!AU179</f>
        <v>0</v>
      </c>
      <c r="AF170" s="8">
        <f>[2]หน้าผ้า!AI179</f>
        <v>0</v>
      </c>
      <c r="AG170" s="1" t="str">
        <f>[3]หน้าผ้า!DC182</f>
        <v>ยังไม่ได้พิมพ์</v>
      </c>
      <c r="AH170" s="1" t="str">
        <f>[2]หน้าผ้า!DL179</f>
        <v>P7</v>
      </c>
      <c r="AI170" s="1">
        <f>[2]หน้าผ้า!DM179</f>
        <v>2</v>
      </c>
      <c r="AJ170" s="3">
        <f>[2]หน้าผ้า!DN179</f>
        <v>45937</v>
      </c>
      <c r="AK170" s="3">
        <f>[2]หน้าผ้า!DQ179</f>
        <v>0</v>
      </c>
      <c r="AL170" s="3">
        <f>[2]หน้าผ้า!DR179</f>
        <v>45928</v>
      </c>
      <c r="AM170" s="3">
        <f>[2]หน้าผ้า!DS179</f>
        <v>45935</v>
      </c>
      <c r="AN170" s="3">
        <f>[2]หน้าผ้า!DT179</f>
        <v>45936</v>
      </c>
      <c r="AO170" s="3">
        <f>[2]หน้าผ้า!DU179</f>
        <v>45936</v>
      </c>
      <c r="AP170" s="3">
        <f>[2]หน้าผ้า!DP179</f>
        <v>45932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งานพิมพ์</v>
      </c>
      <c r="AX170" s="2" t="str">
        <f>[2]หน้าผ้า!ED179</f>
        <v xml:space="preserve"> /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WRWT25850/WRWT25800</v>
      </c>
      <c r="BD170" s="56">
        <f>[2]หน้าผ้า!CA179</f>
        <v>0</v>
      </c>
    </row>
    <row r="171" spans="1:56" ht="27.75" customHeight="1" x14ac:dyDescent="0.45">
      <c r="A171" s="3">
        <f>[2]หน้าผ้า!C180</f>
        <v>45916</v>
      </c>
      <c r="B171" s="14" t="str">
        <f>[2]หน้าผ้า!B180</f>
        <v>MK68-001118</v>
      </c>
      <c r="C171" s="9" t="str">
        <f>[2]หน้าผ้า!E180</f>
        <v>บจก.ซันฟีด</v>
      </c>
      <c r="D171" s="13">
        <f>[2]หน้าผ้า!F180</f>
        <v>21</v>
      </c>
      <c r="E171" s="9">
        <f>[2]หน้าผ้า!G180</f>
        <v>20</v>
      </c>
      <c r="F171" s="9">
        <f>[2]หน้าผ้า!H180</f>
        <v>39</v>
      </c>
      <c r="G171" s="9" t="str">
        <f>[2]หน้าผ้า!I180</f>
        <v>ขาว</v>
      </c>
      <c r="H171" s="9">
        <f>[2]หน้าผ้า!J180</f>
        <v>0</v>
      </c>
      <c r="I171" s="9">
        <f>[2]หน้าผ้า!L180</f>
        <v>84</v>
      </c>
      <c r="J171" s="9" t="str">
        <f>[2]หน้าผ้า!M180</f>
        <v>+</v>
      </c>
      <c r="K171" s="9">
        <f>[2]หน้าผ้า!N180</f>
        <v>0</v>
      </c>
      <c r="L171" s="9" t="str">
        <f>[2]หน้าผ้า!R180</f>
        <v>บิด</v>
      </c>
      <c r="M171" s="10" t="str">
        <f>[2]หน้าผ้า!T180</f>
        <v>ไม่สวมถุงใน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 t="str">
        <f>[2]หน้าผ้า!Z180</f>
        <v xml:space="preserve">300กระสอบแบนเต็มใบ </v>
      </c>
      <c r="T171" s="12">
        <f>[2]หน้าผ้า!X180</f>
        <v>45937</v>
      </c>
      <c r="U171" s="11">
        <f>[2]หน้าผ้า!AA180</f>
        <v>2500</v>
      </c>
      <c r="V171" s="10">
        <f>[2]หน้าผ้า!AJ180</f>
        <v>0</v>
      </c>
      <c r="W171" s="10">
        <f>[2]หน้าผ้า!AL180</f>
        <v>2500</v>
      </c>
      <c r="X171" s="10">
        <f>[2]หน้าผ้า!AM180</f>
        <v>0</v>
      </c>
      <c r="Y171" s="10">
        <f>[2]หน้าผ้า!AN180</f>
        <v>2625</v>
      </c>
      <c r="Z171" s="9" t="str">
        <f>[2]หน้าผ้า!AO180</f>
        <v>WSWT2025850</v>
      </c>
      <c r="AA171" s="8">
        <f>[2]หน้าผ้า!AQ180</f>
        <v>2828.9250000000002</v>
      </c>
      <c r="AB171" s="8">
        <f>[2]หน้าผ้า!AR180</f>
        <v>2828.9250000000002</v>
      </c>
      <c r="AC171" s="8">
        <f>[2]หน้าผ้า!AS180</f>
        <v>0</v>
      </c>
      <c r="AD171" s="8">
        <f>[2]หน้าผ้า!AT180</f>
        <v>0</v>
      </c>
      <c r="AE171" s="8">
        <f>[2]หน้าผ้า!AU180</f>
        <v>0</v>
      </c>
      <c r="AF171" s="8">
        <f>[2]หน้าผ้า!AI180</f>
        <v>0</v>
      </c>
      <c r="AG171" s="1" t="str">
        <f>[3]หน้าผ้า!DC183</f>
        <v>ยังไม่ได้พิมพ์</v>
      </c>
      <c r="AH171" s="1" t="str">
        <f>[2]หน้าผ้า!DL180</f>
        <v>P7</v>
      </c>
      <c r="AI171" s="1">
        <f>[2]หน้าผ้า!DM180</f>
        <v>2</v>
      </c>
      <c r="AJ171" s="3">
        <f>[2]หน้าผ้า!DN180</f>
        <v>45937</v>
      </c>
      <c r="AK171" s="3">
        <f>[2]หน้าผ้า!DQ180</f>
        <v>0</v>
      </c>
      <c r="AL171" s="3">
        <f>[2]หน้าผ้า!DR180</f>
        <v>45928</v>
      </c>
      <c r="AM171" s="3">
        <f>[2]หน้าผ้า!DS180</f>
        <v>45935</v>
      </c>
      <c r="AN171" s="3">
        <f>[2]หน้าผ้า!DT180</f>
        <v>45936</v>
      </c>
      <c r="AO171" s="3">
        <f>[2]หน้าผ้า!DU180</f>
        <v>45936</v>
      </c>
      <c r="AP171" s="3">
        <f>[2]หน้าผ้า!DP180</f>
        <v>45932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งานพิมพ์</v>
      </c>
      <c r="AX171" s="2" t="str">
        <f>[2]หน้าผ้า!ED180</f>
        <v xml:space="preserve"> /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WRWT25850/WRWT25800</v>
      </c>
      <c r="BD171" s="56">
        <f>[2]หน้าผ้า!CA180</f>
        <v>0</v>
      </c>
    </row>
    <row r="172" spans="1:56" ht="27.75" customHeight="1" x14ac:dyDescent="0.45">
      <c r="A172" s="3">
        <f>[2]หน้าผ้า!C181</f>
        <v>45916</v>
      </c>
      <c r="B172" s="14" t="str">
        <f>[2]หน้าผ้า!B181</f>
        <v>MK68-001118</v>
      </c>
      <c r="C172" s="9" t="str">
        <f>[2]หน้าผ้า!E181</f>
        <v>บจก.ซันฟีด</v>
      </c>
      <c r="D172" s="13" t="str">
        <f>[2]หน้าผ้า!F181</f>
        <v>ไอฟีดเป็ดไข่เบอร์ 5 เอ</v>
      </c>
      <c r="E172" s="9">
        <f>[2]หน้าผ้า!G181</f>
        <v>20</v>
      </c>
      <c r="F172" s="9">
        <f>[2]หน้าผ้า!H181</f>
        <v>37</v>
      </c>
      <c r="G172" s="9" t="str">
        <f>[2]หน้าผ้า!I181</f>
        <v>ขาว</v>
      </c>
      <c r="H172" s="9">
        <f>[2]หน้าผ้า!J181</f>
        <v>0</v>
      </c>
      <c r="I172" s="9">
        <f>[2]หน้าผ้า!L181</f>
        <v>80</v>
      </c>
      <c r="J172" s="9" t="str">
        <f>[2]หน้าผ้า!M181</f>
        <v>+</v>
      </c>
      <c r="K172" s="9">
        <f>[2]หน้าผ้า!N181</f>
        <v>0</v>
      </c>
      <c r="L172" s="9" t="str">
        <f>[2]หน้าผ้า!R181</f>
        <v>บิด</v>
      </c>
      <c r="M172" s="10" t="str">
        <f>[2]หน้าผ้า!T181</f>
        <v>ไม่สวมถุงใน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 xml:space="preserve">300กระสอบแบนเต็มใบ </v>
      </c>
      <c r="T172" s="12">
        <f>[2]หน้าผ้า!X181</f>
        <v>45937</v>
      </c>
      <c r="U172" s="11">
        <f>[2]หน้าผ้า!AA181</f>
        <v>2500</v>
      </c>
      <c r="V172" s="10">
        <f>[2]หน้าผ้า!AJ181</f>
        <v>0</v>
      </c>
      <c r="W172" s="10">
        <f>[2]หน้าผ้า!AL181</f>
        <v>2500</v>
      </c>
      <c r="X172" s="10">
        <f>[2]หน้าผ้า!AM181</f>
        <v>0</v>
      </c>
      <c r="Y172" s="10">
        <f>[2]หน้าผ้า!AN181</f>
        <v>2625</v>
      </c>
      <c r="Z172" s="9" t="str">
        <f>[2]หน้าผ้า!AO181</f>
        <v>WSWT2025850</v>
      </c>
      <c r="AA172" s="8">
        <f>[2]หน้าผ้า!AQ181</f>
        <v>2689.2250000000004</v>
      </c>
      <c r="AB172" s="8">
        <f>[2]หน้าผ้า!AR181</f>
        <v>2689.2250000000004</v>
      </c>
      <c r="AC172" s="8">
        <f>[2]หน้าผ้า!AS181</f>
        <v>0</v>
      </c>
      <c r="AD172" s="8">
        <f>[2]หน้าผ้า!AT181</f>
        <v>0</v>
      </c>
      <c r="AE172" s="8">
        <f>[2]หน้าผ้า!AU181</f>
        <v>0</v>
      </c>
      <c r="AF172" s="8">
        <f>[2]หน้าผ้า!AI181</f>
        <v>0</v>
      </c>
      <c r="AG172" s="1" t="str">
        <f>[3]หน้าผ้า!DC184</f>
        <v>ยังไม่ได้พิมพ์</v>
      </c>
      <c r="AH172" s="1" t="str">
        <f>[2]หน้าผ้า!DL181</f>
        <v>P7</v>
      </c>
      <c r="AI172" s="1">
        <f>[2]หน้าผ้า!DM181</f>
        <v>2</v>
      </c>
      <c r="AJ172" s="3">
        <f>[2]หน้าผ้า!DN181</f>
        <v>45937</v>
      </c>
      <c r="AK172" s="3">
        <f>[2]หน้าผ้า!DQ181</f>
        <v>0</v>
      </c>
      <c r="AL172" s="3">
        <f>[2]หน้าผ้า!DR181</f>
        <v>45928</v>
      </c>
      <c r="AM172" s="3">
        <f>[2]หน้าผ้า!DS181</f>
        <v>45935</v>
      </c>
      <c r="AN172" s="3">
        <f>[2]หน้าผ้า!DT181</f>
        <v>45936</v>
      </c>
      <c r="AO172" s="3">
        <f>[2]หน้าผ้า!DU181</f>
        <v>45936</v>
      </c>
      <c r="AP172" s="3">
        <f>[2]หน้าผ้า!DP181</f>
        <v>45932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งานพิมพ์</v>
      </c>
      <c r="AX172" s="2" t="str">
        <f>[2]หน้าผ้า!ED181</f>
        <v xml:space="preserve"> /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WRWT25850/WRWT25800</v>
      </c>
      <c r="BD172" s="56">
        <f>[2]หน้าผ้า!CA181</f>
        <v>0</v>
      </c>
    </row>
    <row r="173" spans="1:56" ht="27.75" customHeight="1" x14ac:dyDescent="0.45">
      <c r="A173" s="3">
        <f>[2]หน้าผ้า!C182</f>
        <v>45916</v>
      </c>
      <c r="B173" s="14" t="str">
        <f>[2]หน้าผ้า!B182</f>
        <v>MK68-001118</v>
      </c>
      <c r="C173" s="9" t="str">
        <f>[2]หน้าผ้า!E182</f>
        <v>บจก.ซันฟีด</v>
      </c>
      <c r="D173" s="13" t="str">
        <f>[2]หน้าผ้า!F182</f>
        <v>915 เอ็ม</v>
      </c>
      <c r="E173" s="9">
        <f>[2]หน้าผ้า!G182</f>
        <v>20</v>
      </c>
      <c r="F173" s="9">
        <f>[2]หน้าผ้า!H182</f>
        <v>39</v>
      </c>
      <c r="G173" s="9" t="str">
        <f>[2]หน้าผ้า!I182</f>
        <v>ขาว</v>
      </c>
      <c r="H173" s="9">
        <f>[2]หน้าผ้า!J182</f>
        <v>0</v>
      </c>
      <c r="I173" s="9">
        <f>[2]หน้าผ้า!L182</f>
        <v>84</v>
      </c>
      <c r="J173" s="9" t="str">
        <f>[2]หน้าผ้า!M182</f>
        <v>+</v>
      </c>
      <c r="K173" s="9">
        <f>[2]หน้าผ้า!N182</f>
        <v>0</v>
      </c>
      <c r="L173" s="9" t="str">
        <f>[2]หน้าผ้า!R182</f>
        <v>บิด</v>
      </c>
      <c r="M173" s="10" t="str">
        <f>[2]หน้าผ้า!T182</f>
        <v>ไม่สวมถุงใน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 t="str">
        <f>[2]หน้าผ้า!Z182</f>
        <v xml:space="preserve">300กระสอบแบนเต็มใบ </v>
      </c>
      <c r="T173" s="12">
        <f>[2]หน้าผ้า!X182</f>
        <v>45939</v>
      </c>
      <c r="U173" s="11">
        <f>[2]หน้าผ้า!AA182</f>
        <v>10000</v>
      </c>
      <c r="V173" s="10">
        <f>[2]หน้าผ้า!AJ182</f>
        <v>0</v>
      </c>
      <c r="W173" s="10">
        <f>[2]หน้าผ้า!AL182</f>
        <v>10000</v>
      </c>
      <c r="X173" s="10">
        <f>[2]หน้าผ้า!AM182</f>
        <v>0</v>
      </c>
      <c r="Y173" s="10">
        <f>[2]หน้าผ้า!AN182</f>
        <v>10500</v>
      </c>
      <c r="Z173" s="9" t="str">
        <f>[2]หน้าผ้า!AO182</f>
        <v>WSWT2025850</v>
      </c>
      <c r="AA173" s="8">
        <f>[2]หน้าผ้า!AQ182</f>
        <v>11315.7</v>
      </c>
      <c r="AB173" s="8">
        <f>[2]หน้าผ้า!AR182</f>
        <v>2058</v>
      </c>
      <c r="AC173" s="8">
        <f>[2]หน้าผ้า!AS182</f>
        <v>9257.7000000000007</v>
      </c>
      <c r="AD173" s="8">
        <f>[2]หน้าผ้า!AT182</f>
        <v>0</v>
      </c>
      <c r="AE173" s="8">
        <f>[2]หน้าผ้า!AU182</f>
        <v>0</v>
      </c>
      <c r="AF173" s="8">
        <f>[2]หน้าผ้า!AI182</f>
        <v>0</v>
      </c>
      <c r="AG173" s="1" t="str">
        <f>[3]หน้าผ้า!DC185</f>
        <v>ยังไม่ได้พิมพ์</v>
      </c>
      <c r="AH173" s="1" t="str">
        <f>[2]หน้าผ้า!DL182</f>
        <v>P7</v>
      </c>
      <c r="AI173" s="1">
        <f>[2]หน้าผ้า!DM182</f>
        <v>2</v>
      </c>
      <c r="AJ173" s="3">
        <f>[2]หน้าผ้า!DN182</f>
        <v>45939</v>
      </c>
      <c r="AK173" s="3">
        <f>[2]หน้าผ้า!DQ182</f>
        <v>0</v>
      </c>
      <c r="AL173" s="3">
        <f>[2]หน้าผ้า!DR182</f>
        <v>45930</v>
      </c>
      <c r="AM173" s="3">
        <f>[2]หน้าผ้า!DS182</f>
        <v>45937</v>
      </c>
      <c r="AN173" s="3">
        <f>[2]หน้าผ้า!DT182</f>
        <v>45938</v>
      </c>
      <c r="AO173" s="3">
        <f>[2]หน้าผ้า!DU182</f>
        <v>45938</v>
      </c>
      <c r="AP173" s="3">
        <f>[2]หน้าผ้า!DP182</f>
        <v>45934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งานพิมพ์</v>
      </c>
      <c r="AX173" s="2" t="str">
        <f>[2]หน้าผ้า!ED182</f>
        <v xml:space="preserve"> /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WRWT25850/WRWT25800</v>
      </c>
      <c r="BD173" s="56">
        <f>[2]หน้าผ้า!CA182</f>
        <v>729.30103333333341</v>
      </c>
    </row>
    <row r="174" spans="1:56" ht="27.75" customHeight="1" x14ac:dyDescent="0.45">
      <c r="A174" s="3">
        <f>[2]หน้าผ้า!C183</f>
        <v>45916</v>
      </c>
      <c r="B174" s="14" t="str">
        <f>[2]หน้าผ้า!B183</f>
        <v>MK68-001118</v>
      </c>
      <c r="C174" s="9" t="str">
        <f>[2]หน้าผ้า!E183</f>
        <v>บจก.ซันฟีด</v>
      </c>
      <c r="D174" s="13" t="str">
        <f>[2]หน้าผ้า!F183</f>
        <v>915 เอ็ม</v>
      </c>
      <c r="E174" s="9">
        <f>[2]หน้าผ้า!G183</f>
        <v>20</v>
      </c>
      <c r="F174" s="9">
        <f>[2]หน้าผ้า!H183</f>
        <v>39</v>
      </c>
      <c r="G174" s="9" t="str">
        <f>[2]หน้าผ้า!I183</f>
        <v>ขาว</v>
      </c>
      <c r="H174" s="9">
        <f>[2]หน้าผ้า!J183</f>
        <v>0</v>
      </c>
      <c r="I174" s="9">
        <f>[2]หน้าผ้า!L183</f>
        <v>84</v>
      </c>
      <c r="J174" s="9" t="str">
        <f>[2]หน้าผ้า!M183</f>
        <v>+</v>
      </c>
      <c r="K174" s="9">
        <f>[2]หน้าผ้า!N183</f>
        <v>0</v>
      </c>
      <c r="L174" s="9" t="str">
        <f>[2]หน้าผ้า!R183</f>
        <v>บิด</v>
      </c>
      <c r="M174" s="10" t="str">
        <f>[2]หน้าผ้า!T183</f>
        <v>ไม่สวมถุงใน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 t="str">
        <f>[2]หน้าผ้า!Z183</f>
        <v xml:space="preserve">300กระสอบแบนเต็มใบ </v>
      </c>
      <c r="T174" s="12">
        <f>[2]หน้าผ้า!X183</f>
        <v>45940</v>
      </c>
      <c r="U174" s="11">
        <f>[2]หน้าผ้า!AA183</f>
        <v>5000</v>
      </c>
      <c r="V174" s="10">
        <f>[2]หน้าผ้า!AJ183</f>
        <v>0</v>
      </c>
      <c r="W174" s="10">
        <f>[2]หน้าผ้า!AL183</f>
        <v>5000</v>
      </c>
      <c r="X174" s="10">
        <f>[2]หน้าผ้า!AM183</f>
        <v>0</v>
      </c>
      <c r="Y174" s="10">
        <f>[2]หน้าผ้า!AN183</f>
        <v>5250</v>
      </c>
      <c r="Z174" s="9" t="str">
        <f>[2]หน้าผ้า!AO183</f>
        <v>WSWT2025850</v>
      </c>
      <c r="AA174" s="8">
        <f>[2]หน้าผ้า!AQ183</f>
        <v>5657.85</v>
      </c>
      <c r="AB174" s="8">
        <f>[2]หน้าผ้า!AR183</f>
        <v>5657.85</v>
      </c>
      <c r="AC174" s="8">
        <f>[2]หน้าผ้า!AS183</f>
        <v>0</v>
      </c>
      <c r="AD174" s="8">
        <f>[2]หน้าผ้า!AT183</f>
        <v>0</v>
      </c>
      <c r="AE174" s="8">
        <f>[2]หน้าผ้า!AU183</f>
        <v>0</v>
      </c>
      <c r="AF174" s="8">
        <f>[2]หน้าผ้า!AI183</f>
        <v>0</v>
      </c>
      <c r="AG174" s="1" t="str">
        <f>[3]หน้าผ้า!DC186</f>
        <v>ยังไม่ได้พิมพ์</v>
      </c>
      <c r="AH174" s="1" t="str">
        <f>[2]หน้าผ้า!DL183</f>
        <v>P7</v>
      </c>
      <c r="AI174" s="1">
        <f>[2]หน้าผ้า!DM183</f>
        <v>2</v>
      </c>
      <c r="AJ174" s="3">
        <f>[2]หน้าผ้า!DN183</f>
        <v>45940</v>
      </c>
      <c r="AK174" s="3">
        <f>[2]หน้าผ้า!DQ183</f>
        <v>0</v>
      </c>
      <c r="AL174" s="3">
        <f>[2]หน้าผ้า!DR183</f>
        <v>45931</v>
      </c>
      <c r="AM174" s="3">
        <f>[2]หน้าผ้า!DS183</f>
        <v>45938</v>
      </c>
      <c r="AN174" s="3">
        <f>[2]หน้าผ้า!DT183</f>
        <v>45939</v>
      </c>
      <c r="AO174" s="3">
        <f>[2]หน้าผ้า!DU183</f>
        <v>45939</v>
      </c>
      <c r="AP174" s="3">
        <f>[2]หน้าผ้า!DP183</f>
        <v>45935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 t="str">
        <f>[2]หน้าผ้า!EC183</f>
        <v>งานพิมพ์</v>
      </c>
      <c r="AX174" s="2" t="str">
        <f>[2]หน้าผ้า!ED183</f>
        <v xml:space="preserve"> /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WRWT25850/WRWT25800</v>
      </c>
      <c r="BD174" s="56">
        <f>[2]หน้าผ้า!CA183</f>
        <v>0</v>
      </c>
    </row>
    <row r="175" spans="1:56" ht="27.75" customHeight="1" x14ac:dyDescent="0.45">
      <c r="A175" s="3">
        <f>[2]หน้าผ้า!C184</f>
        <v>45916</v>
      </c>
      <c r="B175" s="14" t="str">
        <f>[2]หน้าผ้า!B184</f>
        <v>MK68-001118</v>
      </c>
      <c r="C175" s="9" t="str">
        <f>[2]หน้าผ้า!E184</f>
        <v>บจก.ซันฟีด</v>
      </c>
      <c r="D175" s="13" t="str">
        <f>[2]หน้าผ้า!F184</f>
        <v>915 พี</v>
      </c>
      <c r="E175" s="9">
        <f>[2]หน้าผ้า!G184</f>
        <v>20</v>
      </c>
      <c r="F175" s="9">
        <f>[2]หน้าผ้า!H184</f>
        <v>39</v>
      </c>
      <c r="G175" s="9" t="str">
        <f>[2]หน้าผ้า!I184</f>
        <v>ขาว</v>
      </c>
      <c r="H175" s="9">
        <f>[2]หน้าผ้า!J184</f>
        <v>0</v>
      </c>
      <c r="I175" s="9">
        <f>[2]หน้าผ้า!L184</f>
        <v>84</v>
      </c>
      <c r="J175" s="9" t="str">
        <f>[2]หน้าผ้า!M184</f>
        <v>+</v>
      </c>
      <c r="K175" s="9">
        <f>[2]หน้าผ้า!N184</f>
        <v>0</v>
      </c>
      <c r="L175" s="9" t="str">
        <f>[2]หน้าผ้า!R184</f>
        <v>บิด</v>
      </c>
      <c r="M175" s="10" t="str">
        <f>[2]หน้าผ้า!T184</f>
        <v>ไม่สวมถุงใน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 t="str">
        <f>[2]หน้าผ้า!Z184</f>
        <v xml:space="preserve">300กระสอบแบนเต็มใบ </v>
      </c>
      <c r="T175" s="12">
        <f>[2]หน้าผ้า!X184</f>
        <v>45940</v>
      </c>
      <c r="U175" s="11">
        <f>[2]หน้าผ้า!AA184</f>
        <v>7500</v>
      </c>
      <c r="V175" s="10">
        <f>[2]หน้าผ้า!AJ184</f>
        <v>0</v>
      </c>
      <c r="W175" s="10">
        <f>[2]หน้าผ้า!AL184</f>
        <v>7500</v>
      </c>
      <c r="X175" s="10">
        <f>[2]หน้าผ้า!AM184</f>
        <v>0</v>
      </c>
      <c r="Y175" s="10">
        <f>[2]หน้าผ้า!AN184</f>
        <v>7875</v>
      </c>
      <c r="Z175" s="9" t="str">
        <f>[2]หน้าผ้า!AO184</f>
        <v>WSWT2025850</v>
      </c>
      <c r="AA175" s="8">
        <f>[2]หน้าผ้า!AQ184</f>
        <v>8486.7750000000015</v>
      </c>
      <c r="AB175" s="8">
        <f>[2]หน้าผ้า!AR184</f>
        <v>8486.7750000000015</v>
      </c>
      <c r="AC175" s="8">
        <f>[2]หน้าผ้า!AS184</f>
        <v>0</v>
      </c>
      <c r="AD175" s="8">
        <f>[2]หน้าผ้า!AT184</f>
        <v>0</v>
      </c>
      <c r="AE175" s="8">
        <f>[2]หน้าผ้า!AU184</f>
        <v>0</v>
      </c>
      <c r="AF175" s="8">
        <f>[2]หน้าผ้า!AI184</f>
        <v>0</v>
      </c>
      <c r="AG175" s="1" t="str">
        <f>[3]หน้าผ้า!DC187</f>
        <v>ยังไม่ได้พิมพ์</v>
      </c>
      <c r="AH175" s="1" t="str">
        <f>[2]หน้าผ้า!DL184</f>
        <v>P7</v>
      </c>
      <c r="AI175" s="1">
        <f>[2]หน้าผ้า!DM184</f>
        <v>2</v>
      </c>
      <c r="AJ175" s="3">
        <f>[2]หน้าผ้า!DN184</f>
        <v>45940</v>
      </c>
      <c r="AK175" s="3">
        <f>[2]หน้าผ้า!DQ184</f>
        <v>0</v>
      </c>
      <c r="AL175" s="3">
        <f>[2]หน้าผ้า!DR184</f>
        <v>45931</v>
      </c>
      <c r="AM175" s="3">
        <f>[2]หน้าผ้า!DS184</f>
        <v>45938</v>
      </c>
      <c r="AN175" s="3">
        <f>[2]หน้าผ้า!DT184</f>
        <v>45939</v>
      </c>
      <c r="AO175" s="3">
        <f>[2]หน้าผ้า!DU184</f>
        <v>45939</v>
      </c>
      <c r="AP175" s="3">
        <f>[2]หน้าผ้า!DP184</f>
        <v>45935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 t="str">
        <f>[2]หน้าผ้า!EC184</f>
        <v>งานพิมพ์</v>
      </c>
      <c r="AX175" s="2" t="str">
        <f>[2]หน้าผ้า!ED184</f>
        <v xml:space="preserve"> /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WRWT25850/WRWT25800</v>
      </c>
      <c r="BD175" s="56">
        <f>[2]หน้าผ้า!CA184</f>
        <v>0</v>
      </c>
    </row>
    <row r="176" spans="1:56" ht="27.75" customHeight="1" x14ac:dyDescent="0.45">
      <c r="A176" s="3">
        <f>[2]หน้าผ้า!C185</f>
        <v>45916</v>
      </c>
      <c r="B176" s="14" t="str">
        <f>[2]หน้าผ้า!B185</f>
        <v>MK68-001118</v>
      </c>
      <c r="C176" s="9" t="str">
        <f>[2]หน้าผ้า!E185</f>
        <v>บจก.ซันฟีด</v>
      </c>
      <c r="D176" s="13" t="str">
        <f>[2]หน้าผ้า!F185</f>
        <v>915 เอ็ม</v>
      </c>
      <c r="E176" s="9">
        <f>[2]หน้าผ้า!G185</f>
        <v>20</v>
      </c>
      <c r="F176" s="9">
        <f>[2]หน้าผ้า!H185</f>
        <v>39</v>
      </c>
      <c r="G176" s="9" t="str">
        <f>[2]หน้าผ้า!I185</f>
        <v>ขาว</v>
      </c>
      <c r="H176" s="9">
        <f>[2]หน้าผ้า!J185</f>
        <v>0</v>
      </c>
      <c r="I176" s="9">
        <f>[2]หน้าผ้า!L185</f>
        <v>84</v>
      </c>
      <c r="J176" s="9" t="str">
        <f>[2]หน้าผ้า!M185</f>
        <v>+</v>
      </c>
      <c r="K176" s="9">
        <f>[2]หน้าผ้า!N185</f>
        <v>0</v>
      </c>
      <c r="L176" s="9" t="str">
        <f>[2]หน้าผ้า!R185</f>
        <v>บิด</v>
      </c>
      <c r="M176" s="10" t="str">
        <f>[2]หน้าผ้า!T185</f>
        <v>ไม่สวมถุงใน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 t="str">
        <f>[2]หน้าผ้า!Z185</f>
        <v xml:space="preserve">300กระสอบแบนเต็มใบ </v>
      </c>
      <c r="T176" s="12">
        <f>[2]หน้าผ้า!X185</f>
        <v>45945</v>
      </c>
      <c r="U176" s="11">
        <f>[2]หน้าผ้า!AA185</f>
        <v>10000</v>
      </c>
      <c r="V176" s="10">
        <f>[2]หน้าผ้า!AJ185</f>
        <v>0</v>
      </c>
      <c r="W176" s="10">
        <f>[2]หน้าผ้า!AL185</f>
        <v>10000</v>
      </c>
      <c r="X176" s="10">
        <f>[2]หน้าผ้า!AM185</f>
        <v>0</v>
      </c>
      <c r="Y176" s="10">
        <f>[2]หน้าผ้า!AN185</f>
        <v>10500</v>
      </c>
      <c r="Z176" s="9" t="str">
        <f>[2]หน้าผ้า!AO185</f>
        <v>WSWT2025850</v>
      </c>
      <c r="AA176" s="8">
        <f>[2]หน้าผ้า!AQ185</f>
        <v>11315.7</v>
      </c>
      <c r="AB176" s="8">
        <f>[2]หน้าผ้า!AR185</f>
        <v>0</v>
      </c>
      <c r="AC176" s="8">
        <f>[2]หน้าผ้า!AS185</f>
        <v>11315.7</v>
      </c>
      <c r="AD176" s="8">
        <f>[2]หน้าผ้า!AT185</f>
        <v>0</v>
      </c>
      <c r="AE176" s="8">
        <f>[2]หน้าผ้า!AU185</f>
        <v>0</v>
      </c>
      <c r="AF176" s="8">
        <f>[2]หน้าผ้า!AI185</f>
        <v>0</v>
      </c>
      <c r="AG176" s="1" t="str">
        <f>[3]หน้าผ้า!DC188</f>
        <v>ยังไม่ได้พิมพ์</v>
      </c>
      <c r="AH176" s="1" t="str">
        <f>[2]หน้าผ้า!DL185</f>
        <v>P7</v>
      </c>
      <c r="AI176" s="1">
        <f>[2]หน้าผ้า!DM185</f>
        <v>2</v>
      </c>
      <c r="AJ176" s="3">
        <f>[2]หน้าผ้า!DN185</f>
        <v>45945</v>
      </c>
      <c r="AK176" s="3">
        <f>[2]หน้าผ้า!DQ185</f>
        <v>0</v>
      </c>
      <c r="AL176" s="3">
        <f>[2]หน้าผ้า!DR185</f>
        <v>45936</v>
      </c>
      <c r="AM176" s="3">
        <f>[2]หน้าผ้า!DS185</f>
        <v>45943</v>
      </c>
      <c r="AN176" s="3">
        <f>[2]หน้าผ้า!DT185</f>
        <v>45944</v>
      </c>
      <c r="AO176" s="3">
        <f>[2]หน้าผ้า!DU185</f>
        <v>45944</v>
      </c>
      <c r="AP176" s="3">
        <f>[2]หน้าผ้า!DP185</f>
        <v>45940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งานพิมพ์</v>
      </c>
      <c r="AX176" s="2" t="str">
        <f>[2]หน้าผ้า!ED185</f>
        <v xml:space="preserve"> /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WRWT25850/WRWT25800</v>
      </c>
      <c r="BD176" s="56">
        <f>[2]หน้าผ้า!CA185</f>
        <v>891.42570000000023</v>
      </c>
    </row>
    <row r="177" spans="1:56" ht="27.75" customHeight="1" x14ac:dyDescent="0.45">
      <c r="A177" s="3">
        <f>[2]หน้าผ้า!C186</f>
        <v>45916</v>
      </c>
      <c r="B177" s="14" t="str">
        <f>[2]หน้าผ้า!B186</f>
        <v>MK68-001118</v>
      </c>
      <c r="C177" s="9" t="str">
        <f>[2]หน้าผ้า!E186</f>
        <v>บจก.ซันฟีด</v>
      </c>
      <c r="D177" s="13" t="str">
        <f>[2]หน้าผ้า!F186</f>
        <v>915 พี</v>
      </c>
      <c r="E177" s="9">
        <f>[2]หน้าผ้า!G186</f>
        <v>20</v>
      </c>
      <c r="F177" s="9">
        <f>[2]หน้าผ้า!H186</f>
        <v>39</v>
      </c>
      <c r="G177" s="9" t="str">
        <f>[2]หน้าผ้า!I186</f>
        <v>ขาว</v>
      </c>
      <c r="H177" s="9">
        <f>[2]หน้าผ้า!J186</f>
        <v>0</v>
      </c>
      <c r="I177" s="9">
        <f>[2]หน้าผ้า!L186</f>
        <v>84</v>
      </c>
      <c r="J177" s="9" t="str">
        <f>[2]หน้าผ้า!M186</f>
        <v>+</v>
      </c>
      <c r="K177" s="9">
        <f>[2]หน้าผ้า!N186</f>
        <v>0</v>
      </c>
      <c r="L177" s="9" t="str">
        <f>[2]หน้าผ้า!R186</f>
        <v>บิด</v>
      </c>
      <c r="M177" s="10" t="str">
        <f>[2]หน้าผ้า!T186</f>
        <v>ไม่สวมถุงใน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 t="str">
        <f>[2]หน้าผ้า!Z186</f>
        <v xml:space="preserve">300กระสอบแบนเต็มใบ </v>
      </c>
      <c r="T177" s="12">
        <f>[2]หน้าผ้า!X186</f>
        <v>45945</v>
      </c>
      <c r="U177" s="11">
        <f>[2]หน้าผ้า!AA186</f>
        <v>7500</v>
      </c>
      <c r="V177" s="10">
        <f>[2]หน้าผ้า!AJ186</f>
        <v>0</v>
      </c>
      <c r="W177" s="10">
        <f>[2]หน้าผ้า!AL186</f>
        <v>7500</v>
      </c>
      <c r="X177" s="10">
        <f>[2]หน้าผ้า!AM186</f>
        <v>0</v>
      </c>
      <c r="Y177" s="10">
        <f>[2]หน้าผ้า!AN186</f>
        <v>7875</v>
      </c>
      <c r="Z177" s="9" t="str">
        <f>[2]หน้าผ้า!AO186</f>
        <v>WSWT2025850</v>
      </c>
      <c r="AA177" s="8">
        <f>[2]หน้าผ้า!AQ186</f>
        <v>8486.7750000000015</v>
      </c>
      <c r="AB177" s="8">
        <f>[2]หน้าผ้า!AR186</f>
        <v>8486.7750000000015</v>
      </c>
      <c r="AC177" s="8">
        <f>[2]หน้าผ้า!AS186</f>
        <v>0</v>
      </c>
      <c r="AD177" s="8">
        <f>[2]หน้าผ้า!AT186</f>
        <v>0</v>
      </c>
      <c r="AE177" s="8">
        <f>[2]หน้าผ้า!AU186</f>
        <v>0</v>
      </c>
      <c r="AF177" s="8">
        <f>[2]หน้าผ้า!AI186</f>
        <v>0</v>
      </c>
      <c r="AG177" s="1" t="str">
        <f>[3]หน้าผ้า!DC189</f>
        <v>ยังไม่ได้พิมพ์</v>
      </c>
      <c r="AH177" s="1" t="str">
        <f>[2]หน้าผ้า!DL186</f>
        <v>P7</v>
      </c>
      <c r="AI177" s="1">
        <f>[2]หน้าผ้า!DM186</f>
        <v>2</v>
      </c>
      <c r="AJ177" s="3">
        <f>[2]หน้าผ้า!DN186</f>
        <v>45945</v>
      </c>
      <c r="AK177" s="3">
        <f>[2]หน้าผ้า!DQ186</f>
        <v>0</v>
      </c>
      <c r="AL177" s="3">
        <f>[2]หน้าผ้า!DR186</f>
        <v>45936</v>
      </c>
      <c r="AM177" s="3">
        <f>[2]หน้าผ้า!DS186</f>
        <v>45943</v>
      </c>
      <c r="AN177" s="3">
        <f>[2]หน้าผ้า!DT186</f>
        <v>45944</v>
      </c>
      <c r="AO177" s="3">
        <f>[2]หน้าผ้า!DU186</f>
        <v>45944</v>
      </c>
      <c r="AP177" s="3">
        <f>[2]หน้าผ้า!DP186</f>
        <v>45940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งานพิมพ์</v>
      </c>
      <c r="AX177" s="2" t="str">
        <f>[2]หน้าผ้า!ED186</f>
        <v xml:space="preserve"> /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WRWT25850/WRWT25800</v>
      </c>
      <c r="BD177" s="56">
        <f>[2]หน้าผ้า!CA186</f>
        <v>0</v>
      </c>
    </row>
    <row r="178" spans="1:56" ht="27.75" customHeight="1" x14ac:dyDescent="0.45">
      <c r="A178" s="3">
        <f>[2]หน้าผ้า!C187</f>
        <v>45916</v>
      </c>
      <c r="B178" s="14" t="str">
        <f>[2]หน้าผ้า!B187</f>
        <v>MK68-001118</v>
      </c>
      <c r="C178" s="9" t="str">
        <f>[2]หน้าผ้า!E187</f>
        <v>บจก.ซันฟีด</v>
      </c>
      <c r="D178" s="13">
        <f>[2]หน้าผ้า!F187</f>
        <v>932</v>
      </c>
      <c r="E178" s="9">
        <f>[2]หน้าผ้า!G187</f>
        <v>20</v>
      </c>
      <c r="F178" s="9">
        <f>[2]หน้าผ้า!H187</f>
        <v>38</v>
      </c>
      <c r="G178" s="9" t="str">
        <f>[2]หน้าผ้า!I187</f>
        <v>ขาว</v>
      </c>
      <c r="H178" s="9">
        <f>[2]หน้าผ้า!J187</f>
        <v>0</v>
      </c>
      <c r="I178" s="9">
        <f>[2]หน้าผ้า!L187</f>
        <v>82</v>
      </c>
      <c r="J178" s="9" t="str">
        <f>[2]หน้าผ้า!M187</f>
        <v>+</v>
      </c>
      <c r="K178" s="9">
        <f>[2]หน้าผ้า!N187</f>
        <v>0</v>
      </c>
      <c r="L178" s="9" t="str">
        <f>[2]หน้าผ้า!R187</f>
        <v>บิด</v>
      </c>
      <c r="M178" s="10" t="str">
        <f>[2]หน้าผ้า!T187</f>
        <v>ไม่สวมถุงใน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 t="str">
        <f>[2]หน้าผ้า!Z187</f>
        <v xml:space="preserve">300กระสอบแบนเต็มใบ </v>
      </c>
      <c r="T178" s="12">
        <f>[2]หน้าผ้า!X187</f>
        <v>45945</v>
      </c>
      <c r="U178" s="11">
        <f>[2]หน้าผ้า!AA187</f>
        <v>2500</v>
      </c>
      <c r="V178" s="10">
        <f>[2]หน้าผ้า!AJ187</f>
        <v>0</v>
      </c>
      <c r="W178" s="10">
        <f>[2]หน้าผ้า!AL187</f>
        <v>2500</v>
      </c>
      <c r="X178" s="10">
        <f>[2]หน้าผ้า!AM187</f>
        <v>0</v>
      </c>
      <c r="Y178" s="10">
        <f>[2]หน้าผ้า!AN187</f>
        <v>2625</v>
      </c>
      <c r="Z178" s="9" t="str">
        <f>[2]หน้าผ้า!AO187</f>
        <v>WSWT2025850</v>
      </c>
      <c r="AA178" s="8">
        <f>[2]หน้าผ้า!AQ187</f>
        <v>2759.0749999999998</v>
      </c>
      <c r="AB178" s="8">
        <f>[2]หน้าผ้า!AR187</f>
        <v>2759.0749999999998</v>
      </c>
      <c r="AC178" s="8">
        <f>[2]หน้าผ้า!AS187</f>
        <v>0</v>
      </c>
      <c r="AD178" s="8">
        <f>[2]หน้าผ้า!AT187</f>
        <v>0</v>
      </c>
      <c r="AE178" s="8">
        <f>[2]หน้าผ้า!AU187</f>
        <v>0</v>
      </c>
      <c r="AF178" s="8">
        <f>[2]หน้าผ้า!AI187</f>
        <v>0</v>
      </c>
      <c r="AG178" s="1" t="str">
        <f>[3]หน้าผ้า!DC190</f>
        <v>ยังไม่ได้พิมพ์</v>
      </c>
      <c r="AH178" s="1" t="str">
        <f>[2]หน้าผ้า!DL187</f>
        <v>P7</v>
      </c>
      <c r="AI178" s="1">
        <f>[2]หน้าผ้า!DM187</f>
        <v>2</v>
      </c>
      <c r="AJ178" s="3">
        <f>[2]หน้าผ้า!DN187</f>
        <v>45945</v>
      </c>
      <c r="AK178" s="3">
        <f>[2]หน้าผ้า!DQ187</f>
        <v>0</v>
      </c>
      <c r="AL178" s="3">
        <f>[2]หน้าผ้า!DR187</f>
        <v>45936</v>
      </c>
      <c r="AM178" s="3">
        <f>[2]หน้าผ้า!DS187</f>
        <v>45943</v>
      </c>
      <c r="AN178" s="3">
        <f>[2]หน้าผ้า!DT187</f>
        <v>45944</v>
      </c>
      <c r="AO178" s="3">
        <f>[2]หน้าผ้า!DU187</f>
        <v>45944</v>
      </c>
      <c r="AP178" s="3">
        <f>[2]หน้าผ้า!DP187</f>
        <v>45940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 t="str">
        <f>[2]หน้าผ้า!EC187</f>
        <v>งานพิมพ์</v>
      </c>
      <c r="AX178" s="2" t="str">
        <f>[2]หน้าผ้า!ED187</f>
        <v xml:space="preserve"> /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WRWT25850/WRWT25800</v>
      </c>
      <c r="BD178" s="56">
        <f>[2]หน้าผ้า!CA187</f>
        <v>0</v>
      </c>
    </row>
    <row r="179" spans="1:56" ht="27.75" customHeight="1" x14ac:dyDescent="0.45">
      <c r="A179" s="3">
        <f>[2]หน้าผ้า!C188</f>
        <v>45916</v>
      </c>
      <c r="B179" s="14" t="str">
        <f>[2]หน้าผ้า!B188</f>
        <v>MK68-001118</v>
      </c>
      <c r="C179" s="9" t="str">
        <f>[2]หน้าผ้า!E188</f>
        <v>บจก.ซันฟีด</v>
      </c>
      <c r="D179" s="13">
        <f>[2]หน้าผ้า!F188</f>
        <v>21</v>
      </c>
      <c r="E179" s="9">
        <f>[2]หน้าผ้า!G188</f>
        <v>20</v>
      </c>
      <c r="F179" s="9">
        <f>[2]หน้าผ้า!H188</f>
        <v>39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84</v>
      </c>
      <c r="J179" s="9" t="str">
        <f>[2]หน้าผ้า!M188</f>
        <v>+</v>
      </c>
      <c r="K179" s="9">
        <f>[2]หน้าผ้า!N188</f>
        <v>0</v>
      </c>
      <c r="L179" s="9" t="str">
        <f>[2]หน้าผ้า!R188</f>
        <v>บิด</v>
      </c>
      <c r="M179" s="10" t="str">
        <f>[2]หน้าผ้า!T188</f>
        <v>ไม่สวมถุงใน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 t="str">
        <f>[2]หน้าผ้า!Z188</f>
        <v xml:space="preserve">300กระสอบแบนเต็มใบ </v>
      </c>
      <c r="T179" s="12">
        <f>[2]หน้าผ้า!X188</f>
        <v>45946</v>
      </c>
      <c r="U179" s="11">
        <f>[2]หน้าผ้า!AA188</f>
        <v>2500</v>
      </c>
      <c r="V179" s="10">
        <f>[2]หน้าผ้า!AJ188</f>
        <v>0</v>
      </c>
      <c r="W179" s="10">
        <f>[2]หน้าผ้า!AL188</f>
        <v>2500</v>
      </c>
      <c r="X179" s="10">
        <f>[2]หน้าผ้า!AM188</f>
        <v>0</v>
      </c>
      <c r="Y179" s="10">
        <f>[2]หน้าผ้า!AN188</f>
        <v>2625</v>
      </c>
      <c r="Z179" s="9" t="str">
        <f>[2]หน้าผ้า!AO188</f>
        <v>WSWT2025850</v>
      </c>
      <c r="AA179" s="8">
        <f>[2]หน้าผ้า!AQ188</f>
        <v>2828.9250000000002</v>
      </c>
      <c r="AB179" s="8">
        <f>[2]หน้าผ้า!AR188</f>
        <v>2828.9250000000002</v>
      </c>
      <c r="AC179" s="8">
        <f>[2]หน้าผ้า!AS188</f>
        <v>0</v>
      </c>
      <c r="AD179" s="8">
        <f>[2]หน้าผ้า!AT188</f>
        <v>0</v>
      </c>
      <c r="AE179" s="8">
        <f>[2]หน้าผ้า!AU188</f>
        <v>0</v>
      </c>
      <c r="AF179" s="8">
        <f>[2]หน้าผ้า!AI188</f>
        <v>0</v>
      </c>
      <c r="AG179" s="1" t="str">
        <f>[3]หน้าผ้า!DC191</f>
        <v>ยังไม่ได้พิมพ์</v>
      </c>
      <c r="AH179" s="1" t="str">
        <f>[2]หน้าผ้า!DL188</f>
        <v>P7</v>
      </c>
      <c r="AI179" s="1">
        <f>[2]หน้าผ้า!DM188</f>
        <v>2</v>
      </c>
      <c r="AJ179" s="3">
        <f>[2]หน้าผ้า!DN188</f>
        <v>45946</v>
      </c>
      <c r="AK179" s="3">
        <f>[2]หน้าผ้า!DQ188</f>
        <v>0</v>
      </c>
      <c r="AL179" s="3">
        <f>[2]หน้าผ้า!DR188</f>
        <v>45937</v>
      </c>
      <c r="AM179" s="3">
        <f>[2]หน้าผ้า!DS188</f>
        <v>45944</v>
      </c>
      <c r="AN179" s="3">
        <f>[2]หน้าผ้า!DT188</f>
        <v>45945</v>
      </c>
      <c r="AO179" s="3">
        <f>[2]หน้าผ้า!DU188</f>
        <v>45945</v>
      </c>
      <c r="AP179" s="3">
        <f>[2]หน้าผ้า!DP188</f>
        <v>45941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งานพิมพ์</v>
      </c>
      <c r="AX179" s="2" t="str">
        <f>[2]หน้าผ้า!ED188</f>
        <v xml:space="preserve"> /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WRWT25850/WRWT25800</v>
      </c>
      <c r="BD179" s="56">
        <f>[2]หน้าผ้า!CA188</f>
        <v>0</v>
      </c>
    </row>
    <row r="180" spans="1:56" ht="27.75" customHeight="1" x14ac:dyDescent="0.45">
      <c r="A180" s="3">
        <f>[2]หน้าผ้า!C189</f>
        <v>45916</v>
      </c>
      <c r="B180" s="14" t="str">
        <f>[2]หน้าผ้า!B189</f>
        <v>MK68-001118</v>
      </c>
      <c r="C180" s="9" t="str">
        <f>[2]หน้าผ้า!E189</f>
        <v>บจก.ซันฟีด</v>
      </c>
      <c r="D180" s="13" t="str">
        <f>[2]หน้าผ้า!F189</f>
        <v>ไก่ไข่เบอร์ 5 เอ็ม</v>
      </c>
      <c r="E180" s="9">
        <f>[2]หน้าผ้า!G189</f>
        <v>20</v>
      </c>
      <c r="F180" s="9">
        <f>[2]หน้าผ้า!H189</f>
        <v>39</v>
      </c>
      <c r="G180" s="9" t="str">
        <f>[2]หน้าผ้า!I189</f>
        <v>ขาว</v>
      </c>
      <c r="H180" s="9">
        <f>[2]หน้าผ้า!J189</f>
        <v>0</v>
      </c>
      <c r="I180" s="9">
        <f>[2]หน้าผ้า!L189</f>
        <v>84</v>
      </c>
      <c r="J180" s="9" t="str">
        <f>[2]หน้าผ้า!M189</f>
        <v>+</v>
      </c>
      <c r="K180" s="9">
        <f>[2]หน้าผ้า!N189</f>
        <v>0</v>
      </c>
      <c r="L180" s="9" t="str">
        <f>[2]หน้าผ้า!R189</f>
        <v>บิด</v>
      </c>
      <c r="M180" s="10" t="str">
        <f>[2]หน้าผ้า!T189</f>
        <v>ไม่สวมถุงใน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 t="str">
        <f>[2]หน้าผ้า!Z189</f>
        <v xml:space="preserve">300กระสอบแบนเต็มใบ </v>
      </c>
      <c r="T180" s="12">
        <f>[2]หน้าผ้า!X189</f>
        <v>45946</v>
      </c>
      <c r="U180" s="11">
        <f>[2]หน้าผ้า!AA189</f>
        <v>5000</v>
      </c>
      <c r="V180" s="10">
        <f>[2]หน้าผ้า!AJ189</f>
        <v>0</v>
      </c>
      <c r="W180" s="10">
        <f>[2]หน้าผ้า!AL189</f>
        <v>5000</v>
      </c>
      <c r="X180" s="10">
        <f>[2]หน้าผ้า!AM189</f>
        <v>0</v>
      </c>
      <c r="Y180" s="10">
        <f>[2]หน้าผ้า!AN189</f>
        <v>5250</v>
      </c>
      <c r="Z180" s="9" t="str">
        <f>[2]หน้าผ้า!AO189</f>
        <v>WSWT2025850</v>
      </c>
      <c r="AA180" s="8">
        <f>[2]หน้าผ้า!AQ189</f>
        <v>5657.85</v>
      </c>
      <c r="AB180" s="8">
        <f>[2]หน้าผ้า!AR189</f>
        <v>0</v>
      </c>
      <c r="AC180" s="8">
        <f>[2]หน้าผ้า!AS189</f>
        <v>5657.85</v>
      </c>
      <c r="AD180" s="8">
        <f>[2]หน้าผ้า!AT189</f>
        <v>0</v>
      </c>
      <c r="AE180" s="8">
        <f>[2]หน้าผ้า!AU189</f>
        <v>0</v>
      </c>
      <c r="AF180" s="8">
        <f>[2]หน้าผ้า!AI189</f>
        <v>0</v>
      </c>
      <c r="AG180" s="1" t="str">
        <f>[3]หน้าผ้า!DC192</f>
        <v>ยังไม่ได้พิมพ์</v>
      </c>
      <c r="AH180" s="1" t="str">
        <f>[2]หน้าผ้า!DL189</f>
        <v>P7</v>
      </c>
      <c r="AI180" s="1">
        <f>[2]หน้าผ้า!DM189</f>
        <v>2</v>
      </c>
      <c r="AJ180" s="3">
        <f>[2]หน้าผ้า!DN189</f>
        <v>45946</v>
      </c>
      <c r="AK180" s="3">
        <f>[2]หน้าผ้า!DQ189</f>
        <v>0</v>
      </c>
      <c r="AL180" s="3">
        <f>[2]หน้าผ้า!DR189</f>
        <v>45937</v>
      </c>
      <c r="AM180" s="3">
        <f>[2]หน้าผ้า!DS189</f>
        <v>45944</v>
      </c>
      <c r="AN180" s="3">
        <f>[2]หน้าผ้า!DT189</f>
        <v>45945</v>
      </c>
      <c r="AO180" s="3">
        <f>[2]หน้าผ้า!DU189</f>
        <v>45945</v>
      </c>
      <c r="AP180" s="3">
        <f>[2]หน้าผ้า!DP189</f>
        <v>45941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งานพิมพ์</v>
      </c>
      <c r="AX180" s="2" t="str">
        <f>[2]หน้าผ้า!ED189</f>
        <v xml:space="preserve"> /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WRWT25850/WRWT25800</v>
      </c>
      <c r="BD180" s="56">
        <f>[2]หน้าผ้า!CA189</f>
        <v>445.71285000000012</v>
      </c>
    </row>
    <row r="181" spans="1:56" ht="27.75" customHeight="1" x14ac:dyDescent="0.45">
      <c r="A181" s="3">
        <f>[2]หน้าผ้า!C190</f>
        <v>45916</v>
      </c>
      <c r="B181" s="14" t="str">
        <f>[2]หน้าผ้า!B190</f>
        <v>MK68-001118</v>
      </c>
      <c r="C181" s="9" t="str">
        <f>[2]หน้าผ้า!E190</f>
        <v>บจก.ซันฟีด</v>
      </c>
      <c r="D181" s="13" t="str">
        <f>[2]หน้าผ้า!F190</f>
        <v>935 เอ</v>
      </c>
      <c r="E181" s="9">
        <f>[2]หน้าผ้า!G190</f>
        <v>20</v>
      </c>
      <c r="F181" s="9">
        <f>[2]หน้าผ้า!H190</f>
        <v>37</v>
      </c>
      <c r="G181" s="9" t="str">
        <f>[2]หน้าผ้า!I190</f>
        <v>ขาว</v>
      </c>
      <c r="H181" s="9">
        <f>[2]หน้าผ้า!J190</f>
        <v>0</v>
      </c>
      <c r="I181" s="9">
        <f>[2]หน้าผ้า!L190</f>
        <v>80</v>
      </c>
      <c r="J181" s="9" t="str">
        <f>[2]หน้าผ้า!M190</f>
        <v>+</v>
      </c>
      <c r="K181" s="9">
        <f>[2]หน้าผ้า!N190</f>
        <v>0</v>
      </c>
      <c r="L181" s="9" t="str">
        <f>[2]หน้าผ้า!R190</f>
        <v>บิด</v>
      </c>
      <c r="M181" s="10" t="str">
        <f>[2]หน้าผ้า!T190</f>
        <v>ไม่สวมถุงใน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 t="str">
        <f>[2]หน้าผ้า!Z190</f>
        <v xml:space="preserve">300กระสอบแบนเต็มใบ </v>
      </c>
      <c r="T181" s="12">
        <f>[2]หน้าผ้า!X190</f>
        <v>45946</v>
      </c>
      <c r="U181" s="11">
        <f>[2]หน้าผ้า!AA190</f>
        <v>5000</v>
      </c>
      <c r="V181" s="10">
        <f>[2]หน้าผ้า!AJ190</f>
        <v>0</v>
      </c>
      <c r="W181" s="10">
        <f>[2]หน้าผ้า!AL190</f>
        <v>5000</v>
      </c>
      <c r="X181" s="10">
        <f>[2]หน้าผ้า!AM190</f>
        <v>0</v>
      </c>
      <c r="Y181" s="10">
        <f>[2]หน้าผ้า!AN190</f>
        <v>5250</v>
      </c>
      <c r="Z181" s="9" t="str">
        <f>[2]หน้าผ้า!AO190</f>
        <v>WSWT2025850</v>
      </c>
      <c r="AA181" s="8">
        <f>[2]หน้าผ้า!AQ190</f>
        <v>5378.4500000000007</v>
      </c>
      <c r="AB181" s="8">
        <f>[2]หน้าผ้า!AR190</f>
        <v>5378.4500000000007</v>
      </c>
      <c r="AC181" s="8">
        <f>[2]หน้าผ้า!AS190</f>
        <v>0</v>
      </c>
      <c r="AD181" s="8">
        <f>[2]หน้าผ้า!AT190</f>
        <v>0</v>
      </c>
      <c r="AE181" s="8">
        <f>[2]หน้าผ้า!AU190</f>
        <v>0</v>
      </c>
      <c r="AF181" s="8">
        <f>[2]หน้าผ้า!AI190</f>
        <v>0</v>
      </c>
      <c r="AG181" s="1" t="str">
        <f>[3]หน้าผ้า!DC193</f>
        <v>ยังไม่ได้พิมพ์</v>
      </c>
      <c r="AH181" s="1" t="str">
        <f>[2]หน้าผ้า!DL190</f>
        <v>P7</v>
      </c>
      <c r="AI181" s="1">
        <f>[2]หน้าผ้า!DM190</f>
        <v>2</v>
      </c>
      <c r="AJ181" s="3">
        <f>[2]หน้าผ้า!DN190</f>
        <v>45946</v>
      </c>
      <c r="AK181" s="3">
        <f>[2]หน้าผ้า!DQ190</f>
        <v>0</v>
      </c>
      <c r="AL181" s="3">
        <f>[2]หน้าผ้า!DR190</f>
        <v>45937</v>
      </c>
      <c r="AM181" s="3">
        <f>[2]หน้าผ้า!DS190</f>
        <v>45944</v>
      </c>
      <c r="AN181" s="3">
        <f>[2]หน้าผ้า!DT190</f>
        <v>45945</v>
      </c>
      <c r="AO181" s="3">
        <f>[2]หน้าผ้า!DU190</f>
        <v>45945</v>
      </c>
      <c r="AP181" s="3">
        <f>[2]หน้าผ้า!DP190</f>
        <v>45941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งานพิมพ์</v>
      </c>
      <c r="AX181" s="2" t="str">
        <f>[2]หน้าผ้า!ED190</f>
        <v xml:space="preserve"> /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WRWT25850/WRWT25800</v>
      </c>
      <c r="BD181" s="56">
        <f>[2]หน้าผ้า!CA190</f>
        <v>0</v>
      </c>
    </row>
    <row r="182" spans="1:56" ht="27.75" customHeight="1" x14ac:dyDescent="0.45">
      <c r="A182" s="3">
        <f>[2]หน้าผ้า!C191</f>
        <v>45916</v>
      </c>
      <c r="B182" s="14" t="str">
        <f>[2]หน้าผ้า!B191</f>
        <v>MK68-001118</v>
      </c>
      <c r="C182" s="9" t="str">
        <f>[2]หน้าผ้า!E191</f>
        <v>บจก.ซันฟีด</v>
      </c>
      <c r="D182" s="13" t="str">
        <f>[2]หน้าผ้า!F191</f>
        <v>แถบเขียว</v>
      </c>
      <c r="E182" s="9">
        <f>[2]หน้าผ้า!G191</f>
        <v>20</v>
      </c>
      <c r="F182" s="9">
        <f>[2]หน้าผ้า!H191</f>
        <v>38</v>
      </c>
      <c r="G182" s="9" t="str">
        <f>[2]หน้าผ้า!I191</f>
        <v>ขาว</v>
      </c>
      <c r="H182" s="9">
        <f>[2]หน้าผ้า!J191</f>
        <v>0</v>
      </c>
      <c r="I182" s="9">
        <f>[2]หน้าผ้า!L191</f>
        <v>82</v>
      </c>
      <c r="J182" s="9" t="str">
        <f>[2]หน้าผ้า!M191</f>
        <v>+</v>
      </c>
      <c r="K182" s="9">
        <f>[2]หน้าผ้า!N191</f>
        <v>0</v>
      </c>
      <c r="L182" s="9" t="str">
        <f>[2]หน้าผ้า!R191</f>
        <v>บิด</v>
      </c>
      <c r="M182" s="10" t="str">
        <f>[2]หน้าผ้า!T191</f>
        <v>ไม่สวมถุงใน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 t="str">
        <f>[2]หน้าผ้า!Z191</f>
        <v xml:space="preserve">300กระสอบแบนเต็มใบ </v>
      </c>
      <c r="T182" s="12">
        <f>[2]หน้าผ้า!X191</f>
        <v>45947</v>
      </c>
      <c r="U182" s="11">
        <f>[2]หน้าผ้า!AA191</f>
        <v>5000</v>
      </c>
      <c r="V182" s="10">
        <f>[2]หน้าผ้า!AJ191</f>
        <v>0</v>
      </c>
      <c r="W182" s="10">
        <f>[2]หน้าผ้า!AL191</f>
        <v>5000</v>
      </c>
      <c r="X182" s="10">
        <f>[2]หน้าผ้า!AM191</f>
        <v>0</v>
      </c>
      <c r="Y182" s="10">
        <f>[2]หน้าผ้า!AN191</f>
        <v>5250</v>
      </c>
      <c r="Z182" s="9" t="str">
        <f>[2]หน้าผ้า!AO191</f>
        <v>WSWT2025850</v>
      </c>
      <c r="AA182" s="8">
        <f>[2]หน้าผ้า!AQ191</f>
        <v>5518.15</v>
      </c>
      <c r="AB182" s="8">
        <f>[2]หน้าผ้า!AR191</f>
        <v>0</v>
      </c>
      <c r="AC182" s="8">
        <f>[2]หน้าผ้า!AS191</f>
        <v>5518.15</v>
      </c>
      <c r="AD182" s="8">
        <f>[2]หน้าผ้า!AT191</f>
        <v>0</v>
      </c>
      <c r="AE182" s="8">
        <f>[2]หน้าผ้า!AU191</f>
        <v>0</v>
      </c>
      <c r="AF182" s="8">
        <f>[2]หน้าผ้า!AI191</f>
        <v>0</v>
      </c>
      <c r="AG182" s="1" t="str">
        <f>[3]หน้าผ้า!DC194</f>
        <v>รอตัด</v>
      </c>
      <c r="AH182" s="1" t="str">
        <f>[2]หน้าผ้า!DL191</f>
        <v>P7</v>
      </c>
      <c r="AI182" s="1">
        <f>[2]หน้าผ้า!DM191</f>
        <v>2</v>
      </c>
      <c r="AJ182" s="3">
        <f>[2]หน้าผ้า!DN191</f>
        <v>45947</v>
      </c>
      <c r="AK182" s="3">
        <f>[2]หน้าผ้า!DQ191</f>
        <v>0</v>
      </c>
      <c r="AL182" s="3">
        <f>[2]หน้าผ้า!DR191</f>
        <v>45938</v>
      </c>
      <c r="AM182" s="3">
        <f>[2]หน้าผ้า!DS191</f>
        <v>45945</v>
      </c>
      <c r="AN182" s="3">
        <f>[2]หน้าผ้า!DT191</f>
        <v>45946</v>
      </c>
      <c r="AO182" s="3">
        <f>[2]หน้าผ้า!DU191</f>
        <v>45946</v>
      </c>
      <c r="AP182" s="3">
        <f>[2]หน้าผ้า!DP191</f>
        <v>45942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 t="str">
        <f>[2]หน้าผ้า!EC191</f>
        <v>งานพิมพ์</v>
      </c>
      <c r="AX182" s="2" t="str">
        <f>[2]หน้าผ้า!ED191</f>
        <v xml:space="preserve"> /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WRWT25850/WRWT25800</v>
      </c>
      <c r="BD182" s="56">
        <f>[2]หน้าผ้า!CA191</f>
        <v>434.7075944444444</v>
      </c>
    </row>
    <row r="183" spans="1:56" ht="27.75" customHeight="1" x14ac:dyDescent="0.45">
      <c r="A183" s="3">
        <f>[2]หน้าผ้า!C192</f>
        <v>45916</v>
      </c>
      <c r="B183" s="14" t="str">
        <f>[2]หน้าผ้า!B192</f>
        <v>MK68-001118</v>
      </c>
      <c r="C183" s="9" t="str">
        <f>[2]หน้าผ้า!E192</f>
        <v>บจก.ซันฟีด</v>
      </c>
      <c r="D183" s="13" t="str">
        <f>[2]หน้าผ้า!F192</f>
        <v>915 เอ็ม</v>
      </c>
      <c r="E183" s="9">
        <f>[2]หน้าผ้า!G192</f>
        <v>20</v>
      </c>
      <c r="F183" s="9">
        <f>[2]หน้าผ้า!H192</f>
        <v>39</v>
      </c>
      <c r="G183" s="9" t="str">
        <f>[2]หน้าผ้า!I192</f>
        <v>ขาว</v>
      </c>
      <c r="H183" s="9">
        <f>[2]หน้าผ้า!J192</f>
        <v>0</v>
      </c>
      <c r="I183" s="9">
        <f>[2]หน้าผ้า!L192</f>
        <v>84</v>
      </c>
      <c r="J183" s="9" t="str">
        <f>[2]หน้าผ้า!M192</f>
        <v>+</v>
      </c>
      <c r="K183" s="9">
        <f>[2]หน้าผ้า!N192</f>
        <v>0</v>
      </c>
      <c r="L183" s="9" t="str">
        <f>[2]หน้าผ้า!R192</f>
        <v>บิด</v>
      </c>
      <c r="M183" s="10" t="str">
        <f>[2]หน้าผ้า!T192</f>
        <v>ไม่สวมถุงใน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 t="str">
        <f>[2]หน้าผ้า!Z192</f>
        <v xml:space="preserve">300กระสอบแบนเต็มใบ </v>
      </c>
      <c r="T183" s="12">
        <f>[2]หน้าผ้า!X192</f>
        <v>45947</v>
      </c>
      <c r="U183" s="11">
        <f>[2]หน้าผ้า!AA192</f>
        <v>5000</v>
      </c>
      <c r="V183" s="10">
        <f>[2]หน้าผ้า!AJ192</f>
        <v>0</v>
      </c>
      <c r="W183" s="10">
        <f>[2]หน้าผ้า!AL192</f>
        <v>5000</v>
      </c>
      <c r="X183" s="10">
        <f>[2]หน้าผ้า!AM192</f>
        <v>0</v>
      </c>
      <c r="Y183" s="10">
        <f>[2]หน้าผ้า!AN192</f>
        <v>5250</v>
      </c>
      <c r="Z183" s="9" t="str">
        <f>[2]หน้าผ้า!AO192</f>
        <v>WSWT2025850</v>
      </c>
      <c r="AA183" s="8">
        <f>[2]หน้าผ้า!AQ192</f>
        <v>5657.85</v>
      </c>
      <c r="AB183" s="8">
        <f>[2]หน้าผ้า!AR192</f>
        <v>0</v>
      </c>
      <c r="AC183" s="8">
        <f>[2]หน้าผ้า!AS192</f>
        <v>5657.85</v>
      </c>
      <c r="AD183" s="8">
        <f>[2]หน้าผ้า!AT192</f>
        <v>0</v>
      </c>
      <c r="AE183" s="8">
        <f>[2]หน้าผ้า!AU192</f>
        <v>0</v>
      </c>
      <c r="AF183" s="8">
        <f>[2]หน้าผ้า!AI192</f>
        <v>0</v>
      </c>
      <c r="AG183" s="1" t="str">
        <f>[3]หน้าผ้า!DC195</f>
        <v>ยังไม่ได้พิมพ์</v>
      </c>
      <c r="AH183" s="1" t="str">
        <f>[2]หน้าผ้า!DL192</f>
        <v>P7</v>
      </c>
      <c r="AI183" s="1">
        <f>[2]หน้าผ้า!DM192</f>
        <v>2</v>
      </c>
      <c r="AJ183" s="3">
        <f>[2]หน้าผ้า!DN192</f>
        <v>45947</v>
      </c>
      <c r="AK183" s="3">
        <f>[2]หน้าผ้า!DQ192</f>
        <v>0</v>
      </c>
      <c r="AL183" s="3">
        <f>[2]หน้าผ้า!DR192</f>
        <v>45938</v>
      </c>
      <c r="AM183" s="3">
        <f>[2]หน้าผ้า!DS192</f>
        <v>45945</v>
      </c>
      <c r="AN183" s="3">
        <f>[2]หน้าผ้า!DT192</f>
        <v>45946</v>
      </c>
      <c r="AO183" s="3">
        <f>[2]หน้าผ้า!DU192</f>
        <v>45946</v>
      </c>
      <c r="AP183" s="3">
        <f>[2]หน้าผ้า!DP192</f>
        <v>45942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งานพิมพ์</v>
      </c>
      <c r="AX183" s="2" t="str">
        <f>[2]หน้าผ้า!ED192</f>
        <v xml:space="preserve"> /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WRWT25850/WRWT25800</v>
      </c>
      <c r="BD183" s="56">
        <f>[2]หน้าผ้า!CA192</f>
        <v>445.71285000000012</v>
      </c>
    </row>
    <row r="184" spans="1:56" ht="27.75" customHeight="1" x14ac:dyDescent="0.45">
      <c r="A184" s="3">
        <f>[2]หน้าผ้า!C193</f>
        <v>45916</v>
      </c>
      <c r="B184" s="14" t="str">
        <f>[2]หน้าผ้า!B193</f>
        <v>MK68-001118</v>
      </c>
      <c r="C184" s="9" t="str">
        <f>[2]หน้าผ้า!E193</f>
        <v>บจก.ซันฟีด</v>
      </c>
      <c r="D184" s="13" t="str">
        <f>[2]หน้าผ้า!F193</f>
        <v>915 พี</v>
      </c>
      <c r="E184" s="9">
        <f>[2]หน้าผ้า!G193</f>
        <v>20</v>
      </c>
      <c r="F184" s="9">
        <f>[2]หน้าผ้า!H193</f>
        <v>39</v>
      </c>
      <c r="G184" s="9" t="str">
        <f>[2]หน้าผ้า!I193</f>
        <v>ขาว</v>
      </c>
      <c r="H184" s="9">
        <f>[2]หน้าผ้า!J193</f>
        <v>0</v>
      </c>
      <c r="I184" s="9">
        <f>[2]หน้าผ้า!L193</f>
        <v>84</v>
      </c>
      <c r="J184" s="9" t="str">
        <f>[2]หน้าผ้า!M193</f>
        <v>+</v>
      </c>
      <c r="K184" s="9">
        <f>[2]หน้าผ้า!N193</f>
        <v>0</v>
      </c>
      <c r="L184" s="9" t="str">
        <f>[2]หน้าผ้า!R193</f>
        <v>บิด</v>
      </c>
      <c r="M184" s="10" t="str">
        <f>[2]หน้าผ้า!T193</f>
        <v>ไม่สวมถุงใน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 t="str">
        <f>[2]หน้าผ้า!Z193</f>
        <v xml:space="preserve">300กระสอบแบนเต็มใบ </v>
      </c>
      <c r="T184" s="12">
        <f>[2]หน้าผ้า!X193</f>
        <v>45947</v>
      </c>
      <c r="U184" s="11">
        <f>[2]หน้าผ้า!AA193</f>
        <v>5000</v>
      </c>
      <c r="V184" s="10">
        <f>[2]หน้าผ้า!AJ193</f>
        <v>0</v>
      </c>
      <c r="W184" s="10">
        <f>[2]หน้าผ้า!AL193</f>
        <v>5000</v>
      </c>
      <c r="X184" s="10">
        <f>[2]หน้าผ้า!AM193</f>
        <v>0</v>
      </c>
      <c r="Y184" s="10">
        <f>[2]หน้าผ้า!AN193</f>
        <v>5250</v>
      </c>
      <c r="Z184" s="9" t="str">
        <f>[2]หน้าผ้า!AO193</f>
        <v>WSWT2025850</v>
      </c>
      <c r="AA184" s="8">
        <f>[2]หน้าผ้า!AQ193</f>
        <v>5657.85</v>
      </c>
      <c r="AB184" s="8">
        <f>[2]หน้าผ้า!AR193</f>
        <v>0</v>
      </c>
      <c r="AC184" s="8">
        <f>[2]หน้าผ้า!AS193</f>
        <v>5657.85</v>
      </c>
      <c r="AD184" s="8">
        <f>[2]หน้าผ้า!AT193</f>
        <v>0</v>
      </c>
      <c r="AE184" s="8">
        <f>[2]หน้าผ้า!AU193</f>
        <v>0</v>
      </c>
      <c r="AF184" s="8">
        <f>[2]หน้าผ้า!AI193</f>
        <v>0</v>
      </c>
      <c r="AG184" s="1" t="str">
        <f>[3]หน้าผ้า!DC196</f>
        <v>ยังไม่ได้พิมพ์</v>
      </c>
      <c r="AH184" s="1" t="str">
        <f>[2]หน้าผ้า!DL193</f>
        <v>P7</v>
      </c>
      <c r="AI184" s="1">
        <f>[2]หน้าผ้า!DM193</f>
        <v>2</v>
      </c>
      <c r="AJ184" s="3">
        <f>[2]หน้าผ้า!DN193</f>
        <v>45947</v>
      </c>
      <c r="AK184" s="3">
        <f>[2]หน้าผ้า!DQ193</f>
        <v>0</v>
      </c>
      <c r="AL184" s="3">
        <f>[2]หน้าผ้า!DR193</f>
        <v>45938</v>
      </c>
      <c r="AM184" s="3">
        <f>[2]หน้าผ้า!DS193</f>
        <v>45945</v>
      </c>
      <c r="AN184" s="3">
        <f>[2]หน้าผ้า!DT193</f>
        <v>45946</v>
      </c>
      <c r="AO184" s="3">
        <f>[2]หน้าผ้า!DU193</f>
        <v>45946</v>
      </c>
      <c r="AP184" s="3">
        <f>[2]หน้าผ้า!DP193</f>
        <v>45942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งานพิมพ์</v>
      </c>
      <c r="AX184" s="2" t="str">
        <f>[2]หน้าผ้า!ED193</f>
        <v xml:space="preserve"> /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WRWT25850/WRWT25800</v>
      </c>
      <c r="BD184" s="56">
        <f>[2]หน้าผ้า!CA193</f>
        <v>445.71285000000012</v>
      </c>
    </row>
    <row r="185" spans="1:56" ht="27.75" customHeight="1" x14ac:dyDescent="0.45">
      <c r="A185" s="3">
        <f>[2]หน้าผ้า!C194</f>
        <v>45916</v>
      </c>
      <c r="B185" s="14" t="str">
        <f>[2]หน้าผ้า!B194</f>
        <v>MK68-001118</v>
      </c>
      <c r="C185" s="9" t="str">
        <f>[2]หน้าผ้า!E194</f>
        <v>บจก.ซันฟีด</v>
      </c>
      <c r="D185" s="13" t="str">
        <f>[2]หน้าผ้า!F194</f>
        <v>952 เอส</v>
      </c>
      <c r="E185" s="9">
        <f>[2]หน้าผ้า!G194</f>
        <v>20</v>
      </c>
      <c r="F185" s="9">
        <f>[2]หน้าผ้า!H194</f>
        <v>39</v>
      </c>
      <c r="G185" s="9" t="str">
        <f>[2]หน้าผ้า!I194</f>
        <v>ขาว</v>
      </c>
      <c r="H185" s="9">
        <f>[2]หน้าผ้า!J194</f>
        <v>0</v>
      </c>
      <c r="I185" s="9">
        <f>[2]หน้าผ้า!L194</f>
        <v>84</v>
      </c>
      <c r="J185" s="9" t="str">
        <f>[2]หน้าผ้า!M194</f>
        <v>+</v>
      </c>
      <c r="K185" s="9">
        <f>[2]หน้าผ้า!N194</f>
        <v>0</v>
      </c>
      <c r="L185" s="9" t="str">
        <f>[2]หน้าผ้า!R194</f>
        <v>บิด</v>
      </c>
      <c r="M185" s="10" t="str">
        <f>[2]หน้าผ้า!T194</f>
        <v>ไม่สวมถุงใน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 t="str">
        <f>[2]หน้าผ้า!Z194</f>
        <v xml:space="preserve">300กระสอบแบนเต็มใบ </v>
      </c>
      <c r="T185" s="12">
        <f>[2]หน้าผ้า!X194</f>
        <v>45947</v>
      </c>
      <c r="U185" s="11">
        <f>[2]หน้าผ้า!AA194</f>
        <v>2500</v>
      </c>
      <c r="V185" s="10">
        <f>[2]หน้าผ้า!AJ194</f>
        <v>0</v>
      </c>
      <c r="W185" s="10">
        <f>[2]หน้าผ้า!AL194</f>
        <v>2500</v>
      </c>
      <c r="X185" s="10">
        <f>[2]หน้าผ้า!AM194</f>
        <v>2600</v>
      </c>
      <c r="Y185" s="10">
        <f>[2]หน้าผ้า!AN194</f>
        <v>0</v>
      </c>
      <c r="Z185" s="9" t="str">
        <f>[2]หน้าผ้า!AO194</f>
        <v>WSWT2025850</v>
      </c>
      <c r="AA185" s="8">
        <f>[2]หน้าผ้า!AQ194</f>
        <v>0</v>
      </c>
      <c r="AB185" s="8">
        <f>[2]หน้าผ้า!AR194</f>
        <v>0</v>
      </c>
      <c r="AC185" s="8">
        <f>[2]หน้าผ้า!AS194</f>
        <v>0</v>
      </c>
      <c r="AD185" s="8">
        <f>[2]หน้าผ้า!AT194</f>
        <v>0</v>
      </c>
      <c r="AE185" s="8">
        <f>[2]หน้าผ้า!AU194</f>
        <v>0</v>
      </c>
      <c r="AF185" s="8">
        <f>[2]หน้าผ้า!AI194</f>
        <v>0</v>
      </c>
      <c r="AG185" s="1" t="str">
        <f>[3]หน้าผ้า!DC197</f>
        <v>ยังไม่ได้พิมพ์</v>
      </c>
      <c r="AH185" s="1" t="str">
        <f>[2]หน้าผ้า!DL194</f>
        <v>P7</v>
      </c>
      <c r="AI185" s="1">
        <f>[2]หน้าผ้า!DM194</f>
        <v>2</v>
      </c>
      <c r="AJ185" s="3">
        <f>[2]หน้าผ้า!DN194</f>
        <v>45947</v>
      </c>
      <c r="AK185" s="3">
        <f>[2]หน้าผ้า!DQ194</f>
        <v>0</v>
      </c>
      <c r="AL185" s="3">
        <f>[2]หน้าผ้า!DR194</f>
        <v>45938</v>
      </c>
      <c r="AM185" s="3">
        <f>[2]หน้าผ้า!DS194</f>
        <v>45945</v>
      </c>
      <c r="AN185" s="3">
        <f>[2]หน้าผ้า!DT194</f>
        <v>45946</v>
      </c>
      <c r="AO185" s="3">
        <f>[2]หน้าผ้า!DU194</f>
        <v>45946</v>
      </c>
      <c r="AP185" s="3">
        <f>[2]หน้าผ้า!DP194</f>
        <v>45942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งานพิมพ์</v>
      </c>
      <c r="AX185" s="2" t="str">
        <f>[2]หน้าผ้า!ED194</f>
        <v xml:space="preserve"> /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WRWT25850/WRWT25800</v>
      </c>
      <c r="BD185" s="56">
        <f>[2]หน้าผ้า!CA194</f>
        <v>0</v>
      </c>
    </row>
    <row r="186" spans="1:56" ht="27.75" customHeight="1" x14ac:dyDescent="0.45">
      <c r="A186" s="3">
        <f>[2]หน้าผ้า!C195</f>
        <v>45916</v>
      </c>
      <c r="B186" s="14" t="str">
        <f>[2]หน้าผ้า!B195</f>
        <v>MK68-001118</v>
      </c>
      <c r="C186" s="9" t="str">
        <f>[2]หน้าผ้า!E195</f>
        <v>บจก.ซันฟีด</v>
      </c>
      <c r="D186" s="13">
        <f>[2]หน้าผ้า!F195</f>
        <v>935</v>
      </c>
      <c r="E186" s="9">
        <f>[2]หน้าผ้า!G195</f>
        <v>20</v>
      </c>
      <c r="F186" s="9">
        <f>[2]หน้าผ้า!H195</f>
        <v>37</v>
      </c>
      <c r="G186" s="9" t="str">
        <f>[2]หน้าผ้า!I195</f>
        <v>ขาว</v>
      </c>
      <c r="H186" s="9">
        <f>[2]หน้าผ้า!J195</f>
        <v>0</v>
      </c>
      <c r="I186" s="9">
        <f>[2]หน้าผ้า!L195</f>
        <v>80</v>
      </c>
      <c r="J186" s="9" t="str">
        <f>[2]หน้าผ้า!M195</f>
        <v>+</v>
      </c>
      <c r="K186" s="9">
        <f>[2]หน้าผ้า!N195</f>
        <v>0</v>
      </c>
      <c r="L186" s="9" t="str">
        <f>[2]หน้าผ้า!R195</f>
        <v>บิด</v>
      </c>
      <c r="M186" s="10" t="str">
        <f>[2]หน้าผ้า!T195</f>
        <v>ไม่สวมถุงใน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 t="str">
        <f>[2]หน้าผ้า!Z195</f>
        <v xml:space="preserve">300กระสอบแบนเต็มใบ </v>
      </c>
      <c r="T186" s="12">
        <f>[2]หน้าผ้า!X195</f>
        <v>45947</v>
      </c>
      <c r="U186" s="11">
        <f>[2]หน้าผ้า!AA195</f>
        <v>10000</v>
      </c>
      <c r="V186" s="10">
        <f>[2]หน้าผ้า!AJ195</f>
        <v>0</v>
      </c>
      <c r="W186" s="10">
        <f>[2]หน้าผ้า!AL195</f>
        <v>10000</v>
      </c>
      <c r="X186" s="10">
        <f>[2]หน้าผ้า!AM195</f>
        <v>0</v>
      </c>
      <c r="Y186" s="10">
        <f>[2]หน้าผ้า!AN195</f>
        <v>10500</v>
      </c>
      <c r="Z186" s="9" t="str">
        <f>[2]หน้าผ้า!AO195</f>
        <v>WSWT2025850</v>
      </c>
      <c r="AA186" s="8">
        <f>[2]หน้าผ้า!AQ195</f>
        <v>10756.900000000001</v>
      </c>
      <c r="AB186" s="8">
        <f>[2]หน้าผ้า!AR195</f>
        <v>0</v>
      </c>
      <c r="AC186" s="8">
        <f>[2]หน้าผ้า!AS195</f>
        <v>10756.900000000001</v>
      </c>
      <c r="AD186" s="8">
        <f>[2]หน้าผ้า!AT195</f>
        <v>0</v>
      </c>
      <c r="AE186" s="8">
        <f>[2]หน้าผ้า!AU195</f>
        <v>0</v>
      </c>
      <c r="AF186" s="8">
        <f>[2]หน้าผ้า!AI195</f>
        <v>0</v>
      </c>
      <c r="AG186" s="1" t="str">
        <f>[3]หน้าผ้า!DC198</f>
        <v>ยังไม่ได้พิมพ์</v>
      </c>
      <c r="AH186" s="1" t="str">
        <f>[2]หน้าผ้า!DL195</f>
        <v>P7</v>
      </c>
      <c r="AI186" s="1">
        <f>[2]หน้าผ้า!DM195</f>
        <v>2</v>
      </c>
      <c r="AJ186" s="3">
        <f>[2]หน้าผ้า!DN195</f>
        <v>45947</v>
      </c>
      <c r="AK186" s="3">
        <f>[2]หน้าผ้า!DQ195</f>
        <v>0</v>
      </c>
      <c r="AL186" s="3">
        <f>[2]หน้าผ้า!DR195</f>
        <v>45938</v>
      </c>
      <c r="AM186" s="3">
        <f>[2]หน้าผ้า!DS195</f>
        <v>45945</v>
      </c>
      <c r="AN186" s="3">
        <f>[2]หน้าผ้า!DT195</f>
        <v>45946</v>
      </c>
      <c r="AO186" s="3">
        <f>[2]หน้าผ้า!DU195</f>
        <v>45946</v>
      </c>
      <c r="AP186" s="3">
        <f>[2]หน้าผ้า!DP195</f>
        <v>45942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 t="str">
        <f>[2]หน้าผ้า!EC195</f>
        <v>งานพิมพ์</v>
      </c>
      <c r="AX186" s="2" t="str">
        <f>[2]หน้าผ้า!ED195</f>
        <v xml:space="preserve"> /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WRWT25850/WRWT25800</v>
      </c>
      <c r="BD186" s="56">
        <f>[2]หน้าผ้า!CA195</f>
        <v>847.40467777777781</v>
      </c>
    </row>
    <row r="187" spans="1:56" ht="27.75" customHeight="1" x14ac:dyDescent="0.45">
      <c r="A187" s="3">
        <f>[2]หน้าผ้า!C196</f>
        <v>45916</v>
      </c>
      <c r="B187" s="14" t="str">
        <f>[2]หน้าผ้า!B196</f>
        <v>MK68-001118</v>
      </c>
      <c r="C187" s="9" t="str">
        <f>[2]หน้าผ้า!E196</f>
        <v>บจก.ซันฟีด</v>
      </c>
      <c r="D187" s="13" t="str">
        <f>[2]หน้าผ้า!F196</f>
        <v>935 แอล</v>
      </c>
      <c r="E187" s="9">
        <f>[2]หน้าผ้า!G196</f>
        <v>20</v>
      </c>
      <c r="F187" s="9">
        <f>[2]หน้าผ้า!H196</f>
        <v>37</v>
      </c>
      <c r="G187" s="9" t="str">
        <f>[2]หน้าผ้า!I196</f>
        <v>ขาว</v>
      </c>
      <c r="H187" s="9">
        <f>[2]หน้าผ้า!J196</f>
        <v>0</v>
      </c>
      <c r="I187" s="9">
        <f>[2]หน้าผ้า!L196</f>
        <v>80</v>
      </c>
      <c r="J187" s="9" t="str">
        <f>[2]หน้าผ้า!M196</f>
        <v>+</v>
      </c>
      <c r="K187" s="9">
        <f>[2]หน้าผ้า!N196</f>
        <v>0</v>
      </c>
      <c r="L187" s="9" t="str">
        <f>[2]หน้าผ้า!R196</f>
        <v>บิด</v>
      </c>
      <c r="M187" s="10" t="str">
        <f>[2]หน้าผ้า!T196</f>
        <v>ไม่สวมถุงใน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 t="str">
        <f>[2]หน้าผ้า!Z196</f>
        <v xml:space="preserve">300กระสอบแบนเต็มใบ </v>
      </c>
      <c r="T187" s="12">
        <f>[2]หน้าผ้า!X196</f>
        <v>45947</v>
      </c>
      <c r="U187" s="11">
        <f>[2]หน้าผ้า!AA196</f>
        <v>5000</v>
      </c>
      <c r="V187" s="10">
        <f>[2]หน้าผ้า!AJ196</f>
        <v>0</v>
      </c>
      <c r="W187" s="10">
        <f>[2]หน้าผ้า!AL196</f>
        <v>5000</v>
      </c>
      <c r="X187" s="10">
        <f>[2]หน้าผ้า!AM196</f>
        <v>0</v>
      </c>
      <c r="Y187" s="10">
        <f>[2]หน้าผ้า!AN196</f>
        <v>5250</v>
      </c>
      <c r="Z187" s="9" t="str">
        <f>[2]หน้าผ้า!AO196</f>
        <v>WSWT2025850</v>
      </c>
      <c r="AA187" s="8">
        <f>[2]หน้าผ้า!AQ196</f>
        <v>5378.4500000000007</v>
      </c>
      <c r="AB187" s="8">
        <f>[2]หน้าผ้า!AR196</f>
        <v>0</v>
      </c>
      <c r="AC187" s="8">
        <f>[2]หน้าผ้า!AS196</f>
        <v>5378.4500000000007</v>
      </c>
      <c r="AD187" s="8">
        <f>[2]หน้าผ้า!AT196</f>
        <v>0</v>
      </c>
      <c r="AE187" s="8">
        <f>[2]หน้าผ้า!AU196</f>
        <v>0</v>
      </c>
      <c r="AF187" s="8">
        <f>[2]หน้าผ้า!AI196</f>
        <v>0</v>
      </c>
      <c r="AG187" s="1" t="str">
        <f>[3]หน้าผ้า!DC199</f>
        <v>ยังไม่ได้พิมพ์</v>
      </c>
      <c r="AH187" s="1" t="str">
        <f>[2]หน้าผ้า!DL196</f>
        <v>P7</v>
      </c>
      <c r="AI187" s="1">
        <f>[2]หน้าผ้า!DM196</f>
        <v>2</v>
      </c>
      <c r="AJ187" s="3">
        <f>[2]หน้าผ้า!DN196</f>
        <v>45947</v>
      </c>
      <c r="AK187" s="3">
        <f>[2]หน้าผ้า!DQ196</f>
        <v>0</v>
      </c>
      <c r="AL187" s="3">
        <f>[2]หน้าผ้า!DR196</f>
        <v>45938</v>
      </c>
      <c r="AM187" s="3">
        <f>[2]หน้าผ้า!DS196</f>
        <v>45945</v>
      </c>
      <c r="AN187" s="3">
        <f>[2]หน้าผ้า!DT196</f>
        <v>45946</v>
      </c>
      <c r="AO187" s="3">
        <f>[2]หน้าผ้า!DU196</f>
        <v>45946</v>
      </c>
      <c r="AP187" s="3">
        <f>[2]หน้าผ้า!DP196</f>
        <v>45942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 t="str">
        <f>[2]หน้าผ้า!EC196</f>
        <v>งานพิมพ์</v>
      </c>
      <c r="AX187" s="2" t="str">
        <f>[2]หน้าผ้า!ED196</f>
        <v xml:space="preserve"> /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WRWT25850/WRWT25800</v>
      </c>
      <c r="BD187" s="56">
        <f>[2]หน้าผ้า!CA196</f>
        <v>423.7023388888889</v>
      </c>
    </row>
    <row r="188" spans="1:56" ht="27.75" customHeight="1" x14ac:dyDescent="0.45">
      <c r="A188" s="3">
        <f>[2]หน้าผ้า!C197</f>
        <v>45916</v>
      </c>
      <c r="B188" s="14" t="str">
        <f>[2]หน้าผ้า!B197</f>
        <v>MK68-001118</v>
      </c>
      <c r="C188" s="9" t="str">
        <f>[2]หน้าผ้า!E197</f>
        <v>บจก.ซันฟีด</v>
      </c>
      <c r="D188" s="13" t="str">
        <f>[2]หน้าผ้า!F197</f>
        <v>935 เอ</v>
      </c>
      <c r="E188" s="9">
        <f>[2]หน้าผ้า!G197</f>
        <v>20</v>
      </c>
      <c r="F188" s="9">
        <f>[2]หน้าผ้า!H197</f>
        <v>37</v>
      </c>
      <c r="G188" s="9" t="str">
        <f>[2]หน้าผ้า!I197</f>
        <v>ขาว</v>
      </c>
      <c r="H188" s="9">
        <f>[2]หน้าผ้า!J197</f>
        <v>0</v>
      </c>
      <c r="I188" s="9">
        <f>[2]หน้าผ้า!L197</f>
        <v>80</v>
      </c>
      <c r="J188" s="9" t="str">
        <f>[2]หน้าผ้า!M197</f>
        <v>+</v>
      </c>
      <c r="K188" s="9">
        <f>[2]หน้าผ้า!N197</f>
        <v>0</v>
      </c>
      <c r="L188" s="9" t="str">
        <f>[2]หน้าผ้า!R197</f>
        <v>บิด</v>
      </c>
      <c r="M188" s="10" t="str">
        <f>[2]หน้าผ้า!T197</f>
        <v>ไม่สวมถุงใน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 t="str">
        <f>[2]หน้าผ้า!Z197</f>
        <v xml:space="preserve">300กระสอบแบนเต็มใบ </v>
      </c>
      <c r="T188" s="12">
        <f>[2]หน้าผ้า!X197</f>
        <v>45947</v>
      </c>
      <c r="U188" s="11">
        <f>[2]หน้าผ้า!AA197</f>
        <v>5000</v>
      </c>
      <c r="V188" s="10">
        <f>[2]หน้าผ้า!AJ197</f>
        <v>0</v>
      </c>
      <c r="W188" s="10">
        <f>[2]หน้าผ้า!AL197</f>
        <v>5000</v>
      </c>
      <c r="X188" s="10">
        <f>[2]หน้าผ้า!AM197</f>
        <v>0</v>
      </c>
      <c r="Y188" s="10">
        <f>[2]หน้าผ้า!AN197</f>
        <v>5250</v>
      </c>
      <c r="Z188" s="9" t="str">
        <f>[2]หน้าผ้า!AO197</f>
        <v>WSWT2025850</v>
      </c>
      <c r="AA188" s="8">
        <f>[2]หน้าผ้า!AQ197</f>
        <v>5378.4500000000007</v>
      </c>
      <c r="AB188" s="8">
        <f>[2]หน้าผ้า!AR197</f>
        <v>5378.4500000000007</v>
      </c>
      <c r="AC188" s="8">
        <f>[2]หน้าผ้า!AS197</f>
        <v>0</v>
      </c>
      <c r="AD188" s="8">
        <f>[2]หน้าผ้า!AT197</f>
        <v>0</v>
      </c>
      <c r="AE188" s="8">
        <f>[2]หน้าผ้า!AU197</f>
        <v>0</v>
      </c>
      <c r="AF188" s="8">
        <f>[2]หน้าผ้า!AI197</f>
        <v>0</v>
      </c>
      <c r="AG188" s="1" t="str">
        <f>[3]หน้าผ้า!DC200</f>
        <v>ยังไม่ได้พิมพ์</v>
      </c>
      <c r="AH188" s="1" t="str">
        <f>[2]หน้าผ้า!DL197</f>
        <v>P7</v>
      </c>
      <c r="AI188" s="1">
        <f>[2]หน้าผ้า!DM197</f>
        <v>2</v>
      </c>
      <c r="AJ188" s="3">
        <f>[2]หน้าผ้า!DN197</f>
        <v>45947</v>
      </c>
      <c r="AK188" s="3">
        <f>[2]หน้าผ้า!DQ197</f>
        <v>0</v>
      </c>
      <c r="AL188" s="3">
        <f>[2]หน้าผ้า!DR197</f>
        <v>45938</v>
      </c>
      <c r="AM188" s="3">
        <f>[2]หน้าผ้า!DS197</f>
        <v>45945</v>
      </c>
      <c r="AN188" s="3">
        <f>[2]หน้าผ้า!DT197</f>
        <v>45946</v>
      </c>
      <c r="AO188" s="3">
        <f>[2]หน้าผ้า!DU197</f>
        <v>45946</v>
      </c>
      <c r="AP188" s="3">
        <f>[2]หน้าผ้า!DP197</f>
        <v>45942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 t="str">
        <f>[2]หน้าผ้า!EC197</f>
        <v>งานพิมพ์</v>
      </c>
      <c r="AX188" s="2" t="str">
        <f>[2]หน้าผ้า!ED197</f>
        <v xml:space="preserve"> /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WRWT25850/WRWT25800</v>
      </c>
      <c r="BD188" s="56">
        <f>[2]หน้าผ้า!CA197</f>
        <v>0</v>
      </c>
    </row>
    <row r="189" spans="1:56" ht="27.75" customHeight="1" x14ac:dyDescent="0.45">
      <c r="A189" s="3">
        <f>[2]หน้าผ้า!C198</f>
        <v>45916</v>
      </c>
      <c r="B189" s="14" t="str">
        <f>[2]หน้าผ้า!B198</f>
        <v>MK68-001118</v>
      </c>
      <c r="C189" s="9" t="str">
        <f>[2]หน้าผ้า!E198</f>
        <v>บจก.ซันฟีด</v>
      </c>
      <c r="D189" s="13" t="str">
        <f>[2]หน้าผ้า!F198</f>
        <v>915 เอ็ม</v>
      </c>
      <c r="E189" s="9">
        <f>[2]หน้าผ้า!G198</f>
        <v>20</v>
      </c>
      <c r="F189" s="9">
        <f>[2]หน้าผ้า!H198</f>
        <v>39</v>
      </c>
      <c r="G189" s="9" t="str">
        <f>[2]หน้าผ้า!I198</f>
        <v>ขาว</v>
      </c>
      <c r="H189" s="9">
        <f>[2]หน้าผ้า!J198</f>
        <v>0</v>
      </c>
      <c r="I189" s="9">
        <f>[2]หน้าผ้า!L198</f>
        <v>84</v>
      </c>
      <c r="J189" s="9" t="str">
        <f>[2]หน้าผ้า!M198</f>
        <v>+</v>
      </c>
      <c r="K189" s="9">
        <f>[2]หน้าผ้า!N198</f>
        <v>0</v>
      </c>
      <c r="L189" s="9" t="str">
        <f>[2]หน้าผ้า!R198</f>
        <v>บิด</v>
      </c>
      <c r="M189" s="10" t="str">
        <f>[2]หน้าผ้า!T198</f>
        <v>ไม่สวมถุงใน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 t="str">
        <f>[2]หน้าผ้า!Z198</f>
        <v xml:space="preserve">300กระสอบแบนเต็มใบ </v>
      </c>
      <c r="T189" s="12">
        <f>[2]หน้าผ้า!X198</f>
        <v>45950</v>
      </c>
      <c r="U189" s="11">
        <f>[2]หน้าผ้า!AA198</f>
        <v>5000</v>
      </c>
      <c r="V189" s="10">
        <f>[2]หน้าผ้า!AJ198</f>
        <v>0</v>
      </c>
      <c r="W189" s="10">
        <f>[2]หน้าผ้า!AL198</f>
        <v>5000</v>
      </c>
      <c r="X189" s="10">
        <f>[2]หน้าผ้า!AM198</f>
        <v>0</v>
      </c>
      <c r="Y189" s="10">
        <f>[2]หน้าผ้า!AN198</f>
        <v>5250</v>
      </c>
      <c r="Z189" s="9" t="str">
        <f>[2]หน้าผ้า!AO198</f>
        <v>WSWT2025850</v>
      </c>
      <c r="AA189" s="8">
        <f>[2]หน้าผ้า!AQ198</f>
        <v>5657.85</v>
      </c>
      <c r="AB189" s="8">
        <f>[2]หน้าผ้า!AR198</f>
        <v>0</v>
      </c>
      <c r="AC189" s="8">
        <f>[2]หน้าผ้า!AS198</f>
        <v>5657.85</v>
      </c>
      <c r="AD189" s="8">
        <f>[2]หน้าผ้า!AT198</f>
        <v>0</v>
      </c>
      <c r="AE189" s="8">
        <f>[2]หน้าผ้า!AU198</f>
        <v>0</v>
      </c>
      <c r="AF189" s="8">
        <f>[2]หน้าผ้า!AI198</f>
        <v>0</v>
      </c>
      <c r="AG189" s="1" t="str">
        <f>[3]หน้าผ้า!DC201</f>
        <v>ยังไม่ได้พิมพ์</v>
      </c>
      <c r="AH189" s="1" t="str">
        <f>[2]หน้าผ้า!DL198</f>
        <v>P7</v>
      </c>
      <c r="AI189" s="1">
        <f>[2]หน้าผ้า!DM198</f>
        <v>2</v>
      </c>
      <c r="AJ189" s="3">
        <f>[2]หน้าผ้า!DN198</f>
        <v>45950</v>
      </c>
      <c r="AK189" s="3">
        <f>[2]หน้าผ้า!DQ198</f>
        <v>0</v>
      </c>
      <c r="AL189" s="3">
        <f>[2]หน้าผ้า!DR198</f>
        <v>45941</v>
      </c>
      <c r="AM189" s="3">
        <f>[2]หน้าผ้า!DS198</f>
        <v>45948</v>
      </c>
      <c r="AN189" s="3">
        <f>[2]หน้าผ้า!DT198</f>
        <v>45949</v>
      </c>
      <c r="AO189" s="3">
        <f>[2]หน้าผ้า!DU198</f>
        <v>45949</v>
      </c>
      <c r="AP189" s="3">
        <f>[2]หน้าผ้า!DP198</f>
        <v>45945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งานพิมพ์</v>
      </c>
      <c r="AX189" s="2" t="str">
        <f>[2]หน้าผ้า!ED198</f>
        <v xml:space="preserve"> /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WRWT25850/WRWT25800</v>
      </c>
      <c r="BD189" s="56">
        <f>[2]หน้าผ้า!CA198</f>
        <v>445.71285000000012</v>
      </c>
    </row>
    <row r="190" spans="1:56" ht="27.75" customHeight="1" x14ac:dyDescent="0.45">
      <c r="A190" s="3">
        <f>[2]หน้าผ้า!C199</f>
        <v>45916</v>
      </c>
      <c r="B190" s="14" t="str">
        <f>[2]หน้าผ้า!B199</f>
        <v>MK68-001118</v>
      </c>
      <c r="C190" s="9" t="str">
        <f>[2]หน้าผ้า!E199</f>
        <v>บจก.ซันฟีด</v>
      </c>
      <c r="D190" s="13">
        <f>[2]หน้าผ้า!F199</f>
        <v>931</v>
      </c>
      <c r="E190" s="9">
        <f>[2]หน้าผ้า!G199</f>
        <v>20</v>
      </c>
      <c r="F190" s="9">
        <f>[2]หน้าผ้า!H199</f>
        <v>39</v>
      </c>
      <c r="G190" s="9" t="str">
        <f>[2]หน้าผ้า!I199</f>
        <v>ขาว</v>
      </c>
      <c r="H190" s="9">
        <f>[2]หน้าผ้า!J199</f>
        <v>0</v>
      </c>
      <c r="I190" s="9">
        <f>[2]หน้าผ้า!L199</f>
        <v>84</v>
      </c>
      <c r="J190" s="9" t="str">
        <f>[2]หน้าผ้า!M199</f>
        <v>+</v>
      </c>
      <c r="K190" s="9">
        <f>[2]หน้าผ้า!N199</f>
        <v>0</v>
      </c>
      <c r="L190" s="9" t="str">
        <f>[2]หน้าผ้า!R199</f>
        <v>บิด</v>
      </c>
      <c r="M190" s="10" t="str">
        <f>[2]หน้าผ้า!T199</f>
        <v>ไม่สวมถุงใน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 t="str">
        <f>[2]หน้าผ้า!Z199</f>
        <v xml:space="preserve">300กระสอบแบนเต็มใบ </v>
      </c>
      <c r="T190" s="12">
        <f>[2]หน้าผ้า!X199</f>
        <v>45950</v>
      </c>
      <c r="U190" s="11">
        <f>[2]หน้าผ้า!AA199</f>
        <v>5000</v>
      </c>
      <c r="V190" s="10">
        <f>[2]หน้าผ้า!AJ199</f>
        <v>0</v>
      </c>
      <c r="W190" s="10">
        <f>[2]หน้าผ้า!AL199</f>
        <v>5000</v>
      </c>
      <c r="X190" s="10">
        <f>[2]หน้าผ้า!AM199</f>
        <v>0</v>
      </c>
      <c r="Y190" s="10">
        <f>[2]หน้าผ้า!AN199</f>
        <v>5250</v>
      </c>
      <c r="Z190" s="9" t="str">
        <f>[2]หน้าผ้า!AO199</f>
        <v>WSWT2025850</v>
      </c>
      <c r="AA190" s="8">
        <f>[2]หน้าผ้า!AQ199</f>
        <v>5657.85</v>
      </c>
      <c r="AB190" s="8">
        <f>[2]หน้าผ้า!AR199</f>
        <v>0</v>
      </c>
      <c r="AC190" s="8">
        <f>[2]หน้าผ้า!AS199</f>
        <v>5657.85</v>
      </c>
      <c r="AD190" s="8">
        <f>[2]หน้าผ้า!AT199</f>
        <v>0</v>
      </c>
      <c r="AE190" s="8">
        <f>[2]หน้าผ้า!AU199</f>
        <v>0</v>
      </c>
      <c r="AF190" s="8">
        <f>[2]หน้าผ้า!AI199</f>
        <v>0</v>
      </c>
      <c r="AG190" s="1" t="str">
        <f>[3]หน้าผ้า!DC202</f>
        <v>ยังไม่ได้พิมพ์</v>
      </c>
      <c r="AH190" s="1" t="str">
        <f>[2]หน้าผ้า!DL199</f>
        <v>P7</v>
      </c>
      <c r="AI190" s="1">
        <f>[2]หน้าผ้า!DM199</f>
        <v>2</v>
      </c>
      <c r="AJ190" s="3">
        <f>[2]หน้าผ้า!DN199</f>
        <v>45950</v>
      </c>
      <c r="AK190" s="3">
        <f>[2]หน้าผ้า!DQ199</f>
        <v>0</v>
      </c>
      <c r="AL190" s="3">
        <f>[2]หน้าผ้า!DR199</f>
        <v>45941</v>
      </c>
      <c r="AM190" s="3">
        <f>[2]หน้าผ้า!DS199</f>
        <v>45948</v>
      </c>
      <c r="AN190" s="3">
        <f>[2]หน้าผ้า!DT199</f>
        <v>45949</v>
      </c>
      <c r="AO190" s="3">
        <f>[2]หน้าผ้า!DU199</f>
        <v>45949</v>
      </c>
      <c r="AP190" s="3">
        <f>[2]หน้าผ้า!DP199</f>
        <v>45945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 t="str">
        <f>[2]หน้าผ้า!EC199</f>
        <v>งานพิมพ์</v>
      </c>
      <c r="AX190" s="2" t="str">
        <f>[2]หน้าผ้า!ED199</f>
        <v xml:space="preserve"> /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WRWT25850/WRWT25800</v>
      </c>
      <c r="BD190" s="56">
        <f>[2]หน้าผ้า!CA199</f>
        <v>445.71285000000012</v>
      </c>
    </row>
    <row r="191" spans="1:56" ht="27.75" customHeight="1" x14ac:dyDescent="0.45">
      <c r="A191" s="3">
        <f>[2]หน้าผ้า!C200</f>
        <v>45916</v>
      </c>
      <c r="B191" s="14" t="str">
        <f>[2]หน้าผ้า!B200</f>
        <v>MK68-001118</v>
      </c>
      <c r="C191" s="9" t="str">
        <f>[2]หน้าผ้า!E200</f>
        <v>บจก.ซันฟีด</v>
      </c>
      <c r="D191" s="13" t="str">
        <f>[2]หน้าผ้า!F200</f>
        <v>953 เอส</v>
      </c>
      <c r="E191" s="9">
        <f>[2]หน้าผ้า!G200</f>
        <v>20</v>
      </c>
      <c r="F191" s="9">
        <f>[2]หน้าผ้า!H200</f>
        <v>39</v>
      </c>
      <c r="G191" s="9" t="str">
        <f>[2]หน้าผ้า!I200</f>
        <v>ขาว</v>
      </c>
      <c r="H191" s="9">
        <f>[2]หน้าผ้า!J200</f>
        <v>0</v>
      </c>
      <c r="I191" s="9">
        <f>[2]หน้าผ้า!L200</f>
        <v>84</v>
      </c>
      <c r="J191" s="9" t="str">
        <f>[2]หน้าผ้า!M200</f>
        <v>+</v>
      </c>
      <c r="K191" s="9">
        <f>[2]หน้าผ้า!N200</f>
        <v>0</v>
      </c>
      <c r="L191" s="9" t="str">
        <f>[2]หน้าผ้า!R200</f>
        <v>บิด</v>
      </c>
      <c r="M191" s="10" t="str">
        <f>[2]หน้าผ้า!T200</f>
        <v>ไม่สวมถุงใน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 t="str">
        <f>[2]หน้าผ้า!Z200</f>
        <v xml:space="preserve">300กระสอบแบนเต็มใบ </v>
      </c>
      <c r="T191" s="12">
        <f>[2]หน้าผ้า!X200</f>
        <v>45950</v>
      </c>
      <c r="U191" s="11">
        <f>[2]หน้าผ้า!AA200</f>
        <v>2500</v>
      </c>
      <c r="V191" s="10">
        <f>[2]หน้าผ้า!AJ200</f>
        <v>0</v>
      </c>
      <c r="W191" s="10">
        <f>[2]หน้าผ้า!AL200</f>
        <v>2500</v>
      </c>
      <c r="X191" s="10">
        <f>[2]หน้าผ้า!AM200</f>
        <v>0</v>
      </c>
      <c r="Y191" s="10">
        <f>[2]หน้าผ้า!AN200</f>
        <v>2625</v>
      </c>
      <c r="Z191" s="9" t="str">
        <f>[2]หน้าผ้า!AO200</f>
        <v>WSWT2025850</v>
      </c>
      <c r="AA191" s="8">
        <f>[2]หน้าผ้า!AQ200</f>
        <v>2828.9250000000002</v>
      </c>
      <c r="AB191" s="8">
        <f>[2]หน้าผ้า!AR200</f>
        <v>0</v>
      </c>
      <c r="AC191" s="8">
        <f>[2]หน้าผ้า!AS200</f>
        <v>2828.9250000000002</v>
      </c>
      <c r="AD191" s="8">
        <f>[2]หน้าผ้า!AT200</f>
        <v>0</v>
      </c>
      <c r="AE191" s="8">
        <f>[2]หน้าผ้า!AU200</f>
        <v>0</v>
      </c>
      <c r="AF191" s="8">
        <f>[2]หน้าผ้า!AI200</f>
        <v>0</v>
      </c>
      <c r="AG191" s="1" t="str">
        <f>[3]หน้าผ้า!DC203</f>
        <v>ยังไม่ได้พิมพ์</v>
      </c>
      <c r="AH191" s="1" t="str">
        <f>[2]หน้าผ้า!DL200</f>
        <v>P7</v>
      </c>
      <c r="AI191" s="1">
        <f>[2]หน้าผ้า!DM200</f>
        <v>2</v>
      </c>
      <c r="AJ191" s="3">
        <f>[2]หน้าผ้า!DN200</f>
        <v>45950</v>
      </c>
      <c r="AK191" s="3">
        <f>[2]หน้าผ้า!DQ200</f>
        <v>0</v>
      </c>
      <c r="AL191" s="3">
        <f>[2]หน้าผ้า!DR200</f>
        <v>45941</v>
      </c>
      <c r="AM191" s="3">
        <f>[2]หน้าผ้า!DS200</f>
        <v>45948</v>
      </c>
      <c r="AN191" s="3">
        <f>[2]หน้าผ้า!DT200</f>
        <v>45949</v>
      </c>
      <c r="AO191" s="3">
        <f>[2]หน้าผ้า!DU200</f>
        <v>45949</v>
      </c>
      <c r="AP191" s="3">
        <f>[2]หน้าผ้า!DP200</f>
        <v>45945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งานพิมพ์</v>
      </c>
      <c r="AX191" s="2" t="str">
        <f>[2]หน้าผ้า!ED200</f>
        <v xml:space="preserve"> /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WRWT25850/WRWT25800</v>
      </c>
      <c r="BD191" s="56">
        <f>[2]หน้าผ้า!CA200</f>
        <v>222.85642500000006</v>
      </c>
    </row>
    <row r="192" spans="1:56" ht="27.75" customHeight="1" x14ac:dyDescent="0.45">
      <c r="A192" s="3">
        <f>[2]หน้าผ้า!C201</f>
        <v>45916</v>
      </c>
      <c r="B192" s="14" t="str">
        <f>[2]หน้าผ้า!B201</f>
        <v>MK68-001118</v>
      </c>
      <c r="C192" s="9" t="str">
        <f>[2]หน้าผ้า!E201</f>
        <v>บจก.ซันฟีด</v>
      </c>
      <c r="D192" s="13">
        <f>[2]หน้าผ้า!F201</f>
        <v>932</v>
      </c>
      <c r="E192" s="9">
        <f>[2]หน้าผ้า!G201</f>
        <v>20</v>
      </c>
      <c r="F192" s="9">
        <f>[2]หน้าผ้า!H201</f>
        <v>38</v>
      </c>
      <c r="G192" s="9" t="str">
        <f>[2]หน้าผ้า!I201</f>
        <v>ขาว</v>
      </c>
      <c r="H192" s="9">
        <f>[2]หน้าผ้า!J201</f>
        <v>0</v>
      </c>
      <c r="I192" s="9">
        <f>[2]หน้าผ้า!L201</f>
        <v>82</v>
      </c>
      <c r="J192" s="9" t="str">
        <f>[2]หน้าผ้า!M201</f>
        <v>+</v>
      </c>
      <c r="K192" s="9">
        <f>[2]หน้าผ้า!N201</f>
        <v>0</v>
      </c>
      <c r="L192" s="9" t="str">
        <f>[2]หน้าผ้า!R201</f>
        <v>บิด</v>
      </c>
      <c r="M192" s="10" t="str">
        <f>[2]หน้าผ้า!T201</f>
        <v>ไม่สวมถุงใน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 t="str">
        <f>[2]หน้าผ้า!Z201</f>
        <v xml:space="preserve">300กระสอบแบนเต็มใบ </v>
      </c>
      <c r="T192" s="12">
        <f>[2]หน้าผ้า!X201</f>
        <v>45950</v>
      </c>
      <c r="U192" s="11">
        <f>[2]หน้าผ้า!AA201</f>
        <v>2500</v>
      </c>
      <c r="V192" s="10">
        <f>[2]หน้าผ้า!AJ201</f>
        <v>0</v>
      </c>
      <c r="W192" s="10">
        <f>[2]หน้าผ้า!AL201</f>
        <v>2500</v>
      </c>
      <c r="X192" s="10">
        <f>[2]หน้าผ้า!AM201</f>
        <v>0</v>
      </c>
      <c r="Y192" s="10">
        <f>[2]หน้าผ้า!AN201</f>
        <v>2625</v>
      </c>
      <c r="Z192" s="9" t="str">
        <f>[2]หน้าผ้า!AO201</f>
        <v>WSWT2025850</v>
      </c>
      <c r="AA192" s="8">
        <f>[2]หน้าผ้า!AQ201</f>
        <v>2759.0749999999998</v>
      </c>
      <c r="AB192" s="8">
        <f>[2]หน้าผ้า!AR201</f>
        <v>0</v>
      </c>
      <c r="AC192" s="8">
        <f>[2]หน้าผ้า!AS201</f>
        <v>2759.0749999999998</v>
      </c>
      <c r="AD192" s="8">
        <f>[2]หน้าผ้า!AT201</f>
        <v>0</v>
      </c>
      <c r="AE192" s="8">
        <f>[2]หน้าผ้า!AU201</f>
        <v>0</v>
      </c>
      <c r="AF192" s="8">
        <f>[2]หน้าผ้า!AI201</f>
        <v>0</v>
      </c>
      <c r="AG192" s="1" t="str">
        <f>[3]หน้าผ้า!DC204</f>
        <v>ยังไม่ได้พิมพ์</v>
      </c>
      <c r="AH192" s="1" t="str">
        <f>[2]หน้าผ้า!DL201</f>
        <v>P7</v>
      </c>
      <c r="AI192" s="1">
        <f>[2]หน้าผ้า!DM201</f>
        <v>2</v>
      </c>
      <c r="AJ192" s="3">
        <f>[2]หน้าผ้า!DN201</f>
        <v>45950</v>
      </c>
      <c r="AK192" s="3">
        <f>[2]หน้าผ้า!DQ201</f>
        <v>0</v>
      </c>
      <c r="AL192" s="3">
        <f>[2]หน้าผ้า!DR201</f>
        <v>45941</v>
      </c>
      <c r="AM192" s="3">
        <f>[2]หน้าผ้า!DS201</f>
        <v>45948</v>
      </c>
      <c r="AN192" s="3">
        <f>[2]หน้าผ้า!DT201</f>
        <v>45949</v>
      </c>
      <c r="AO192" s="3">
        <f>[2]หน้าผ้า!DU201</f>
        <v>45949</v>
      </c>
      <c r="AP192" s="3">
        <f>[2]หน้าผ้า!DP201</f>
        <v>45945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 t="str">
        <f>[2]หน้าผ้า!EC201</f>
        <v>งานพิมพ์</v>
      </c>
      <c r="AX192" s="2" t="str">
        <f>[2]หน้าผ้า!ED201</f>
        <v xml:space="preserve"> /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WRWT25850/WRWT25800</v>
      </c>
      <c r="BD192" s="56">
        <f>[2]หน้าผ้า!CA201</f>
        <v>217.3537972222222</v>
      </c>
    </row>
    <row r="193" spans="1:56" ht="27.75" customHeight="1" x14ac:dyDescent="0.45">
      <c r="A193" s="3">
        <f>[2]หน้าผ้า!C202</f>
        <v>45916</v>
      </c>
      <c r="B193" s="14" t="str">
        <f>[2]หน้าผ้า!B202</f>
        <v>MK68-001118</v>
      </c>
      <c r="C193" s="9" t="str">
        <f>[2]หน้าผ้า!E202</f>
        <v>บจก.ซันฟีด</v>
      </c>
      <c r="D193" s="13" t="str">
        <f>[2]หน้าผ้า!F202</f>
        <v>915 เอ็ม</v>
      </c>
      <c r="E193" s="9">
        <f>[2]หน้าผ้า!G202</f>
        <v>20</v>
      </c>
      <c r="F193" s="9">
        <f>[2]หน้าผ้า!H202</f>
        <v>39</v>
      </c>
      <c r="G193" s="9" t="str">
        <f>[2]หน้าผ้า!I202</f>
        <v>ขาว</v>
      </c>
      <c r="H193" s="9">
        <f>[2]หน้าผ้า!J202</f>
        <v>0</v>
      </c>
      <c r="I193" s="9">
        <f>[2]หน้าผ้า!L202</f>
        <v>84</v>
      </c>
      <c r="J193" s="9" t="str">
        <f>[2]หน้าผ้า!M202</f>
        <v>+</v>
      </c>
      <c r="K193" s="9">
        <f>[2]หน้าผ้า!N202</f>
        <v>0</v>
      </c>
      <c r="L193" s="9" t="str">
        <f>[2]หน้าผ้า!R202</f>
        <v>บิด</v>
      </c>
      <c r="M193" s="10" t="str">
        <f>[2]หน้าผ้า!T202</f>
        <v>ไม่สวมถุงใน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 t="str">
        <f>[2]หน้าผ้า!Z202</f>
        <v xml:space="preserve">300กระสอบแบนเต็มใบ </v>
      </c>
      <c r="T193" s="12">
        <f>[2]หน้าผ้า!X202</f>
        <v>45951</v>
      </c>
      <c r="U193" s="11">
        <f>[2]หน้าผ้า!AA202</f>
        <v>5000</v>
      </c>
      <c r="V193" s="10">
        <f>[2]หน้าผ้า!AJ202</f>
        <v>0</v>
      </c>
      <c r="W193" s="10">
        <f>[2]หน้าผ้า!AL202</f>
        <v>5000</v>
      </c>
      <c r="X193" s="10">
        <f>[2]หน้าผ้า!AM202</f>
        <v>0</v>
      </c>
      <c r="Y193" s="10">
        <f>[2]หน้าผ้า!AN202</f>
        <v>5250</v>
      </c>
      <c r="Z193" s="9" t="str">
        <f>[2]หน้าผ้า!AO202</f>
        <v>WSWT2025850</v>
      </c>
      <c r="AA193" s="8">
        <f>[2]หน้าผ้า!AQ202</f>
        <v>5657.85</v>
      </c>
      <c r="AB193" s="8">
        <f>[2]หน้าผ้า!AR202</f>
        <v>0</v>
      </c>
      <c r="AC193" s="8">
        <f>[2]หน้าผ้า!AS202</f>
        <v>5657.85</v>
      </c>
      <c r="AD193" s="8">
        <f>[2]หน้าผ้า!AT202</f>
        <v>0</v>
      </c>
      <c r="AE193" s="8">
        <f>[2]หน้าผ้า!AU202</f>
        <v>0</v>
      </c>
      <c r="AF193" s="8">
        <f>[2]หน้าผ้า!AI202</f>
        <v>0</v>
      </c>
      <c r="AG193" s="1" t="str">
        <f>[3]หน้าผ้า!DC205</f>
        <v>ยังไม่ได้พิมพ์</v>
      </c>
      <c r="AH193" s="1" t="str">
        <f>[2]หน้าผ้า!DL202</f>
        <v>P7</v>
      </c>
      <c r="AI193" s="1">
        <f>[2]หน้าผ้า!DM202</f>
        <v>2</v>
      </c>
      <c r="AJ193" s="3">
        <f>[2]หน้าผ้า!DN202</f>
        <v>45951</v>
      </c>
      <c r="AK193" s="3">
        <f>[2]หน้าผ้า!DQ202</f>
        <v>0</v>
      </c>
      <c r="AL193" s="3">
        <f>[2]หน้าผ้า!DR202</f>
        <v>45942</v>
      </c>
      <c r="AM193" s="3">
        <f>[2]หน้าผ้า!DS202</f>
        <v>45949</v>
      </c>
      <c r="AN193" s="3">
        <f>[2]หน้าผ้า!DT202</f>
        <v>45950</v>
      </c>
      <c r="AO193" s="3">
        <f>[2]หน้าผ้า!DU202</f>
        <v>45950</v>
      </c>
      <c r="AP193" s="3">
        <f>[2]หน้าผ้า!DP202</f>
        <v>45946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งานพิมพ์</v>
      </c>
      <c r="AX193" s="2" t="str">
        <f>[2]หน้าผ้า!ED202</f>
        <v xml:space="preserve"> /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WRWT25850/WRWT25800</v>
      </c>
      <c r="BD193" s="56">
        <f>[2]หน้าผ้า!CA202</f>
        <v>445.71285000000012</v>
      </c>
    </row>
    <row r="194" spans="1:56" ht="27.75" customHeight="1" x14ac:dyDescent="0.45">
      <c r="A194" s="3">
        <f>[2]หน้าผ้า!C203</f>
        <v>45916</v>
      </c>
      <c r="B194" s="14" t="str">
        <f>[2]หน้าผ้า!B203</f>
        <v>MK68-001118</v>
      </c>
      <c r="C194" s="9" t="str">
        <f>[2]หน้าผ้า!E203</f>
        <v>บจก.ซันฟีด</v>
      </c>
      <c r="D194" s="13" t="str">
        <f>[2]หน้าผ้า!F203</f>
        <v>915 พี</v>
      </c>
      <c r="E194" s="9">
        <f>[2]หน้าผ้า!G203</f>
        <v>20</v>
      </c>
      <c r="F194" s="9">
        <f>[2]หน้าผ้า!H203</f>
        <v>39</v>
      </c>
      <c r="G194" s="9" t="str">
        <f>[2]หน้าผ้า!I203</f>
        <v>ขาว</v>
      </c>
      <c r="H194" s="9">
        <f>[2]หน้าผ้า!J203</f>
        <v>0</v>
      </c>
      <c r="I194" s="9">
        <f>[2]หน้าผ้า!L203</f>
        <v>84</v>
      </c>
      <c r="J194" s="9" t="str">
        <f>[2]หน้าผ้า!M203</f>
        <v>+</v>
      </c>
      <c r="K194" s="9">
        <f>[2]หน้าผ้า!N203</f>
        <v>0</v>
      </c>
      <c r="L194" s="9" t="str">
        <f>[2]หน้าผ้า!R203</f>
        <v>บิด</v>
      </c>
      <c r="M194" s="10" t="str">
        <f>[2]หน้าผ้า!T203</f>
        <v>ไม่สวมถุงใน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 t="str">
        <f>[2]หน้าผ้า!Z203</f>
        <v xml:space="preserve">300กระสอบแบนเต็มใบ </v>
      </c>
      <c r="T194" s="12">
        <f>[2]หน้าผ้า!X203</f>
        <v>45951</v>
      </c>
      <c r="U194" s="11">
        <f>[2]หน้าผ้า!AA203</f>
        <v>5000</v>
      </c>
      <c r="V194" s="10">
        <f>[2]หน้าผ้า!AJ203</f>
        <v>0</v>
      </c>
      <c r="W194" s="10">
        <f>[2]หน้าผ้า!AL203</f>
        <v>5000</v>
      </c>
      <c r="X194" s="10">
        <f>[2]หน้าผ้า!AM203</f>
        <v>0</v>
      </c>
      <c r="Y194" s="10">
        <f>[2]หน้าผ้า!AN203</f>
        <v>5250</v>
      </c>
      <c r="Z194" s="9" t="str">
        <f>[2]หน้าผ้า!AO203</f>
        <v>WSWT2025850</v>
      </c>
      <c r="AA194" s="8">
        <f>[2]หน้าผ้า!AQ203</f>
        <v>5657.85</v>
      </c>
      <c r="AB194" s="8">
        <f>[2]หน้าผ้า!AR203</f>
        <v>0</v>
      </c>
      <c r="AC194" s="8">
        <f>[2]หน้าผ้า!AS203</f>
        <v>5657.85</v>
      </c>
      <c r="AD194" s="8">
        <f>[2]หน้าผ้า!AT203</f>
        <v>0</v>
      </c>
      <c r="AE194" s="8">
        <f>[2]หน้าผ้า!AU203</f>
        <v>0</v>
      </c>
      <c r="AF194" s="8">
        <f>[2]หน้าผ้า!AI203</f>
        <v>0</v>
      </c>
      <c r="AG194" s="1" t="str">
        <f>[3]หน้าผ้า!DC206</f>
        <v>ยังไม่ได้พิมพ์</v>
      </c>
      <c r="AH194" s="1" t="str">
        <f>[2]หน้าผ้า!DL203</f>
        <v>P7</v>
      </c>
      <c r="AI194" s="1">
        <f>[2]หน้าผ้า!DM203</f>
        <v>2</v>
      </c>
      <c r="AJ194" s="3">
        <f>[2]หน้าผ้า!DN203</f>
        <v>45951</v>
      </c>
      <c r="AK194" s="3">
        <f>[2]หน้าผ้า!DQ203</f>
        <v>0</v>
      </c>
      <c r="AL194" s="3">
        <f>[2]หน้าผ้า!DR203</f>
        <v>45942</v>
      </c>
      <c r="AM194" s="3">
        <f>[2]หน้าผ้า!DS203</f>
        <v>45949</v>
      </c>
      <c r="AN194" s="3">
        <f>[2]หน้าผ้า!DT203</f>
        <v>45950</v>
      </c>
      <c r="AO194" s="3">
        <f>[2]หน้าผ้า!DU203</f>
        <v>45950</v>
      </c>
      <c r="AP194" s="3">
        <f>[2]หน้าผ้า!DP203</f>
        <v>45946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งานพิมพ์</v>
      </c>
      <c r="AX194" s="2" t="str">
        <f>[2]หน้าผ้า!ED203</f>
        <v xml:space="preserve"> /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WRWT25850/WRWT25800</v>
      </c>
      <c r="BD194" s="56">
        <f>[2]หน้าผ้า!CA203</f>
        <v>445.71285000000012</v>
      </c>
    </row>
    <row r="195" spans="1:56" ht="27.75" customHeight="1" x14ac:dyDescent="0.45">
      <c r="A195" s="3">
        <f>[2]หน้าผ้า!C204</f>
        <v>45916</v>
      </c>
      <c r="B195" s="14" t="str">
        <f>[2]หน้าผ้า!B204</f>
        <v>MK68-001118</v>
      </c>
      <c r="C195" s="9" t="str">
        <f>[2]หน้าผ้า!E204</f>
        <v>บจก.ซันฟีด</v>
      </c>
      <c r="D195" s="13" t="str">
        <f>[2]หน้าผ้า!F204</f>
        <v>ไก่เนื้อ สระบุรี2</v>
      </c>
      <c r="E195" s="9">
        <f>[2]หน้าผ้า!G204</f>
        <v>20</v>
      </c>
      <c r="F195" s="9">
        <f>[2]หน้าผ้า!H204</f>
        <v>39</v>
      </c>
      <c r="G195" s="9" t="str">
        <f>[2]หน้าผ้า!I204</f>
        <v>ขาว</v>
      </c>
      <c r="H195" s="9">
        <f>[2]หน้าผ้า!J204</f>
        <v>0</v>
      </c>
      <c r="I195" s="9">
        <f>[2]หน้าผ้า!L204</f>
        <v>84</v>
      </c>
      <c r="J195" s="9" t="str">
        <f>[2]หน้าผ้า!M204</f>
        <v>+</v>
      </c>
      <c r="K195" s="9">
        <f>[2]หน้าผ้า!N204</f>
        <v>0</v>
      </c>
      <c r="L195" s="9" t="str">
        <f>[2]หน้าผ้า!R204</f>
        <v>บิด</v>
      </c>
      <c r="M195" s="10" t="str">
        <f>[2]หน้าผ้า!T204</f>
        <v>ไม่สวมถุงใน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 t="str">
        <f>[2]หน้าผ้า!Z204</f>
        <v xml:space="preserve">300กระสอบแบนเต็มใบ </v>
      </c>
      <c r="T195" s="12">
        <f>[2]หน้าผ้า!X204</f>
        <v>45951</v>
      </c>
      <c r="U195" s="11">
        <f>[2]หน้าผ้า!AA204</f>
        <v>2500</v>
      </c>
      <c r="V195" s="10">
        <f>[2]หน้าผ้า!AJ204</f>
        <v>0</v>
      </c>
      <c r="W195" s="10">
        <f>[2]หน้าผ้า!AL204</f>
        <v>2500</v>
      </c>
      <c r="X195" s="10">
        <f>[2]หน้าผ้า!AM204</f>
        <v>0</v>
      </c>
      <c r="Y195" s="10">
        <f>[2]หน้าผ้า!AN204</f>
        <v>2625</v>
      </c>
      <c r="Z195" s="9" t="str">
        <f>[2]หน้าผ้า!AO204</f>
        <v>WSWT2025850</v>
      </c>
      <c r="AA195" s="8">
        <f>[2]หน้าผ้า!AQ204</f>
        <v>2828.9250000000002</v>
      </c>
      <c r="AB195" s="8">
        <f>[2]หน้าผ้า!AR204</f>
        <v>0</v>
      </c>
      <c r="AC195" s="8">
        <f>[2]หน้าผ้า!AS204</f>
        <v>2828.9250000000002</v>
      </c>
      <c r="AD195" s="8">
        <f>[2]หน้าผ้า!AT204</f>
        <v>0</v>
      </c>
      <c r="AE195" s="8">
        <f>[2]หน้าผ้า!AU204</f>
        <v>0</v>
      </c>
      <c r="AF195" s="8">
        <f>[2]หน้าผ้า!AI204</f>
        <v>0</v>
      </c>
      <c r="AG195" s="1" t="str">
        <f>[3]หน้าผ้า!DC207</f>
        <v>ยังไม่ได้พิมพ์</v>
      </c>
      <c r="AH195" s="1" t="str">
        <f>[2]หน้าผ้า!DL204</f>
        <v>P7</v>
      </c>
      <c r="AI195" s="1">
        <f>[2]หน้าผ้า!DM204</f>
        <v>2</v>
      </c>
      <c r="AJ195" s="3">
        <f>[2]หน้าผ้า!DN204</f>
        <v>45951</v>
      </c>
      <c r="AK195" s="3">
        <f>[2]หน้าผ้า!DQ204</f>
        <v>0</v>
      </c>
      <c r="AL195" s="3">
        <f>[2]หน้าผ้า!DR204</f>
        <v>45942</v>
      </c>
      <c r="AM195" s="3">
        <f>[2]หน้าผ้า!DS204</f>
        <v>45949</v>
      </c>
      <c r="AN195" s="3">
        <f>[2]หน้าผ้า!DT204</f>
        <v>45950</v>
      </c>
      <c r="AO195" s="3">
        <f>[2]หน้าผ้า!DU204</f>
        <v>45950</v>
      </c>
      <c r="AP195" s="3">
        <f>[2]หน้าผ้า!DP204</f>
        <v>45946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 t="str">
        <f>[2]หน้าผ้า!EC204</f>
        <v>งานพิมพ์</v>
      </c>
      <c r="AX195" s="2" t="str">
        <f>[2]หน้าผ้า!ED204</f>
        <v xml:space="preserve"> /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WRWT25850/WRWT25800</v>
      </c>
      <c r="BD195" s="56">
        <f>[2]หน้าผ้า!CA204</f>
        <v>222.85642500000006</v>
      </c>
    </row>
    <row r="196" spans="1:56" ht="27.75" customHeight="1" x14ac:dyDescent="0.45">
      <c r="A196" s="3">
        <f>[2]หน้าผ้า!C205</f>
        <v>45916</v>
      </c>
      <c r="B196" s="14" t="str">
        <f>[2]หน้าผ้า!B205</f>
        <v>MK68-001118</v>
      </c>
      <c r="C196" s="9" t="str">
        <f>[2]หน้าผ้า!E205</f>
        <v>บจก.ซันฟีด</v>
      </c>
      <c r="D196" s="13">
        <f>[2]หน้าผ้า!F205</f>
        <v>935</v>
      </c>
      <c r="E196" s="9">
        <f>[2]หน้าผ้า!G205</f>
        <v>20</v>
      </c>
      <c r="F196" s="9">
        <f>[2]หน้าผ้า!H205</f>
        <v>37</v>
      </c>
      <c r="G196" s="9" t="str">
        <f>[2]หน้าผ้า!I205</f>
        <v>ขาว</v>
      </c>
      <c r="H196" s="9">
        <f>[2]หน้าผ้า!J205</f>
        <v>0</v>
      </c>
      <c r="I196" s="9">
        <f>[2]หน้าผ้า!L205</f>
        <v>80</v>
      </c>
      <c r="J196" s="9" t="str">
        <f>[2]หน้าผ้า!M205</f>
        <v>+</v>
      </c>
      <c r="K196" s="9">
        <f>[2]หน้าผ้า!N205</f>
        <v>0</v>
      </c>
      <c r="L196" s="9" t="str">
        <f>[2]หน้าผ้า!R205</f>
        <v>บิด</v>
      </c>
      <c r="M196" s="10" t="str">
        <f>[2]หน้าผ้า!T205</f>
        <v>ไม่สวมถุงใน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 t="str">
        <f>[2]หน้าผ้า!Z205</f>
        <v xml:space="preserve">300กระสอบแบนเต็มใบ </v>
      </c>
      <c r="T196" s="12">
        <f>[2]หน้าผ้า!X205</f>
        <v>45951</v>
      </c>
      <c r="U196" s="11">
        <f>[2]หน้าผ้า!AA205</f>
        <v>5000</v>
      </c>
      <c r="V196" s="10">
        <f>[2]หน้าผ้า!AJ205</f>
        <v>0</v>
      </c>
      <c r="W196" s="10">
        <f>[2]หน้าผ้า!AL205</f>
        <v>5000</v>
      </c>
      <c r="X196" s="10">
        <f>[2]หน้าผ้า!AM205</f>
        <v>0</v>
      </c>
      <c r="Y196" s="10">
        <f>[2]หน้าผ้า!AN205</f>
        <v>5250</v>
      </c>
      <c r="Z196" s="9" t="str">
        <f>[2]หน้าผ้า!AO205</f>
        <v>WSWT2025850</v>
      </c>
      <c r="AA196" s="8">
        <f>[2]หน้าผ้า!AQ205</f>
        <v>5378.4500000000007</v>
      </c>
      <c r="AB196" s="8">
        <f>[2]หน้าผ้า!AR205</f>
        <v>0</v>
      </c>
      <c r="AC196" s="8">
        <f>[2]หน้าผ้า!AS205</f>
        <v>5378.4500000000007</v>
      </c>
      <c r="AD196" s="8">
        <f>[2]หน้าผ้า!AT205</f>
        <v>0</v>
      </c>
      <c r="AE196" s="8">
        <f>[2]หน้าผ้า!AU205</f>
        <v>0</v>
      </c>
      <c r="AF196" s="8">
        <f>[2]หน้าผ้า!AI205</f>
        <v>0</v>
      </c>
      <c r="AG196" s="1" t="str">
        <f>[3]หน้าผ้า!DC208</f>
        <v>ยังไม่ได้พิมพ์</v>
      </c>
      <c r="AH196" s="1" t="str">
        <f>[2]หน้าผ้า!DL205</f>
        <v>P7</v>
      </c>
      <c r="AI196" s="1">
        <f>[2]หน้าผ้า!DM205</f>
        <v>2</v>
      </c>
      <c r="AJ196" s="3">
        <f>[2]หน้าผ้า!DN205</f>
        <v>45951</v>
      </c>
      <c r="AK196" s="3">
        <f>[2]หน้าผ้า!DQ205</f>
        <v>0</v>
      </c>
      <c r="AL196" s="3">
        <f>[2]หน้าผ้า!DR205</f>
        <v>45942</v>
      </c>
      <c r="AM196" s="3">
        <f>[2]หน้าผ้า!DS205</f>
        <v>45949</v>
      </c>
      <c r="AN196" s="3">
        <f>[2]หน้าผ้า!DT205</f>
        <v>45950</v>
      </c>
      <c r="AO196" s="3">
        <f>[2]หน้าผ้า!DU205</f>
        <v>45950</v>
      </c>
      <c r="AP196" s="3">
        <f>[2]หน้าผ้า!DP205</f>
        <v>45946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 t="str">
        <f>[2]หน้าผ้า!EC205</f>
        <v>งานพิมพ์</v>
      </c>
      <c r="AX196" s="2" t="str">
        <f>[2]หน้าผ้า!ED205</f>
        <v xml:space="preserve"> /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WRWT25850/WRWT25800</v>
      </c>
      <c r="BD196" s="56">
        <f>[2]หน้าผ้า!CA205</f>
        <v>423.7023388888889</v>
      </c>
    </row>
    <row r="197" spans="1:56" ht="27.75" customHeight="1" x14ac:dyDescent="0.45">
      <c r="A197" s="3">
        <f>[2]หน้าผ้า!C206</f>
        <v>45916</v>
      </c>
      <c r="B197" s="14" t="str">
        <f>[2]หน้าผ้า!B206</f>
        <v>MK68-001118</v>
      </c>
      <c r="C197" s="9" t="str">
        <f>[2]หน้าผ้า!E206</f>
        <v>บจก.ซันฟีด</v>
      </c>
      <c r="D197" s="13" t="str">
        <f>[2]หน้าผ้า!F206</f>
        <v>935 แอล</v>
      </c>
      <c r="E197" s="9">
        <f>[2]หน้าผ้า!G206</f>
        <v>20</v>
      </c>
      <c r="F197" s="9">
        <f>[2]หน้าผ้า!H206</f>
        <v>37</v>
      </c>
      <c r="G197" s="9" t="str">
        <f>[2]หน้าผ้า!I206</f>
        <v>ขาว</v>
      </c>
      <c r="H197" s="9">
        <f>[2]หน้าผ้า!J206</f>
        <v>0</v>
      </c>
      <c r="I197" s="9">
        <f>[2]หน้าผ้า!L206</f>
        <v>80</v>
      </c>
      <c r="J197" s="9" t="str">
        <f>[2]หน้าผ้า!M206</f>
        <v>+</v>
      </c>
      <c r="K197" s="9">
        <f>[2]หน้าผ้า!N206</f>
        <v>0</v>
      </c>
      <c r="L197" s="9" t="str">
        <f>[2]หน้าผ้า!R206</f>
        <v>บิด</v>
      </c>
      <c r="M197" s="10" t="str">
        <f>[2]หน้าผ้า!T206</f>
        <v>ไม่สวมถุงใน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 t="str">
        <f>[2]หน้าผ้า!Z206</f>
        <v xml:space="preserve">300กระสอบแบนเต็มใบ </v>
      </c>
      <c r="T197" s="12">
        <f>[2]หน้าผ้า!X206</f>
        <v>45951</v>
      </c>
      <c r="U197" s="11">
        <f>[2]หน้าผ้า!AA206</f>
        <v>5000</v>
      </c>
      <c r="V197" s="10">
        <f>[2]หน้าผ้า!AJ206</f>
        <v>0</v>
      </c>
      <c r="W197" s="10">
        <f>[2]หน้าผ้า!AL206</f>
        <v>5000</v>
      </c>
      <c r="X197" s="10">
        <f>[2]หน้าผ้า!AM206</f>
        <v>0</v>
      </c>
      <c r="Y197" s="10">
        <f>[2]หน้าผ้า!AN206</f>
        <v>5250</v>
      </c>
      <c r="Z197" s="9" t="str">
        <f>[2]หน้าผ้า!AO206</f>
        <v>WSWT2025850</v>
      </c>
      <c r="AA197" s="8">
        <f>[2]หน้าผ้า!AQ206</f>
        <v>5378.4500000000007</v>
      </c>
      <c r="AB197" s="8">
        <f>[2]หน้าผ้า!AR206</f>
        <v>0</v>
      </c>
      <c r="AC197" s="8">
        <f>[2]หน้าผ้า!AS206</f>
        <v>5378.4500000000007</v>
      </c>
      <c r="AD197" s="8">
        <f>[2]หน้าผ้า!AT206</f>
        <v>0</v>
      </c>
      <c r="AE197" s="8">
        <f>[2]หน้าผ้า!AU206</f>
        <v>0</v>
      </c>
      <c r="AF197" s="8">
        <f>[2]หน้าผ้า!AI206</f>
        <v>0</v>
      </c>
      <c r="AG197" s="1" t="str">
        <f>[3]หน้าผ้า!DC209</f>
        <v>ยังไม่ได้พิมพ์</v>
      </c>
      <c r="AH197" s="1" t="str">
        <f>[2]หน้าผ้า!DL206</f>
        <v>P7</v>
      </c>
      <c r="AI197" s="1">
        <f>[2]หน้าผ้า!DM206</f>
        <v>2</v>
      </c>
      <c r="AJ197" s="3">
        <f>[2]หน้าผ้า!DN206</f>
        <v>45951</v>
      </c>
      <c r="AK197" s="3">
        <f>[2]หน้าผ้า!DQ206</f>
        <v>0</v>
      </c>
      <c r="AL197" s="3">
        <f>[2]หน้าผ้า!DR206</f>
        <v>45942</v>
      </c>
      <c r="AM197" s="3">
        <f>[2]หน้าผ้า!DS206</f>
        <v>45949</v>
      </c>
      <c r="AN197" s="3">
        <f>[2]หน้าผ้า!DT206</f>
        <v>45950</v>
      </c>
      <c r="AO197" s="3">
        <f>[2]หน้าผ้า!DU206</f>
        <v>45950</v>
      </c>
      <c r="AP197" s="3">
        <f>[2]หน้าผ้า!DP206</f>
        <v>45946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 t="str">
        <f>[2]หน้าผ้า!EC206</f>
        <v>งานพิมพ์</v>
      </c>
      <c r="AX197" s="2" t="str">
        <f>[2]หน้าผ้า!ED206</f>
        <v xml:space="preserve"> /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WRWT25850/WRWT25800</v>
      </c>
      <c r="BD197" s="56">
        <f>[2]หน้าผ้า!CA206</f>
        <v>423.7023388888889</v>
      </c>
    </row>
    <row r="198" spans="1:56" ht="27.75" customHeight="1" x14ac:dyDescent="0.45">
      <c r="A198" s="3">
        <f>[2]หน้าผ้า!C207</f>
        <v>45916</v>
      </c>
      <c r="B198" s="14" t="str">
        <f>[2]หน้าผ้า!B207</f>
        <v>MK68-001118</v>
      </c>
      <c r="C198" s="9" t="str">
        <f>[2]หน้าผ้า!E207</f>
        <v>บจก.ซันฟีด</v>
      </c>
      <c r="D198" s="13" t="str">
        <f>[2]หน้าผ้า!F207</f>
        <v>935 เอ</v>
      </c>
      <c r="E198" s="9">
        <f>[2]หน้าผ้า!G207</f>
        <v>20</v>
      </c>
      <c r="F198" s="9">
        <f>[2]หน้าผ้า!H207</f>
        <v>37</v>
      </c>
      <c r="G198" s="9" t="str">
        <f>[2]หน้าผ้า!I207</f>
        <v>ขาว</v>
      </c>
      <c r="H198" s="9">
        <f>[2]หน้าผ้า!J207</f>
        <v>0</v>
      </c>
      <c r="I198" s="9">
        <f>[2]หน้าผ้า!L207</f>
        <v>80</v>
      </c>
      <c r="J198" s="9" t="str">
        <f>[2]หน้าผ้า!M207</f>
        <v>+</v>
      </c>
      <c r="K198" s="9">
        <f>[2]หน้าผ้า!N207</f>
        <v>0</v>
      </c>
      <c r="L198" s="9" t="str">
        <f>[2]หน้าผ้า!R207</f>
        <v>บิด</v>
      </c>
      <c r="M198" s="10" t="str">
        <f>[2]หน้าผ้า!T207</f>
        <v>ไม่สวมถุงใน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 t="str">
        <f>[2]หน้าผ้า!Z207</f>
        <v xml:space="preserve">300กระสอบแบนเต็มใบ </v>
      </c>
      <c r="T198" s="12">
        <f>[2]หน้าผ้า!X207</f>
        <v>45951</v>
      </c>
      <c r="U198" s="11">
        <f>[2]หน้าผ้า!AA207</f>
        <v>10000</v>
      </c>
      <c r="V198" s="10">
        <f>[2]หน้าผ้า!AJ207</f>
        <v>0</v>
      </c>
      <c r="W198" s="10">
        <f>[2]หน้าผ้า!AL207</f>
        <v>10000</v>
      </c>
      <c r="X198" s="10">
        <f>[2]หน้าผ้า!AM207</f>
        <v>0</v>
      </c>
      <c r="Y198" s="10">
        <f>[2]หน้าผ้า!AN207</f>
        <v>10500</v>
      </c>
      <c r="Z198" s="9" t="str">
        <f>[2]หน้าผ้า!AO207</f>
        <v>WSWT2025850</v>
      </c>
      <c r="AA198" s="8">
        <f>[2]หน้าผ้า!AQ207</f>
        <v>10756.900000000001</v>
      </c>
      <c r="AB198" s="8">
        <f>[2]หน้าผ้า!AR207</f>
        <v>10756.900000000001</v>
      </c>
      <c r="AC198" s="8">
        <f>[2]หน้าผ้า!AS207</f>
        <v>0</v>
      </c>
      <c r="AD198" s="8">
        <f>[2]หน้าผ้า!AT207</f>
        <v>0</v>
      </c>
      <c r="AE198" s="8">
        <f>[2]หน้าผ้า!AU207</f>
        <v>0</v>
      </c>
      <c r="AF198" s="8">
        <f>[2]หน้าผ้า!AI207</f>
        <v>0</v>
      </c>
      <c r="AG198" s="1" t="str">
        <f>[3]หน้าผ้า!DC210</f>
        <v>ยังไม่ได้พิมพ์</v>
      </c>
      <c r="AH198" s="1" t="str">
        <f>[2]หน้าผ้า!DL207</f>
        <v>P7</v>
      </c>
      <c r="AI198" s="1">
        <f>[2]หน้าผ้า!DM207</f>
        <v>2</v>
      </c>
      <c r="AJ198" s="3">
        <f>[2]หน้าผ้า!DN207</f>
        <v>45951</v>
      </c>
      <c r="AK198" s="3">
        <f>[2]หน้าผ้า!DQ207</f>
        <v>0</v>
      </c>
      <c r="AL198" s="3">
        <f>[2]หน้าผ้า!DR207</f>
        <v>45942</v>
      </c>
      <c r="AM198" s="3">
        <f>[2]หน้าผ้า!DS207</f>
        <v>45949</v>
      </c>
      <c r="AN198" s="3">
        <f>[2]หน้าผ้า!DT207</f>
        <v>45950</v>
      </c>
      <c r="AO198" s="3">
        <f>[2]หน้าผ้า!DU207</f>
        <v>45950</v>
      </c>
      <c r="AP198" s="3">
        <f>[2]หน้าผ้า!DP207</f>
        <v>45946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 t="str">
        <f>[2]หน้าผ้า!EC207</f>
        <v>งานพิมพ์</v>
      </c>
      <c r="AX198" s="2" t="str">
        <f>[2]หน้าผ้า!ED207</f>
        <v xml:space="preserve"> /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WRWT25850/WRWT25800</v>
      </c>
      <c r="BD198" s="56">
        <f>[2]หน้าผ้า!CA207</f>
        <v>0</v>
      </c>
    </row>
    <row r="199" spans="1:56" ht="27.75" customHeight="1" x14ac:dyDescent="0.45">
      <c r="A199" s="3">
        <f>[2]หน้าผ้า!C208</f>
        <v>45916</v>
      </c>
      <c r="B199" s="14" t="str">
        <f>[2]หน้าผ้า!B208</f>
        <v>MK68-001118</v>
      </c>
      <c r="C199" s="9" t="str">
        <f>[2]หน้าผ้า!E208</f>
        <v>บจก.ซันฟีด</v>
      </c>
      <c r="D199" s="13" t="str">
        <f>[2]หน้าผ้า!F208</f>
        <v>915 เอ็ม</v>
      </c>
      <c r="E199" s="9">
        <f>[2]หน้าผ้า!G208</f>
        <v>20</v>
      </c>
      <c r="F199" s="9">
        <f>[2]หน้าผ้า!H208</f>
        <v>39</v>
      </c>
      <c r="G199" s="9" t="str">
        <f>[2]หน้าผ้า!I208</f>
        <v>ขาว</v>
      </c>
      <c r="H199" s="9">
        <f>[2]หน้าผ้า!J208</f>
        <v>0</v>
      </c>
      <c r="I199" s="9">
        <f>[2]หน้าผ้า!L208</f>
        <v>84</v>
      </c>
      <c r="J199" s="9" t="str">
        <f>[2]หน้าผ้า!M208</f>
        <v>+</v>
      </c>
      <c r="K199" s="9">
        <f>[2]หน้าผ้า!N208</f>
        <v>0</v>
      </c>
      <c r="L199" s="9" t="str">
        <f>[2]หน้าผ้า!R208</f>
        <v>บิด</v>
      </c>
      <c r="M199" s="10" t="str">
        <f>[2]หน้าผ้า!T208</f>
        <v>ไม่สวมถุงใน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 t="str">
        <f>[2]หน้าผ้า!Z208</f>
        <v xml:space="preserve">300กระสอบแบนเต็มใบ </v>
      </c>
      <c r="T199" s="12">
        <f>[2]หน้าผ้า!X208</f>
        <v>45952</v>
      </c>
      <c r="U199" s="11">
        <f>[2]หน้าผ้า!AA208</f>
        <v>5000</v>
      </c>
      <c r="V199" s="10">
        <f>[2]หน้าผ้า!AJ208</f>
        <v>0</v>
      </c>
      <c r="W199" s="10">
        <f>[2]หน้าผ้า!AL208</f>
        <v>5000</v>
      </c>
      <c r="X199" s="10">
        <f>[2]หน้าผ้า!AM208</f>
        <v>0</v>
      </c>
      <c r="Y199" s="10">
        <f>[2]หน้าผ้า!AN208</f>
        <v>5250</v>
      </c>
      <c r="Z199" s="9" t="str">
        <f>[2]หน้าผ้า!AO208</f>
        <v>WSWT2025850</v>
      </c>
      <c r="AA199" s="8">
        <f>[2]หน้าผ้า!AQ208</f>
        <v>5657.85</v>
      </c>
      <c r="AB199" s="8">
        <f>[2]หน้าผ้า!AR208</f>
        <v>0</v>
      </c>
      <c r="AC199" s="8">
        <f>[2]หน้าผ้า!AS208</f>
        <v>5657.85</v>
      </c>
      <c r="AD199" s="8">
        <f>[2]หน้าผ้า!AT208</f>
        <v>0</v>
      </c>
      <c r="AE199" s="8">
        <f>[2]หน้าผ้า!AU208</f>
        <v>0</v>
      </c>
      <c r="AF199" s="8">
        <f>[2]หน้าผ้า!AI208</f>
        <v>0</v>
      </c>
      <c r="AG199" s="1" t="str">
        <f>[3]หน้าผ้า!DC211</f>
        <v>ยังไม่ได้พิมพ์</v>
      </c>
      <c r="AH199" s="1" t="str">
        <f>[2]หน้าผ้า!DL208</f>
        <v>P7</v>
      </c>
      <c r="AI199" s="1">
        <f>[2]หน้าผ้า!DM208</f>
        <v>2</v>
      </c>
      <c r="AJ199" s="3">
        <f>[2]หน้าผ้า!DN208</f>
        <v>45952</v>
      </c>
      <c r="AK199" s="3">
        <f>[2]หน้าผ้า!DQ208</f>
        <v>0</v>
      </c>
      <c r="AL199" s="3">
        <f>[2]หน้าผ้า!DR208</f>
        <v>45943</v>
      </c>
      <c r="AM199" s="3">
        <f>[2]หน้าผ้า!DS208</f>
        <v>45950</v>
      </c>
      <c r="AN199" s="3">
        <f>[2]หน้าผ้า!DT208</f>
        <v>45951</v>
      </c>
      <c r="AO199" s="3">
        <f>[2]หน้าผ้า!DU208</f>
        <v>45951</v>
      </c>
      <c r="AP199" s="3">
        <f>[2]หน้าผ้า!DP208</f>
        <v>45947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 t="str">
        <f>[2]หน้าผ้า!EC208</f>
        <v>งานพิมพ์</v>
      </c>
      <c r="AX199" s="2" t="str">
        <f>[2]หน้าผ้า!ED208</f>
        <v xml:space="preserve"> /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WRWT25850/WRWT25800</v>
      </c>
      <c r="BD199" s="56">
        <f>[2]หน้าผ้า!CA208</f>
        <v>445.71285000000012</v>
      </c>
    </row>
    <row r="200" spans="1:56" ht="27.75" customHeight="1" x14ac:dyDescent="0.45">
      <c r="A200" s="3">
        <f>[2]หน้าผ้า!C209</f>
        <v>45916</v>
      </c>
      <c r="B200" s="14" t="str">
        <f>[2]หน้าผ้า!B209</f>
        <v>MK68-001118</v>
      </c>
      <c r="C200" s="9" t="str">
        <f>[2]หน้าผ้า!E209</f>
        <v>บจก.ซันฟีด</v>
      </c>
      <c r="D200" s="13">
        <f>[2]หน้าผ้า!F209</f>
        <v>21</v>
      </c>
      <c r="E200" s="9">
        <f>[2]หน้าผ้า!G209</f>
        <v>20</v>
      </c>
      <c r="F200" s="9">
        <f>[2]หน้าผ้า!H209</f>
        <v>39</v>
      </c>
      <c r="G200" s="9" t="str">
        <f>[2]หน้าผ้า!I209</f>
        <v>ขาว</v>
      </c>
      <c r="H200" s="9">
        <f>[2]หน้าผ้า!J209</f>
        <v>0</v>
      </c>
      <c r="I200" s="9">
        <f>[2]หน้าผ้า!L209</f>
        <v>84</v>
      </c>
      <c r="J200" s="9" t="str">
        <f>[2]หน้าผ้า!M209</f>
        <v>+</v>
      </c>
      <c r="K200" s="9">
        <f>[2]หน้าผ้า!N209</f>
        <v>0</v>
      </c>
      <c r="L200" s="9" t="str">
        <f>[2]หน้าผ้า!R209</f>
        <v>บิด</v>
      </c>
      <c r="M200" s="10" t="str">
        <f>[2]หน้าผ้า!T209</f>
        <v>ไม่สวมถุงใน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 t="str">
        <f>[2]หน้าผ้า!Z209</f>
        <v xml:space="preserve">300กระสอบแบนเต็มใบ </v>
      </c>
      <c r="T200" s="12">
        <f>[2]หน้าผ้า!X209</f>
        <v>45952</v>
      </c>
      <c r="U200" s="11">
        <f>[2]หน้าผ้า!AA209</f>
        <v>2500</v>
      </c>
      <c r="V200" s="10">
        <f>[2]หน้าผ้า!AJ209</f>
        <v>0</v>
      </c>
      <c r="W200" s="10">
        <f>[2]หน้าผ้า!AL209</f>
        <v>2500</v>
      </c>
      <c r="X200" s="10">
        <f>[2]หน้าผ้า!AM209</f>
        <v>0</v>
      </c>
      <c r="Y200" s="10">
        <f>[2]หน้าผ้า!AN209</f>
        <v>2625</v>
      </c>
      <c r="Z200" s="9" t="str">
        <f>[2]หน้าผ้า!AO209</f>
        <v>WSWT2025850</v>
      </c>
      <c r="AA200" s="8">
        <f>[2]หน้าผ้า!AQ209</f>
        <v>2828.9250000000002</v>
      </c>
      <c r="AB200" s="8">
        <f>[2]หน้าผ้า!AR209</f>
        <v>0</v>
      </c>
      <c r="AC200" s="8">
        <f>[2]หน้าผ้า!AS209</f>
        <v>2828.9250000000002</v>
      </c>
      <c r="AD200" s="8">
        <f>[2]หน้าผ้า!AT209</f>
        <v>0</v>
      </c>
      <c r="AE200" s="8">
        <f>[2]หน้าผ้า!AU209</f>
        <v>0</v>
      </c>
      <c r="AF200" s="8">
        <f>[2]หน้าผ้า!AI209</f>
        <v>0</v>
      </c>
      <c r="AG200" s="1" t="str">
        <f>[3]หน้าผ้า!DC212</f>
        <v>ยังไม่ได้พิมพ์</v>
      </c>
      <c r="AH200" s="1" t="str">
        <f>[2]หน้าผ้า!DL209</f>
        <v>P7</v>
      </c>
      <c r="AI200" s="1">
        <f>[2]หน้าผ้า!DM209</f>
        <v>2</v>
      </c>
      <c r="AJ200" s="3">
        <f>[2]หน้าผ้า!DN209</f>
        <v>45952</v>
      </c>
      <c r="AK200" s="3">
        <f>[2]หน้าผ้า!DQ209</f>
        <v>0</v>
      </c>
      <c r="AL200" s="3">
        <f>[2]หน้าผ้า!DR209</f>
        <v>45943</v>
      </c>
      <c r="AM200" s="3">
        <f>[2]หน้าผ้า!DS209</f>
        <v>45950</v>
      </c>
      <c r="AN200" s="3">
        <f>[2]หน้าผ้า!DT209</f>
        <v>45951</v>
      </c>
      <c r="AO200" s="3">
        <f>[2]หน้าผ้า!DU209</f>
        <v>45951</v>
      </c>
      <c r="AP200" s="3">
        <f>[2]หน้าผ้า!DP209</f>
        <v>45947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 t="str">
        <f>[2]หน้าผ้า!EC209</f>
        <v>งานพิมพ์</v>
      </c>
      <c r="AX200" s="2" t="str">
        <f>[2]หน้าผ้า!ED209</f>
        <v xml:space="preserve"> /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WRWT25850/WRWT25800</v>
      </c>
      <c r="BD200" s="56">
        <f>[2]หน้าผ้า!CA209</f>
        <v>222.85642500000006</v>
      </c>
    </row>
    <row r="201" spans="1:56" ht="27.75" customHeight="1" x14ac:dyDescent="0.45">
      <c r="A201" s="3">
        <f>[2]หน้าผ้า!C210</f>
        <v>45916</v>
      </c>
      <c r="B201" s="14" t="str">
        <f>[2]หน้าผ้า!B210</f>
        <v>MK68-001118</v>
      </c>
      <c r="C201" s="9" t="str">
        <f>[2]หน้าผ้า!E210</f>
        <v>บจก.ซันฟีด</v>
      </c>
      <c r="D201" s="13" t="str">
        <f>[2]หน้าผ้า!F210</f>
        <v>952 เอส</v>
      </c>
      <c r="E201" s="9">
        <f>[2]หน้าผ้า!G210</f>
        <v>20</v>
      </c>
      <c r="F201" s="9">
        <f>[2]หน้าผ้า!H210</f>
        <v>39</v>
      </c>
      <c r="G201" s="9" t="str">
        <f>[2]หน้าผ้า!I210</f>
        <v>ขาว</v>
      </c>
      <c r="H201" s="9">
        <f>[2]หน้าผ้า!J210</f>
        <v>0</v>
      </c>
      <c r="I201" s="9">
        <f>[2]หน้าผ้า!L210</f>
        <v>84</v>
      </c>
      <c r="J201" s="9" t="str">
        <f>[2]หน้าผ้า!M210</f>
        <v>+</v>
      </c>
      <c r="K201" s="9">
        <f>[2]หน้าผ้า!N210</f>
        <v>0</v>
      </c>
      <c r="L201" s="9" t="str">
        <f>[2]หน้าผ้า!R210</f>
        <v>บิด</v>
      </c>
      <c r="M201" s="10" t="str">
        <f>[2]หน้าผ้า!T210</f>
        <v>ไม่สวมถุงใน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 t="str">
        <f>[2]หน้าผ้า!Z210</f>
        <v xml:space="preserve">300กระสอบแบนเต็มใบ </v>
      </c>
      <c r="T201" s="12">
        <f>[2]หน้าผ้า!X210</f>
        <v>45952</v>
      </c>
      <c r="U201" s="11">
        <f>[2]หน้าผ้า!AA210</f>
        <v>2500</v>
      </c>
      <c r="V201" s="10">
        <f>[2]หน้าผ้า!AJ210</f>
        <v>0</v>
      </c>
      <c r="W201" s="10">
        <f>[2]หน้าผ้า!AL210</f>
        <v>2500</v>
      </c>
      <c r="X201" s="10">
        <f>[2]หน้าผ้า!AM210</f>
        <v>0</v>
      </c>
      <c r="Y201" s="10">
        <f>[2]หน้าผ้า!AN210</f>
        <v>2625</v>
      </c>
      <c r="Z201" s="9" t="str">
        <f>[2]หน้าผ้า!AO210</f>
        <v>WSWT2025850</v>
      </c>
      <c r="AA201" s="8">
        <f>[2]หน้าผ้า!AQ210</f>
        <v>2828.9250000000002</v>
      </c>
      <c r="AB201" s="8">
        <f>[2]หน้าผ้า!AR210</f>
        <v>0</v>
      </c>
      <c r="AC201" s="8">
        <f>[2]หน้าผ้า!AS210</f>
        <v>2828.9250000000002</v>
      </c>
      <c r="AD201" s="8">
        <f>[2]หน้าผ้า!AT210</f>
        <v>0</v>
      </c>
      <c r="AE201" s="8">
        <f>[2]หน้าผ้า!AU210</f>
        <v>0</v>
      </c>
      <c r="AF201" s="8">
        <f>[2]หน้าผ้า!AI210</f>
        <v>0</v>
      </c>
      <c r="AG201" s="1" t="str">
        <f>[3]หน้าผ้า!DC213</f>
        <v>ยังไม่ได้พิมพ์</v>
      </c>
      <c r="AH201" s="1" t="str">
        <f>[2]หน้าผ้า!DL210</f>
        <v>P7</v>
      </c>
      <c r="AI201" s="1">
        <f>[2]หน้าผ้า!DM210</f>
        <v>2</v>
      </c>
      <c r="AJ201" s="3">
        <f>[2]หน้าผ้า!DN210</f>
        <v>45952</v>
      </c>
      <c r="AK201" s="3">
        <f>[2]หน้าผ้า!DQ210</f>
        <v>0</v>
      </c>
      <c r="AL201" s="3">
        <f>[2]หน้าผ้า!DR210</f>
        <v>45943</v>
      </c>
      <c r="AM201" s="3">
        <f>[2]หน้าผ้า!DS210</f>
        <v>45950</v>
      </c>
      <c r="AN201" s="3">
        <f>[2]หน้าผ้า!DT210</f>
        <v>45951</v>
      </c>
      <c r="AO201" s="3">
        <f>[2]หน้าผ้า!DU210</f>
        <v>45951</v>
      </c>
      <c r="AP201" s="3">
        <f>[2]หน้าผ้า!DP210</f>
        <v>45947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 t="str">
        <f>[2]หน้าผ้า!EC210</f>
        <v>งานพิมพ์</v>
      </c>
      <c r="AX201" s="2" t="str">
        <f>[2]หน้าผ้า!ED210</f>
        <v xml:space="preserve"> /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WRWT25850/WRWT25800</v>
      </c>
      <c r="BD201" s="56">
        <f>[2]หน้าผ้า!CA210</f>
        <v>222.85642500000006</v>
      </c>
    </row>
    <row r="202" spans="1:56" ht="27.75" customHeight="1" x14ac:dyDescent="0.45">
      <c r="A202" s="3">
        <f>[2]หน้าผ้า!C211</f>
        <v>45916</v>
      </c>
      <c r="B202" s="14" t="str">
        <f>[2]หน้าผ้า!B211</f>
        <v>MK68-001118</v>
      </c>
      <c r="C202" s="9" t="str">
        <f>[2]หน้าผ้า!E211</f>
        <v>บจก.ซันฟีด</v>
      </c>
      <c r="D202" s="13" t="str">
        <f>[2]หน้าผ้า!F211</f>
        <v>ไก่ไข่เบอร์ 5 เอ็ม</v>
      </c>
      <c r="E202" s="9">
        <f>[2]หน้าผ้า!G211</f>
        <v>20</v>
      </c>
      <c r="F202" s="9">
        <f>[2]หน้าผ้า!H211</f>
        <v>39</v>
      </c>
      <c r="G202" s="9" t="str">
        <f>[2]หน้าผ้า!I211</f>
        <v>ขาว</v>
      </c>
      <c r="H202" s="9">
        <f>[2]หน้าผ้า!J211</f>
        <v>0</v>
      </c>
      <c r="I202" s="9">
        <f>[2]หน้าผ้า!L211</f>
        <v>84</v>
      </c>
      <c r="J202" s="9" t="str">
        <f>[2]หน้าผ้า!M211</f>
        <v>+</v>
      </c>
      <c r="K202" s="9">
        <f>[2]หน้าผ้า!N211</f>
        <v>0</v>
      </c>
      <c r="L202" s="9" t="str">
        <f>[2]หน้าผ้า!R211</f>
        <v>บิด</v>
      </c>
      <c r="M202" s="10" t="str">
        <f>[2]หน้าผ้า!T211</f>
        <v>ไม่สวมถุงใน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 t="str">
        <f>[2]หน้าผ้า!Z211</f>
        <v xml:space="preserve">300กระสอบแบนเต็มใบ </v>
      </c>
      <c r="T202" s="12">
        <f>[2]หน้าผ้า!X211</f>
        <v>45952</v>
      </c>
      <c r="U202" s="11">
        <f>[2]หน้าผ้า!AA211</f>
        <v>2500</v>
      </c>
      <c r="V202" s="10">
        <f>[2]หน้าผ้า!AJ211</f>
        <v>0</v>
      </c>
      <c r="W202" s="10">
        <f>[2]หน้าผ้า!AL211</f>
        <v>2500</v>
      </c>
      <c r="X202" s="10">
        <f>[2]หน้าผ้า!AM211</f>
        <v>0</v>
      </c>
      <c r="Y202" s="10">
        <f>[2]หน้าผ้า!AN211</f>
        <v>2625</v>
      </c>
      <c r="Z202" s="9" t="str">
        <f>[2]หน้าผ้า!AO211</f>
        <v>WSWT2025850</v>
      </c>
      <c r="AA202" s="8">
        <f>[2]หน้าผ้า!AQ211</f>
        <v>2828.9250000000002</v>
      </c>
      <c r="AB202" s="8">
        <f>[2]หน้าผ้า!AR211</f>
        <v>0</v>
      </c>
      <c r="AC202" s="8">
        <f>[2]หน้าผ้า!AS211</f>
        <v>2828.9250000000002</v>
      </c>
      <c r="AD202" s="8">
        <f>[2]หน้าผ้า!AT211</f>
        <v>0</v>
      </c>
      <c r="AE202" s="8">
        <f>[2]หน้าผ้า!AU211</f>
        <v>0</v>
      </c>
      <c r="AF202" s="8">
        <f>[2]หน้าผ้า!AI211</f>
        <v>0</v>
      </c>
      <c r="AG202" s="1" t="str">
        <f>[3]หน้าผ้า!DC214</f>
        <v>ยังไม่ได้พิมพ์</v>
      </c>
      <c r="AH202" s="1" t="str">
        <f>[2]หน้าผ้า!DL211</f>
        <v>P7</v>
      </c>
      <c r="AI202" s="1">
        <f>[2]หน้าผ้า!DM211</f>
        <v>2</v>
      </c>
      <c r="AJ202" s="3">
        <f>[2]หน้าผ้า!DN211</f>
        <v>45952</v>
      </c>
      <c r="AK202" s="3">
        <f>[2]หน้าผ้า!DQ211</f>
        <v>0</v>
      </c>
      <c r="AL202" s="3">
        <f>[2]หน้าผ้า!DR211</f>
        <v>45943</v>
      </c>
      <c r="AM202" s="3">
        <f>[2]หน้าผ้า!DS211</f>
        <v>45950</v>
      </c>
      <c r="AN202" s="3">
        <f>[2]หน้าผ้า!DT211</f>
        <v>45951</v>
      </c>
      <c r="AO202" s="3">
        <f>[2]หน้าผ้า!DU211</f>
        <v>45951</v>
      </c>
      <c r="AP202" s="3">
        <f>[2]หน้าผ้า!DP211</f>
        <v>45947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 t="str">
        <f>[2]หน้าผ้า!EC211</f>
        <v>งานพิมพ์</v>
      </c>
      <c r="AX202" s="2" t="str">
        <f>[2]หน้าผ้า!ED211</f>
        <v xml:space="preserve"> /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WRWT25850/WRWT25800</v>
      </c>
      <c r="BD202" s="56">
        <f>[2]หน้าผ้า!CA211</f>
        <v>222.85642500000006</v>
      </c>
    </row>
    <row r="203" spans="1:56" ht="27.75" customHeight="1" x14ac:dyDescent="0.45">
      <c r="A203" s="3">
        <f>[2]หน้าผ้า!C212</f>
        <v>45916</v>
      </c>
      <c r="B203" s="14" t="str">
        <f>[2]หน้าผ้า!B212</f>
        <v>MK68-001118</v>
      </c>
      <c r="C203" s="9" t="str">
        <f>[2]หน้าผ้า!E212</f>
        <v>บจก.ซันฟีด</v>
      </c>
      <c r="D203" s="13" t="str">
        <f>[2]หน้าผ้า!F212</f>
        <v>แถบส้ม</v>
      </c>
      <c r="E203" s="9">
        <f>[2]หน้าผ้า!G212</f>
        <v>20</v>
      </c>
      <c r="F203" s="9">
        <f>[2]หน้าผ้า!H212</f>
        <v>38</v>
      </c>
      <c r="G203" s="9" t="str">
        <f>[2]หน้าผ้า!I212</f>
        <v>ขาว</v>
      </c>
      <c r="H203" s="9">
        <f>[2]หน้าผ้า!J212</f>
        <v>0</v>
      </c>
      <c r="I203" s="9">
        <f>[2]หน้าผ้า!L212</f>
        <v>82</v>
      </c>
      <c r="J203" s="9" t="str">
        <f>[2]หน้าผ้า!M212</f>
        <v>+</v>
      </c>
      <c r="K203" s="9">
        <f>[2]หน้าผ้า!N212</f>
        <v>0</v>
      </c>
      <c r="L203" s="9" t="str">
        <f>[2]หน้าผ้า!R212</f>
        <v>บิด</v>
      </c>
      <c r="M203" s="10" t="str">
        <f>[2]หน้าผ้า!T212</f>
        <v>ไม่สวมถุงใน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 t="str">
        <f>[2]หน้าผ้า!Z212</f>
        <v xml:space="preserve">300กระสอบแบนเต็มใบ </v>
      </c>
      <c r="T203" s="12">
        <f>[2]หน้าผ้า!X212</f>
        <v>45954</v>
      </c>
      <c r="U203" s="11">
        <f>[2]หน้าผ้า!AA212</f>
        <v>5000</v>
      </c>
      <c r="V203" s="10">
        <f>[2]หน้าผ้า!AJ212</f>
        <v>0</v>
      </c>
      <c r="W203" s="10">
        <f>[2]หน้าผ้า!AL212</f>
        <v>5000</v>
      </c>
      <c r="X203" s="10">
        <f>[2]หน้าผ้า!AM212</f>
        <v>0</v>
      </c>
      <c r="Y203" s="10">
        <f>[2]หน้าผ้า!AN212</f>
        <v>5250</v>
      </c>
      <c r="Z203" s="9" t="str">
        <f>[2]หน้าผ้า!AO212</f>
        <v>WSWT2025850</v>
      </c>
      <c r="AA203" s="8">
        <f>[2]หน้าผ้า!AQ212</f>
        <v>5518.15</v>
      </c>
      <c r="AB203" s="8">
        <f>[2]หน้าผ้า!AR212</f>
        <v>0</v>
      </c>
      <c r="AC203" s="8">
        <f>[2]หน้าผ้า!AS212</f>
        <v>5518.15</v>
      </c>
      <c r="AD203" s="8">
        <f>[2]หน้าผ้า!AT212</f>
        <v>0</v>
      </c>
      <c r="AE203" s="8">
        <f>[2]หน้าผ้า!AU212</f>
        <v>0</v>
      </c>
      <c r="AF203" s="8">
        <f>[2]หน้าผ้า!AI212</f>
        <v>0</v>
      </c>
      <c r="AG203" s="1" t="str">
        <f>[3]หน้าผ้า!DC215</f>
        <v>ยังไม่ได้พิมพ์</v>
      </c>
      <c r="AH203" s="1" t="str">
        <f>[2]หน้าผ้า!DL212</f>
        <v>P7</v>
      </c>
      <c r="AI203" s="1">
        <f>[2]หน้าผ้า!DM212</f>
        <v>2</v>
      </c>
      <c r="AJ203" s="3">
        <f>[2]หน้าผ้า!DN212</f>
        <v>45954</v>
      </c>
      <c r="AK203" s="3">
        <f>[2]หน้าผ้า!DQ212</f>
        <v>0</v>
      </c>
      <c r="AL203" s="3">
        <f>[2]หน้าผ้า!DR212</f>
        <v>45945</v>
      </c>
      <c r="AM203" s="3">
        <f>[2]หน้าผ้า!DS212</f>
        <v>45952</v>
      </c>
      <c r="AN203" s="3">
        <f>[2]หน้าผ้า!DT212</f>
        <v>45953</v>
      </c>
      <c r="AO203" s="3">
        <f>[2]หน้าผ้า!DU212</f>
        <v>45953</v>
      </c>
      <c r="AP203" s="3">
        <f>[2]หน้าผ้า!DP212</f>
        <v>45949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งานพิมพ์</v>
      </c>
      <c r="AX203" s="2" t="str">
        <f>[2]หน้าผ้า!ED212</f>
        <v xml:space="preserve"> /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WRWT25850/WRWT25800</v>
      </c>
      <c r="BD203" s="56">
        <f>[2]หน้าผ้า!CA212</f>
        <v>434.7075944444444</v>
      </c>
    </row>
    <row r="204" spans="1:56" ht="27.75" customHeight="1" x14ac:dyDescent="0.45">
      <c r="A204" s="3">
        <f>[2]หน้าผ้า!C213</f>
        <v>45916</v>
      </c>
      <c r="B204" s="14" t="str">
        <f>[2]หน้าผ้า!B213</f>
        <v>MK68-001118</v>
      </c>
      <c r="C204" s="9" t="str">
        <f>[2]หน้าผ้า!E213</f>
        <v>บจก.ซันฟีด</v>
      </c>
      <c r="D204" s="13" t="str">
        <f>[2]หน้าผ้า!F213</f>
        <v>915 เอ็ม</v>
      </c>
      <c r="E204" s="9">
        <f>[2]หน้าผ้า!G213</f>
        <v>20</v>
      </c>
      <c r="F204" s="9">
        <f>[2]หน้าผ้า!H213</f>
        <v>39</v>
      </c>
      <c r="G204" s="9" t="str">
        <f>[2]หน้าผ้า!I213</f>
        <v>ขาว</v>
      </c>
      <c r="H204" s="9">
        <f>[2]หน้าผ้า!J213</f>
        <v>0</v>
      </c>
      <c r="I204" s="9">
        <f>[2]หน้าผ้า!L213</f>
        <v>84</v>
      </c>
      <c r="J204" s="9" t="str">
        <f>[2]หน้าผ้า!M213</f>
        <v>+</v>
      </c>
      <c r="K204" s="9">
        <f>[2]หน้าผ้า!N213</f>
        <v>0</v>
      </c>
      <c r="L204" s="9" t="str">
        <f>[2]หน้าผ้า!R213</f>
        <v>บิด</v>
      </c>
      <c r="M204" s="10" t="str">
        <f>[2]หน้าผ้า!T213</f>
        <v>ไม่สวมถุงใน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 t="str">
        <f>[2]หน้าผ้า!Z213</f>
        <v xml:space="preserve">300กระสอบแบนเต็มใบ </v>
      </c>
      <c r="T204" s="12">
        <f>[2]หน้าผ้า!X213</f>
        <v>45954</v>
      </c>
      <c r="U204" s="11">
        <f>[2]หน้าผ้า!AA213</f>
        <v>5000</v>
      </c>
      <c r="V204" s="10">
        <f>[2]หน้าผ้า!AJ213</f>
        <v>0</v>
      </c>
      <c r="W204" s="10">
        <f>[2]หน้าผ้า!AL213</f>
        <v>5000</v>
      </c>
      <c r="X204" s="10">
        <f>[2]หน้าผ้า!AM213</f>
        <v>0</v>
      </c>
      <c r="Y204" s="10">
        <f>[2]หน้าผ้า!AN213</f>
        <v>5250</v>
      </c>
      <c r="Z204" s="9" t="str">
        <f>[2]หน้าผ้า!AO213</f>
        <v>WSWT2025850</v>
      </c>
      <c r="AA204" s="8">
        <f>[2]หน้าผ้า!AQ213</f>
        <v>5657.85</v>
      </c>
      <c r="AB204" s="8">
        <f>[2]หน้าผ้า!AR213</f>
        <v>0</v>
      </c>
      <c r="AC204" s="8">
        <f>[2]หน้าผ้า!AS213</f>
        <v>5657.85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 t="str">
        <f>[3]หน้าผ้า!DC216</f>
        <v>ยังไม่ได้พิมพ์</v>
      </c>
      <c r="AH204" s="1" t="str">
        <f>[2]หน้าผ้า!DL213</f>
        <v>P7</v>
      </c>
      <c r="AI204" s="1">
        <f>[2]หน้าผ้า!DM213</f>
        <v>2</v>
      </c>
      <c r="AJ204" s="3">
        <f>[2]หน้าผ้า!DN213</f>
        <v>45954</v>
      </c>
      <c r="AK204" s="3">
        <f>[2]หน้าผ้า!DQ213</f>
        <v>0</v>
      </c>
      <c r="AL204" s="3">
        <f>[2]หน้าผ้า!DR213</f>
        <v>45945</v>
      </c>
      <c r="AM204" s="3">
        <f>[2]หน้าผ้า!DS213</f>
        <v>45952</v>
      </c>
      <c r="AN204" s="3">
        <f>[2]หน้าผ้า!DT213</f>
        <v>45953</v>
      </c>
      <c r="AO204" s="3">
        <f>[2]หน้าผ้า!DU213</f>
        <v>45953</v>
      </c>
      <c r="AP204" s="3">
        <f>[2]หน้าผ้า!DP213</f>
        <v>45949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งานพิมพ์</v>
      </c>
      <c r="AX204" s="2" t="str">
        <f>[2]หน้าผ้า!ED213</f>
        <v xml:space="preserve"> /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WRWT25850/WRWT25800</v>
      </c>
      <c r="BD204" s="56">
        <f>[2]หน้าผ้า!CA213</f>
        <v>445.71285000000012</v>
      </c>
    </row>
    <row r="205" spans="1:56" ht="27.75" customHeight="1" x14ac:dyDescent="0.45">
      <c r="A205" s="3">
        <f>[2]หน้าผ้า!C214</f>
        <v>45916</v>
      </c>
      <c r="B205" s="14" t="str">
        <f>[2]หน้าผ้า!B214</f>
        <v>MK68-001118</v>
      </c>
      <c r="C205" s="9" t="str">
        <f>[2]หน้าผ้า!E214</f>
        <v>บจก.ซันฟีด</v>
      </c>
      <c r="D205" s="13" t="str">
        <f>[2]หน้าผ้า!F214</f>
        <v>915 พี</v>
      </c>
      <c r="E205" s="9">
        <f>[2]หน้าผ้า!G214</f>
        <v>20</v>
      </c>
      <c r="F205" s="9">
        <f>[2]หน้าผ้า!H214</f>
        <v>39</v>
      </c>
      <c r="G205" s="9" t="str">
        <f>[2]หน้าผ้า!I214</f>
        <v>ขาว</v>
      </c>
      <c r="H205" s="9">
        <f>[2]หน้าผ้า!J214</f>
        <v>0</v>
      </c>
      <c r="I205" s="9">
        <f>[2]หน้าผ้า!L214</f>
        <v>84</v>
      </c>
      <c r="J205" s="9" t="str">
        <f>[2]หน้าผ้า!M214</f>
        <v>+</v>
      </c>
      <c r="K205" s="9">
        <f>[2]หน้าผ้า!N214</f>
        <v>0</v>
      </c>
      <c r="L205" s="9" t="str">
        <f>[2]หน้าผ้า!R214</f>
        <v>บิด</v>
      </c>
      <c r="M205" s="10" t="str">
        <f>[2]หน้าผ้า!T214</f>
        <v>ไม่สวมถุงใน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 t="str">
        <f>[2]หน้าผ้า!Z214</f>
        <v xml:space="preserve">300กระสอบแบนเต็มใบ </v>
      </c>
      <c r="T205" s="12">
        <f>[2]หน้าผ้า!X214</f>
        <v>45954</v>
      </c>
      <c r="U205" s="11">
        <f>[2]หน้าผ้า!AA214</f>
        <v>7500</v>
      </c>
      <c r="V205" s="10">
        <f>[2]หน้าผ้า!AJ214</f>
        <v>0</v>
      </c>
      <c r="W205" s="10">
        <f>[2]หน้าผ้า!AL214</f>
        <v>7500</v>
      </c>
      <c r="X205" s="10">
        <f>[2]หน้าผ้า!AM214</f>
        <v>0</v>
      </c>
      <c r="Y205" s="10">
        <f>[2]หน้าผ้า!AN214</f>
        <v>7875</v>
      </c>
      <c r="Z205" s="9" t="str">
        <f>[2]หน้าผ้า!AO214</f>
        <v>WSWT2025850</v>
      </c>
      <c r="AA205" s="8">
        <f>[2]หน้าผ้า!AQ214</f>
        <v>8486.7750000000015</v>
      </c>
      <c r="AB205" s="8">
        <f>[2]หน้าผ้า!AR214</f>
        <v>0</v>
      </c>
      <c r="AC205" s="8">
        <f>[2]หน้าผ้า!AS214</f>
        <v>8486.7750000000015</v>
      </c>
      <c r="AD205" s="8">
        <f>[2]หน้าผ้า!AT214</f>
        <v>0</v>
      </c>
      <c r="AE205" s="8">
        <f>[2]หน้าผ้า!AU214</f>
        <v>0</v>
      </c>
      <c r="AF205" s="8">
        <f>[2]หน้าผ้า!AI214</f>
        <v>0</v>
      </c>
      <c r="AG205" s="1" t="str">
        <f>[3]หน้าผ้า!DC217</f>
        <v>ยังไม่ได้พิมพ์</v>
      </c>
      <c r="AH205" s="1" t="str">
        <f>[2]หน้าผ้า!DL214</f>
        <v>P7</v>
      </c>
      <c r="AI205" s="1">
        <f>[2]หน้าผ้า!DM214</f>
        <v>2</v>
      </c>
      <c r="AJ205" s="3">
        <f>[2]หน้าผ้า!DN214</f>
        <v>45954</v>
      </c>
      <c r="AK205" s="3">
        <f>[2]หน้าผ้า!DQ214</f>
        <v>0</v>
      </c>
      <c r="AL205" s="3">
        <f>[2]หน้าผ้า!DR214</f>
        <v>45945</v>
      </c>
      <c r="AM205" s="3">
        <f>[2]หน้าผ้า!DS214</f>
        <v>45952</v>
      </c>
      <c r="AN205" s="3">
        <f>[2]หน้าผ้า!DT214</f>
        <v>45953</v>
      </c>
      <c r="AO205" s="3">
        <f>[2]หน้าผ้า!DU214</f>
        <v>45953</v>
      </c>
      <c r="AP205" s="3">
        <f>[2]หน้าผ้า!DP214</f>
        <v>45949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 t="str">
        <f>[2]หน้าผ้า!EC214</f>
        <v>งานพิมพ์</v>
      </c>
      <c r="AX205" s="2" t="str">
        <f>[2]หน้าผ้า!ED214</f>
        <v xml:space="preserve"> /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WRWT25850/WRWT25800</v>
      </c>
      <c r="BD205" s="56">
        <f>[2]หน้าผ้า!CA214</f>
        <v>668.56927500000018</v>
      </c>
    </row>
    <row r="206" spans="1:56" ht="27.75" customHeight="1" x14ac:dyDescent="0.45">
      <c r="A206" s="3">
        <f>[2]หน้าผ้า!C215</f>
        <v>45916</v>
      </c>
      <c r="B206" s="14" t="str">
        <f>[2]หน้าผ้า!B215</f>
        <v>MK68-001118</v>
      </c>
      <c r="C206" s="9" t="str">
        <f>[2]หน้าผ้า!E215</f>
        <v>บจก.ซันฟีด</v>
      </c>
      <c r="D206" s="13" t="str">
        <f>[2]หน้าผ้า!F215</f>
        <v>ไก่เนื้อ สระบุรี1</v>
      </c>
      <c r="E206" s="9">
        <f>[2]หน้าผ้า!G215</f>
        <v>20</v>
      </c>
      <c r="F206" s="9">
        <f>[2]หน้าผ้า!H215</f>
        <v>39</v>
      </c>
      <c r="G206" s="9" t="str">
        <f>[2]หน้าผ้า!I215</f>
        <v>ขาว</v>
      </c>
      <c r="H206" s="9">
        <f>[2]หน้าผ้า!J215</f>
        <v>0</v>
      </c>
      <c r="I206" s="9">
        <f>[2]หน้าผ้า!L215</f>
        <v>84</v>
      </c>
      <c r="J206" s="9" t="str">
        <f>[2]หน้าผ้า!M215</f>
        <v>+</v>
      </c>
      <c r="K206" s="9">
        <f>[2]หน้าผ้า!N215</f>
        <v>0</v>
      </c>
      <c r="L206" s="9" t="str">
        <f>[2]หน้าผ้า!R215</f>
        <v>บิด</v>
      </c>
      <c r="M206" s="10" t="str">
        <f>[2]หน้าผ้า!T215</f>
        <v>ไม่สวมถุงใน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 t="str">
        <f>[2]หน้าผ้า!Z215</f>
        <v xml:space="preserve">300กระสอบแบนเต็มใบ </v>
      </c>
      <c r="T206" s="12">
        <f>[2]หน้าผ้า!X215</f>
        <v>45954</v>
      </c>
      <c r="U206" s="11">
        <f>[2]หน้าผ้า!AA215</f>
        <v>2500</v>
      </c>
      <c r="V206" s="10">
        <f>[2]หน้าผ้า!AJ215</f>
        <v>0</v>
      </c>
      <c r="W206" s="10">
        <f>[2]หน้าผ้า!AL215</f>
        <v>2500</v>
      </c>
      <c r="X206" s="10">
        <f>[2]หน้าผ้า!AM215</f>
        <v>0</v>
      </c>
      <c r="Y206" s="10">
        <f>[2]หน้าผ้า!AN215</f>
        <v>2625</v>
      </c>
      <c r="Z206" s="9" t="str">
        <f>[2]หน้าผ้า!AO215</f>
        <v>WSWT2025850</v>
      </c>
      <c r="AA206" s="8">
        <f>[2]หน้าผ้า!AQ215</f>
        <v>2828.9250000000002</v>
      </c>
      <c r="AB206" s="8">
        <f>[2]หน้าผ้า!AR215</f>
        <v>0</v>
      </c>
      <c r="AC206" s="8">
        <f>[2]หน้าผ้า!AS215</f>
        <v>2828.9250000000002</v>
      </c>
      <c r="AD206" s="8">
        <f>[2]หน้าผ้า!AT215</f>
        <v>0</v>
      </c>
      <c r="AE206" s="8">
        <f>[2]หน้าผ้า!AU215</f>
        <v>0</v>
      </c>
      <c r="AF206" s="8">
        <f>[2]หน้าผ้า!AI215</f>
        <v>0</v>
      </c>
      <c r="AG206" s="1" t="str">
        <f>[3]หน้าผ้า!DC218</f>
        <v>ยังไม่ได้พิมพ์</v>
      </c>
      <c r="AH206" s="1" t="str">
        <f>[2]หน้าผ้า!DL215</f>
        <v>P7</v>
      </c>
      <c r="AI206" s="1">
        <f>[2]หน้าผ้า!DM215</f>
        <v>2</v>
      </c>
      <c r="AJ206" s="3">
        <f>[2]หน้าผ้า!DN215</f>
        <v>45954</v>
      </c>
      <c r="AK206" s="3">
        <f>[2]หน้าผ้า!DQ215</f>
        <v>0</v>
      </c>
      <c r="AL206" s="3">
        <f>[2]หน้าผ้า!DR215</f>
        <v>45945</v>
      </c>
      <c r="AM206" s="3">
        <f>[2]หน้าผ้า!DS215</f>
        <v>45952</v>
      </c>
      <c r="AN206" s="3">
        <f>[2]หน้าผ้า!DT215</f>
        <v>45953</v>
      </c>
      <c r="AO206" s="3">
        <f>[2]หน้าผ้า!DU215</f>
        <v>45953</v>
      </c>
      <c r="AP206" s="3">
        <f>[2]หน้าผ้า!DP215</f>
        <v>45949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งานพิมพ์</v>
      </c>
      <c r="AX206" s="2" t="str">
        <f>[2]หน้าผ้า!ED215</f>
        <v xml:space="preserve"> /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WRWT25850/WRWT25800</v>
      </c>
      <c r="BD206" s="56">
        <f>[2]หน้าผ้า!CA215</f>
        <v>222.85642500000006</v>
      </c>
    </row>
    <row r="207" spans="1:56" ht="27.75" customHeight="1" x14ac:dyDescent="0.45">
      <c r="A207" s="3">
        <f>[2]หน้าผ้า!C216</f>
        <v>45916</v>
      </c>
      <c r="B207" s="14" t="str">
        <f>[2]หน้าผ้า!B216</f>
        <v>MK68-001118</v>
      </c>
      <c r="C207" s="9" t="str">
        <f>[2]หน้าผ้า!E216</f>
        <v>บจก.ซันฟีด</v>
      </c>
      <c r="D207" s="13">
        <f>[2]หน้าผ้า!F216</f>
        <v>935</v>
      </c>
      <c r="E207" s="9">
        <f>[2]หน้าผ้า!G216</f>
        <v>20</v>
      </c>
      <c r="F207" s="9">
        <f>[2]หน้าผ้า!H216</f>
        <v>37</v>
      </c>
      <c r="G207" s="9" t="str">
        <f>[2]หน้าผ้า!I216</f>
        <v>ขาว</v>
      </c>
      <c r="H207" s="9">
        <f>[2]หน้าผ้า!J216</f>
        <v>0</v>
      </c>
      <c r="I207" s="9">
        <f>[2]หน้าผ้า!L216</f>
        <v>80</v>
      </c>
      <c r="J207" s="9" t="str">
        <f>[2]หน้าผ้า!M216</f>
        <v>+</v>
      </c>
      <c r="K207" s="9">
        <f>[2]หน้าผ้า!N216</f>
        <v>0</v>
      </c>
      <c r="L207" s="9" t="str">
        <f>[2]หน้าผ้า!R216</f>
        <v>บิด</v>
      </c>
      <c r="M207" s="10" t="str">
        <f>[2]หน้าผ้า!T216</f>
        <v>ไม่สวมถุงใน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 t="str">
        <f>[2]หน้าผ้า!Z216</f>
        <v xml:space="preserve">300กระสอบแบนเต็มใบ </v>
      </c>
      <c r="T207" s="12">
        <f>[2]หน้าผ้า!X216</f>
        <v>45954</v>
      </c>
      <c r="U207" s="11">
        <f>[2]หน้าผ้า!AA216</f>
        <v>5000</v>
      </c>
      <c r="V207" s="10">
        <f>[2]หน้าผ้า!AJ216</f>
        <v>0</v>
      </c>
      <c r="W207" s="10">
        <f>[2]หน้าผ้า!AL216</f>
        <v>5000</v>
      </c>
      <c r="X207" s="10">
        <f>[2]หน้าผ้า!AM216</f>
        <v>0</v>
      </c>
      <c r="Y207" s="10">
        <f>[2]หน้าผ้า!AN216</f>
        <v>5250</v>
      </c>
      <c r="Z207" s="9" t="str">
        <f>[2]หน้าผ้า!AO216</f>
        <v>WSWT2025850</v>
      </c>
      <c r="AA207" s="8">
        <f>[2]หน้าผ้า!AQ216</f>
        <v>5378.4500000000007</v>
      </c>
      <c r="AB207" s="8">
        <f>[2]หน้าผ้า!AR216</f>
        <v>0</v>
      </c>
      <c r="AC207" s="8">
        <f>[2]หน้าผ้า!AS216</f>
        <v>5378.4500000000007</v>
      </c>
      <c r="AD207" s="8">
        <f>[2]หน้าผ้า!AT216</f>
        <v>0</v>
      </c>
      <c r="AE207" s="8">
        <f>[2]หน้าผ้า!AU216</f>
        <v>0</v>
      </c>
      <c r="AF207" s="8">
        <f>[2]หน้าผ้า!AI216</f>
        <v>0</v>
      </c>
      <c r="AG207" s="1" t="str">
        <f>[3]หน้าผ้า!DC219</f>
        <v>ยังไม่ได้พิมพ์</v>
      </c>
      <c r="AH207" s="1" t="str">
        <f>[2]หน้าผ้า!DL216</f>
        <v>P7</v>
      </c>
      <c r="AI207" s="1">
        <f>[2]หน้าผ้า!DM216</f>
        <v>2</v>
      </c>
      <c r="AJ207" s="3">
        <f>[2]หน้าผ้า!DN216</f>
        <v>45954</v>
      </c>
      <c r="AK207" s="3">
        <f>[2]หน้าผ้า!DQ216</f>
        <v>0</v>
      </c>
      <c r="AL207" s="3">
        <f>[2]หน้าผ้า!DR216</f>
        <v>45945</v>
      </c>
      <c r="AM207" s="3">
        <f>[2]หน้าผ้า!DS216</f>
        <v>45952</v>
      </c>
      <c r="AN207" s="3">
        <f>[2]หน้าผ้า!DT216</f>
        <v>45953</v>
      </c>
      <c r="AO207" s="3">
        <f>[2]หน้าผ้า!DU216</f>
        <v>45953</v>
      </c>
      <c r="AP207" s="3">
        <f>[2]หน้าผ้า!DP216</f>
        <v>45949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 t="str">
        <f>[2]หน้าผ้า!EC216</f>
        <v>งานพิมพ์</v>
      </c>
      <c r="AX207" s="2" t="str">
        <f>[2]หน้าผ้า!ED216</f>
        <v xml:space="preserve"> /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 t="str">
        <f>[2]หน้าผ้า!BZ216</f>
        <v>WRWT25850/WRWT25800</v>
      </c>
      <c r="BD207" s="56">
        <f>[2]หน้าผ้า!CA216</f>
        <v>423.7023388888889</v>
      </c>
    </row>
    <row r="208" spans="1:56" ht="27.75" customHeight="1" x14ac:dyDescent="0.45">
      <c r="A208" s="3">
        <f>[2]หน้าผ้า!C217</f>
        <v>45916</v>
      </c>
      <c r="B208" s="14" t="str">
        <f>[2]หน้าผ้า!B217</f>
        <v>MK68-001118</v>
      </c>
      <c r="C208" s="9" t="str">
        <f>[2]หน้าผ้า!E217</f>
        <v>บจก.ซันฟีด</v>
      </c>
      <c r="D208" s="13" t="str">
        <f>[2]หน้าผ้า!F217</f>
        <v>935 เอ</v>
      </c>
      <c r="E208" s="9">
        <f>[2]หน้าผ้า!G217</f>
        <v>20</v>
      </c>
      <c r="F208" s="9">
        <f>[2]หน้าผ้า!H217</f>
        <v>37</v>
      </c>
      <c r="G208" s="9" t="str">
        <f>[2]หน้าผ้า!I217</f>
        <v>ขาว</v>
      </c>
      <c r="H208" s="9">
        <f>[2]หน้าผ้า!J217</f>
        <v>0</v>
      </c>
      <c r="I208" s="9">
        <f>[2]หน้าผ้า!L217</f>
        <v>80</v>
      </c>
      <c r="J208" s="9" t="str">
        <f>[2]หน้าผ้า!M217</f>
        <v>+</v>
      </c>
      <c r="K208" s="9">
        <f>[2]หน้าผ้า!N217</f>
        <v>0</v>
      </c>
      <c r="L208" s="9" t="str">
        <f>[2]หน้าผ้า!R217</f>
        <v>บิด</v>
      </c>
      <c r="M208" s="10" t="str">
        <f>[2]หน้าผ้า!T217</f>
        <v>ไม่สวมถุงใน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 t="str">
        <f>[2]หน้าผ้า!Z217</f>
        <v xml:space="preserve">300กระสอบแบนเต็มใบ </v>
      </c>
      <c r="T208" s="12">
        <f>[2]หน้าผ้า!X217</f>
        <v>45954</v>
      </c>
      <c r="U208" s="11">
        <f>[2]หน้าผ้า!AA217</f>
        <v>5000</v>
      </c>
      <c r="V208" s="10">
        <f>[2]หน้าผ้า!AJ217</f>
        <v>0</v>
      </c>
      <c r="W208" s="10">
        <f>[2]หน้าผ้า!AL217</f>
        <v>5000</v>
      </c>
      <c r="X208" s="10">
        <f>[2]หน้าผ้า!AM217</f>
        <v>0</v>
      </c>
      <c r="Y208" s="10">
        <f>[2]หน้าผ้า!AN217</f>
        <v>5250</v>
      </c>
      <c r="Z208" s="9" t="str">
        <f>[2]หน้าผ้า!AO217</f>
        <v>WSWT2025850</v>
      </c>
      <c r="AA208" s="8">
        <f>[2]หน้าผ้า!AQ217</f>
        <v>5378.4500000000007</v>
      </c>
      <c r="AB208" s="8">
        <f>[2]หน้าผ้า!AR217</f>
        <v>0</v>
      </c>
      <c r="AC208" s="8">
        <f>[2]หน้าผ้า!AS217</f>
        <v>5378.4500000000007</v>
      </c>
      <c r="AD208" s="8">
        <f>[2]หน้าผ้า!AT217</f>
        <v>0</v>
      </c>
      <c r="AE208" s="8">
        <f>[2]หน้าผ้า!AU217</f>
        <v>0</v>
      </c>
      <c r="AF208" s="8">
        <f>[2]หน้าผ้า!AI217</f>
        <v>0</v>
      </c>
      <c r="AG208" s="1" t="str">
        <f>[3]หน้าผ้า!DC220</f>
        <v>ยังไม่ได้พิมพ์</v>
      </c>
      <c r="AH208" s="1" t="str">
        <f>[2]หน้าผ้า!DL217</f>
        <v>P7</v>
      </c>
      <c r="AI208" s="1">
        <f>[2]หน้าผ้า!DM217</f>
        <v>2</v>
      </c>
      <c r="AJ208" s="3">
        <f>[2]หน้าผ้า!DN217</f>
        <v>45954</v>
      </c>
      <c r="AK208" s="3">
        <f>[2]หน้าผ้า!DQ217</f>
        <v>0</v>
      </c>
      <c r="AL208" s="3">
        <f>[2]หน้าผ้า!DR217</f>
        <v>45945</v>
      </c>
      <c r="AM208" s="3">
        <f>[2]หน้าผ้า!DS217</f>
        <v>45952</v>
      </c>
      <c r="AN208" s="3">
        <f>[2]หน้าผ้า!DT217</f>
        <v>45953</v>
      </c>
      <c r="AO208" s="3">
        <f>[2]หน้าผ้า!DU217</f>
        <v>45953</v>
      </c>
      <c r="AP208" s="3">
        <f>[2]หน้าผ้า!DP217</f>
        <v>45949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 t="str">
        <f>[2]หน้าผ้า!EC217</f>
        <v>งานพิมพ์</v>
      </c>
      <c r="AX208" s="2" t="str">
        <f>[2]หน้าผ้า!ED217</f>
        <v xml:space="preserve"> /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 t="str">
        <f>[2]หน้าผ้า!BZ217</f>
        <v>WRWT25850/WRWT25800</v>
      </c>
      <c r="BD208" s="56">
        <f>[2]หน้าผ้า!CA217</f>
        <v>423.7023388888889</v>
      </c>
    </row>
    <row r="209" spans="1:56" ht="27.75" customHeight="1" x14ac:dyDescent="0.45">
      <c r="A209" s="3">
        <f>[2]หน้าผ้า!C218</f>
        <v>45916</v>
      </c>
      <c r="B209" s="14" t="str">
        <f>[2]หน้าผ้า!B218</f>
        <v>MK68-001118</v>
      </c>
      <c r="C209" s="9" t="str">
        <f>[2]หน้าผ้า!E218</f>
        <v>บจก.ซันฟีด</v>
      </c>
      <c r="D209" s="13" t="str">
        <f>[2]หน้าผ้า!F218</f>
        <v>915 เอ็ม</v>
      </c>
      <c r="E209" s="9">
        <f>[2]หน้าผ้า!G218</f>
        <v>20</v>
      </c>
      <c r="F209" s="9">
        <f>[2]หน้าผ้า!H218</f>
        <v>39</v>
      </c>
      <c r="G209" s="9" t="str">
        <f>[2]หน้าผ้า!I218</f>
        <v>ขาว</v>
      </c>
      <c r="H209" s="9">
        <f>[2]หน้าผ้า!J218</f>
        <v>0</v>
      </c>
      <c r="I209" s="9">
        <f>[2]หน้าผ้า!L218</f>
        <v>84</v>
      </c>
      <c r="J209" s="9" t="str">
        <f>[2]หน้าผ้า!M218</f>
        <v>+</v>
      </c>
      <c r="K209" s="9">
        <f>[2]หน้าผ้า!N218</f>
        <v>0</v>
      </c>
      <c r="L209" s="9" t="str">
        <f>[2]หน้าผ้า!R218</f>
        <v>บิด</v>
      </c>
      <c r="M209" s="10" t="str">
        <f>[2]หน้าผ้า!T218</f>
        <v>ไม่สวมถุงใน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 t="str">
        <f>[2]หน้าผ้า!Z218</f>
        <v xml:space="preserve">300กระสอบแบนเต็มใบ </v>
      </c>
      <c r="T209" s="12">
        <f>[2]หน้าผ้า!X218</f>
        <v>45957</v>
      </c>
      <c r="U209" s="11">
        <f>[2]หน้าผ้า!AA218</f>
        <v>5000</v>
      </c>
      <c r="V209" s="10">
        <f>[2]หน้าผ้า!AJ218</f>
        <v>0</v>
      </c>
      <c r="W209" s="10">
        <f>[2]หน้าผ้า!AL218</f>
        <v>5000</v>
      </c>
      <c r="X209" s="10">
        <f>[2]หน้าผ้า!AM218</f>
        <v>0</v>
      </c>
      <c r="Y209" s="10">
        <f>[2]หน้าผ้า!AN218</f>
        <v>5250</v>
      </c>
      <c r="Z209" s="9" t="str">
        <f>[2]หน้าผ้า!AO218</f>
        <v>WSWT2025850</v>
      </c>
      <c r="AA209" s="8">
        <f>[2]หน้าผ้า!AQ218</f>
        <v>5657.85</v>
      </c>
      <c r="AB209" s="8">
        <f>[2]หน้าผ้า!AR218</f>
        <v>0</v>
      </c>
      <c r="AC209" s="8">
        <f>[2]หน้าผ้า!AS218</f>
        <v>5657.85</v>
      </c>
      <c r="AD209" s="8">
        <f>[2]หน้าผ้า!AT218</f>
        <v>0</v>
      </c>
      <c r="AE209" s="8">
        <f>[2]หน้าผ้า!AU218</f>
        <v>0</v>
      </c>
      <c r="AF209" s="8">
        <f>[2]หน้าผ้า!AI218</f>
        <v>0</v>
      </c>
      <c r="AG209" s="1" t="str">
        <f>[3]หน้าผ้า!DC221</f>
        <v>ยังไม่ได้พิมพ์</v>
      </c>
      <c r="AH209" s="1" t="str">
        <f>[2]หน้าผ้า!DL218</f>
        <v>P7</v>
      </c>
      <c r="AI209" s="1">
        <f>[2]หน้าผ้า!DM218</f>
        <v>2</v>
      </c>
      <c r="AJ209" s="3">
        <f>[2]หน้าผ้า!DN218</f>
        <v>45957</v>
      </c>
      <c r="AK209" s="3">
        <f>[2]หน้าผ้า!DQ218</f>
        <v>0</v>
      </c>
      <c r="AL209" s="3">
        <f>[2]หน้าผ้า!DR218</f>
        <v>45948</v>
      </c>
      <c r="AM209" s="3">
        <f>[2]หน้าผ้า!DS218</f>
        <v>45955</v>
      </c>
      <c r="AN209" s="3">
        <f>[2]หน้าผ้า!DT218</f>
        <v>45956</v>
      </c>
      <c r="AO209" s="3">
        <f>[2]หน้าผ้า!DU218</f>
        <v>45956</v>
      </c>
      <c r="AP209" s="3">
        <f>[2]หน้าผ้า!DP218</f>
        <v>45952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 t="str">
        <f>[2]หน้าผ้า!EC218</f>
        <v>งานพิมพ์</v>
      </c>
      <c r="AX209" s="2" t="str">
        <f>[2]หน้าผ้า!ED218</f>
        <v xml:space="preserve"> /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 t="str">
        <f>[2]หน้าผ้า!BZ218</f>
        <v>WRWT25850/WRWT25800</v>
      </c>
      <c r="BD209" s="56">
        <f>[2]หน้าผ้า!CA218</f>
        <v>445.71285000000012</v>
      </c>
    </row>
    <row r="210" spans="1:56" ht="27.75" customHeight="1" x14ac:dyDescent="0.45">
      <c r="A210" s="3">
        <f>[2]หน้าผ้า!C219</f>
        <v>45916</v>
      </c>
      <c r="B210" s="14" t="str">
        <f>[2]หน้าผ้า!B219</f>
        <v>MK68-001118</v>
      </c>
      <c r="C210" s="9" t="str">
        <f>[2]หน้าผ้า!E219</f>
        <v>บจก.ซันฟีด</v>
      </c>
      <c r="D210" s="13">
        <f>[2]หน้าผ้า!F219</f>
        <v>935</v>
      </c>
      <c r="E210" s="9">
        <f>[2]หน้าผ้า!G219</f>
        <v>20</v>
      </c>
      <c r="F210" s="9">
        <f>[2]หน้าผ้า!H219</f>
        <v>37</v>
      </c>
      <c r="G210" s="9" t="str">
        <f>[2]หน้าผ้า!I219</f>
        <v>ขาว</v>
      </c>
      <c r="H210" s="9">
        <f>[2]หน้าผ้า!J219</f>
        <v>0</v>
      </c>
      <c r="I210" s="9">
        <f>[2]หน้าผ้า!L219</f>
        <v>80</v>
      </c>
      <c r="J210" s="9" t="str">
        <f>[2]หน้าผ้า!M219</f>
        <v>+</v>
      </c>
      <c r="K210" s="9">
        <f>[2]หน้าผ้า!N219</f>
        <v>0</v>
      </c>
      <c r="L210" s="9" t="str">
        <f>[2]หน้าผ้า!R219</f>
        <v>บิด</v>
      </c>
      <c r="M210" s="10" t="str">
        <f>[2]หน้าผ้า!T219</f>
        <v>ไม่สวมถุงใน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 t="str">
        <f>[2]หน้าผ้า!Z219</f>
        <v xml:space="preserve">300กระสอบแบนเต็มใบ </v>
      </c>
      <c r="T210" s="12">
        <f>[2]หน้าผ้า!X219</f>
        <v>45957</v>
      </c>
      <c r="U210" s="11">
        <f>[2]หน้าผ้า!AA219</f>
        <v>5000</v>
      </c>
      <c r="V210" s="10">
        <f>[2]หน้าผ้า!AJ219</f>
        <v>0</v>
      </c>
      <c r="W210" s="10">
        <f>[2]หน้าผ้า!AL219</f>
        <v>5000</v>
      </c>
      <c r="X210" s="10">
        <f>[2]หน้าผ้า!AM219</f>
        <v>0</v>
      </c>
      <c r="Y210" s="10">
        <f>[2]หน้าผ้า!AN219</f>
        <v>5250</v>
      </c>
      <c r="Z210" s="9" t="str">
        <f>[2]หน้าผ้า!AO219</f>
        <v>WSWT2025850</v>
      </c>
      <c r="AA210" s="8">
        <f>[2]หน้าผ้า!AQ219</f>
        <v>5378.4500000000007</v>
      </c>
      <c r="AB210" s="8">
        <f>[2]หน้าผ้า!AR219</f>
        <v>0</v>
      </c>
      <c r="AC210" s="8">
        <f>[2]หน้าผ้า!AS219</f>
        <v>5378.4500000000007</v>
      </c>
      <c r="AD210" s="8">
        <f>[2]หน้าผ้า!AT219</f>
        <v>0</v>
      </c>
      <c r="AE210" s="8">
        <f>[2]หน้าผ้า!AU219</f>
        <v>0</v>
      </c>
      <c r="AF210" s="8">
        <f>[2]หน้าผ้า!AI219</f>
        <v>0</v>
      </c>
      <c r="AG210" s="1" t="str">
        <f>[3]หน้าผ้า!DC222</f>
        <v>รอตัด</v>
      </c>
      <c r="AH210" s="1" t="str">
        <f>[2]หน้าผ้า!DL219</f>
        <v>P7</v>
      </c>
      <c r="AI210" s="1">
        <f>[2]หน้าผ้า!DM219</f>
        <v>2</v>
      </c>
      <c r="AJ210" s="3">
        <f>[2]หน้าผ้า!DN219</f>
        <v>45957</v>
      </c>
      <c r="AK210" s="3">
        <f>[2]หน้าผ้า!DQ219</f>
        <v>0</v>
      </c>
      <c r="AL210" s="3">
        <f>[2]หน้าผ้า!DR219</f>
        <v>45948</v>
      </c>
      <c r="AM210" s="3">
        <f>[2]หน้าผ้า!DS219</f>
        <v>45955</v>
      </c>
      <c r="AN210" s="3">
        <f>[2]หน้าผ้า!DT219</f>
        <v>45956</v>
      </c>
      <c r="AO210" s="3">
        <f>[2]หน้าผ้า!DU219</f>
        <v>45956</v>
      </c>
      <c r="AP210" s="3">
        <f>[2]หน้าผ้า!DP219</f>
        <v>45952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 t="str">
        <f>[2]หน้าผ้า!EC219</f>
        <v>งานพิมพ์</v>
      </c>
      <c r="AX210" s="2" t="str">
        <f>[2]หน้าผ้า!ED219</f>
        <v xml:space="preserve"> /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 t="str">
        <f>[2]หน้าผ้า!BZ219</f>
        <v>WRWT25850/WRWT25800</v>
      </c>
      <c r="BD210" s="56">
        <f>[2]หน้าผ้า!CA219</f>
        <v>423.7023388888889</v>
      </c>
    </row>
    <row r="211" spans="1:56" ht="27.75" customHeight="1" x14ac:dyDescent="0.45">
      <c r="A211" s="3">
        <f>[2]หน้าผ้า!C220</f>
        <v>45916</v>
      </c>
      <c r="B211" s="14" t="str">
        <f>[2]หน้าผ้า!B220</f>
        <v>MK68-001118</v>
      </c>
      <c r="C211" s="9" t="str">
        <f>[2]หน้าผ้า!E220</f>
        <v>บจก.ซันฟีด</v>
      </c>
      <c r="D211" s="13" t="str">
        <f>[2]หน้าผ้า!F220</f>
        <v>935 แอล</v>
      </c>
      <c r="E211" s="9">
        <f>[2]หน้าผ้า!G220</f>
        <v>20</v>
      </c>
      <c r="F211" s="9">
        <f>[2]หน้าผ้า!H220</f>
        <v>37</v>
      </c>
      <c r="G211" s="9" t="str">
        <f>[2]หน้าผ้า!I220</f>
        <v>ขาว</v>
      </c>
      <c r="H211" s="9">
        <f>[2]หน้าผ้า!J220</f>
        <v>0</v>
      </c>
      <c r="I211" s="9">
        <f>[2]หน้าผ้า!L220</f>
        <v>80</v>
      </c>
      <c r="J211" s="9" t="str">
        <f>[2]หน้าผ้า!M220</f>
        <v>+</v>
      </c>
      <c r="K211" s="9">
        <f>[2]หน้าผ้า!N220</f>
        <v>0</v>
      </c>
      <c r="L211" s="9" t="str">
        <f>[2]หน้าผ้า!R220</f>
        <v>บิด</v>
      </c>
      <c r="M211" s="10" t="str">
        <f>[2]หน้าผ้า!T220</f>
        <v>ไม่สวมถุงใน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 t="str">
        <f>[2]หน้าผ้า!Z220</f>
        <v xml:space="preserve">300กระสอบแบนเต็มใบ </v>
      </c>
      <c r="T211" s="12">
        <f>[2]หน้าผ้า!X220</f>
        <v>45957</v>
      </c>
      <c r="U211" s="11">
        <f>[2]หน้าผ้า!AA220</f>
        <v>5000</v>
      </c>
      <c r="V211" s="10">
        <f>[2]หน้าผ้า!AJ220</f>
        <v>0</v>
      </c>
      <c r="W211" s="10">
        <f>[2]หน้าผ้า!AL220</f>
        <v>5000</v>
      </c>
      <c r="X211" s="10">
        <f>[2]หน้าผ้า!AM220</f>
        <v>0</v>
      </c>
      <c r="Y211" s="10">
        <f>[2]หน้าผ้า!AN220</f>
        <v>5250</v>
      </c>
      <c r="Z211" s="9" t="str">
        <f>[2]หน้าผ้า!AO220</f>
        <v>WSWT2025850</v>
      </c>
      <c r="AA211" s="8">
        <f>[2]หน้าผ้า!AQ220</f>
        <v>5378.4500000000007</v>
      </c>
      <c r="AB211" s="8">
        <f>[2]หน้าผ้า!AR220</f>
        <v>0</v>
      </c>
      <c r="AC211" s="8">
        <f>[2]หน้าผ้า!AS220</f>
        <v>5378.4500000000007</v>
      </c>
      <c r="AD211" s="8">
        <f>[2]หน้าผ้า!AT220</f>
        <v>0</v>
      </c>
      <c r="AE211" s="8">
        <f>[2]หน้าผ้า!AU220</f>
        <v>0</v>
      </c>
      <c r="AF211" s="8">
        <f>[2]หน้าผ้า!AI220</f>
        <v>0</v>
      </c>
      <c r="AG211" s="1" t="str">
        <f>[3]หน้าผ้า!DC223</f>
        <v>ยังไม่ได้พิมพ์</v>
      </c>
      <c r="AH211" s="1" t="str">
        <f>[2]หน้าผ้า!DL220</f>
        <v>P7</v>
      </c>
      <c r="AI211" s="1">
        <f>[2]หน้าผ้า!DM220</f>
        <v>2</v>
      </c>
      <c r="AJ211" s="3">
        <f>[2]หน้าผ้า!DN220</f>
        <v>45957</v>
      </c>
      <c r="AK211" s="3">
        <f>[2]หน้าผ้า!DQ220</f>
        <v>0</v>
      </c>
      <c r="AL211" s="3">
        <f>[2]หน้าผ้า!DR220</f>
        <v>45948</v>
      </c>
      <c r="AM211" s="3">
        <f>[2]หน้าผ้า!DS220</f>
        <v>45955</v>
      </c>
      <c r="AN211" s="3">
        <f>[2]หน้าผ้า!DT220</f>
        <v>45956</v>
      </c>
      <c r="AO211" s="3">
        <f>[2]หน้าผ้า!DU220</f>
        <v>45956</v>
      </c>
      <c r="AP211" s="3">
        <f>[2]หน้าผ้า!DP220</f>
        <v>45952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 t="str">
        <f>[2]หน้าผ้า!EC220</f>
        <v>งานพิมพ์</v>
      </c>
      <c r="AX211" s="2" t="str">
        <f>[2]หน้าผ้า!ED220</f>
        <v xml:space="preserve"> /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 t="str">
        <f>[2]หน้าผ้า!BZ220</f>
        <v>WRWT25850/WRWT25800</v>
      </c>
      <c r="BD211" s="56">
        <f>[2]หน้าผ้า!CA220</f>
        <v>423.7023388888889</v>
      </c>
    </row>
    <row r="212" spans="1:56" ht="27.75" customHeight="1" x14ac:dyDescent="0.45">
      <c r="A212" s="3">
        <f>[2]หน้าผ้า!C221</f>
        <v>45916</v>
      </c>
      <c r="B212" s="14" t="str">
        <f>[2]หน้าผ้า!B221</f>
        <v>MK68-001118</v>
      </c>
      <c r="C212" s="9" t="str">
        <f>[2]หน้าผ้า!E221</f>
        <v>บจก.ซันฟีด</v>
      </c>
      <c r="D212" s="13" t="str">
        <f>[2]หน้าผ้า!F221</f>
        <v>935 เอ</v>
      </c>
      <c r="E212" s="9">
        <f>[2]หน้าผ้า!G221</f>
        <v>20</v>
      </c>
      <c r="F212" s="9">
        <f>[2]หน้าผ้า!H221</f>
        <v>37</v>
      </c>
      <c r="G212" s="9" t="str">
        <f>[2]หน้าผ้า!I221</f>
        <v>ขาว</v>
      </c>
      <c r="H212" s="9">
        <f>[2]หน้าผ้า!J221</f>
        <v>0</v>
      </c>
      <c r="I212" s="9">
        <f>[2]หน้าผ้า!L221</f>
        <v>80</v>
      </c>
      <c r="J212" s="9" t="str">
        <f>[2]หน้าผ้า!M221</f>
        <v>+</v>
      </c>
      <c r="K212" s="9">
        <f>[2]หน้าผ้า!N221</f>
        <v>0</v>
      </c>
      <c r="L212" s="9" t="str">
        <f>[2]หน้าผ้า!R221</f>
        <v>บิด</v>
      </c>
      <c r="M212" s="10" t="str">
        <f>[2]หน้าผ้า!T221</f>
        <v>ไม่สวมถุงใน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 t="str">
        <f>[2]หน้าผ้า!Z221</f>
        <v xml:space="preserve">300กระสอบแบนเต็มใบ </v>
      </c>
      <c r="T212" s="12">
        <f>[2]หน้าผ้า!X221</f>
        <v>45957</v>
      </c>
      <c r="U212" s="11">
        <f>[2]หน้าผ้า!AA221</f>
        <v>5000</v>
      </c>
      <c r="V212" s="10">
        <f>[2]หน้าผ้า!AJ221</f>
        <v>0</v>
      </c>
      <c r="W212" s="10">
        <f>[2]หน้าผ้า!AL221</f>
        <v>5000</v>
      </c>
      <c r="X212" s="10">
        <f>[2]หน้าผ้า!AM221</f>
        <v>0</v>
      </c>
      <c r="Y212" s="10">
        <f>[2]หน้าผ้า!AN221</f>
        <v>5250</v>
      </c>
      <c r="Z212" s="9" t="str">
        <f>[2]หน้าผ้า!AO221</f>
        <v>WSWT2025850</v>
      </c>
      <c r="AA212" s="8">
        <f>[2]หน้าผ้า!AQ221</f>
        <v>5378.4500000000007</v>
      </c>
      <c r="AB212" s="8">
        <f>[2]หน้าผ้า!AR221</f>
        <v>0</v>
      </c>
      <c r="AC212" s="8">
        <f>[2]หน้าผ้า!AS221</f>
        <v>5378.4500000000007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 t="str">
        <f>[3]หน้าผ้า!DC224</f>
        <v>ยังไม่ได้พิมพ์</v>
      </c>
      <c r="AH212" s="1" t="str">
        <f>[2]หน้าผ้า!DL221</f>
        <v>P7</v>
      </c>
      <c r="AI212" s="1">
        <f>[2]หน้าผ้า!DM221</f>
        <v>2</v>
      </c>
      <c r="AJ212" s="3">
        <f>[2]หน้าผ้า!DN221</f>
        <v>45957</v>
      </c>
      <c r="AK212" s="3">
        <f>[2]หน้าผ้า!DQ221</f>
        <v>0</v>
      </c>
      <c r="AL212" s="3">
        <f>[2]หน้าผ้า!DR221</f>
        <v>45948</v>
      </c>
      <c r="AM212" s="3">
        <f>[2]หน้าผ้า!DS221</f>
        <v>45955</v>
      </c>
      <c r="AN212" s="3">
        <f>[2]หน้าผ้า!DT221</f>
        <v>45956</v>
      </c>
      <c r="AO212" s="3">
        <f>[2]หน้าผ้า!DU221</f>
        <v>45956</v>
      </c>
      <c r="AP212" s="3">
        <f>[2]หน้าผ้า!DP221</f>
        <v>45952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 t="str">
        <f>[2]หน้าผ้า!EC221</f>
        <v>งานพิมพ์</v>
      </c>
      <c r="AX212" s="2" t="str">
        <f>[2]หน้าผ้า!ED221</f>
        <v xml:space="preserve"> /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 t="str">
        <f>[2]หน้าผ้า!BZ221</f>
        <v>WRWT25850/WRWT25800</v>
      </c>
      <c r="BD212" s="56">
        <f>[2]หน้าผ้า!CA221</f>
        <v>423.7023388888889</v>
      </c>
    </row>
    <row r="213" spans="1:56" ht="27.75" customHeight="1" x14ac:dyDescent="0.45">
      <c r="A213" s="3">
        <f>[2]หน้าผ้า!C222</f>
        <v>45916</v>
      </c>
      <c r="B213" s="14" t="str">
        <f>[2]หน้าผ้า!B222</f>
        <v>MK68-001118</v>
      </c>
      <c r="C213" s="9" t="str">
        <f>[2]หน้าผ้า!E222</f>
        <v>บจก.ซันฟีด</v>
      </c>
      <c r="D213" s="13" t="str">
        <f>[2]หน้าผ้า!F222</f>
        <v>954 แอล</v>
      </c>
      <c r="E213" s="9">
        <f>[2]หน้าผ้า!G222</f>
        <v>20</v>
      </c>
      <c r="F213" s="9">
        <f>[2]หน้าผ้า!H222</f>
        <v>39</v>
      </c>
      <c r="G213" s="9" t="str">
        <f>[2]หน้าผ้า!I222</f>
        <v>ขาว</v>
      </c>
      <c r="H213" s="9">
        <f>[2]หน้าผ้า!J222</f>
        <v>0</v>
      </c>
      <c r="I213" s="9">
        <f>[2]หน้าผ้า!L222</f>
        <v>84</v>
      </c>
      <c r="J213" s="9" t="str">
        <f>[2]หน้าผ้า!M222</f>
        <v>+</v>
      </c>
      <c r="K213" s="9">
        <f>[2]หน้าผ้า!N222</f>
        <v>0</v>
      </c>
      <c r="L213" s="9" t="str">
        <f>[2]หน้าผ้า!R222</f>
        <v>บิด</v>
      </c>
      <c r="M213" s="10" t="str">
        <f>[2]หน้าผ้า!T222</f>
        <v>ไม่สวมถุงใน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 t="str">
        <f>[2]หน้าผ้า!Z222</f>
        <v xml:space="preserve">300กระสอบแบนเต็มใบ </v>
      </c>
      <c r="T213" s="12">
        <f>[2]หน้าผ้า!X222</f>
        <v>45958</v>
      </c>
      <c r="U213" s="11">
        <f>[2]หน้าผ้า!AA222</f>
        <v>2500</v>
      </c>
      <c r="V213" s="10">
        <f>[2]หน้าผ้า!AJ222</f>
        <v>0</v>
      </c>
      <c r="W213" s="10">
        <f>[2]หน้าผ้า!AL222</f>
        <v>2500</v>
      </c>
      <c r="X213" s="10">
        <f>[2]หน้าผ้า!AM222</f>
        <v>2600</v>
      </c>
      <c r="Y213" s="10">
        <f>[2]หน้าผ้า!AN222</f>
        <v>0</v>
      </c>
      <c r="Z213" s="9" t="str">
        <f>[2]หน้าผ้า!AO222</f>
        <v>WSWT2025850</v>
      </c>
      <c r="AA213" s="8">
        <f>[2]หน้าผ้า!AQ222</f>
        <v>0</v>
      </c>
      <c r="AB213" s="8">
        <f>[2]หน้าผ้า!AR222</f>
        <v>0</v>
      </c>
      <c r="AC213" s="8">
        <f>[2]หน้าผ้า!AS222</f>
        <v>0</v>
      </c>
      <c r="AD213" s="8">
        <f>[2]หน้าผ้า!AT222</f>
        <v>0</v>
      </c>
      <c r="AE213" s="8">
        <f>[2]หน้าผ้า!AU222</f>
        <v>0</v>
      </c>
      <c r="AF213" s="8">
        <f>[2]หน้าผ้า!AI222</f>
        <v>0</v>
      </c>
      <c r="AG213" s="1" t="str">
        <f>[3]หน้าผ้า!DC225</f>
        <v>ยังไม่ได้พิมพ์</v>
      </c>
      <c r="AH213" s="1" t="str">
        <f>[2]หน้าผ้า!DL222</f>
        <v>P7</v>
      </c>
      <c r="AI213" s="1">
        <f>[2]หน้าผ้า!DM222</f>
        <v>2</v>
      </c>
      <c r="AJ213" s="3">
        <f>[2]หน้าผ้า!DN222</f>
        <v>45958</v>
      </c>
      <c r="AK213" s="3">
        <f>[2]หน้าผ้า!DQ222</f>
        <v>0</v>
      </c>
      <c r="AL213" s="3">
        <f>[2]หน้าผ้า!DR222</f>
        <v>45949</v>
      </c>
      <c r="AM213" s="3">
        <f>[2]หน้าผ้า!DS222</f>
        <v>45956</v>
      </c>
      <c r="AN213" s="3">
        <f>[2]หน้าผ้า!DT222</f>
        <v>45957</v>
      </c>
      <c r="AO213" s="3">
        <f>[2]หน้าผ้า!DU222</f>
        <v>45957</v>
      </c>
      <c r="AP213" s="3">
        <f>[2]หน้าผ้า!DP222</f>
        <v>45953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 t="str">
        <f>[2]หน้าผ้า!EC222</f>
        <v>งานพิมพ์</v>
      </c>
      <c r="AX213" s="2" t="str">
        <f>[2]หน้าผ้า!ED222</f>
        <v xml:space="preserve"> /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 t="str">
        <f>[2]หน้าผ้า!BZ222</f>
        <v>WRWT25850/WRWT25800</v>
      </c>
      <c r="BD213" s="56">
        <f>[2]หน้าผ้า!CA222</f>
        <v>0</v>
      </c>
    </row>
    <row r="214" spans="1:56" ht="27.75" customHeight="1" x14ac:dyDescent="0.45">
      <c r="A214" s="3">
        <f>[2]หน้าผ้า!C223</f>
        <v>45916</v>
      </c>
      <c r="B214" s="14" t="str">
        <f>[2]หน้าผ้า!B223</f>
        <v>MK68-001118</v>
      </c>
      <c r="C214" s="9" t="str">
        <f>[2]หน้าผ้า!E223</f>
        <v>บจก.ซันฟีด</v>
      </c>
      <c r="D214" s="13" t="str">
        <f>[2]หน้าผ้า!F223</f>
        <v>915 พี</v>
      </c>
      <c r="E214" s="9">
        <f>[2]หน้าผ้า!G223</f>
        <v>20</v>
      </c>
      <c r="F214" s="9">
        <f>[2]หน้าผ้า!H223</f>
        <v>39</v>
      </c>
      <c r="G214" s="9" t="str">
        <f>[2]หน้าผ้า!I223</f>
        <v>ขาว</v>
      </c>
      <c r="H214" s="9">
        <f>[2]หน้าผ้า!J223</f>
        <v>0</v>
      </c>
      <c r="I214" s="9">
        <f>[2]หน้าผ้า!L223</f>
        <v>84</v>
      </c>
      <c r="J214" s="9" t="str">
        <f>[2]หน้าผ้า!M223</f>
        <v>+</v>
      </c>
      <c r="K214" s="9">
        <f>[2]หน้าผ้า!N223</f>
        <v>0</v>
      </c>
      <c r="L214" s="9" t="str">
        <f>[2]หน้าผ้า!R223</f>
        <v>บิด</v>
      </c>
      <c r="M214" s="10" t="str">
        <f>[2]หน้าผ้า!T223</f>
        <v>ไม่สวมถุงใน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 t="str">
        <f>[2]หน้าผ้า!Z223</f>
        <v xml:space="preserve">300กระสอบแบนเต็มใบ </v>
      </c>
      <c r="T214" s="12">
        <f>[2]หน้าผ้า!X223</f>
        <v>45958</v>
      </c>
      <c r="U214" s="11">
        <f>[2]หน้าผ้า!AA223</f>
        <v>7500</v>
      </c>
      <c r="V214" s="10">
        <f>[2]หน้าผ้า!AJ223</f>
        <v>0</v>
      </c>
      <c r="W214" s="10">
        <f>[2]หน้าผ้า!AL223</f>
        <v>7500</v>
      </c>
      <c r="X214" s="10">
        <f>[2]หน้าผ้า!AM223</f>
        <v>0</v>
      </c>
      <c r="Y214" s="10">
        <f>[2]หน้าผ้า!AN223</f>
        <v>7875</v>
      </c>
      <c r="Z214" s="9" t="str">
        <f>[2]หน้าผ้า!AO223</f>
        <v>WSWT2025850</v>
      </c>
      <c r="AA214" s="8">
        <f>[2]หน้าผ้า!AQ223</f>
        <v>8486.7750000000015</v>
      </c>
      <c r="AB214" s="8">
        <f>[2]หน้าผ้า!AR223</f>
        <v>0</v>
      </c>
      <c r="AC214" s="8">
        <f>[2]หน้าผ้า!AS223</f>
        <v>8486.7750000000015</v>
      </c>
      <c r="AD214" s="8">
        <f>[2]หน้าผ้า!AT223</f>
        <v>0</v>
      </c>
      <c r="AE214" s="8">
        <f>[2]หน้าผ้า!AU223</f>
        <v>0</v>
      </c>
      <c r="AF214" s="8">
        <f>[2]หน้าผ้า!AI223</f>
        <v>0</v>
      </c>
      <c r="AG214" s="1" t="str">
        <f>[3]หน้าผ้า!DC226</f>
        <v>ยังไม่ได้พิมพ์</v>
      </c>
      <c r="AH214" s="1" t="str">
        <f>[2]หน้าผ้า!DL223</f>
        <v>P7</v>
      </c>
      <c r="AI214" s="1">
        <f>[2]หน้าผ้า!DM223</f>
        <v>2</v>
      </c>
      <c r="AJ214" s="3">
        <f>[2]หน้าผ้า!DN223</f>
        <v>45958</v>
      </c>
      <c r="AK214" s="3">
        <f>[2]หน้าผ้า!DQ223</f>
        <v>0</v>
      </c>
      <c r="AL214" s="3">
        <f>[2]หน้าผ้า!DR223</f>
        <v>45949</v>
      </c>
      <c r="AM214" s="3">
        <f>[2]หน้าผ้า!DS223</f>
        <v>45956</v>
      </c>
      <c r="AN214" s="3">
        <f>[2]หน้าผ้า!DT223</f>
        <v>45957</v>
      </c>
      <c r="AO214" s="3">
        <f>[2]หน้าผ้า!DU223</f>
        <v>45957</v>
      </c>
      <c r="AP214" s="3">
        <f>[2]หน้าผ้า!DP223</f>
        <v>45953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 t="str">
        <f>[2]หน้าผ้า!EC223</f>
        <v>งานพิมพ์</v>
      </c>
      <c r="AX214" s="2" t="str">
        <f>[2]หน้าผ้า!ED223</f>
        <v xml:space="preserve"> /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 t="str">
        <f>[2]หน้าผ้า!BZ223</f>
        <v>WRWT25850/WRWT25800</v>
      </c>
      <c r="BD214" s="56">
        <f>[2]หน้าผ้า!CA223</f>
        <v>668.56927500000018</v>
      </c>
    </row>
    <row r="215" spans="1:56" ht="27.75" customHeight="1" x14ac:dyDescent="0.45">
      <c r="A215" s="3">
        <f>[2]หน้าผ้า!C224</f>
        <v>45916</v>
      </c>
      <c r="B215" s="14" t="str">
        <f>[2]หน้าผ้า!B224</f>
        <v>MK68-001118</v>
      </c>
      <c r="C215" s="9" t="str">
        <f>[2]หน้าผ้า!E224</f>
        <v>บจก.ซันฟีด</v>
      </c>
      <c r="D215" s="13">
        <f>[2]หน้าผ้า!F224</f>
        <v>21</v>
      </c>
      <c r="E215" s="9">
        <f>[2]หน้าผ้า!G224</f>
        <v>20</v>
      </c>
      <c r="F215" s="9">
        <f>[2]หน้าผ้า!H224</f>
        <v>39</v>
      </c>
      <c r="G215" s="9" t="str">
        <f>[2]หน้าผ้า!I224</f>
        <v>ขาว</v>
      </c>
      <c r="H215" s="9">
        <f>[2]หน้าผ้า!J224</f>
        <v>0</v>
      </c>
      <c r="I215" s="9">
        <f>[2]หน้าผ้า!L224</f>
        <v>84</v>
      </c>
      <c r="J215" s="9" t="str">
        <f>[2]หน้าผ้า!M224</f>
        <v>+</v>
      </c>
      <c r="K215" s="9">
        <f>[2]หน้าผ้า!N224</f>
        <v>0</v>
      </c>
      <c r="L215" s="9" t="str">
        <f>[2]หน้าผ้า!R224</f>
        <v>บิด</v>
      </c>
      <c r="M215" s="10" t="str">
        <f>[2]หน้าผ้า!T224</f>
        <v>ไม่สวมถุงใน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 t="str">
        <f>[2]หน้าผ้า!Z224</f>
        <v xml:space="preserve">300กระสอบแบนเต็มใบ </v>
      </c>
      <c r="T215" s="12">
        <f>[2]หน้าผ้า!X224</f>
        <v>45958</v>
      </c>
      <c r="U215" s="11">
        <f>[2]หน้าผ้า!AA224</f>
        <v>2500</v>
      </c>
      <c r="V215" s="10">
        <f>[2]หน้าผ้า!AJ224</f>
        <v>0</v>
      </c>
      <c r="W215" s="10">
        <f>[2]หน้าผ้า!AL224</f>
        <v>2500</v>
      </c>
      <c r="X215" s="10">
        <f>[2]หน้าผ้า!AM224</f>
        <v>0</v>
      </c>
      <c r="Y215" s="10">
        <f>[2]หน้าผ้า!AN224</f>
        <v>2625</v>
      </c>
      <c r="Z215" s="9" t="str">
        <f>[2]หน้าผ้า!AO224</f>
        <v>WSWT2025850</v>
      </c>
      <c r="AA215" s="8">
        <f>[2]หน้าผ้า!AQ224</f>
        <v>2828.9250000000002</v>
      </c>
      <c r="AB215" s="8">
        <f>[2]หน้าผ้า!AR224</f>
        <v>0</v>
      </c>
      <c r="AC215" s="8">
        <f>[2]หน้าผ้า!AS224</f>
        <v>2828.9250000000002</v>
      </c>
      <c r="AD215" s="8">
        <f>[2]หน้าผ้า!AT224</f>
        <v>0</v>
      </c>
      <c r="AE215" s="8">
        <f>[2]หน้าผ้า!AU224</f>
        <v>0</v>
      </c>
      <c r="AF215" s="8">
        <f>[2]หน้าผ้า!AI224</f>
        <v>0</v>
      </c>
      <c r="AG215" s="1" t="str">
        <f>[3]หน้าผ้า!DC227</f>
        <v>ยังไม่ได้พิมพ์</v>
      </c>
      <c r="AH215" s="1" t="str">
        <f>[2]หน้าผ้า!DL224</f>
        <v>P7</v>
      </c>
      <c r="AI215" s="1">
        <f>[2]หน้าผ้า!DM224</f>
        <v>2</v>
      </c>
      <c r="AJ215" s="3">
        <f>[2]หน้าผ้า!DN224</f>
        <v>45958</v>
      </c>
      <c r="AK215" s="3">
        <f>[2]หน้าผ้า!DQ224</f>
        <v>0</v>
      </c>
      <c r="AL215" s="3">
        <f>[2]หน้าผ้า!DR224</f>
        <v>45949</v>
      </c>
      <c r="AM215" s="3">
        <f>[2]หน้าผ้า!DS224</f>
        <v>45956</v>
      </c>
      <c r="AN215" s="3">
        <f>[2]หน้าผ้า!DT224</f>
        <v>45957</v>
      </c>
      <c r="AO215" s="3">
        <f>[2]หน้าผ้า!DU224</f>
        <v>45957</v>
      </c>
      <c r="AP215" s="3">
        <f>[2]หน้าผ้า!DP224</f>
        <v>45953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 t="str">
        <f>[2]หน้าผ้า!EC224</f>
        <v>งานพิมพ์</v>
      </c>
      <c r="AX215" s="2" t="str">
        <f>[2]หน้าผ้า!ED224</f>
        <v xml:space="preserve"> /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 t="str">
        <f>[2]หน้าผ้า!BZ224</f>
        <v>WRWT25850/WRWT25800</v>
      </c>
      <c r="BD215" s="56">
        <f>[2]หน้าผ้า!CA224</f>
        <v>222.85642500000006</v>
      </c>
    </row>
    <row r="216" spans="1:56" ht="27.75" customHeight="1" x14ac:dyDescent="0.45">
      <c r="A216" s="3">
        <f>[2]หน้าผ้า!C225</f>
        <v>45916</v>
      </c>
      <c r="B216" s="14" t="str">
        <f>[2]หน้าผ้า!B225</f>
        <v>MK68-001118</v>
      </c>
      <c r="C216" s="9" t="str">
        <f>[2]หน้าผ้า!E225</f>
        <v>บจก.ซันฟีด</v>
      </c>
      <c r="D216" s="13">
        <f>[2]หน้าผ้า!F225</f>
        <v>932</v>
      </c>
      <c r="E216" s="9">
        <f>[2]หน้าผ้า!G225</f>
        <v>20</v>
      </c>
      <c r="F216" s="9">
        <f>[2]หน้าผ้า!H225</f>
        <v>38</v>
      </c>
      <c r="G216" s="9" t="str">
        <f>[2]หน้าผ้า!I225</f>
        <v>ขาว</v>
      </c>
      <c r="H216" s="9">
        <f>[2]หน้าผ้า!J225</f>
        <v>0</v>
      </c>
      <c r="I216" s="9">
        <f>[2]หน้าผ้า!L225</f>
        <v>82</v>
      </c>
      <c r="J216" s="9" t="str">
        <f>[2]หน้าผ้า!M225</f>
        <v>+</v>
      </c>
      <c r="K216" s="9">
        <f>[2]หน้าผ้า!N225</f>
        <v>0</v>
      </c>
      <c r="L216" s="9" t="str">
        <f>[2]หน้าผ้า!R225</f>
        <v>บิด</v>
      </c>
      <c r="M216" s="10" t="str">
        <f>[2]หน้าผ้า!T225</f>
        <v>ไม่สวมถุงใน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 t="str">
        <f>[2]หน้าผ้า!Z225</f>
        <v xml:space="preserve">300กระสอบแบนเต็มใบ </v>
      </c>
      <c r="T216" s="12">
        <f>[2]หน้าผ้า!X225</f>
        <v>45958</v>
      </c>
      <c r="U216" s="11">
        <f>[2]หน้าผ้า!AA225</f>
        <v>5000</v>
      </c>
      <c r="V216" s="10">
        <f>[2]หน้าผ้า!AJ225</f>
        <v>0</v>
      </c>
      <c r="W216" s="10">
        <f>[2]หน้าผ้า!AL225</f>
        <v>5000</v>
      </c>
      <c r="X216" s="10">
        <f>[2]หน้าผ้า!AM225</f>
        <v>0</v>
      </c>
      <c r="Y216" s="10">
        <f>[2]หน้าผ้า!AN225</f>
        <v>5250</v>
      </c>
      <c r="Z216" s="9" t="str">
        <f>[2]หน้าผ้า!AO225</f>
        <v>WSWT2025850</v>
      </c>
      <c r="AA216" s="8">
        <f>[2]หน้าผ้า!AQ225</f>
        <v>5518.15</v>
      </c>
      <c r="AB216" s="8">
        <f>[2]หน้าผ้า!AR225</f>
        <v>0</v>
      </c>
      <c r="AC216" s="8">
        <f>[2]หน้าผ้า!AS225</f>
        <v>5518.15</v>
      </c>
      <c r="AD216" s="8">
        <f>[2]หน้าผ้า!AT225</f>
        <v>0</v>
      </c>
      <c r="AE216" s="8">
        <f>[2]หน้าผ้า!AU225</f>
        <v>0</v>
      </c>
      <c r="AF216" s="8">
        <f>[2]หน้าผ้า!AI225</f>
        <v>0</v>
      </c>
      <c r="AG216" s="1" t="str">
        <f>[3]หน้าผ้า!DC228</f>
        <v>ยังไม่ได้พิมพ์</v>
      </c>
      <c r="AH216" s="1" t="str">
        <f>[2]หน้าผ้า!DL225</f>
        <v>P7</v>
      </c>
      <c r="AI216" s="1">
        <f>[2]หน้าผ้า!DM225</f>
        <v>2</v>
      </c>
      <c r="AJ216" s="3">
        <f>[2]หน้าผ้า!DN225</f>
        <v>45958</v>
      </c>
      <c r="AK216" s="3">
        <f>[2]หน้าผ้า!DQ225</f>
        <v>0</v>
      </c>
      <c r="AL216" s="3">
        <f>[2]หน้าผ้า!DR225</f>
        <v>45949</v>
      </c>
      <c r="AM216" s="3">
        <f>[2]หน้าผ้า!DS225</f>
        <v>45956</v>
      </c>
      <c r="AN216" s="3">
        <f>[2]หน้าผ้า!DT225</f>
        <v>45957</v>
      </c>
      <c r="AO216" s="3">
        <f>[2]หน้าผ้า!DU225</f>
        <v>45957</v>
      </c>
      <c r="AP216" s="3">
        <f>[2]หน้าผ้า!DP225</f>
        <v>45953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 t="str">
        <f>[2]หน้าผ้า!EC225</f>
        <v>งานพิมพ์</v>
      </c>
      <c r="AX216" s="2" t="str">
        <f>[2]หน้าผ้า!ED225</f>
        <v xml:space="preserve"> /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 t="str">
        <f>[2]หน้าผ้า!BZ225</f>
        <v>WRWT25850/WRWT25800</v>
      </c>
      <c r="BD216" s="56">
        <f>[2]หน้าผ้า!CA225</f>
        <v>434.7075944444444</v>
      </c>
    </row>
    <row r="217" spans="1:56" ht="27.75" customHeight="1" x14ac:dyDescent="0.45">
      <c r="A217" s="3">
        <f>[2]หน้าผ้า!C226</f>
        <v>45916</v>
      </c>
      <c r="B217" s="14" t="str">
        <f>[2]หน้าผ้า!B226</f>
        <v>MK68-001118</v>
      </c>
      <c r="C217" s="9" t="str">
        <f>[2]หน้าผ้า!E226</f>
        <v>บจก.ซันฟีด</v>
      </c>
      <c r="D217" s="13">
        <f>[2]หน้าผ้า!F226</f>
        <v>959</v>
      </c>
      <c r="E217" s="9">
        <f>[2]หน้าผ้า!G226</f>
        <v>20</v>
      </c>
      <c r="F217" s="9">
        <f>[2]หน้าผ้า!H226</f>
        <v>38</v>
      </c>
      <c r="G217" s="9" t="str">
        <f>[2]หน้าผ้า!I226</f>
        <v>ขาว</v>
      </c>
      <c r="H217" s="9">
        <f>[2]หน้าผ้า!J226</f>
        <v>0</v>
      </c>
      <c r="I217" s="9">
        <f>[2]หน้าผ้า!L226</f>
        <v>82</v>
      </c>
      <c r="J217" s="9" t="str">
        <f>[2]หน้าผ้า!M226</f>
        <v>+</v>
      </c>
      <c r="K217" s="9">
        <f>[2]หน้าผ้า!N226</f>
        <v>0</v>
      </c>
      <c r="L217" s="9" t="str">
        <f>[2]หน้าผ้า!R226</f>
        <v>บิด</v>
      </c>
      <c r="M217" s="10" t="str">
        <f>[2]หน้าผ้า!T226</f>
        <v>ไม่สวมถุงใน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 t="str">
        <f>[2]หน้าผ้า!Z226</f>
        <v xml:space="preserve">300กระสอบแบนเต็มใบ </v>
      </c>
      <c r="T217" s="12">
        <f>[2]หน้าผ้า!X226</f>
        <v>45958</v>
      </c>
      <c r="U217" s="11">
        <f>[2]หน้าผ้า!AA226</f>
        <v>5000</v>
      </c>
      <c r="V217" s="10">
        <f>[2]หน้าผ้า!AJ226</f>
        <v>0</v>
      </c>
      <c r="W217" s="10">
        <f>[2]หน้าผ้า!AL226</f>
        <v>5000</v>
      </c>
      <c r="X217" s="10">
        <f>[2]หน้าผ้า!AM226</f>
        <v>0</v>
      </c>
      <c r="Y217" s="10">
        <f>[2]หน้าผ้า!AN226</f>
        <v>5250</v>
      </c>
      <c r="Z217" s="9" t="str">
        <f>[2]หน้าผ้า!AO226</f>
        <v>WSWT2025850</v>
      </c>
      <c r="AA217" s="8">
        <f>[2]หน้าผ้า!AQ226</f>
        <v>5518.15</v>
      </c>
      <c r="AB217" s="8">
        <f>[2]หน้าผ้า!AR226</f>
        <v>0</v>
      </c>
      <c r="AC217" s="8">
        <f>[2]หน้าผ้า!AS226</f>
        <v>5518.15</v>
      </c>
      <c r="AD217" s="8">
        <f>[2]หน้าผ้า!AT226</f>
        <v>0</v>
      </c>
      <c r="AE217" s="8">
        <f>[2]หน้าผ้า!AU226</f>
        <v>0</v>
      </c>
      <c r="AF217" s="8">
        <f>[2]หน้าผ้า!AI226</f>
        <v>0</v>
      </c>
      <c r="AG217" s="1" t="str">
        <f>[3]หน้าผ้า!DC229</f>
        <v>ยังไม่ได้พิมพ์</v>
      </c>
      <c r="AH217" s="1" t="str">
        <f>[2]หน้าผ้า!DL226</f>
        <v>P7</v>
      </c>
      <c r="AI217" s="1">
        <f>[2]หน้าผ้า!DM226</f>
        <v>2</v>
      </c>
      <c r="AJ217" s="3">
        <f>[2]หน้าผ้า!DN226</f>
        <v>45958</v>
      </c>
      <c r="AK217" s="3">
        <f>[2]หน้าผ้า!DQ226</f>
        <v>0</v>
      </c>
      <c r="AL217" s="3">
        <f>[2]หน้าผ้า!DR226</f>
        <v>45949</v>
      </c>
      <c r="AM217" s="3">
        <f>[2]หน้าผ้า!DS226</f>
        <v>45956</v>
      </c>
      <c r="AN217" s="3">
        <f>[2]หน้าผ้า!DT226</f>
        <v>45957</v>
      </c>
      <c r="AO217" s="3">
        <f>[2]หน้าผ้า!DU226</f>
        <v>45957</v>
      </c>
      <c r="AP217" s="3">
        <f>[2]หน้าผ้า!DP226</f>
        <v>45953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 t="str">
        <f>[2]หน้าผ้า!EC226</f>
        <v>งานพิมพ์</v>
      </c>
      <c r="AX217" s="2" t="str">
        <f>[2]หน้าผ้า!ED226</f>
        <v xml:space="preserve"> /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 t="str">
        <f>[2]หน้าผ้า!BZ226</f>
        <v>WRWT25850/WRWT25800</v>
      </c>
      <c r="BD217" s="56">
        <f>[2]หน้าผ้า!CA226</f>
        <v>434.7075944444444</v>
      </c>
    </row>
    <row r="218" spans="1:56" ht="27.75" customHeight="1" x14ac:dyDescent="0.45">
      <c r="A218" s="3">
        <f>[2]หน้าผ้า!C227</f>
        <v>45916</v>
      </c>
      <c r="B218" s="14" t="str">
        <f>[2]หน้าผ้า!B227</f>
        <v>MK68-001118</v>
      </c>
      <c r="C218" s="9" t="str">
        <f>[2]หน้าผ้า!E227</f>
        <v>บจก.ซันฟีด</v>
      </c>
      <c r="D218" s="13" t="str">
        <f>[2]หน้าผ้า!F227</f>
        <v>ไก่ไข่</v>
      </c>
      <c r="E218" s="9">
        <f>[2]หน้าผ้า!G227</f>
        <v>20</v>
      </c>
      <c r="F218" s="9">
        <f>[2]หน้าผ้า!H227</f>
        <v>39</v>
      </c>
      <c r="G218" s="9" t="str">
        <f>[2]หน้าผ้า!I227</f>
        <v>ขาว</v>
      </c>
      <c r="H218" s="9">
        <f>[2]หน้าผ้า!J227</f>
        <v>0</v>
      </c>
      <c r="I218" s="9">
        <f>[2]หน้าผ้า!L227</f>
        <v>84</v>
      </c>
      <c r="J218" s="9" t="str">
        <f>[2]หน้าผ้า!M227</f>
        <v>+</v>
      </c>
      <c r="K218" s="9">
        <f>[2]หน้าผ้า!N227</f>
        <v>0</v>
      </c>
      <c r="L218" s="9" t="str">
        <f>[2]หน้าผ้า!R227</f>
        <v>บิด</v>
      </c>
      <c r="M218" s="10" t="str">
        <f>[2]หน้าผ้า!T227</f>
        <v>ไม่สวมถุงใน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 t="str">
        <f>[2]หน้าผ้า!Z227</f>
        <v xml:space="preserve">300กระสอบแบนเต็มใบ </v>
      </c>
      <c r="T218" s="12">
        <f>[2]หน้าผ้า!X227</f>
        <v>45959</v>
      </c>
      <c r="U218" s="11">
        <f>[2]หน้าผ้า!AA227</f>
        <v>5000</v>
      </c>
      <c r="V218" s="10">
        <f>[2]หน้าผ้า!AJ227</f>
        <v>0</v>
      </c>
      <c r="W218" s="10">
        <f>[2]หน้าผ้า!AL227</f>
        <v>5000</v>
      </c>
      <c r="X218" s="10">
        <f>[2]หน้าผ้า!AM227</f>
        <v>0</v>
      </c>
      <c r="Y218" s="10">
        <f>[2]หน้าผ้า!AN227</f>
        <v>5250</v>
      </c>
      <c r="Z218" s="9" t="str">
        <f>[2]หน้าผ้า!AO227</f>
        <v>WSWT2025850</v>
      </c>
      <c r="AA218" s="8">
        <f>[2]หน้าผ้า!AQ227</f>
        <v>5657.85</v>
      </c>
      <c r="AB218" s="8">
        <f>[2]หน้าผ้า!AR227</f>
        <v>0</v>
      </c>
      <c r="AC218" s="8">
        <f>[2]หน้าผ้า!AS227</f>
        <v>5657.85</v>
      </c>
      <c r="AD218" s="8">
        <f>[2]หน้าผ้า!AT227</f>
        <v>0</v>
      </c>
      <c r="AE218" s="8">
        <f>[2]หน้าผ้า!AU227</f>
        <v>0</v>
      </c>
      <c r="AF218" s="8">
        <f>[2]หน้าผ้า!AI227</f>
        <v>0</v>
      </c>
      <c r="AG218" s="1" t="str">
        <f>[3]หน้าผ้า!DC230</f>
        <v>ยังไม่ได้พิมพ์</v>
      </c>
      <c r="AH218" s="1" t="str">
        <f>[2]หน้าผ้า!DL227</f>
        <v>P7</v>
      </c>
      <c r="AI218" s="1">
        <f>[2]หน้าผ้า!DM227</f>
        <v>2</v>
      </c>
      <c r="AJ218" s="3">
        <f>[2]หน้าผ้า!DN227</f>
        <v>45959</v>
      </c>
      <c r="AK218" s="3">
        <f>[2]หน้าผ้า!DQ227</f>
        <v>0</v>
      </c>
      <c r="AL218" s="3">
        <f>[2]หน้าผ้า!DR227</f>
        <v>45950</v>
      </c>
      <c r="AM218" s="3">
        <f>[2]หน้าผ้า!DS227</f>
        <v>45957</v>
      </c>
      <c r="AN218" s="3">
        <f>[2]หน้าผ้า!DT227</f>
        <v>45958</v>
      </c>
      <c r="AO218" s="3">
        <f>[2]หน้าผ้า!DU227</f>
        <v>45958</v>
      </c>
      <c r="AP218" s="3">
        <f>[2]หน้าผ้า!DP227</f>
        <v>45954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 t="str">
        <f>[2]หน้าผ้า!EC227</f>
        <v>งานพิมพ์</v>
      </c>
      <c r="AX218" s="2" t="str">
        <f>[2]หน้าผ้า!ED227</f>
        <v xml:space="preserve"> /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 t="str">
        <f>[2]หน้าผ้า!BZ227</f>
        <v>WRWT25850/WRWT25800</v>
      </c>
      <c r="BD218" s="56">
        <f>[2]หน้าผ้า!CA227</f>
        <v>445.71285000000012</v>
      </c>
    </row>
    <row r="219" spans="1:56" ht="27.75" customHeight="1" x14ac:dyDescent="0.45">
      <c r="A219" s="3">
        <f>[2]หน้าผ้า!C228</f>
        <v>45916</v>
      </c>
      <c r="B219" s="14" t="str">
        <f>[2]หน้าผ้า!B228</f>
        <v>MK68-001118</v>
      </c>
      <c r="C219" s="9" t="str">
        <f>[2]หน้าผ้า!E228</f>
        <v>บจก.ซันฟีด</v>
      </c>
      <c r="D219" s="13" t="str">
        <f>[2]หน้าผ้า!F228</f>
        <v>915 เอ็ม</v>
      </c>
      <c r="E219" s="9">
        <f>[2]หน้าผ้า!G228</f>
        <v>20</v>
      </c>
      <c r="F219" s="9">
        <f>[2]หน้าผ้า!H228</f>
        <v>39</v>
      </c>
      <c r="G219" s="9" t="str">
        <f>[2]หน้าผ้า!I228</f>
        <v>ขาว</v>
      </c>
      <c r="H219" s="9">
        <f>[2]หน้าผ้า!J228</f>
        <v>0</v>
      </c>
      <c r="I219" s="9">
        <f>[2]หน้าผ้า!L228</f>
        <v>84</v>
      </c>
      <c r="J219" s="9" t="str">
        <f>[2]หน้าผ้า!M228</f>
        <v>+</v>
      </c>
      <c r="K219" s="9">
        <f>[2]หน้าผ้า!N228</f>
        <v>0</v>
      </c>
      <c r="L219" s="9" t="str">
        <f>[2]หน้าผ้า!R228</f>
        <v>บิด</v>
      </c>
      <c r="M219" s="10" t="str">
        <f>[2]หน้าผ้า!T228</f>
        <v>ไม่สวมถุงใน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 t="str">
        <f>[2]หน้าผ้า!Z228</f>
        <v xml:space="preserve">300กระสอบแบนเต็มใบ </v>
      </c>
      <c r="T219" s="12">
        <f>[2]หน้าผ้า!X228</f>
        <v>45959</v>
      </c>
      <c r="U219" s="11">
        <f>[2]หน้าผ้า!AA228</f>
        <v>5000</v>
      </c>
      <c r="V219" s="10">
        <f>[2]หน้าผ้า!AJ228</f>
        <v>0</v>
      </c>
      <c r="W219" s="10">
        <f>[2]หน้าผ้า!AL228</f>
        <v>5000</v>
      </c>
      <c r="X219" s="10">
        <f>[2]หน้าผ้า!AM228</f>
        <v>0</v>
      </c>
      <c r="Y219" s="10">
        <f>[2]หน้าผ้า!AN228</f>
        <v>5250</v>
      </c>
      <c r="Z219" s="9" t="str">
        <f>[2]หน้าผ้า!AO228</f>
        <v>WSWT2025850</v>
      </c>
      <c r="AA219" s="8">
        <f>[2]หน้าผ้า!AQ228</f>
        <v>5657.85</v>
      </c>
      <c r="AB219" s="8">
        <f>[2]หน้าผ้า!AR228</f>
        <v>0</v>
      </c>
      <c r="AC219" s="8">
        <f>[2]หน้าผ้า!AS228</f>
        <v>5657.85</v>
      </c>
      <c r="AD219" s="8">
        <f>[2]หน้าผ้า!AT228</f>
        <v>0</v>
      </c>
      <c r="AE219" s="8">
        <f>[2]หน้าผ้า!AU228</f>
        <v>0</v>
      </c>
      <c r="AF219" s="8">
        <f>[2]หน้าผ้า!AI228</f>
        <v>0</v>
      </c>
      <c r="AG219" s="1" t="str">
        <f>[3]หน้าผ้า!DC231</f>
        <v>ยังไม่ได้พิมพ์</v>
      </c>
      <c r="AH219" s="1" t="str">
        <f>[2]หน้าผ้า!DL228</f>
        <v>P7</v>
      </c>
      <c r="AI219" s="1">
        <f>[2]หน้าผ้า!DM228</f>
        <v>2</v>
      </c>
      <c r="AJ219" s="3">
        <f>[2]หน้าผ้า!DN228</f>
        <v>45959</v>
      </c>
      <c r="AK219" s="3">
        <f>[2]หน้าผ้า!DQ228</f>
        <v>0</v>
      </c>
      <c r="AL219" s="3">
        <f>[2]หน้าผ้า!DR228</f>
        <v>45950</v>
      </c>
      <c r="AM219" s="3">
        <f>[2]หน้าผ้า!DS228</f>
        <v>45957</v>
      </c>
      <c r="AN219" s="3">
        <f>[2]หน้าผ้า!DT228</f>
        <v>45958</v>
      </c>
      <c r="AO219" s="3">
        <f>[2]หน้าผ้า!DU228</f>
        <v>45958</v>
      </c>
      <c r="AP219" s="3">
        <f>[2]หน้าผ้า!DP228</f>
        <v>45954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 t="str">
        <f>[2]หน้าผ้า!EC228</f>
        <v>งานพิมพ์</v>
      </c>
      <c r="AX219" s="2" t="str">
        <f>[2]หน้าผ้า!ED228</f>
        <v xml:space="preserve"> /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 t="str">
        <f>[2]หน้าผ้า!BZ228</f>
        <v>WRWT25850/WRWT25800</v>
      </c>
      <c r="BD219" s="56">
        <f>[2]หน้าผ้า!CA228</f>
        <v>445.71285000000012</v>
      </c>
    </row>
    <row r="220" spans="1:56" ht="27.75" customHeight="1" x14ac:dyDescent="0.45">
      <c r="A220" s="3">
        <f>[2]หน้าผ้า!C229</f>
        <v>45916</v>
      </c>
      <c r="B220" s="14" t="str">
        <f>[2]หน้าผ้า!B229</f>
        <v>MK68-001118</v>
      </c>
      <c r="C220" s="9" t="str">
        <f>[2]หน้าผ้า!E229</f>
        <v>บจก.ซันฟีด</v>
      </c>
      <c r="D220" s="13">
        <f>[2]หน้าผ้า!F229</f>
        <v>931</v>
      </c>
      <c r="E220" s="9">
        <f>[2]หน้าผ้า!G229</f>
        <v>20</v>
      </c>
      <c r="F220" s="9">
        <f>[2]หน้าผ้า!H229</f>
        <v>39</v>
      </c>
      <c r="G220" s="9" t="str">
        <f>[2]หน้าผ้า!I229</f>
        <v>ขาว</v>
      </c>
      <c r="H220" s="9">
        <f>[2]หน้าผ้า!J229</f>
        <v>0</v>
      </c>
      <c r="I220" s="9">
        <f>[2]หน้าผ้า!L229</f>
        <v>84</v>
      </c>
      <c r="J220" s="9" t="str">
        <f>[2]หน้าผ้า!M229</f>
        <v>+</v>
      </c>
      <c r="K220" s="9">
        <f>[2]หน้าผ้า!N229</f>
        <v>0</v>
      </c>
      <c r="L220" s="9" t="str">
        <f>[2]หน้าผ้า!R229</f>
        <v>บิด</v>
      </c>
      <c r="M220" s="10" t="str">
        <f>[2]หน้าผ้า!T229</f>
        <v>ไม่สวมถุงใน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 t="str">
        <f>[2]หน้าผ้า!Z229</f>
        <v xml:space="preserve">300กระสอบแบนเต็มใบ </v>
      </c>
      <c r="T220" s="12">
        <f>[2]หน้าผ้า!X229</f>
        <v>45959</v>
      </c>
      <c r="U220" s="11">
        <f>[2]หน้าผ้า!AA229</f>
        <v>5000</v>
      </c>
      <c r="V220" s="10">
        <f>[2]หน้าผ้า!AJ229</f>
        <v>0</v>
      </c>
      <c r="W220" s="10">
        <f>[2]หน้าผ้า!AL229</f>
        <v>5000</v>
      </c>
      <c r="X220" s="10">
        <f>[2]หน้าผ้า!AM229</f>
        <v>0</v>
      </c>
      <c r="Y220" s="10">
        <f>[2]หน้าผ้า!AN229</f>
        <v>5250</v>
      </c>
      <c r="Z220" s="9" t="str">
        <f>[2]หน้าผ้า!AO229</f>
        <v>WSWT2025850</v>
      </c>
      <c r="AA220" s="8">
        <f>[2]หน้าผ้า!AQ229</f>
        <v>5657.85</v>
      </c>
      <c r="AB220" s="8">
        <f>[2]หน้าผ้า!AR229</f>
        <v>0</v>
      </c>
      <c r="AC220" s="8">
        <f>[2]หน้าผ้า!AS229</f>
        <v>5657.85</v>
      </c>
      <c r="AD220" s="8">
        <f>[2]หน้าผ้า!AT229</f>
        <v>0</v>
      </c>
      <c r="AE220" s="8">
        <f>[2]หน้าผ้า!AU229</f>
        <v>0</v>
      </c>
      <c r="AF220" s="8">
        <f>[2]หน้าผ้า!AI229</f>
        <v>0</v>
      </c>
      <c r="AG220" s="1" t="str">
        <f>[3]หน้าผ้า!DC232</f>
        <v>ยังไม่ได้พิมพ์</v>
      </c>
      <c r="AH220" s="1" t="str">
        <f>[2]หน้าผ้า!DL229</f>
        <v>P7</v>
      </c>
      <c r="AI220" s="1">
        <f>[2]หน้าผ้า!DM229</f>
        <v>2</v>
      </c>
      <c r="AJ220" s="3">
        <f>[2]หน้าผ้า!DN229</f>
        <v>45959</v>
      </c>
      <c r="AK220" s="3">
        <f>[2]หน้าผ้า!DQ229</f>
        <v>0</v>
      </c>
      <c r="AL220" s="3">
        <f>[2]หน้าผ้า!DR229</f>
        <v>45950</v>
      </c>
      <c r="AM220" s="3">
        <f>[2]หน้าผ้า!DS229</f>
        <v>45957</v>
      </c>
      <c r="AN220" s="3">
        <f>[2]หน้าผ้า!DT229</f>
        <v>45958</v>
      </c>
      <c r="AO220" s="3">
        <f>[2]หน้าผ้า!DU229</f>
        <v>45958</v>
      </c>
      <c r="AP220" s="3">
        <f>[2]หน้าผ้า!DP229</f>
        <v>45954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 t="str">
        <f>[2]หน้าผ้า!EC229</f>
        <v>งานพิมพ์</v>
      </c>
      <c r="AX220" s="2" t="str">
        <f>[2]หน้าผ้า!ED229</f>
        <v xml:space="preserve"> /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 t="str">
        <f>[2]หน้าผ้า!BZ229</f>
        <v>WRWT25850/WRWT25800</v>
      </c>
      <c r="BD220" s="56">
        <f>[2]หน้าผ้า!CA229</f>
        <v>445.71285000000012</v>
      </c>
    </row>
    <row r="221" spans="1:56" ht="27.75" customHeight="1" x14ac:dyDescent="0.45">
      <c r="A221" s="3">
        <f>[2]หน้าผ้า!C230</f>
        <v>45916</v>
      </c>
      <c r="B221" s="14" t="str">
        <f>[2]หน้าผ้า!B230</f>
        <v>MK68-001118</v>
      </c>
      <c r="C221" s="9" t="str">
        <f>[2]หน้าผ้า!E230</f>
        <v>บจก.ซันฟีด</v>
      </c>
      <c r="D221" s="13" t="str">
        <f>[2]หน้าผ้า!F230</f>
        <v>952 เอส</v>
      </c>
      <c r="E221" s="9">
        <f>[2]หน้าผ้า!G230</f>
        <v>20</v>
      </c>
      <c r="F221" s="9">
        <f>[2]หน้าผ้า!H230</f>
        <v>39</v>
      </c>
      <c r="G221" s="9" t="str">
        <f>[2]หน้าผ้า!I230</f>
        <v>ขาว</v>
      </c>
      <c r="H221" s="9">
        <f>[2]หน้าผ้า!J230</f>
        <v>0</v>
      </c>
      <c r="I221" s="9">
        <f>[2]หน้าผ้า!L230</f>
        <v>84</v>
      </c>
      <c r="J221" s="9" t="str">
        <f>[2]หน้าผ้า!M230</f>
        <v>+</v>
      </c>
      <c r="K221" s="9">
        <f>[2]หน้าผ้า!N230</f>
        <v>0</v>
      </c>
      <c r="L221" s="9" t="str">
        <f>[2]หน้าผ้า!R230</f>
        <v>บิด</v>
      </c>
      <c r="M221" s="10" t="str">
        <f>[2]หน้าผ้า!T230</f>
        <v>ไม่สวมถุงใน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 t="str">
        <f>[2]หน้าผ้า!Z230</f>
        <v xml:space="preserve">300กระสอบแบนเต็มใบ </v>
      </c>
      <c r="T221" s="12">
        <f>[2]หน้าผ้า!X230</f>
        <v>45959</v>
      </c>
      <c r="U221" s="11">
        <f>[2]หน้าผ้า!AA230</f>
        <v>2500</v>
      </c>
      <c r="V221" s="10">
        <f>[2]หน้าผ้า!AJ230</f>
        <v>0</v>
      </c>
      <c r="W221" s="10">
        <f>[2]หน้าผ้า!AL230</f>
        <v>2500</v>
      </c>
      <c r="X221" s="10">
        <f>[2]หน้าผ้า!AM230</f>
        <v>0</v>
      </c>
      <c r="Y221" s="10">
        <f>[2]หน้าผ้า!AN230</f>
        <v>2625</v>
      </c>
      <c r="Z221" s="9" t="str">
        <f>[2]หน้าผ้า!AO230</f>
        <v>WSWT2025850</v>
      </c>
      <c r="AA221" s="8">
        <f>[2]หน้าผ้า!AQ230</f>
        <v>2828.9250000000002</v>
      </c>
      <c r="AB221" s="8">
        <f>[2]หน้าผ้า!AR230</f>
        <v>0</v>
      </c>
      <c r="AC221" s="8">
        <f>[2]หน้าผ้า!AS230</f>
        <v>2828.9250000000002</v>
      </c>
      <c r="AD221" s="8">
        <f>[2]หน้าผ้า!AT230</f>
        <v>0</v>
      </c>
      <c r="AE221" s="8">
        <f>[2]หน้าผ้า!AU230</f>
        <v>0</v>
      </c>
      <c r="AF221" s="8">
        <f>[2]หน้าผ้า!AI230</f>
        <v>0</v>
      </c>
      <c r="AG221" s="1" t="str">
        <f>[3]หน้าผ้า!DC233</f>
        <v>ยังไม่ได้พิมพ์</v>
      </c>
      <c r="AH221" s="1" t="str">
        <f>[2]หน้าผ้า!DL230</f>
        <v>P7</v>
      </c>
      <c r="AI221" s="1">
        <f>[2]หน้าผ้า!DM230</f>
        <v>2</v>
      </c>
      <c r="AJ221" s="3">
        <f>[2]หน้าผ้า!DN230</f>
        <v>45959</v>
      </c>
      <c r="AK221" s="3">
        <f>[2]หน้าผ้า!DQ230</f>
        <v>0</v>
      </c>
      <c r="AL221" s="3">
        <f>[2]หน้าผ้า!DR230</f>
        <v>45950</v>
      </c>
      <c r="AM221" s="3">
        <f>[2]หน้าผ้า!DS230</f>
        <v>45957</v>
      </c>
      <c r="AN221" s="3">
        <f>[2]หน้าผ้า!DT230</f>
        <v>45958</v>
      </c>
      <c r="AO221" s="3">
        <f>[2]หน้าผ้า!DU230</f>
        <v>45958</v>
      </c>
      <c r="AP221" s="3">
        <f>[2]หน้าผ้า!DP230</f>
        <v>45954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 t="str">
        <f>[2]หน้าผ้า!EC230</f>
        <v>งานพิมพ์</v>
      </c>
      <c r="AX221" s="2" t="str">
        <f>[2]หน้าผ้า!ED230</f>
        <v xml:space="preserve"> /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 t="str">
        <f>[2]หน้าผ้า!BZ230</f>
        <v>WRWT25850/WRWT25800</v>
      </c>
      <c r="BD221" s="56">
        <f>[2]หน้าผ้า!CA230</f>
        <v>222.85642500000006</v>
      </c>
    </row>
    <row r="222" spans="1:56" ht="27.75" customHeight="1" x14ac:dyDescent="0.45">
      <c r="A222" s="3">
        <f>[2]หน้าผ้า!C231</f>
        <v>45916</v>
      </c>
      <c r="B222" s="14" t="str">
        <f>[2]หน้าผ้า!B231</f>
        <v>MK68-001118</v>
      </c>
      <c r="C222" s="9" t="str">
        <f>[2]หน้าผ้า!E231</f>
        <v>บจก.ซันฟีด</v>
      </c>
      <c r="D222" s="13" t="str">
        <f>[2]หน้าผ้า!F231</f>
        <v>ไก่เนื้อ สระบุรี1</v>
      </c>
      <c r="E222" s="9">
        <f>[2]หน้าผ้า!G231</f>
        <v>20</v>
      </c>
      <c r="F222" s="9">
        <f>[2]หน้าผ้า!H231</f>
        <v>39</v>
      </c>
      <c r="G222" s="9" t="str">
        <f>[2]หน้าผ้า!I231</f>
        <v>ขาว</v>
      </c>
      <c r="H222" s="9">
        <f>[2]หน้าผ้า!J231</f>
        <v>0</v>
      </c>
      <c r="I222" s="9">
        <f>[2]หน้าผ้า!L231</f>
        <v>84</v>
      </c>
      <c r="J222" s="9" t="str">
        <f>[2]หน้าผ้า!M231</f>
        <v>+</v>
      </c>
      <c r="K222" s="9">
        <f>[2]หน้าผ้า!N231</f>
        <v>0</v>
      </c>
      <c r="L222" s="9" t="str">
        <f>[2]หน้าผ้า!R231</f>
        <v>บิด</v>
      </c>
      <c r="M222" s="10" t="str">
        <f>[2]หน้าผ้า!T231</f>
        <v>ไม่สวมถุงใน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 t="str">
        <f>[2]หน้าผ้า!Z231</f>
        <v xml:space="preserve">300กระสอบแบนเต็มใบ </v>
      </c>
      <c r="T222" s="12">
        <f>[2]หน้าผ้า!X231</f>
        <v>45959</v>
      </c>
      <c r="U222" s="11">
        <f>[2]หน้าผ้า!AA231</f>
        <v>2500</v>
      </c>
      <c r="V222" s="10">
        <f>[2]หน้าผ้า!AJ231</f>
        <v>0</v>
      </c>
      <c r="W222" s="10">
        <f>[2]หน้าผ้า!AL231</f>
        <v>2500</v>
      </c>
      <c r="X222" s="10">
        <f>[2]หน้าผ้า!AM231</f>
        <v>0</v>
      </c>
      <c r="Y222" s="10">
        <f>[2]หน้าผ้า!AN231</f>
        <v>2625</v>
      </c>
      <c r="Z222" s="9" t="str">
        <f>[2]หน้าผ้า!AO231</f>
        <v>WSWT2025850</v>
      </c>
      <c r="AA222" s="8">
        <f>[2]หน้าผ้า!AQ231</f>
        <v>2828.9250000000002</v>
      </c>
      <c r="AB222" s="8">
        <f>[2]หน้าผ้า!AR231</f>
        <v>0</v>
      </c>
      <c r="AC222" s="8">
        <f>[2]หน้าผ้า!AS231</f>
        <v>2828.9250000000002</v>
      </c>
      <c r="AD222" s="8">
        <f>[2]หน้าผ้า!AT231</f>
        <v>0</v>
      </c>
      <c r="AE222" s="8">
        <f>[2]หน้าผ้า!AU231</f>
        <v>0</v>
      </c>
      <c r="AF222" s="8">
        <f>[2]หน้าผ้า!AI231</f>
        <v>0</v>
      </c>
      <c r="AG222" s="1" t="str">
        <f>[3]หน้าผ้า!DC234</f>
        <v>ยังไม่ได้พิมพ์</v>
      </c>
      <c r="AH222" s="1" t="str">
        <f>[2]หน้าผ้า!DL231</f>
        <v>P7</v>
      </c>
      <c r="AI222" s="1">
        <f>[2]หน้าผ้า!DM231</f>
        <v>2</v>
      </c>
      <c r="AJ222" s="3">
        <f>[2]หน้าผ้า!DN231</f>
        <v>45959</v>
      </c>
      <c r="AK222" s="3">
        <f>[2]หน้าผ้า!DQ231</f>
        <v>0</v>
      </c>
      <c r="AL222" s="3">
        <f>[2]หน้าผ้า!DR231</f>
        <v>45950</v>
      </c>
      <c r="AM222" s="3">
        <f>[2]หน้าผ้า!DS231</f>
        <v>45957</v>
      </c>
      <c r="AN222" s="3">
        <f>[2]หน้าผ้า!DT231</f>
        <v>45958</v>
      </c>
      <c r="AO222" s="3">
        <f>[2]หน้าผ้า!DU231</f>
        <v>45958</v>
      </c>
      <c r="AP222" s="3">
        <f>[2]หน้าผ้า!DP231</f>
        <v>45954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 t="str">
        <f>[2]หน้าผ้า!EC231</f>
        <v>งานพิมพ์</v>
      </c>
      <c r="AX222" s="2" t="str">
        <f>[2]หน้าผ้า!ED231</f>
        <v xml:space="preserve"> /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 t="str">
        <f>[2]หน้าผ้า!BZ231</f>
        <v>WRWT25850/WRWT25800</v>
      </c>
      <c r="BD222" s="56">
        <f>[2]หน้าผ้า!CA231</f>
        <v>222.85642500000006</v>
      </c>
    </row>
    <row r="223" spans="1:56" ht="27.75" customHeight="1" x14ac:dyDescent="0.45">
      <c r="A223" s="3">
        <f>[2]หน้าผ้า!C232</f>
        <v>45916</v>
      </c>
      <c r="B223" s="14" t="str">
        <f>[2]หน้าผ้า!B232</f>
        <v>MK68-001118</v>
      </c>
      <c r="C223" s="9" t="str">
        <f>[2]หน้าผ้า!E232</f>
        <v>บจก.ซันฟีด</v>
      </c>
      <c r="D223" s="13" t="str">
        <f>[2]หน้าผ้า!F232</f>
        <v>ไก่เนื้อ สระบุรี2</v>
      </c>
      <c r="E223" s="9">
        <f>[2]หน้าผ้า!G232</f>
        <v>20</v>
      </c>
      <c r="F223" s="9">
        <f>[2]หน้าผ้า!H232</f>
        <v>39</v>
      </c>
      <c r="G223" s="9" t="str">
        <f>[2]หน้าผ้า!I232</f>
        <v>ขาว</v>
      </c>
      <c r="H223" s="9">
        <f>[2]หน้าผ้า!J232</f>
        <v>0</v>
      </c>
      <c r="I223" s="9">
        <f>[2]หน้าผ้า!L232</f>
        <v>84</v>
      </c>
      <c r="J223" s="9" t="str">
        <f>[2]หน้าผ้า!M232</f>
        <v>+</v>
      </c>
      <c r="K223" s="9">
        <f>[2]หน้าผ้า!N232</f>
        <v>0</v>
      </c>
      <c r="L223" s="9" t="str">
        <f>[2]หน้าผ้า!R232</f>
        <v>บิด</v>
      </c>
      <c r="M223" s="10" t="str">
        <f>[2]หน้าผ้า!T232</f>
        <v>ไม่สวมถุงใน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 t="str">
        <f>[2]หน้าผ้า!Z232</f>
        <v xml:space="preserve">300กระสอบแบนเต็มใบ </v>
      </c>
      <c r="T223" s="12">
        <f>[2]หน้าผ้า!X232</f>
        <v>45959</v>
      </c>
      <c r="U223" s="11">
        <f>[2]หน้าผ้า!AA232</f>
        <v>2500</v>
      </c>
      <c r="V223" s="10">
        <f>[2]หน้าผ้า!AJ232</f>
        <v>0</v>
      </c>
      <c r="W223" s="10">
        <f>[2]หน้าผ้า!AL232</f>
        <v>2500</v>
      </c>
      <c r="X223" s="10">
        <f>[2]หน้าผ้า!AM232</f>
        <v>0</v>
      </c>
      <c r="Y223" s="10">
        <f>[2]หน้าผ้า!AN232</f>
        <v>2625</v>
      </c>
      <c r="Z223" s="9" t="str">
        <f>[2]หน้าผ้า!AO232</f>
        <v>WSWT2025850</v>
      </c>
      <c r="AA223" s="8">
        <f>[2]หน้าผ้า!AQ232</f>
        <v>2828.9250000000002</v>
      </c>
      <c r="AB223" s="8">
        <f>[2]หน้าผ้า!AR232</f>
        <v>0</v>
      </c>
      <c r="AC223" s="8">
        <f>[2]หน้าผ้า!AS232</f>
        <v>2828.9250000000002</v>
      </c>
      <c r="AD223" s="8">
        <f>[2]หน้าผ้า!AT232</f>
        <v>0</v>
      </c>
      <c r="AE223" s="8">
        <f>[2]หน้าผ้า!AU232</f>
        <v>0</v>
      </c>
      <c r="AF223" s="8">
        <f>[2]หน้าผ้า!AI232</f>
        <v>0</v>
      </c>
      <c r="AG223" s="1" t="str">
        <f>[3]หน้าผ้า!DC235</f>
        <v>ยังไม่ได้พิมพ์</v>
      </c>
      <c r="AH223" s="1" t="str">
        <f>[2]หน้าผ้า!DL232</f>
        <v>P7</v>
      </c>
      <c r="AI223" s="1">
        <f>[2]หน้าผ้า!DM232</f>
        <v>2</v>
      </c>
      <c r="AJ223" s="3">
        <f>[2]หน้าผ้า!DN232</f>
        <v>45959</v>
      </c>
      <c r="AK223" s="3">
        <f>[2]หน้าผ้า!DQ232</f>
        <v>0</v>
      </c>
      <c r="AL223" s="3">
        <f>[2]หน้าผ้า!DR232</f>
        <v>45950</v>
      </c>
      <c r="AM223" s="3">
        <f>[2]หน้าผ้า!DS232</f>
        <v>45957</v>
      </c>
      <c r="AN223" s="3">
        <f>[2]หน้าผ้า!DT232</f>
        <v>45958</v>
      </c>
      <c r="AO223" s="3">
        <f>[2]หน้าผ้า!DU232</f>
        <v>45958</v>
      </c>
      <c r="AP223" s="3">
        <f>[2]หน้าผ้า!DP232</f>
        <v>45954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 t="str">
        <f>[2]หน้าผ้า!EC232</f>
        <v>งานพิมพ์</v>
      </c>
      <c r="AX223" s="2" t="str">
        <f>[2]หน้าผ้า!ED232</f>
        <v xml:space="preserve"> /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 t="str">
        <f>[2]หน้าผ้า!BZ232</f>
        <v>WRWT25850/WRWT25800</v>
      </c>
      <c r="BD223" s="56">
        <f>[2]หน้าผ้า!CA232</f>
        <v>222.85642500000006</v>
      </c>
    </row>
    <row r="224" spans="1:56" ht="27.75" customHeight="1" x14ac:dyDescent="0.45">
      <c r="A224" s="3">
        <f>[2]หน้าผ้า!C233</f>
        <v>45916</v>
      </c>
      <c r="B224" s="14" t="str">
        <f>[2]หน้าผ้า!B233</f>
        <v>MK68-001118</v>
      </c>
      <c r="C224" s="9" t="str">
        <f>[2]หน้าผ้า!E233</f>
        <v>บจก.ซันฟีด</v>
      </c>
      <c r="D224" s="13" t="str">
        <f>[2]หน้าผ้า!F233</f>
        <v>ไก่ไข่เบอร์ 5 เอ็ม</v>
      </c>
      <c r="E224" s="9">
        <f>[2]หน้าผ้า!G233</f>
        <v>20</v>
      </c>
      <c r="F224" s="9">
        <f>[2]หน้าผ้า!H233</f>
        <v>39</v>
      </c>
      <c r="G224" s="9" t="str">
        <f>[2]หน้าผ้า!I233</f>
        <v>ขาว</v>
      </c>
      <c r="H224" s="9">
        <f>[2]หน้าผ้า!J233</f>
        <v>0</v>
      </c>
      <c r="I224" s="9">
        <f>[2]หน้าผ้า!L233</f>
        <v>84</v>
      </c>
      <c r="J224" s="9" t="str">
        <f>[2]หน้าผ้า!M233</f>
        <v>+</v>
      </c>
      <c r="K224" s="9">
        <f>[2]หน้าผ้า!N233</f>
        <v>0</v>
      </c>
      <c r="L224" s="9" t="str">
        <f>[2]หน้าผ้า!R233</f>
        <v>บิด</v>
      </c>
      <c r="M224" s="10" t="str">
        <f>[2]หน้าผ้า!T233</f>
        <v>ไม่สวมถุงใน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 t="str">
        <f>[2]หน้าผ้า!Z233</f>
        <v xml:space="preserve">300กระสอบแบนเต็มใบ </v>
      </c>
      <c r="T224" s="12">
        <f>[2]หน้าผ้า!X233</f>
        <v>45959</v>
      </c>
      <c r="U224" s="11">
        <f>[2]หน้าผ้า!AA233</f>
        <v>2500</v>
      </c>
      <c r="V224" s="10">
        <f>[2]หน้าผ้า!AJ233</f>
        <v>0</v>
      </c>
      <c r="W224" s="10">
        <f>[2]หน้าผ้า!AL233</f>
        <v>2500</v>
      </c>
      <c r="X224" s="10">
        <f>[2]หน้าผ้า!AM233</f>
        <v>0</v>
      </c>
      <c r="Y224" s="10">
        <f>[2]หน้าผ้า!AN233</f>
        <v>2625</v>
      </c>
      <c r="Z224" s="9" t="str">
        <f>[2]หน้าผ้า!AO233</f>
        <v>WSWT2025850</v>
      </c>
      <c r="AA224" s="8">
        <f>[2]หน้าผ้า!AQ233</f>
        <v>2828.9250000000002</v>
      </c>
      <c r="AB224" s="8">
        <f>[2]หน้าผ้า!AR233</f>
        <v>0</v>
      </c>
      <c r="AC224" s="8">
        <f>[2]หน้าผ้า!AS233</f>
        <v>2828.9250000000002</v>
      </c>
      <c r="AD224" s="8">
        <f>[2]หน้าผ้า!AT233</f>
        <v>0</v>
      </c>
      <c r="AE224" s="8">
        <f>[2]หน้าผ้า!AU233</f>
        <v>0</v>
      </c>
      <c r="AF224" s="8">
        <f>[2]หน้าผ้า!AI233</f>
        <v>0</v>
      </c>
      <c r="AG224" s="1" t="str">
        <f>[3]หน้าผ้า!DC236</f>
        <v>ยังไม่ได้พิมพ์</v>
      </c>
      <c r="AH224" s="1" t="str">
        <f>[2]หน้าผ้า!DL233</f>
        <v>P7</v>
      </c>
      <c r="AI224" s="1">
        <f>[2]หน้าผ้า!DM233</f>
        <v>2</v>
      </c>
      <c r="AJ224" s="3">
        <f>[2]หน้าผ้า!DN233</f>
        <v>45959</v>
      </c>
      <c r="AK224" s="3">
        <f>[2]หน้าผ้า!DQ233</f>
        <v>0</v>
      </c>
      <c r="AL224" s="3">
        <f>[2]หน้าผ้า!DR233</f>
        <v>45950</v>
      </c>
      <c r="AM224" s="3">
        <f>[2]หน้าผ้า!DS233</f>
        <v>45957</v>
      </c>
      <c r="AN224" s="3">
        <f>[2]หน้าผ้า!DT233</f>
        <v>45958</v>
      </c>
      <c r="AO224" s="3">
        <f>[2]หน้าผ้า!DU233</f>
        <v>45958</v>
      </c>
      <c r="AP224" s="3">
        <f>[2]หน้าผ้า!DP233</f>
        <v>45954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 t="str">
        <f>[2]หน้าผ้า!EC233</f>
        <v>งานพิมพ์</v>
      </c>
      <c r="AX224" s="2" t="str">
        <f>[2]หน้าผ้า!ED233</f>
        <v xml:space="preserve"> /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 t="str">
        <f>[2]หน้าผ้า!BZ233</f>
        <v>WRWT25850/WRWT25800</v>
      </c>
      <c r="BD224" s="56">
        <f>[2]หน้าผ้า!CA233</f>
        <v>222.85642500000006</v>
      </c>
    </row>
    <row r="225" spans="1:56" ht="27.75" customHeight="1" x14ac:dyDescent="0.45">
      <c r="A225" s="3">
        <f>[2]หน้าผ้า!C234</f>
        <v>45916</v>
      </c>
      <c r="B225" s="14" t="str">
        <f>[2]หน้าผ้า!B234</f>
        <v>MK68-001118</v>
      </c>
      <c r="C225" s="9" t="str">
        <f>[2]หน้าผ้า!E234</f>
        <v>บจก.ซันฟีด</v>
      </c>
      <c r="D225" s="13" t="str">
        <f>[2]หน้าผ้า!F234</f>
        <v>935 เอ</v>
      </c>
      <c r="E225" s="9">
        <f>[2]หน้าผ้า!G234</f>
        <v>20</v>
      </c>
      <c r="F225" s="9">
        <f>[2]หน้าผ้า!H234</f>
        <v>37</v>
      </c>
      <c r="G225" s="9" t="str">
        <f>[2]หน้าผ้า!I234</f>
        <v>ขาว</v>
      </c>
      <c r="H225" s="9">
        <f>[2]หน้าผ้า!J234</f>
        <v>0</v>
      </c>
      <c r="I225" s="9">
        <f>[2]หน้าผ้า!L234</f>
        <v>80</v>
      </c>
      <c r="J225" s="9" t="str">
        <f>[2]หน้าผ้า!M234</f>
        <v>+</v>
      </c>
      <c r="K225" s="9">
        <f>[2]หน้าผ้า!N234</f>
        <v>0</v>
      </c>
      <c r="L225" s="9" t="str">
        <f>[2]หน้าผ้า!R234</f>
        <v>บิด</v>
      </c>
      <c r="M225" s="10" t="str">
        <f>[2]หน้าผ้า!T234</f>
        <v>ไม่สวมถุงใน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 t="str">
        <f>[2]หน้าผ้า!Z234</f>
        <v xml:space="preserve">300กระสอบแบนเต็มใบ </v>
      </c>
      <c r="T225" s="12">
        <f>[2]หน้าผ้า!X234</f>
        <v>45959</v>
      </c>
      <c r="U225" s="11">
        <f>[2]หน้าผ้า!AA234</f>
        <v>10000</v>
      </c>
      <c r="V225" s="10">
        <f>[2]หน้าผ้า!AJ234</f>
        <v>0</v>
      </c>
      <c r="W225" s="10">
        <f>[2]หน้าผ้า!AL234</f>
        <v>10000</v>
      </c>
      <c r="X225" s="10">
        <f>[2]หน้าผ้า!AM234</f>
        <v>0</v>
      </c>
      <c r="Y225" s="10">
        <f>[2]หน้าผ้า!AN234</f>
        <v>10500</v>
      </c>
      <c r="Z225" s="9" t="str">
        <f>[2]หน้าผ้า!AO234</f>
        <v>WSWT2025850</v>
      </c>
      <c r="AA225" s="8">
        <f>[2]หน้าผ้า!AQ234</f>
        <v>10756.900000000001</v>
      </c>
      <c r="AB225" s="8">
        <f>[2]หน้าผ้า!AR234</f>
        <v>0</v>
      </c>
      <c r="AC225" s="8">
        <f>[2]หน้าผ้า!AS234</f>
        <v>10756.900000000001</v>
      </c>
      <c r="AD225" s="8">
        <f>[2]หน้าผ้า!AT234</f>
        <v>0</v>
      </c>
      <c r="AE225" s="8">
        <f>[2]หน้าผ้า!AU234</f>
        <v>0</v>
      </c>
      <c r="AF225" s="8">
        <f>[2]หน้าผ้า!AI234</f>
        <v>0</v>
      </c>
      <c r="AG225" s="1" t="str">
        <f>[3]หน้าผ้า!DC237</f>
        <v>ยังไม่ได้พิมพ์</v>
      </c>
      <c r="AH225" s="1" t="str">
        <f>[2]หน้าผ้า!DL234</f>
        <v>P7</v>
      </c>
      <c r="AI225" s="1">
        <f>[2]หน้าผ้า!DM234</f>
        <v>2</v>
      </c>
      <c r="AJ225" s="3">
        <f>[2]หน้าผ้า!DN234</f>
        <v>45959</v>
      </c>
      <c r="AK225" s="3">
        <f>[2]หน้าผ้า!DQ234</f>
        <v>0</v>
      </c>
      <c r="AL225" s="3">
        <f>[2]หน้าผ้า!DR234</f>
        <v>45950</v>
      </c>
      <c r="AM225" s="3">
        <f>[2]หน้าผ้า!DS234</f>
        <v>45957</v>
      </c>
      <c r="AN225" s="3">
        <f>[2]หน้าผ้า!DT234</f>
        <v>45958</v>
      </c>
      <c r="AO225" s="3">
        <f>[2]หน้าผ้า!DU234</f>
        <v>45958</v>
      </c>
      <c r="AP225" s="3">
        <f>[2]หน้าผ้า!DP234</f>
        <v>45954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 t="str">
        <f>[2]หน้าผ้า!EC234</f>
        <v>งานพิมพ์</v>
      </c>
      <c r="AX225" s="2" t="str">
        <f>[2]หน้าผ้า!ED234</f>
        <v xml:space="preserve"> /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 t="str">
        <f>[2]หน้าผ้า!BZ234</f>
        <v>WRWT25850/WRWT25800</v>
      </c>
      <c r="BD225" s="56">
        <f>[2]หน้าผ้า!CA234</f>
        <v>847.40467777777781</v>
      </c>
    </row>
    <row r="226" spans="1:56" ht="27.75" customHeight="1" x14ac:dyDescent="0.45">
      <c r="A226" s="3">
        <f>[2]หน้าผ้า!C235</f>
        <v>45916</v>
      </c>
      <c r="B226" s="14" t="str">
        <f>[2]หน้าผ้า!B235</f>
        <v>MK68-001118</v>
      </c>
      <c r="C226" s="9" t="str">
        <f>[2]หน้าผ้า!E235</f>
        <v>บจก.ซันฟีด</v>
      </c>
      <c r="D226" s="13">
        <f>[2]หน้าผ้า!F235</f>
        <v>935</v>
      </c>
      <c r="E226" s="9">
        <f>[2]หน้าผ้า!G235</f>
        <v>20</v>
      </c>
      <c r="F226" s="9">
        <f>[2]หน้าผ้า!H235</f>
        <v>37</v>
      </c>
      <c r="G226" s="9" t="str">
        <f>[2]หน้าผ้า!I235</f>
        <v>ขาว</v>
      </c>
      <c r="H226" s="9">
        <f>[2]หน้าผ้า!J235</f>
        <v>0</v>
      </c>
      <c r="I226" s="9">
        <f>[2]หน้าผ้า!L235</f>
        <v>80</v>
      </c>
      <c r="J226" s="9" t="str">
        <f>[2]หน้าผ้า!M235</f>
        <v>+</v>
      </c>
      <c r="K226" s="9">
        <f>[2]หน้าผ้า!N235</f>
        <v>0</v>
      </c>
      <c r="L226" s="9" t="str">
        <f>[2]หน้าผ้า!R235</f>
        <v>บิด</v>
      </c>
      <c r="M226" s="10" t="str">
        <f>[2]หน้าผ้า!T235</f>
        <v>ไม่สวมถุงใน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 t="str">
        <f>[2]หน้าผ้า!Z235</f>
        <v xml:space="preserve">300กระสอบแบนเต็มใบ </v>
      </c>
      <c r="T226" s="12">
        <f>[2]หน้าผ้า!X235</f>
        <v>45960</v>
      </c>
      <c r="U226" s="11">
        <f>[2]หน้าผ้า!AA235</f>
        <v>10000</v>
      </c>
      <c r="V226" s="10">
        <f>[2]หน้าผ้า!AJ235</f>
        <v>0</v>
      </c>
      <c r="W226" s="10">
        <f>[2]หน้าผ้า!AL235</f>
        <v>10000</v>
      </c>
      <c r="X226" s="10">
        <f>[2]หน้าผ้า!AM235</f>
        <v>0</v>
      </c>
      <c r="Y226" s="10">
        <f>[2]หน้าผ้า!AN235</f>
        <v>10500</v>
      </c>
      <c r="Z226" s="9" t="str">
        <f>[2]หน้าผ้า!AO235</f>
        <v>WSWT2025850</v>
      </c>
      <c r="AA226" s="8">
        <f>[2]หน้าผ้า!AQ235</f>
        <v>10756.900000000001</v>
      </c>
      <c r="AB226" s="8">
        <f>[2]หน้าผ้า!AR235</f>
        <v>0</v>
      </c>
      <c r="AC226" s="8">
        <f>[2]หน้าผ้า!AS235</f>
        <v>10756.900000000001</v>
      </c>
      <c r="AD226" s="8">
        <f>[2]หน้าผ้า!AT235</f>
        <v>0</v>
      </c>
      <c r="AE226" s="8">
        <f>[2]หน้าผ้า!AU235</f>
        <v>0</v>
      </c>
      <c r="AF226" s="8">
        <f>[2]หน้าผ้า!AI235</f>
        <v>0</v>
      </c>
      <c r="AG226" s="1" t="str">
        <f>[3]หน้าผ้า!DC238</f>
        <v>ยังไม่ได้พิมพ์</v>
      </c>
      <c r="AH226" s="1" t="str">
        <f>[2]หน้าผ้า!DL235</f>
        <v>P7</v>
      </c>
      <c r="AI226" s="1">
        <f>[2]หน้าผ้า!DM235</f>
        <v>2</v>
      </c>
      <c r="AJ226" s="3">
        <f>[2]หน้าผ้า!DN235</f>
        <v>45960</v>
      </c>
      <c r="AK226" s="3">
        <f>[2]หน้าผ้า!DQ235</f>
        <v>0</v>
      </c>
      <c r="AL226" s="3">
        <f>[2]หน้าผ้า!DR235</f>
        <v>45951</v>
      </c>
      <c r="AM226" s="3">
        <f>[2]หน้าผ้า!DS235</f>
        <v>45958</v>
      </c>
      <c r="AN226" s="3">
        <f>[2]หน้าผ้า!DT235</f>
        <v>45959</v>
      </c>
      <c r="AO226" s="3">
        <f>[2]หน้าผ้า!DU235</f>
        <v>45959</v>
      </c>
      <c r="AP226" s="3">
        <f>[2]หน้าผ้า!DP235</f>
        <v>45955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 t="str">
        <f>[2]หน้าผ้า!EC235</f>
        <v>งานพิมพ์</v>
      </c>
      <c r="AX226" s="2" t="str">
        <f>[2]หน้าผ้า!ED235</f>
        <v xml:space="preserve"> /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 t="str">
        <f>[2]หน้าผ้า!BZ235</f>
        <v>WRWT25850/WRWT25800</v>
      </c>
      <c r="BD226" s="56">
        <f>[2]หน้าผ้า!CA235</f>
        <v>847.40467777777781</v>
      </c>
    </row>
    <row r="227" spans="1:56" ht="27.75" customHeight="1" x14ac:dyDescent="0.45">
      <c r="A227" s="3">
        <f>[2]หน้าผ้า!C236</f>
        <v>45916</v>
      </c>
      <c r="B227" s="14" t="str">
        <f>[2]หน้าผ้า!B236</f>
        <v>MK68-001118</v>
      </c>
      <c r="C227" s="9" t="str">
        <f>[2]หน้าผ้า!E236</f>
        <v>บจก.ซันฟีด</v>
      </c>
      <c r="D227" s="13" t="str">
        <f>[2]หน้าผ้า!F236</f>
        <v>935 แอล</v>
      </c>
      <c r="E227" s="9">
        <f>[2]หน้าผ้า!G236</f>
        <v>20</v>
      </c>
      <c r="F227" s="9">
        <f>[2]หน้าผ้า!H236</f>
        <v>37</v>
      </c>
      <c r="G227" s="9" t="str">
        <f>[2]หน้าผ้า!I236</f>
        <v>ขาว</v>
      </c>
      <c r="H227" s="9">
        <f>[2]หน้าผ้า!J236</f>
        <v>0</v>
      </c>
      <c r="I227" s="9">
        <f>[2]หน้าผ้า!L236</f>
        <v>80</v>
      </c>
      <c r="J227" s="9" t="str">
        <f>[2]หน้าผ้า!M236</f>
        <v>+</v>
      </c>
      <c r="K227" s="9">
        <f>[2]หน้าผ้า!N236</f>
        <v>0</v>
      </c>
      <c r="L227" s="9" t="str">
        <f>[2]หน้าผ้า!R236</f>
        <v>บิด</v>
      </c>
      <c r="M227" s="10" t="str">
        <f>[2]หน้าผ้า!T236</f>
        <v>ไม่สวมถุงใน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 t="str">
        <f>[2]หน้าผ้า!Z236</f>
        <v xml:space="preserve">300กระสอบแบนเต็มใบ </v>
      </c>
      <c r="T227" s="12">
        <f>[2]หน้าผ้า!X236</f>
        <v>45960</v>
      </c>
      <c r="U227" s="11">
        <f>[2]หน้าผ้า!AA236</f>
        <v>5000</v>
      </c>
      <c r="V227" s="10">
        <f>[2]หน้าผ้า!AJ236</f>
        <v>0</v>
      </c>
      <c r="W227" s="10">
        <f>[2]หน้าผ้า!AL236</f>
        <v>5000</v>
      </c>
      <c r="X227" s="10">
        <f>[2]หน้าผ้า!AM236</f>
        <v>0</v>
      </c>
      <c r="Y227" s="10">
        <f>[2]หน้าผ้า!AN236</f>
        <v>5250</v>
      </c>
      <c r="Z227" s="9" t="str">
        <f>[2]หน้าผ้า!AO236</f>
        <v>WSWT2025850</v>
      </c>
      <c r="AA227" s="8">
        <f>[2]หน้าผ้า!AQ236</f>
        <v>5378.4500000000007</v>
      </c>
      <c r="AB227" s="8">
        <f>[2]หน้าผ้า!AR236</f>
        <v>0</v>
      </c>
      <c r="AC227" s="8">
        <f>[2]หน้าผ้า!AS236</f>
        <v>5378.4500000000007</v>
      </c>
      <c r="AD227" s="8">
        <f>[2]หน้าผ้า!AT236</f>
        <v>0</v>
      </c>
      <c r="AE227" s="8">
        <f>[2]หน้าผ้า!AU236</f>
        <v>0</v>
      </c>
      <c r="AF227" s="8">
        <f>[2]หน้าผ้า!AI236</f>
        <v>0</v>
      </c>
      <c r="AG227" s="1" t="str">
        <f>[3]หน้าผ้า!DC239</f>
        <v>ยังไม่ได้พิมพ์</v>
      </c>
      <c r="AH227" s="1" t="str">
        <f>[2]หน้าผ้า!DL236</f>
        <v>P7</v>
      </c>
      <c r="AI227" s="1">
        <f>[2]หน้าผ้า!DM236</f>
        <v>2</v>
      </c>
      <c r="AJ227" s="3">
        <f>[2]หน้าผ้า!DN236</f>
        <v>45960</v>
      </c>
      <c r="AK227" s="3">
        <f>[2]หน้าผ้า!DQ236</f>
        <v>0</v>
      </c>
      <c r="AL227" s="3">
        <f>[2]หน้าผ้า!DR236</f>
        <v>45951</v>
      </c>
      <c r="AM227" s="3">
        <f>[2]หน้าผ้า!DS236</f>
        <v>45958</v>
      </c>
      <c r="AN227" s="3">
        <f>[2]หน้าผ้า!DT236</f>
        <v>45959</v>
      </c>
      <c r="AO227" s="3">
        <f>[2]หน้าผ้า!DU236</f>
        <v>45959</v>
      </c>
      <c r="AP227" s="3">
        <f>[2]หน้าผ้า!DP236</f>
        <v>45955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 t="str">
        <f>[2]หน้าผ้า!EC236</f>
        <v>งานพิมพ์</v>
      </c>
      <c r="AX227" s="2" t="str">
        <f>[2]หน้าผ้า!ED236</f>
        <v xml:space="preserve"> /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 t="str">
        <f>[2]หน้าผ้า!BZ236</f>
        <v>WRWT25850/WRWT25800</v>
      </c>
      <c r="BD227" s="56">
        <f>[2]หน้าผ้า!CA236</f>
        <v>423.7023388888889</v>
      </c>
    </row>
    <row r="228" spans="1:56" ht="27.75" customHeight="1" x14ac:dyDescent="0.45">
      <c r="A228" s="3">
        <f>[2]หน้าผ้า!C237</f>
        <v>45916</v>
      </c>
      <c r="B228" s="14" t="str">
        <f>[2]หน้าผ้า!B237</f>
        <v>MK68-001118</v>
      </c>
      <c r="C228" s="9" t="str">
        <f>[2]หน้าผ้า!E237</f>
        <v>บจก.ซันฟีด</v>
      </c>
      <c r="D228" s="13" t="str">
        <f>[2]หน้าผ้า!F237</f>
        <v>แถบเขียว</v>
      </c>
      <c r="E228" s="9">
        <f>[2]หน้าผ้า!G237</f>
        <v>20</v>
      </c>
      <c r="F228" s="9">
        <f>[2]หน้าผ้า!H237</f>
        <v>38</v>
      </c>
      <c r="G228" s="9" t="str">
        <f>[2]หน้าผ้า!I237</f>
        <v>ขาว</v>
      </c>
      <c r="H228" s="9">
        <f>[2]หน้าผ้า!J237</f>
        <v>0</v>
      </c>
      <c r="I228" s="9">
        <f>[2]หน้าผ้า!L237</f>
        <v>82</v>
      </c>
      <c r="J228" s="9" t="str">
        <f>[2]หน้าผ้า!M237</f>
        <v>+</v>
      </c>
      <c r="K228" s="9">
        <f>[2]หน้าผ้า!N237</f>
        <v>0</v>
      </c>
      <c r="L228" s="9" t="str">
        <f>[2]หน้าผ้า!R237</f>
        <v>บิด</v>
      </c>
      <c r="M228" s="10" t="str">
        <f>[2]หน้าผ้า!T237</f>
        <v>ไม่สวมถุงใน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 t="str">
        <f>[2]หน้าผ้า!Z237</f>
        <v xml:space="preserve">300กระสอบแบนเต็มใบ </v>
      </c>
      <c r="T228" s="12">
        <f>[2]หน้าผ้า!X237</f>
        <v>45961</v>
      </c>
      <c r="U228" s="11">
        <f>[2]หน้าผ้า!AA237</f>
        <v>5000</v>
      </c>
      <c r="V228" s="10">
        <f>[2]หน้าผ้า!AJ237</f>
        <v>0</v>
      </c>
      <c r="W228" s="10">
        <f>[2]หน้าผ้า!AL237</f>
        <v>5000</v>
      </c>
      <c r="X228" s="10">
        <f>[2]หน้าผ้า!AM237</f>
        <v>0</v>
      </c>
      <c r="Y228" s="10">
        <f>[2]หน้าผ้า!AN237</f>
        <v>5250</v>
      </c>
      <c r="Z228" s="9" t="str">
        <f>[2]หน้าผ้า!AO237</f>
        <v>WSWT2025850</v>
      </c>
      <c r="AA228" s="8">
        <f>[2]หน้าผ้า!AQ237</f>
        <v>5518.15</v>
      </c>
      <c r="AB228" s="8">
        <f>[2]หน้าผ้า!AR237</f>
        <v>0</v>
      </c>
      <c r="AC228" s="8">
        <f>[2]หน้าผ้า!AS237</f>
        <v>5518.15</v>
      </c>
      <c r="AD228" s="8">
        <f>[2]หน้าผ้า!AT237</f>
        <v>0</v>
      </c>
      <c r="AE228" s="8">
        <f>[2]หน้าผ้า!AU237</f>
        <v>0</v>
      </c>
      <c r="AF228" s="8">
        <f>[2]หน้าผ้า!AI237</f>
        <v>0</v>
      </c>
      <c r="AG228" s="1" t="str">
        <f>[3]หน้าผ้า!DC240</f>
        <v>ยังไม่ได้พิมพ์</v>
      </c>
      <c r="AH228" s="1" t="str">
        <f>[2]หน้าผ้า!DL237</f>
        <v>P7</v>
      </c>
      <c r="AI228" s="1">
        <f>[2]หน้าผ้า!DM237</f>
        <v>2</v>
      </c>
      <c r="AJ228" s="3">
        <f>[2]หน้าผ้า!DN237</f>
        <v>45961</v>
      </c>
      <c r="AK228" s="3">
        <f>[2]หน้าผ้า!DQ237</f>
        <v>0</v>
      </c>
      <c r="AL228" s="3">
        <f>[2]หน้าผ้า!DR237</f>
        <v>45952</v>
      </c>
      <c r="AM228" s="3">
        <f>[2]หน้าผ้า!DS237</f>
        <v>45959</v>
      </c>
      <c r="AN228" s="3">
        <f>[2]หน้าผ้า!DT237</f>
        <v>45960</v>
      </c>
      <c r="AO228" s="3">
        <f>[2]หน้าผ้า!DU237</f>
        <v>45960</v>
      </c>
      <c r="AP228" s="3">
        <f>[2]หน้าผ้า!DP237</f>
        <v>45956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 t="str">
        <f>[2]หน้าผ้า!EC237</f>
        <v>งานพิมพ์</v>
      </c>
      <c r="AX228" s="2" t="str">
        <f>[2]หน้าผ้า!ED237</f>
        <v xml:space="preserve"> /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 t="str">
        <f>[2]หน้าผ้า!BZ237</f>
        <v>WRWT25850/WRWT25800</v>
      </c>
      <c r="BD228" s="56">
        <f>[2]หน้าผ้า!CA237</f>
        <v>434.7075944444444</v>
      </c>
    </row>
    <row r="229" spans="1:56" ht="27.75" customHeight="1" x14ac:dyDescent="0.45">
      <c r="A229" s="3">
        <f>[2]หน้าผ้า!C238</f>
        <v>45916</v>
      </c>
      <c r="B229" s="14" t="str">
        <f>[2]หน้าผ้า!B238</f>
        <v>MK68-001118</v>
      </c>
      <c r="C229" s="9" t="str">
        <f>[2]หน้าผ้า!E238</f>
        <v>บจก.ซันฟีด</v>
      </c>
      <c r="D229" s="13" t="str">
        <f>[2]หน้าผ้า!F238</f>
        <v>915 เอ็ม</v>
      </c>
      <c r="E229" s="9">
        <f>[2]หน้าผ้า!G238</f>
        <v>20</v>
      </c>
      <c r="F229" s="9">
        <f>[2]หน้าผ้า!H238</f>
        <v>39</v>
      </c>
      <c r="G229" s="9" t="str">
        <f>[2]หน้าผ้า!I238</f>
        <v>ขาว</v>
      </c>
      <c r="H229" s="9">
        <f>[2]หน้าผ้า!J238</f>
        <v>0</v>
      </c>
      <c r="I229" s="9">
        <f>[2]หน้าผ้า!L238</f>
        <v>84</v>
      </c>
      <c r="J229" s="9" t="str">
        <f>[2]หน้าผ้า!M238</f>
        <v>+</v>
      </c>
      <c r="K229" s="9">
        <f>[2]หน้าผ้า!N238</f>
        <v>0</v>
      </c>
      <c r="L229" s="9" t="str">
        <f>[2]หน้าผ้า!R238</f>
        <v>บิด</v>
      </c>
      <c r="M229" s="10" t="str">
        <f>[2]หน้าผ้า!T238</f>
        <v>ไม่สวมถุงใน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 t="str">
        <f>[2]หน้าผ้า!Z238</f>
        <v xml:space="preserve">300กระสอบแบนเต็มใบ </v>
      </c>
      <c r="T229" s="12">
        <f>[2]หน้าผ้า!X238</f>
        <v>45961</v>
      </c>
      <c r="U229" s="11">
        <f>[2]หน้าผ้า!AA238</f>
        <v>5000</v>
      </c>
      <c r="V229" s="10">
        <f>[2]หน้าผ้า!AJ238</f>
        <v>0</v>
      </c>
      <c r="W229" s="10">
        <f>[2]หน้าผ้า!AL238</f>
        <v>5000</v>
      </c>
      <c r="X229" s="10">
        <f>[2]หน้าผ้า!AM238</f>
        <v>0</v>
      </c>
      <c r="Y229" s="10">
        <f>[2]หน้าผ้า!AN238</f>
        <v>5250</v>
      </c>
      <c r="Z229" s="9" t="str">
        <f>[2]หน้าผ้า!AO238</f>
        <v>WSWT2025850</v>
      </c>
      <c r="AA229" s="8">
        <f>[2]หน้าผ้า!AQ238</f>
        <v>5657.85</v>
      </c>
      <c r="AB229" s="8">
        <f>[2]หน้าผ้า!AR238</f>
        <v>0</v>
      </c>
      <c r="AC229" s="8">
        <f>[2]หน้าผ้า!AS238</f>
        <v>5657.85</v>
      </c>
      <c r="AD229" s="8">
        <f>[2]หน้าผ้า!AT238</f>
        <v>0</v>
      </c>
      <c r="AE229" s="8">
        <f>[2]หน้าผ้า!AU238</f>
        <v>0</v>
      </c>
      <c r="AF229" s="8">
        <f>[2]หน้าผ้า!AI238</f>
        <v>0</v>
      </c>
      <c r="AG229" s="1" t="str">
        <f>[3]หน้าผ้า!DC241</f>
        <v>ยังไม่ได้พิมพ์</v>
      </c>
      <c r="AH229" s="1" t="str">
        <f>[2]หน้าผ้า!DL238</f>
        <v>P7</v>
      </c>
      <c r="AI229" s="1">
        <f>[2]หน้าผ้า!DM238</f>
        <v>2</v>
      </c>
      <c r="AJ229" s="3">
        <f>[2]หน้าผ้า!DN238</f>
        <v>45961</v>
      </c>
      <c r="AK229" s="3">
        <f>[2]หน้าผ้า!DQ238</f>
        <v>0</v>
      </c>
      <c r="AL229" s="3">
        <f>[2]หน้าผ้า!DR238</f>
        <v>45952</v>
      </c>
      <c r="AM229" s="3">
        <f>[2]หน้าผ้า!DS238</f>
        <v>45959</v>
      </c>
      <c r="AN229" s="3">
        <f>[2]หน้าผ้า!DT238</f>
        <v>45960</v>
      </c>
      <c r="AO229" s="3">
        <f>[2]หน้าผ้า!DU238</f>
        <v>45960</v>
      </c>
      <c r="AP229" s="3">
        <f>[2]หน้าผ้า!DP238</f>
        <v>45956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 t="str">
        <f>[2]หน้าผ้า!EC238</f>
        <v>งานพิมพ์</v>
      </c>
      <c r="AX229" s="2" t="str">
        <f>[2]หน้าผ้า!ED238</f>
        <v xml:space="preserve"> /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 t="str">
        <f>[2]หน้าผ้า!BZ238</f>
        <v>WRWT25850/WRWT25800</v>
      </c>
      <c r="BD229" s="56">
        <f>[2]หน้าผ้า!CA238</f>
        <v>445.71285000000012</v>
      </c>
    </row>
    <row r="230" spans="1:56" ht="27.75" customHeight="1" x14ac:dyDescent="0.45">
      <c r="A230" s="3">
        <f>[2]หน้าผ้า!C239</f>
        <v>45916</v>
      </c>
      <c r="B230" s="14" t="str">
        <f>[2]หน้าผ้า!B239</f>
        <v>MK68-001118</v>
      </c>
      <c r="C230" s="9" t="str">
        <f>[2]หน้าผ้า!E239</f>
        <v>บจก.ซันฟีด</v>
      </c>
      <c r="D230" s="13" t="str">
        <f>[2]หน้าผ้า!F239</f>
        <v>915 พี</v>
      </c>
      <c r="E230" s="9">
        <f>[2]หน้าผ้า!G239</f>
        <v>20</v>
      </c>
      <c r="F230" s="9">
        <f>[2]หน้าผ้า!H239</f>
        <v>39</v>
      </c>
      <c r="G230" s="9" t="str">
        <f>[2]หน้าผ้า!I239</f>
        <v>ขาว</v>
      </c>
      <c r="H230" s="9">
        <f>[2]หน้าผ้า!J239</f>
        <v>0</v>
      </c>
      <c r="I230" s="9">
        <f>[2]หน้าผ้า!L239</f>
        <v>84</v>
      </c>
      <c r="J230" s="9" t="str">
        <f>[2]หน้าผ้า!M239</f>
        <v>+</v>
      </c>
      <c r="K230" s="9">
        <f>[2]หน้าผ้า!N239</f>
        <v>0</v>
      </c>
      <c r="L230" s="9" t="str">
        <f>[2]หน้าผ้า!R239</f>
        <v>บิด</v>
      </c>
      <c r="M230" s="10" t="str">
        <f>[2]หน้าผ้า!T239</f>
        <v>ไม่สวมถุงใน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 t="str">
        <f>[2]หน้าผ้า!Z239</f>
        <v xml:space="preserve">300กระสอบแบนเต็มใบ </v>
      </c>
      <c r="T230" s="12">
        <f>[2]หน้าผ้า!X239</f>
        <v>45961</v>
      </c>
      <c r="U230" s="11">
        <f>[2]หน้าผ้า!AA239</f>
        <v>7500</v>
      </c>
      <c r="V230" s="10">
        <f>[2]หน้าผ้า!AJ239</f>
        <v>0</v>
      </c>
      <c r="W230" s="10">
        <f>[2]หน้าผ้า!AL239</f>
        <v>7500</v>
      </c>
      <c r="X230" s="10">
        <f>[2]หน้าผ้า!AM239</f>
        <v>0</v>
      </c>
      <c r="Y230" s="10">
        <f>[2]หน้าผ้า!AN239</f>
        <v>7875</v>
      </c>
      <c r="Z230" s="9" t="str">
        <f>[2]หน้าผ้า!AO239</f>
        <v>WSWT2025850</v>
      </c>
      <c r="AA230" s="8">
        <f>[2]หน้าผ้า!AQ239</f>
        <v>8486.7750000000015</v>
      </c>
      <c r="AB230" s="8">
        <f>[2]หน้าผ้า!AR239</f>
        <v>0</v>
      </c>
      <c r="AC230" s="8">
        <f>[2]หน้าผ้า!AS239</f>
        <v>8486.7750000000015</v>
      </c>
      <c r="AD230" s="8">
        <f>[2]หน้าผ้า!AT239</f>
        <v>0</v>
      </c>
      <c r="AE230" s="8">
        <f>[2]หน้าผ้า!AU239</f>
        <v>0</v>
      </c>
      <c r="AF230" s="8">
        <f>[2]หน้าผ้า!AI239</f>
        <v>0</v>
      </c>
      <c r="AG230" s="1" t="str">
        <f>[3]หน้าผ้า!DC242</f>
        <v>ยังไม่ได้พิมพ์</v>
      </c>
      <c r="AH230" s="1" t="str">
        <f>[2]หน้าผ้า!DL239</f>
        <v>P7</v>
      </c>
      <c r="AI230" s="1">
        <f>[2]หน้าผ้า!DM239</f>
        <v>2</v>
      </c>
      <c r="AJ230" s="3">
        <f>[2]หน้าผ้า!DN239</f>
        <v>45961</v>
      </c>
      <c r="AK230" s="3">
        <f>[2]หน้าผ้า!DQ239</f>
        <v>0</v>
      </c>
      <c r="AL230" s="3">
        <f>[2]หน้าผ้า!DR239</f>
        <v>45952</v>
      </c>
      <c r="AM230" s="3">
        <f>[2]หน้าผ้า!DS239</f>
        <v>45959</v>
      </c>
      <c r="AN230" s="3">
        <f>[2]หน้าผ้า!DT239</f>
        <v>45960</v>
      </c>
      <c r="AO230" s="3">
        <f>[2]หน้าผ้า!DU239</f>
        <v>45960</v>
      </c>
      <c r="AP230" s="3">
        <f>[2]หน้าผ้า!DP239</f>
        <v>45956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 t="str">
        <f>[2]หน้าผ้า!EC239</f>
        <v>งานพิมพ์</v>
      </c>
      <c r="AX230" s="2" t="str">
        <f>[2]หน้าผ้า!ED239</f>
        <v xml:space="preserve"> /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 t="str">
        <f>[2]หน้าผ้า!BZ239</f>
        <v>WRWT25850/WRWT25800</v>
      </c>
      <c r="BD230" s="56">
        <f>[2]หน้าผ้า!CA239</f>
        <v>668.56927500000018</v>
      </c>
    </row>
    <row r="231" spans="1:56" ht="27.75" customHeight="1" x14ac:dyDescent="0.45">
      <c r="A231" s="3">
        <f>[2]หน้าผ้า!C240</f>
        <v>45916</v>
      </c>
      <c r="B231" s="14" t="str">
        <f>[2]หน้าผ้า!B240</f>
        <v>MK68-001118</v>
      </c>
      <c r="C231" s="9" t="str">
        <f>[2]หน้าผ้า!E240</f>
        <v>บจก.ซันฟีด</v>
      </c>
      <c r="D231" s="13" t="str">
        <f>[2]หน้าผ้า!F240</f>
        <v>953 เอส</v>
      </c>
      <c r="E231" s="9">
        <f>[2]หน้าผ้า!G240</f>
        <v>20</v>
      </c>
      <c r="F231" s="9">
        <f>[2]หน้าผ้า!H240</f>
        <v>39</v>
      </c>
      <c r="G231" s="9" t="str">
        <f>[2]หน้าผ้า!I240</f>
        <v>ขาว</v>
      </c>
      <c r="H231" s="9">
        <f>[2]หน้าผ้า!J240</f>
        <v>0</v>
      </c>
      <c r="I231" s="9">
        <f>[2]หน้าผ้า!L240</f>
        <v>84</v>
      </c>
      <c r="J231" s="9" t="str">
        <f>[2]หน้าผ้า!M240</f>
        <v>+</v>
      </c>
      <c r="K231" s="9">
        <f>[2]หน้าผ้า!N240</f>
        <v>0</v>
      </c>
      <c r="L231" s="9" t="str">
        <f>[2]หน้าผ้า!R240</f>
        <v>บิด</v>
      </c>
      <c r="M231" s="10" t="str">
        <f>[2]หน้าผ้า!T240</f>
        <v>ไม่สวมถุงใน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 t="str">
        <f>[2]หน้าผ้า!Z240</f>
        <v xml:space="preserve">300กระสอบแบนเต็มใบ </v>
      </c>
      <c r="T231" s="12">
        <f>[2]หน้าผ้า!X240</f>
        <v>45961</v>
      </c>
      <c r="U231" s="11">
        <f>[2]หน้าผ้า!AA240</f>
        <v>2500</v>
      </c>
      <c r="V231" s="10">
        <f>[2]หน้าผ้า!AJ240</f>
        <v>0</v>
      </c>
      <c r="W231" s="10">
        <f>[2]หน้าผ้า!AL240</f>
        <v>2500</v>
      </c>
      <c r="X231" s="10">
        <f>[2]หน้าผ้า!AM240</f>
        <v>0</v>
      </c>
      <c r="Y231" s="10">
        <f>[2]หน้าผ้า!AN240</f>
        <v>2625</v>
      </c>
      <c r="Z231" s="9" t="str">
        <f>[2]หน้าผ้า!AO240</f>
        <v>WSWT2025850</v>
      </c>
      <c r="AA231" s="8">
        <f>[2]หน้าผ้า!AQ240</f>
        <v>2828.9250000000002</v>
      </c>
      <c r="AB231" s="8">
        <f>[2]หน้าผ้า!AR240</f>
        <v>0</v>
      </c>
      <c r="AC231" s="8">
        <f>[2]หน้าผ้า!AS240</f>
        <v>2828.9250000000002</v>
      </c>
      <c r="AD231" s="8">
        <f>[2]หน้าผ้า!AT240</f>
        <v>0</v>
      </c>
      <c r="AE231" s="8">
        <f>[2]หน้าผ้า!AU240</f>
        <v>0</v>
      </c>
      <c r="AF231" s="8">
        <f>[2]หน้าผ้า!AI240</f>
        <v>0</v>
      </c>
      <c r="AG231" s="1" t="str">
        <f>[3]หน้าผ้า!DC243</f>
        <v>รอแบบ</v>
      </c>
      <c r="AH231" s="1" t="str">
        <f>[2]หน้าผ้า!DL240</f>
        <v>P7</v>
      </c>
      <c r="AI231" s="1">
        <f>[2]หน้าผ้า!DM240</f>
        <v>2</v>
      </c>
      <c r="AJ231" s="3">
        <f>[2]หน้าผ้า!DN240</f>
        <v>45961</v>
      </c>
      <c r="AK231" s="3">
        <f>[2]หน้าผ้า!DQ240</f>
        <v>0</v>
      </c>
      <c r="AL231" s="3">
        <f>[2]หน้าผ้า!DR240</f>
        <v>45952</v>
      </c>
      <c r="AM231" s="3">
        <f>[2]หน้าผ้า!DS240</f>
        <v>45959</v>
      </c>
      <c r="AN231" s="3">
        <f>[2]หน้าผ้า!DT240</f>
        <v>45960</v>
      </c>
      <c r="AO231" s="3">
        <f>[2]หน้าผ้า!DU240</f>
        <v>45960</v>
      </c>
      <c r="AP231" s="3">
        <f>[2]หน้าผ้า!DP240</f>
        <v>45956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 t="str">
        <f>[2]หน้าผ้า!EC240</f>
        <v>งานพิมพ์</v>
      </c>
      <c r="AX231" s="2" t="str">
        <f>[2]หน้าผ้า!ED240</f>
        <v xml:space="preserve"> /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 t="str">
        <f>[2]หน้าผ้า!BZ240</f>
        <v>WRWT25850/WRWT25800</v>
      </c>
      <c r="BD231" s="56">
        <f>[2]หน้าผ้า!CA240</f>
        <v>222.85642500000006</v>
      </c>
    </row>
    <row r="232" spans="1:56" ht="27.75" customHeight="1" x14ac:dyDescent="0.45">
      <c r="A232" s="3">
        <f>[2]หน้าผ้า!C241</f>
        <v>45916</v>
      </c>
      <c r="B232" s="14" t="str">
        <f>[2]หน้าผ้า!B241</f>
        <v>MK68-001118</v>
      </c>
      <c r="C232" s="9" t="str">
        <f>[2]หน้าผ้า!E241</f>
        <v>บจก.ซันฟีด</v>
      </c>
      <c r="D232" s="13" t="str">
        <f>[2]หน้าผ้า!F241</f>
        <v>935 เอ</v>
      </c>
      <c r="E232" s="9">
        <f>[2]หน้าผ้า!G241</f>
        <v>20</v>
      </c>
      <c r="F232" s="9">
        <f>[2]หน้าผ้า!H241</f>
        <v>37</v>
      </c>
      <c r="G232" s="9" t="str">
        <f>[2]หน้าผ้า!I241</f>
        <v>ขาว</v>
      </c>
      <c r="H232" s="9">
        <f>[2]หน้าผ้า!J241</f>
        <v>0</v>
      </c>
      <c r="I232" s="9">
        <f>[2]หน้าผ้า!L241</f>
        <v>80</v>
      </c>
      <c r="J232" s="9" t="str">
        <f>[2]หน้าผ้า!M241</f>
        <v>+</v>
      </c>
      <c r="K232" s="9">
        <f>[2]หน้าผ้า!N241</f>
        <v>0</v>
      </c>
      <c r="L232" s="9" t="str">
        <f>[2]หน้าผ้า!R241</f>
        <v>บิด</v>
      </c>
      <c r="M232" s="10" t="str">
        <f>[2]หน้าผ้า!T241</f>
        <v>ไม่สวมถุงใน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 t="str">
        <f>[2]หน้าผ้า!Z241</f>
        <v xml:space="preserve">300กระสอบแบนเต็มใบ </v>
      </c>
      <c r="T232" s="12">
        <f>[2]หน้าผ้า!X241</f>
        <v>45961</v>
      </c>
      <c r="U232" s="11">
        <f>[2]หน้าผ้า!AA241</f>
        <v>5000</v>
      </c>
      <c r="V232" s="10">
        <f>[2]หน้าผ้า!AJ241</f>
        <v>0</v>
      </c>
      <c r="W232" s="10">
        <f>[2]หน้าผ้า!AL241</f>
        <v>5000</v>
      </c>
      <c r="X232" s="10">
        <f>[2]หน้าผ้า!AM241</f>
        <v>0</v>
      </c>
      <c r="Y232" s="10">
        <f>[2]หน้าผ้า!AN241</f>
        <v>5250</v>
      </c>
      <c r="Z232" s="9" t="str">
        <f>[2]หน้าผ้า!AO241</f>
        <v>WSWT2025850</v>
      </c>
      <c r="AA232" s="8">
        <f>[2]หน้าผ้า!AQ241</f>
        <v>5378.4500000000007</v>
      </c>
      <c r="AB232" s="8">
        <f>[2]หน้าผ้า!AR241</f>
        <v>0</v>
      </c>
      <c r="AC232" s="8">
        <f>[2]หน้าผ้า!AS241</f>
        <v>5378.4500000000007</v>
      </c>
      <c r="AD232" s="8">
        <f>[2]หน้าผ้า!AT241</f>
        <v>0</v>
      </c>
      <c r="AE232" s="8">
        <f>[2]หน้าผ้า!AU241</f>
        <v>0</v>
      </c>
      <c r="AF232" s="8">
        <f>[2]หน้าผ้า!AI241</f>
        <v>0</v>
      </c>
      <c r="AG232" s="1" t="str">
        <f>[3]หน้าผ้า!DC244</f>
        <v>พร้อมส่ง</v>
      </c>
      <c r="AH232" s="1" t="str">
        <f>[2]หน้าผ้า!DL241</f>
        <v>P7</v>
      </c>
      <c r="AI232" s="1">
        <f>[2]หน้าผ้า!DM241</f>
        <v>2</v>
      </c>
      <c r="AJ232" s="3">
        <f>[2]หน้าผ้า!DN241</f>
        <v>45961</v>
      </c>
      <c r="AK232" s="3">
        <f>[2]หน้าผ้า!DQ241</f>
        <v>0</v>
      </c>
      <c r="AL232" s="3">
        <f>[2]หน้าผ้า!DR241</f>
        <v>45952</v>
      </c>
      <c r="AM232" s="3">
        <f>[2]หน้าผ้า!DS241</f>
        <v>45959</v>
      </c>
      <c r="AN232" s="3">
        <f>[2]หน้าผ้า!DT241</f>
        <v>45960</v>
      </c>
      <c r="AO232" s="3">
        <f>[2]หน้าผ้า!DU241</f>
        <v>45960</v>
      </c>
      <c r="AP232" s="3">
        <f>[2]หน้าผ้า!DP241</f>
        <v>45956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 t="str">
        <f>[2]หน้าผ้า!EC241</f>
        <v>งานพิมพ์</v>
      </c>
      <c r="AX232" s="2" t="str">
        <f>[2]หน้าผ้า!ED241</f>
        <v xml:space="preserve"> /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 t="str">
        <f>[2]หน้าผ้า!BZ241</f>
        <v>WRWT25850/WRWT25800</v>
      </c>
      <c r="BD232" s="56">
        <f>[2]หน้าผ้า!CA241</f>
        <v>423.7023388888889</v>
      </c>
    </row>
    <row r="233" spans="1:56" ht="27.75" customHeight="1" x14ac:dyDescent="0.45">
      <c r="A233" s="3">
        <f>[2]หน้าผ้า!C242</f>
        <v>45916</v>
      </c>
      <c r="B233" s="14" t="str">
        <f>[2]หน้าผ้า!B242</f>
        <v>MK68-001118</v>
      </c>
      <c r="C233" s="9" t="str">
        <f>[2]หน้าผ้า!E242</f>
        <v>บจก.ซันฟีด</v>
      </c>
      <c r="D233" s="13" t="str">
        <f>[2]หน้าผ้า!F242</f>
        <v>ไอฟีดเป็ดไข่เบอร์ 5 เอ</v>
      </c>
      <c r="E233" s="9">
        <f>[2]หน้าผ้า!G242</f>
        <v>20</v>
      </c>
      <c r="F233" s="9">
        <f>[2]หน้าผ้า!H242</f>
        <v>37</v>
      </c>
      <c r="G233" s="9" t="str">
        <f>[2]หน้าผ้า!I242</f>
        <v>ขาว</v>
      </c>
      <c r="H233" s="9">
        <f>[2]หน้าผ้า!J242</f>
        <v>0</v>
      </c>
      <c r="I233" s="9">
        <f>[2]หน้าผ้า!L242</f>
        <v>80</v>
      </c>
      <c r="J233" s="9" t="str">
        <f>[2]หน้าผ้า!M242</f>
        <v>+</v>
      </c>
      <c r="K233" s="9">
        <f>[2]หน้าผ้า!N242</f>
        <v>0</v>
      </c>
      <c r="L233" s="9" t="str">
        <f>[2]หน้าผ้า!R242</f>
        <v>บิด</v>
      </c>
      <c r="M233" s="10" t="str">
        <f>[2]หน้าผ้า!T242</f>
        <v>ไม่สวมถุงใน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 t="str">
        <f>[2]หน้าผ้า!Z242</f>
        <v xml:space="preserve">300กระสอบแบนเต็มใบ </v>
      </c>
      <c r="T233" s="12">
        <f>[2]หน้าผ้า!X242</f>
        <v>45961</v>
      </c>
      <c r="U233" s="11">
        <f>[2]หน้าผ้า!AA242</f>
        <v>2500</v>
      </c>
      <c r="V233" s="10">
        <f>[2]หน้าผ้า!AJ242</f>
        <v>0</v>
      </c>
      <c r="W233" s="10">
        <f>[2]หน้าผ้า!AL242</f>
        <v>2500</v>
      </c>
      <c r="X233" s="10">
        <f>[2]หน้าผ้า!AM242</f>
        <v>0</v>
      </c>
      <c r="Y233" s="10">
        <f>[2]หน้าผ้า!AN242</f>
        <v>2625</v>
      </c>
      <c r="Z233" s="9" t="str">
        <f>[2]หน้าผ้า!AO242</f>
        <v>WSWT2025850</v>
      </c>
      <c r="AA233" s="8">
        <f>[2]หน้าผ้า!AQ242</f>
        <v>2689.2250000000004</v>
      </c>
      <c r="AB233" s="8">
        <f>[2]หน้าผ้า!AR242</f>
        <v>0</v>
      </c>
      <c r="AC233" s="8">
        <f>[2]หน้าผ้า!AS242</f>
        <v>2689.2250000000004</v>
      </c>
      <c r="AD233" s="8">
        <f>[2]หน้าผ้า!AT242</f>
        <v>0</v>
      </c>
      <c r="AE233" s="8">
        <f>[2]หน้าผ้า!AU242</f>
        <v>0</v>
      </c>
      <c r="AF233" s="8">
        <f>[2]หน้าผ้า!AI242</f>
        <v>0</v>
      </c>
      <c r="AG233" s="1" t="str">
        <f>[3]หน้าผ้า!DC245</f>
        <v>พร้อมส่ง</v>
      </c>
      <c r="AH233" s="1" t="str">
        <f>[2]หน้าผ้า!DL242</f>
        <v>P7</v>
      </c>
      <c r="AI233" s="1">
        <f>[2]หน้าผ้า!DM242</f>
        <v>2</v>
      </c>
      <c r="AJ233" s="3">
        <f>[2]หน้าผ้า!DN242</f>
        <v>45961</v>
      </c>
      <c r="AK233" s="3">
        <f>[2]หน้าผ้า!DQ242</f>
        <v>0</v>
      </c>
      <c r="AL233" s="3">
        <f>[2]หน้าผ้า!DR242</f>
        <v>45952</v>
      </c>
      <c r="AM233" s="3">
        <f>[2]หน้าผ้า!DS242</f>
        <v>45959</v>
      </c>
      <c r="AN233" s="3">
        <f>[2]หน้าผ้า!DT242</f>
        <v>45960</v>
      </c>
      <c r="AO233" s="3">
        <f>[2]หน้าผ้า!DU242</f>
        <v>45960</v>
      </c>
      <c r="AP233" s="3">
        <f>[2]หน้าผ้า!DP242</f>
        <v>45956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 t="str">
        <f>[2]หน้าผ้า!EC242</f>
        <v>งานพิมพ์</v>
      </c>
      <c r="AX233" s="2" t="str">
        <f>[2]หน้าผ้า!ED242</f>
        <v xml:space="preserve"> /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 t="str">
        <f>[2]หน้าผ้า!BZ242</f>
        <v>WRWT25850/WRWT25800</v>
      </c>
      <c r="BD233" s="56">
        <f>[2]หน้าผ้า!CA242</f>
        <v>211.85116944444445</v>
      </c>
    </row>
    <row r="234" spans="1:56" ht="27.75" customHeight="1" x14ac:dyDescent="0.45">
      <c r="A234" s="3" t="str">
        <f>[2]หน้าผ้า!C243</f>
        <v>ประมาณการ</v>
      </c>
      <c r="B234" s="14" t="str">
        <f>[2]หน้าผ้า!B243</f>
        <v>ประมาณการ</v>
      </c>
      <c r="C234" s="9" t="str">
        <f>[2]หน้าผ้า!E243</f>
        <v>บจก.ซันฟีด</v>
      </c>
      <c r="D234" s="13" t="str">
        <f>[2]หน้าผ้า!F243</f>
        <v>รอแบบ</v>
      </c>
      <c r="E234" s="9">
        <f>[2]หน้าผ้า!G243</f>
        <v>20</v>
      </c>
      <c r="F234" s="9">
        <f>[2]หน้าผ้า!H243</f>
        <v>39</v>
      </c>
      <c r="G234" s="9" t="str">
        <f>[2]หน้าผ้า!I243</f>
        <v>ขาว</v>
      </c>
      <c r="H234" s="9">
        <f>[2]หน้าผ้า!J243</f>
        <v>0</v>
      </c>
      <c r="I234" s="9">
        <f>[2]หน้าผ้า!L243</f>
        <v>84</v>
      </c>
      <c r="J234" s="9" t="str">
        <f>[2]หน้าผ้า!M243</f>
        <v>+</v>
      </c>
      <c r="K234" s="9">
        <f>[2]หน้าผ้า!N243</f>
        <v>0</v>
      </c>
      <c r="L234" s="9" t="str">
        <f>[2]หน้าผ้า!R243</f>
        <v>บิด</v>
      </c>
      <c r="M234" s="10" t="str">
        <f>[2]หน้าผ้า!T243</f>
        <v>ไม่สวมถุงใน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 t="str">
        <f>[2]หน้าผ้า!Z243</f>
        <v xml:space="preserve">300กระสอบแบนเต็มใบ </v>
      </c>
      <c r="T234" s="12" t="str">
        <f>[2]หน้าผ้า!X243</f>
        <v>รอแจ้ง</v>
      </c>
      <c r="U234" s="11">
        <f>[2]หน้าผ้า!AA243</f>
        <v>1267500</v>
      </c>
      <c r="V234" s="10">
        <f>[2]หน้าผ้า!AJ243</f>
        <v>0</v>
      </c>
      <c r="W234" s="10">
        <f>[2]หน้าผ้า!AL243</f>
        <v>1267500</v>
      </c>
      <c r="X234" s="10">
        <f>[2]หน้าผ้า!AM243</f>
        <v>0</v>
      </c>
      <c r="Y234" s="10">
        <f>[2]หน้าผ้า!AN243</f>
        <v>1330875</v>
      </c>
      <c r="Z234" s="9" t="str">
        <f>[2]หน้าผ้า!AO243</f>
        <v>WSWT2025850</v>
      </c>
      <c r="AA234" s="8">
        <f>[2]หน้าผ้า!AQ243</f>
        <v>1434264.9750000001</v>
      </c>
      <c r="AB234" s="8">
        <f>[2]หน้าผ้า!AR243</f>
        <v>0</v>
      </c>
      <c r="AC234" s="8">
        <f>[2]หน้าผ้า!AS243</f>
        <v>1434264.9750000001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 t="str">
        <f>[3]หน้าผ้า!DC246</f>
        <v>รอตัด</v>
      </c>
      <c r="AH234" s="1" t="str">
        <f>[2]หน้าผ้า!DL243</f>
        <v>P7</v>
      </c>
      <c r="AI234" s="1">
        <f>[2]หน้าผ้า!DM243</f>
        <v>2</v>
      </c>
      <c r="AJ234" s="3" t="str">
        <f>[2]หน้าผ้า!DN243</f>
        <v>รอแจ้ง</v>
      </c>
      <c r="AK234" s="3">
        <f>[2]หน้าผ้า!DQ243</f>
        <v>0</v>
      </c>
      <c r="AL234" s="3" t="e">
        <f>[2]หน้าผ้า!DR243</f>
        <v>#VALUE!</v>
      </c>
      <c r="AM234" s="3" t="e">
        <f>[2]หน้าผ้า!DS243</f>
        <v>#VALUE!</v>
      </c>
      <c r="AN234" s="3" t="e">
        <f>[2]หน้าผ้า!DT243</f>
        <v>#VALUE!</v>
      </c>
      <c r="AO234" s="3" t="e">
        <f>[2]หน้าผ้า!DU243</f>
        <v>#VALUE!</v>
      </c>
      <c r="AP234" s="3" t="e">
        <f>[2]หน้าผ้า!DP243</f>
        <v>#VALUE!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 t="str">
        <f>[2]หน้าผ้า!EC243</f>
        <v>งานพิมพ์</v>
      </c>
      <c r="AX234" s="2" t="str">
        <f>[2]หน้าผ้า!ED243</f>
        <v>รอART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 t="str">
        <f>[2]หน้าผ้า!BZ243</f>
        <v>WRWT25850/WRWT25800</v>
      </c>
      <c r="BD234" s="56">
        <f>[2]หน้าผ้า!CA243</f>
        <v>112988.20747500002</v>
      </c>
    </row>
    <row r="235" spans="1:56" ht="27.75" customHeight="1" x14ac:dyDescent="0.45">
      <c r="A235" s="3">
        <f>[2]หน้าผ้า!C244</f>
        <v>0</v>
      </c>
      <c r="B235" s="14">
        <f>[2]หน้าผ้า!B244</f>
        <v>0</v>
      </c>
      <c r="C235" s="9">
        <f>[2]หน้าผ้า!E244</f>
        <v>0</v>
      </c>
      <c r="D235" s="13">
        <f>[2]หน้าผ้า!F244</f>
        <v>0</v>
      </c>
      <c r="E235" s="9">
        <f>[2]หน้าผ้า!G244</f>
        <v>20</v>
      </c>
      <c r="F235" s="9">
        <f>[2]หน้าผ้า!H244</f>
        <v>38</v>
      </c>
      <c r="G235" s="9">
        <f>[2]หน้าผ้า!I244</f>
        <v>0</v>
      </c>
      <c r="H235" s="9">
        <f>[2]หน้าผ้า!J244</f>
        <v>0</v>
      </c>
      <c r="I235" s="9">
        <f>[2]หน้าผ้า!L244</f>
        <v>82</v>
      </c>
      <c r="J235" s="9" t="str">
        <f>[2]หน้าผ้า!M244</f>
        <v>+</v>
      </c>
      <c r="K235" s="9">
        <f>[2]หน้าผ้า!N244</f>
        <v>2</v>
      </c>
      <c r="L235" s="9">
        <f>[2]หน้าผ้า!R244</f>
        <v>0</v>
      </c>
      <c r="M235" s="10">
        <f>[2]หน้าผ้า!T244</f>
        <v>0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>
        <f>[2]หน้าผ้า!Z244</f>
        <v>0</v>
      </c>
      <c r="T235" s="12">
        <f>[2]หน้าผ้า!X244</f>
        <v>0</v>
      </c>
      <c r="U235" s="11">
        <f>[2]หน้าผ้า!AA244</f>
        <v>0</v>
      </c>
      <c r="V235" s="10">
        <f>[2]หน้าผ้า!AJ244</f>
        <v>0</v>
      </c>
      <c r="W235" s="10">
        <f>[2]หน้าผ้า!AL244</f>
        <v>0</v>
      </c>
      <c r="X235" s="10">
        <f>[2]หน้าผ้า!AM244</f>
        <v>0</v>
      </c>
      <c r="Y235" s="10">
        <f>[2]หน้าผ้า!AN244</f>
        <v>0</v>
      </c>
      <c r="Z235" s="9" t="str">
        <f>[2]หน้าผ้า!AO244</f>
        <v>WSWT2025850</v>
      </c>
      <c r="AA235" s="8">
        <f>[2]หน้าผ้า!AQ244</f>
        <v>1784003.925</v>
      </c>
      <c r="AB235" s="8">
        <f>[2]หน้าผ้า!AR244</f>
        <v>71453.975000000006</v>
      </c>
      <c r="AC235" s="8">
        <f>[2]หน้าผ้า!AS244</f>
        <v>1712549.9500000002</v>
      </c>
      <c r="AD235" s="8">
        <f>[2]หน้าผ้า!AT244</f>
        <v>0</v>
      </c>
      <c r="AE235" s="8">
        <f>[2]หน้าผ้า!AU244</f>
        <v>0</v>
      </c>
      <c r="AF235" s="8" t="str">
        <f>[2]หน้าผ้า!AI244</f>
        <v>ระบุในSD</v>
      </c>
      <c r="AG235" s="1" t="str">
        <f>[3]หน้าผ้า!DC247</f>
        <v>พร้อมส่ง</v>
      </c>
      <c r="AH235" s="1">
        <f>[2]หน้าผ้า!DL244</f>
        <v>0</v>
      </c>
      <c r="AI235" s="1" t="str">
        <f>[2]หน้าผ้า!DM244</f>
        <v>Lead time</v>
      </c>
      <c r="AJ235" s="3">
        <f>[2]หน้าผ้า!DN244</f>
        <v>0</v>
      </c>
      <c r="AK235" s="3">
        <f>[2]หน้าผ้า!DQ244</f>
        <v>0</v>
      </c>
      <c r="AL235" s="3">
        <f>[2]หน้าผ้า!DR244</f>
        <v>0</v>
      </c>
      <c r="AM235" s="3">
        <f>[2]หน้าผ้า!DS244</f>
        <v>0</v>
      </c>
      <c r="AN235" s="3">
        <f>[2]หน้าผ้า!DT244</f>
        <v>0</v>
      </c>
      <c r="AO235" s="3">
        <f>[2]หน้าผ้า!DU244</f>
        <v>0</v>
      </c>
      <c r="AP235" s="3">
        <f>[2]หน้าผ้า!DP244</f>
        <v>0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>
        <f>[2]หน้าผ้า!EC244</f>
        <v>0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 t="str">
        <f>[2]หน้าผ้า!BZ244</f>
        <v>WRWT200850/WRWT25800</v>
      </c>
      <c r="BD235" s="56">
        <f>[2]หน้าผ้า!CA244</f>
        <v>0</v>
      </c>
    </row>
    <row r="236" spans="1:56" ht="27.75" customHeight="1" x14ac:dyDescent="0.45">
      <c r="A236" s="3">
        <f>[2]หน้าผ้า!C245</f>
        <v>0</v>
      </c>
      <c r="B236" s="14">
        <f>[2]หน้าผ้า!B245</f>
        <v>0</v>
      </c>
      <c r="C236" s="9">
        <f>[2]หน้าผ้า!E245</f>
        <v>0</v>
      </c>
      <c r="D236" s="13">
        <f>[2]หน้าผ้า!F245</f>
        <v>0</v>
      </c>
      <c r="E236" s="9">
        <f>[2]หน้าผ้า!G245</f>
        <v>20</v>
      </c>
      <c r="F236" s="9">
        <f>[2]หน้าผ้า!H245</f>
        <v>37</v>
      </c>
      <c r="G236" s="9">
        <f>[2]หน้าผ้า!I245</f>
        <v>0</v>
      </c>
      <c r="H236" s="9">
        <f>[2]หน้าผ้า!J245</f>
        <v>0</v>
      </c>
      <c r="I236" s="9">
        <f>[2]หน้าผ้า!L245</f>
        <v>82</v>
      </c>
      <c r="J236" s="9" t="str">
        <f>[2]หน้าผ้า!M245</f>
        <v>±</v>
      </c>
      <c r="K236" s="9">
        <f>[2]หน้าผ้า!N245</f>
        <v>5</v>
      </c>
      <c r="L236" s="9">
        <f>[2]หน้าผ้า!R245</f>
        <v>0</v>
      </c>
      <c r="M236" s="10">
        <f>[2]หน้าผ้า!T245</f>
        <v>0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>
        <f>[2]หน้าผ้า!Z245</f>
        <v>0</v>
      </c>
      <c r="T236" s="12">
        <f>[2]หน้าผ้า!X245</f>
        <v>0</v>
      </c>
      <c r="U236" s="11">
        <f>[2]หน้าผ้า!AA245</f>
        <v>0</v>
      </c>
      <c r="V236" s="10">
        <f>[2]หน้าผ้า!AJ245</f>
        <v>0</v>
      </c>
      <c r="W236" s="10">
        <f>[2]หน้าผ้า!AL245</f>
        <v>0</v>
      </c>
      <c r="X236" s="10">
        <f>[2]หน้าผ้า!AM245</f>
        <v>0</v>
      </c>
      <c r="Y236" s="10">
        <f>[2]หน้าผ้า!AN245</f>
        <v>0</v>
      </c>
      <c r="Z236" s="9" t="str">
        <f>[2]หน้าผ้า!AO245</f>
        <v>WSWT2021750</v>
      </c>
      <c r="AA236" s="8" t="e">
        <f>[2]หน้าผ้า!AQ245</f>
        <v>#REF!</v>
      </c>
      <c r="AB236" s="8" t="e">
        <f>[2]หน้าผ้า!AR245</f>
        <v>#REF!</v>
      </c>
      <c r="AC236" s="8" t="e">
        <f>[2]หน้าผ้า!AS245</f>
        <v>#REF!</v>
      </c>
      <c r="AD236" s="8" t="e">
        <f>[2]หน้าผ้า!AT245</f>
        <v>#REF!</v>
      </c>
      <c r="AE236" s="8" t="e">
        <f>[2]หน้าผ้า!AU245</f>
        <v>#REF!</v>
      </c>
      <c r="AF236" s="8" t="str">
        <f>[2]หน้าผ้า!AI245</f>
        <v>ระบุในSD</v>
      </c>
      <c r="AG236" s="1" t="str">
        <f>[3]หน้าผ้า!DC248</f>
        <v>พร้อมส่ง</v>
      </c>
      <c r="AH236" s="1">
        <f>[2]หน้าผ้า!DL245</f>
        <v>0</v>
      </c>
      <c r="AI236" s="1" t="str">
        <f>[2]หน้าผ้า!DM245</f>
        <v>Lead time</v>
      </c>
      <c r="AJ236" s="3">
        <f>[2]หน้าผ้า!DN245</f>
        <v>0</v>
      </c>
      <c r="AK236" s="3">
        <f>[2]หน้าผ้า!DQ245</f>
        <v>0</v>
      </c>
      <c r="AL236" s="3">
        <f>[2]หน้าผ้า!DR245</f>
        <v>0</v>
      </c>
      <c r="AM236" s="3">
        <f>[2]หน้าผ้า!DS245</f>
        <v>0</v>
      </c>
      <c r="AN236" s="3">
        <f>[2]หน้าผ้า!DT245</f>
        <v>0</v>
      </c>
      <c r="AO236" s="3">
        <f>[2]หน้าผ้า!DU245</f>
        <v>0</v>
      </c>
      <c r="AP236" s="3">
        <f>[2]หน้าผ้า!DP245</f>
        <v>0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>
        <f>[2]หน้าผ้า!EC245</f>
        <v>0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 t="str">
        <f>[2]หน้าผ้า!BZ245</f>
        <v>WRWT200750/WRWT21750</v>
      </c>
      <c r="BD236" s="56">
        <f>[2]หน้าผ้า!CA245</f>
        <v>0</v>
      </c>
    </row>
    <row r="237" spans="1:56" ht="27.75" customHeight="1" x14ac:dyDescent="0.45">
      <c r="A237" s="3">
        <f>[2]หน้าผ้า!C246</f>
        <v>45887</v>
      </c>
      <c r="B237" s="14" t="str">
        <f>[2]หน้าผ้า!B246</f>
        <v>MK68-001010</v>
      </c>
      <c r="C237" s="9" t="str">
        <f>[2]หน้าผ้า!E246</f>
        <v>บจก.อินเทคค์ โกลบอล</v>
      </c>
      <c r="D237" s="13" t="str">
        <f>[2]หน้าผ้า!F246</f>
        <v>เพอเฟคค์ 664HP</v>
      </c>
      <c r="E237" s="9">
        <f>[2]หน้าผ้า!G246</f>
        <v>20</v>
      </c>
      <c r="F237" s="9">
        <f>[2]หน้าผ้า!H246</f>
        <v>36</v>
      </c>
      <c r="G237" s="9" t="str">
        <f>[2]หน้าผ้า!I246</f>
        <v>ขาว</v>
      </c>
      <c r="H237" s="9">
        <f>[2]หน้าผ้า!J246</f>
        <v>0</v>
      </c>
      <c r="I237" s="9">
        <f>[2]หน้าผ้า!L246</f>
        <v>78</v>
      </c>
      <c r="J237" s="9" t="str">
        <f>[2]หน้าผ้า!M246</f>
        <v>±</v>
      </c>
      <c r="K237" s="9">
        <f>[2]หน้าผ้า!N246</f>
        <v>5</v>
      </c>
      <c r="L237" s="9" t="str">
        <f>[2]หน้าผ้า!R246</f>
        <v>จับจีบ4"</v>
      </c>
      <c r="M237" s="10" t="str">
        <f>[2]หน้าผ้า!T246</f>
        <v>ไม่สวมถุงใน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 t="str">
        <f>[2]หน้าผ้า!Z246</f>
        <v>มัด80 ใช้สายรัด</v>
      </c>
      <c r="T237" s="12">
        <f>[2]หน้าผ้า!X246</f>
        <v>45926</v>
      </c>
      <c r="U237" s="11">
        <f>[2]หน้าผ้า!AA246</f>
        <v>1360</v>
      </c>
      <c r="V237" s="10">
        <f>[2]หน้าผ้า!AJ246</f>
        <v>0</v>
      </c>
      <c r="W237" s="10">
        <f>[2]หน้าผ้า!AL246</f>
        <v>1360</v>
      </c>
      <c r="X237" s="10">
        <f>[2]หน้าผ้า!AM246</f>
        <v>20056</v>
      </c>
      <c r="Y237" s="10">
        <f>[2]หน้าผ้า!AN246</f>
        <v>0</v>
      </c>
      <c r="Z237" s="9" t="str">
        <f>[2]หน้าผ้า!AO246</f>
        <v>WSWT2025800</v>
      </c>
      <c r="AA237" s="8">
        <f>[2]หน้าผ้า!AQ246</f>
        <v>0</v>
      </c>
      <c r="AB237" s="8">
        <f>[2]หน้าผ้า!AR246</f>
        <v>0</v>
      </c>
      <c r="AC237" s="8">
        <f>[2]หน้าผ้า!AS246</f>
        <v>0</v>
      </c>
      <c r="AD237" s="8">
        <f>[2]หน้าผ้า!AT246</f>
        <v>0</v>
      </c>
      <c r="AE237" s="8">
        <f>[2]หน้าผ้า!AU246</f>
        <v>0</v>
      </c>
      <c r="AF237" s="8" t="str">
        <f>[2]หน้าผ้า!AI246</f>
        <v>ห้ามขาด-ห้ามเกิน</v>
      </c>
      <c r="AG237" s="1" t="str">
        <f>[3]หน้าผ้า!DC249</f>
        <v>ยังไม่ได้พิมพ์</v>
      </c>
      <c r="AH237" s="1" t="str">
        <f>[2]หน้าผ้า!DL246</f>
        <v>P7</v>
      </c>
      <c r="AI237" s="1">
        <f>[2]หน้าผ้า!DM246</f>
        <v>2</v>
      </c>
      <c r="AJ237" s="3">
        <f>[2]หน้าผ้า!DN246</f>
        <v>45926</v>
      </c>
      <c r="AK237" s="3">
        <f>[2]หน้าผ้า!DQ246</f>
        <v>0</v>
      </c>
      <c r="AL237" s="3">
        <f>[2]หน้าผ้า!DR246</f>
        <v>45917</v>
      </c>
      <c r="AM237" s="3">
        <f>[2]หน้าผ้า!DS246</f>
        <v>45924</v>
      </c>
      <c r="AN237" s="3">
        <f>[2]หน้าผ้า!DT246</f>
        <v>45925</v>
      </c>
      <c r="AO237" s="3">
        <f>[2]หน้าผ้า!DU246</f>
        <v>45925</v>
      </c>
      <c r="AP237" s="3">
        <f>[2]หน้าผ้า!DP246</f>
        <v>45921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 t="str">
        <f>[2]หน้าผ้า!EC246</f>
        <v>งานพิมพ์</v>
      </c>
      <c r="AX237" s="2" t="str">
        <f>[2]หน้าผ้า!ED246</f>
        <v xml:space="preserve"> /</v>
      </c>
      <c r="AY237" s="2" t="str">
        <f>[2]หน้าผ้า!AG246</f>
        <v>2/9 9/9 16/9 19/9 23/9 26/9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 t="str">
        <f>[2]หน้าผ้า!BZ246</f>
        <v>WRWT25800/WRWT25800</v>
      </c>
      <c r="BD237" s="56">
        <f>[2]หน้าผ้า!CA246</f>
        <v>0</v>
      </c>
    </row>
    <row r="238" spans="1:56" ht="27.75" customHeight="1" x14ac:dyDescent="0.45">
      <c r="A238" s="3">
        <f>[2]หน้าผ้า!C247</f>
        <v>45912</v>
      </c>
      <c r="B238" s="14" t="str">
        <f>[2]หน้าผ้า!B247</f>
        <v>MK68-001110</v>
      </c>
      <c r="C238" s="9" t="str">
        <f>[2]หน้าผ้า!E247</f>
        <v>บจก.เคอรี่ฟลาวมิลล์</v>
      </c>
      <c r="D238" s="13" t="str">
        <f>[2]หน้าผ้า!F247</f>
        <v>ชามแดง 25กก</v>
      </c>
      <c r="E238" s="9">
        <f>[2]หน้าผ้า!G247</f>
        <v>20</v>
      </c>
      <c r="F238" s="9">
        <f>[2]หน้าผ้า!H247</f>
        <v>32</v>
      </c>
      <c r="G238" s="9" t="str">
        <f>[2]หน้าผ้า!I247</f>
        <v>ขาว</v>
      </c>
      <c r="H238" s="9">
        <f>[2]หน้าผ้า!J247</f>
        <v>0</v>
      </c>
      <c r="I238" s="9">
        <f>[2]หน้าผ้า!L247</f>
        <v>72</v>
      </c>
      <c r="J238" s="9" t="str">
        <f>[2]หน้าผ้า!M247</f>
        <v>+</v>
      </c>
      <c r="K238" s="9">
        <f>[2]หน้าผ้า!N247</f>
        <v>5</v>
      </c>
      <c r="L238" s="9" t="str">
        <f>[2]หน้าผ้า!R247</f>
        <v>ไม่</v>
      </c>
      <c r="M238" s="10" t="str">
        <f>[2]หน้าผ้า!T247</f>
        <v>ไม่สวมถุงใน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 t="str">
        <f>[2]หน้าผ้า!Z247</f>
        <v>ห่ออัดเบลแบน500</v>
      </c>
      <c r="T238" s="12">
        <f>[2]หน้าผ้า!X247</f>
        <v>45927</v>
      </c>
      <c r="U238" s="11">
        <f>[2]หน้าผ้า!AA247</f>
        <v>5000</v>
      </c>
      <c r="V238" s="10">
        <f>[2]หน้าผ้า!AJ247</f>
        <v>5000</v>
      </c>
      <c r="W238" s="10">
        <f>[2]หน้าผ้า!AL247</f>
        <v>0</v>
      </c>
      <c r="X238" s="10">
        <f>[2]หน้าผ้า!AM247</f>
        <v>5423</v>
      </c>
      <c r="Y238" s="10">
        <f>[2]หน้าผ้า!AN247</f>
        <v>0</v>
      </c>
      <c r="Z238" s="9" t="str">
        <f>[2]หน้าผ้า!AO247</f>
        <v>WSWT2025800</v>
      </c>
      <c r="AA238" s="8">
        <f>[2]หน้าผ้า!AQ247</f>
        <v>0</v>
      </c>
      <c r="AB238" s="8">
        <f>[2]หน้าผ้า!AR247</f>
        <v>0</v>
      </c>
      <c r="AC238" s="8">
        <f>[2]หน้าผ้า!AS247</f>
        <v>0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 t="str">
        <f>[3]หน้าผ้า!DC250</f>
        <v>ยังไม่ได้พิมพ์</v>
      </c>
      <c r="AH238" s="1" t="str">
        <f>[2]หน้าผ้า!DL247</f>
        <v>P7</v>
      </c>
      <c r="AI238" s="1">
        <f>[2]หน้าผ้า!DM247</f>
        <v>2</v>
      </c>
      <c r="AJ238" s="3">
        <f>[2]หน้าผ้า!DN247</f>
        <v>45927</v>
      </c>
      <c r="AK238" s="3">
        <f>[2]หน้าผ้า!DQ247</f>
        <v>0</v>
      </c>
      <c r="AL238" s="3">
        <f>[2]หน้าผ้า!DR247</f>
        <v>45918</v>
      </c>
      <c r="AM238" s="3">
        <f>[2]หน้าผ้า!DS247</f>
        <v>45925</v>
      </c>
      <c r="AN238" s="3">
        <f>[2]หน้าผ้า!DT247</f>
        <v>45926</v>
      </c>
      <c r="AO238" s="3">
        <f>[2]หน้าผ้า!DU247</f>
        <v>45926</v>
      </c>
      <c r="AP238" s="3">
        <f>[2]หน้าผ้า!DP247</f>
        <v>45922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 t="str">
        <f>[2]หน้าผ้า!EC247</f>
        <v>งานพิมพ์</v>
      </c>
      <c r="AX238" s="2" t="str">
        <f>[2]หน้าผ้า!ED247</f>
        <v xml:space="preserve"> /</v>
      </c>
      <c r="AY238" s="2" t="str">
        <f>[2]หน้าผ้า!AG247</f>
        <v>ลบสี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 t="str">
        <f>[2]หน้าผ้า!BZ247</f>
        <v>WRWT25800/WRWT25800</v>
      </c>
      <c r="BD238" s="56">
        <f>[2]หน้าผ้า!CA247</f>
        <v>0</v>
      </c>
    </row>
    <row r="239" spans="1:56" ht="27.75" customHeight="1" x14ac:dyDescent="0.45">
      <c r="A239" s="3">
        <f>[2]หน้าผ้า!C248</f>
        <v>45919</v>
      </c>
      <c r="B239" s="14" t="str">
        <f>[2]หน้าผ้า!B248</f>
        <v>MK68-001125</v>
      </c>
      <c r="C239" s="9" t="str">
        <f>[2]หน้าผ้า!E248</f>
        <v>บจก.อินเทคค์ โกลบอล</v>
      </c>
      <c r="D239" s="13" t="str">
        <f>[2]หน้าผ้า!F248</f>
        <v>เพอเฟคค์ 663</v>
      </c>
      <c r="E239" s="9">
        <f>[2]หน้าผ้า!G248</f>
        <v>20</v>
      </c>
      <c r="F239" s="9">
        <f>[2]หน้าผ้า!H248</f>
        <v>36</v>
      </c>
      <c r="G239" s="9" t="str">
        <f>[2]หน้าผ้า!I248</f>
        <v>ขาว</v>
      </c>
      <c r="H239" s="9">
        <f>[2]หน้าผ้า!J248</f>
        <v>0</v>
      </c>
      <c r="I239" s="9">
        <f>[2]หน้าผ้า!L248</f>
        <v>78</v>
      </c>
      <c r="J239" s="9" t="str">
        <f>[2]หน้าผ้า!M248</f>
        <v>±</v>
      </c>
      <c r="K239" s="9">
        <f>[2]หน้าผ้า!N248</f>
        <v>5</v>
      </c>
      <c r="L239" s="9" t="str">
        <f>[2]หน้าผ้า!R248</f>
        <v>จับจีบ4"</v>
      </c>
      <c r="M239" s="10" t="str">
        <f>[2]หน้าผ้า!T248</f>
        <v>ไม่สวมถุงใน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 t="str">
        <f>[2]หน้าผ้า!Z248</f>
        <v>มัด80 ใช้สายรัด</v>
      </c>
      <c r="T239" s="12">
        <f>[2]หน้าผ้า!X248</f>
        <v>45930</v>
      </c>
      <c r="U239" s="11">
        <f>[2]หน้าผ้า!AA248</f>
        <v>208</v>
      </c>
      <c r="V239" s="10">
        <f>[2]หน้าผ้า!AJ248</f>
        <v>0</v>
      </c>
      <c r="W239" s="10">
        <f>[2]หน้าผ้า!AL248</f>
        <v>208</v>
      </c>
      <c r="X239" s="10">
        <f>[2]หน้าผ้า!AM248</f>
        <v>21632</v>
      </c>
      <c r="Y239" s="10">
        <f>[2]หน้าผ้า!AN248</f>
        <v>0</v>
      </c>
      <c r="Z239" s="9" t="str">
        <f>[2]หน้าผ้า!AO248</f>
        <v>WSWT2025800</v>
      </c>
      <c r="AA239" s="8">
        <f>[2]หน้าผ้า!AQ248</f>
        <v>0</v>
      </c>
      <c r="AB239" s="8">
        <f>[2]หน้าผ้า!AR248</f>
        <v>0</v>
      </c>
      <c r="AC239" s="8">
        <f>[2]หน้าผ้า!AS248</f>
        <v>0</v>
      </c>
      <c r="AD239" s="8">
        <f>[2]หน้าผ้า!AT248</f>
        <v>0</v>
      </c>
      <c r="AE239" s="8">
        <f>[2]หน้าผ้า!AU248</f>
        <v>0</v>
      </c>
      <c r="AF239" s="8" t="str">
        <f>[2]หน้าผ้า!AI248</f>
        <v>ห้ามขาด-ห้ามเกิน</v>
      </c>
      <c r="AG239" s="1" t="str">
        <f>[3]หน้าผ้า!DC251</f>
        <v>ยังไม่ได้พิมพ์</v>
      </c>
      <c r="AH239" s="1" t="str">
        <f>[2]หน้าผ้า!DL248</f>
        <v>P7</v>
      </c>
      <c r="AI239" s="1">
        <f>[2]หน้าผ้า!DM248</f>
        <v>2</v>
      </c>
      <c r="AJ239" s="3">
        <f>[2]หน้าผ้า!DN248</f>
        <v>45930</v>
      </c>
      <c r="AK239" s="3">
        <f>[2]หน้าผ้า!DQ248</f>
        <v>0</v>
      </c>
      <c r="AL239" s="3">
        <f>[2]หน้าผ้า!DR248</f>
        <v>45921</v>
      </c>
      <c r="AM239" s="3">
        <f>[2]หน้าผ้า!DS248</f>
        <v>45928</v>
      </c>
      <c r="AN239" s="3">
        <f>[2]หน้าผ้า!DT248</f>
        <v>45929</v>
      </c>
      <c r="AO239" s="3">
        <f>[2]หน้าผ้า!DU248</f>
        <v>45929</v>
      </c>
      <c r="AP239" s="3">
        <f>[2]หน้าผ้า!DP248</f>
        <v>45925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 t="str">
        <f>[2]หน้าผ้า!EC248</f>
        <v>งานพิมพ์</v>
      </c>
      <c r="AX239" s="2" t="str">
        <f>[2]หน้าผ้า!ED248</f>
        <v xml:space="preserve"> /</v>
      </c>
      <c r="AY239" s="2" t="str">
        <f>[2]หน้าผ้า!AG248</f>
        <v>4/10   11/10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 t="str">
        <f>[2]หน้าผ้า!BZ248</f>
        <v>WRWT25800/WRWT25800</v>
      </c>
      <c r="BD239" s="56">
        <f>[2]หน้าผ้า!CA248</f>
        <v>0</v>
      </c>
    </row>
    <row r="240" spans="1:56" ht="27.75" customHeight="1" x14ac:dyDescent="0.45">
      <c r="A240" s="3">
        <f>[2]หน้าผ้า!C249</f>
        <v>45919</v>
      </c>
      <c r="B240" s="14" t="str">
        <f>[2]หน้าผ้า!B249</f>
        <v>MK68-001126</v>
      </c>
      <c r="C240" s="9" t="str">
        <f>[2]หน้าผ้า!E249</f>
        <v>บจก.อินเทคค์ โกลบอล</v>
      </c>
      <c r="D240" s="13" t="str">
        <f>[2]หน้าผ้า!F249</f>
        <v xml:space="preserve">เพอเฟคค์ 664 </v>
      </c>
      <c r="E240" s="9">
        <f>[2]หน้าผ้า!G249</f>
        <v>20</v>
      </c>
      <c r="F240" s="9">
        <f>[2]หน้าผ้า!H249</f>
        <v>36</v>
      </c>
      <c r="G240" s="9" t="str">
        <f>[2]หน้าผ้า!I249</f>
        <v>ขาว</v>
      </c>
      <c r="H240" s="9">
        <f>[2]หน้าผ้า!J249</f>
        <v>0</v>
      </c>
      <c r="I240" s="9">
        <f>[2]หน้าผ้า!L249</f>
        <v>78</v>
      </c>
      <c r="J240" s="9" t="str">
        <f>[2]หน้าผ้า!M249</f>
        <v>±</v>
      </c>
      <c r="K240" s="9">
        <f>[2]หน้าผ้า!N249</f>
        <v>5</v>
      </c>
      <c r="L240" s="9" t="str">
        <f>[2]หน้าผ้า!R249</f>
        <v>จับจีบ4"</v>
      </c>
      <c r="M240" s="10" t="str">
        <f>[2]หน้าผ้า!T249</f>
        <v>ไม่สวมถุงใน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 t="str">
        <f>[2]หน้าผ้า!Z249</f>
        <v>มัด80 ใช้สายรัด</v>
      </c>
      <c r="T240" s="12">
        <f>[2]หน้าผ้า!X249</f>
        <v>45930</v>
      </c>
      <c r="U240" s="11">
        <f>[2]หน้าผ้า!AA249</f>
        <v>6960</v>
      </c>
      <c r="V240" s="10">
        <f>[2]หน้าผ้า!AJ249</f>
        <v>0</v>
      </c>
      <c r="W240" s="10">
        <f>[2]หน้าผ้า!AL249</f>
        <v>6960</v>
      </c>
      <c r="X240" s="10">
        <f>[2]หน้าผ้า!AM249</f>
        <v>0</v>
      </c>
      <c r="Y240" s="10">
        <f>[2]หน้าผ้า!AN249</f>
        <v>7308</v>
      </c>
      <c r="Z240" s="9" t="str">
        <f>[2]หน้าผ้า!AO249</f>
        <v>WSWT2025800</v>
      </c>
      <c r="AA240" s="8">
        <f>[2]หน้าผ้า!AQ249</f>
        <v>7292.3400000000011</v>
      </c>
      <c r="AB240" s="8">
        <f>[2]หน้าผ้า!AR249</f>
        <v>7292.3400000000011</v>
      </c>
      <c r="AC240" s="8">
        <f>[2]หน้าผ้า!AS249</f>
        <v>0</v>
      </c>
      <c r="AD240" s="8">
        <f>[2]หน้าผ้า!AT249</f>
        <v>0</v>
      </c>
      <c r="AE240" s="8">
        <f>[2]หน้าผ้า!AU249</f>
        <v>0</v>
      </c>
      <c r="AF240" s="8" t="str">
        <f>[2]หน้าผ้า!AI249</f>
        <v>ห้ามขาด-ห้ามเกิน</v>
      </c>
      <c r="AG240" s="1" t="str">
        <f>[3]หน้าผ้า!DC252</f>
        <v>ยังไม่ได้พิมพ์</v>
      </c>
      <c r="AH240" s="1" t="str">
        <f>[2]หน้าผ้า!DL249</f>
        <v>P7</v>
      </c>
      <c r="AI240" s="1">
        <f>[2]หน้าผ้า!DM249</f>
        <v>2</v>
      </c>
      <c r="AJ240" s="3">
        <f>[2]หน้าผ้า!DN249</f>
        <v>45930</v>
      </c>
      <c r="AK240" s="3">
        <f>[2]หน้าผ้า!DQ249</f>
        <v>0</v>
      </c>
      <c r="AL240" s="3">
        <f>[2]หน้าผ้า!DR249</f>
        <v>45921</v>
      </c>
      <c r="AM240" s="3">
        <f>[2]หน้าผ้า!DS249</f>
        <v>45928</v>
      </c>
      <c r="AN240" s="3">
        <f>[2]หน้าผ้า!DT249</f>
        <v>45929</v>
      </c>
      <c r="AO240" s="3">
        <f>[2]หน้าผ้า!DU249</f>
        <v>45929</v>
      </c>
      <c r="AP240" s="3">
        <f>[2]หน้าผ้า!DP249</f>
        <v>45925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 t="str">
        <f>[2]หน้าผ้า!EC249</f>
        <v>งานพิมพ์</v>
      </c>
      <c r="AX240" s="2" t="str">
        <f>[2]หน้าผ้า!ED249</f>
        <v xml:space="preserve"> /</v>
      </c>
      <c r="AY240" s="2" t="str">
        <f>[2]หน้าผ้า!AG249</f>
        <v>1/10  8/10  15/10  22/10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 t="str">
        <f>[2]หน้าผ้า!BZ249</f>
        <v>WRWT25800/WRWT25800</v>
      </c>
      <c r="BD240" s="56">
        <f>[2]หน้าผ้า!CA249</f>
        <v>0</v>
      </c>
    </row>
    <row r="241" spans="1:56" ht="27.75" customHeight="1" x14ac:dyDescent="0.45">
      <c r="A241" s="3">
        <f>[2]หน้าผ้า!C250</f>
        <v>45919</v>
      </c>
      <c r="B241" s="14" t="str">
        <f>[2]หน้าผ้า!B250</f>
        <v>MK68-001127</v>
      </c>
      <c r="C241" s="9" t="str">
        <f>[2]หน้าผ้า!E250</f>
        <v>บจก.อินเทคค์ โกลบอล</v>
      </c>
      <c r="D241" s="13" t="str">
        <f>[2]หน้าผ้า!F250</f>
        <v>เพอเฟคค์ 664HP</v>
      </c>
      <c r="E241" s="9">
        <f>[2]หน้าผ้า!G250</f>
        <v>20</v>
      </c>
      <c r="F241" s="9">
        <f>[2]หน้าผ้า!H250</f>
        <v>36</v>
      </c>
      <c r="G241" s="9" t="str">
        <f>[2]หน้าผ้า!I250</f>
        <v>ขาว</v>
      </c>
      <c r="H241" s="9">
        <f>[2]หน้าผ้า!J250</f>
        <v>0</v>
      </c>
      <c r="I241" s="9">
        <f>[2]หน้าผ้า!L250</f>
        <v>78</v>
      </c>
      <c r="J241" s="9" t="str">
        <f>[2]หน้าผ้า!M250</f>
        <v>±</v>
      </c>
      <c r="K241" s="9">
        <f>[2]หน้าผ้า!N250</f>
        <v>5</v>
      </c>
      <c r="L241" s="9" t="str">
        <f>[2]หน้าผ้า!R250</f>
        <v>จับจีบ4"</v>
      </c>
      <c r="M241" s="10" t="str">
        <f>[2]หน้าผ้า!T250</f>
        <v>ไม่สวมถุงใน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 t="str">
        <f>[2]หน้าผ้า!Z250</f>
        <v>มัด80 ใช้สายรัด</v>
      </c>
      <c r="T241" s="12">
        <f>[2]หน้าผ้า!X250</f>
        <v>45930</v>
      </c>
      <c r="U241" s="11">
        <f>[2]หน้าผ้า!AA250</f>
        <v>30000</v>
      </c>
      <c r="V241" s="10">
        <f>[2]หน้าผ้า!AJ250</f>
        <v>0</v>
      </c>
      <c r="W241" s="10">
        <f>[2]หน้าผ้า!AL250</f>
        <v>30000</v>
      </c>
      <c r="X241" s="10">
        <f>[2]หน้าผ้า!AM250</f>
        <v>0</v>
      </c>
      <c r="Y241" s="10">
        <f>[2]หน้าผ้า!AN250</f>
        <v>31500</v>
      </c>
      <c r="Z241" s="9" t="str">
        <f>[2]หน้าผ้า!AO250</f>
        <v>WSWT2025800</v>
      </c>
      <c r="AA241" s="8">
        <f>[2]หน้าผ้า!AQ250</f>
        <v>31432.500000000004</v>
      </c>
      <c r="AB241" s="8">
        <f>[2]หน้าผ้า!AR250</f>
        <v>31432.500000000004</v>
      </c>
      <c r="AC241" s="8">
        <f>[2]หน้าผ้า!AS250</f>
        <v>0</v>
      </c>
      <c r="AD241" s="8">
        <f>[2]หน้าผ้า!AT250</f>
        <v>0</v>
      </c>
      <c r="AE241" s="8">
        <f>[2]หน้าผ้า!AU250</f>
        <v>0</v>
      </c>
      <c r="AF241" s="8" t="str">
        <f>[2]หน้าผ้า!AI250</f>
        <v>ห้ามขาด-ห้ามเกิน</v>
      </c>
      <c r="AG241" s="1" t="str">
        <f>[3]หน้าผ้า!DC253</f>
        <v>ยังไม่ได้พิมพ์</v>
      </c>
      <c r="AH241" s="1" t="str">
        <f>[2]หน้าผ้า!DL250</f>
        <v>P7</v>
      </c>
      <c r="AI241" s="1">
        <f>[2]หน้าผ้า!DM250</f>
        <v>2</v>
      </c>
      <c r="AJ241" s="3">
        <f>[2]หน้าผ้า!DN250</f>
        <v>45930</v>
      </c>
      <c r="AK241" s="3">
        <f>[2]หน้าผ้า!DQ250</f>
        <v>0</v>
      </c>
      <c r="AL241" s="3">
        <f>[2]หน้าผ้า!DR250</f>
        <v>45921</v>
      </c>
      <c r="AM241" s="3">
        <f>[2]หน้าผ้า!DS250</f>
        <v>45928</v>
      </c>
      <c r="AN241" s="3">
        <f>[2]หน้าผ้า!DT250</f>
        <v>45929</v>
      </c>
      <c r="AO241" s="3">
        <f>[2]หน้าผ้า!DU250</f>
        <v>45929</v>
      </c>
      <c r="AP241" s="3">
        <f>[2]หน้าผ้า!DP250</f>
        <v>45925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 t="str">
        <f>[2]หน้าผ้า!EC250</f>
        <v>งานพิมพ์</v>
      </c>
      <c r="AX241" s="2" t="str">
        <f>[2]หน้าผ้า!ED250</f>
        <v xml:space="preserve"> /</v>
      </c>
      <c r="AY241" s="2" t="str">
        <f>[2]หน้าผ้า!AG250</f>
        <v>3/10  10/10  17/10  24/10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 t="str">
        <f>[2]หน้าผ้า!BZ250</f>
        <v>WRWT25800/WRWT25800</v>
      </c>
      <c r="BD241" s="56">
        <f>[2]หน้าผ้า!CA250</f>
        <v>0</v>
      </c>
    </row>
    <row r="242" spans="1:56" ht="27.75" customHeight="1" x14ac:dyDescent="0.45">
      <c r="A242" s="3">
        <f>[2]หน้าผ้า!C251</f>
        <v>45923</v>
      </c>
      <c r="B242" s="14" t="str">
        <f>[2]หน้าผ้า!B251</f>
        <v>MK68-001165</v>
      </c>
      <c r="C242" s="9" t="str">
        <f>[2]หน้าผ้า!E251</f>
        <v>โรงสีข้าวธัญญาวัฒน์</v>
      </c>
      <c r="D242" s="13" t="str">
        <f>[2]หน้าผ้า!F251</f>
        <v>ช้างจีนข้าวหอมชั้นดี(แดง)</v>
      </c>
      <c r="E242" s="9">
        <f>[2]หน้าผ้า!G251</f>
        <v>20</v>
      </c>
      <c r="F242" s="9">
        <f>[2]หน้าผ้า!H251</f>
        <v>32</v>
      </c>
      <c r="G242" s="9" t="str">
        <f>[2]หน้าผ้า!I251</f>
        <v>ขาว</v>
      </c>
      <c r="H242" s="9">
        <f>[2]หน้าผ้า!J251</f>
        <v>0</v>
      </c>
      <c r="I242" s="9">
        <f>[2]หน้าผ้า!L251</f>
        <v>70</v>
      </c>
      <c r="J242" s="9" t="str">
        <f>[2]หน้าผ้า!M251</f>
        <v>±</v>
      </c>
      <c r="K242" s="9">
        <f>[2]หน้าผ้า!N251</f>
        <v>5</v>
      </c>
      <c r="L242" s="9" t="str">
        <f>[2]หน้าผ้า!R251</f>
        <v>บิด</v>
      </c>
      <c r="M242" s="10">
        <f>[2]หน้าผ้า!T251</f>
        <v>21</v>
      </c>
      <c r="N242" s="9">
        <f>[2]หน้าผ้า!U251</f>
        <v>35</v>
      </c>
      <c r="O242" s="9">
        <f>[2]หน้าผ้า!V251</f>
        <v>40</v>
      </c>
      <c r="P242" s="10">
        <f>[2]หน้าผ้า!AB251</f>
        <v>54.399375071999998</v>
      </c>
      <c r="Q242" s="10">
        <f>[2]หน้าผ้า!AC251</f>
        <v>0</v>
      </c>
      <c r="R242" s="10">
        <f>[2]หน้าผ้า!AD251</f>
        <v>54.399375071999998</v>
      </c>
      <c r="S242" s="9" t="str">
        <f>[2]หน้าผ้า!Z251</f>
        <v>500กระสอบ</v>
      </c>
      <c r="T242" s="12">
        <f>[2]หน้าผ้า!X251</f>
        <v>45930</v>
      </c>
      <c r="U242" s="11">
        <f>[2]หน้าผ้า!AA251</f>
        <v>3000</v>
      </c>
      <c r="V242" s="10">
        <f>[2]หน้าผ้า!AJ251</f>
        <v>0</v>
      </c>
      <c r="W242" s="10">
        <f>[2]หน้าผ้า!AL251</f>
        <v>3000</v>
      </c>
      <c r="X242" s="10">
        <f>[2]หน้าผ้า!AM251</f>
        <v>0</v>
      </c>
      <c r="Y242" s="10">
        <f>[2]หน้าผ้า!AN251</f>
        <v>3150</v>
      </c>
      <c r="Z242" s="9" t="str">
        <f>[2]หน้าผ้า!AO251</f>
        <v>WSWT2025800</v>
      </c>
      <c r="AA242" s="8">
        <f>[2]หน้าผ้า!AQ251</f>
        <v>2807.97</v>
      </c>
      <c r="AB242" s="8">
        <f>[2]หน้าผ้า!AR251</f>
        <v>2807.97</v>
      </c>
      <c r="AC242" s="8">
        <f>[2]หน้าผ้า!AS251</f>
        <v>0</v>
      </c>
      <c r="AD242" s="8">
        <f>[2]หน้าผ้า!AT251</f>
        <v>0</v>
      </c>
      <c r="AE242" s="8">
        <f>[2]หน้าผ้า!AU251</f>
        <v>0</v>
      </c>
      <c r="AF242" s="8" t="str">
        <f>[2]หน้าผ้า!AI251</f>
        <v>ห้ามขาด-ห้ามเกิน</v>
      </c>
      <c r="AG242" s="1" t="str">
        <f>[3]หน้าผ้า!DC254</f>
        <v>ยังไม่ได้พิมพ์</v>
      </c>
      <c r="AH242" s="1" t="str">
        <f>[2]หน้าผ้า!DL251</f>
        <v>P9</v>
      </c>
      <c r="AI242" s="1">
        <f>[2]หน้าผ้า!DM251</f>
        <v>3</v>
      </c>
      <c r="AJ242" s="3">
        <f>[2]หน้าผ้า!DN251</f>
        <v>45930</v>
      </c>
      <c r="AK242" s="3">
        <f>[2]หน้าผ้า!DQ251</f>
        <v>0</v>
      </c>
      <c r="AL242" s="3">
        <f>[2]หน้าผ้า!DR251</f>
        <v>45920</v>
      </c>
      <c r="AM242" s="3">
        <f>[2]หน้าผ้า!DS251</f>
        <v>45927</v>
      </c>
      <c r="AN242" s="3">
        <f>[2]หน้าผ้า!DT251</f>
        <v>45928</v>
      </c>
      <c r="AO242" s="3">
        <f>[2]หน้าผ้า!DU251</f>
        <v>45928</v>
      </c>
      <c r="AP242" s="3">
        <f>[2]หน้าผ้า!DP251</f>
        <v>45925</v>
      </c>
      <c r="AQ242" s="3">
        <f>[2]หน้าผ้า!DW251</f>
        <v>45929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 t="str">
        <f>[2]หน้าผ้า!EC251</f>
        <v>งานพิมพ์</v>
      </c>
      <c r="AX242" s="2" t="str">
        <f>[2]หน้าผ้า!ED251</f>
        <v xml:space="preserve"> /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 t="str">
        <f>[2]หน้าผ้า!BZ251</f>
        <v>WRWT25800/WRWT25800</v>
      </c>
      <c r="BD242" s="56">
        <f>[2]หน้าผ้า!CA251</f>
        <v>0</v>
      </c>
    </row>
    <row r="243" spans="1:56" ht="27.75" customHeight="1" x14ac:dyDescent="0.45">
      <c r="A243" s="3">
        <f>[2]หน้าผ้า!C252</f>
        <v>45919</v>
      </c>
      <c r="B243" s="14" t="str">
        <f>[2]หน้าผ้า!B252</f>
        <v>MK68-001126</v>
      </c>
      <c r="C243" s="9" t="str">
        <f>[2]หน้าผ้า!E252</f>
        <v>บจก.อินเทคค์ โกลบอล</v>
      </c>
      <c r="D243" s="13" t="str">
        <f>[2]หน้าผ้า!F252</f>
        <v xml:space="preserve">เพอเฟคค์ 664 </v>
      </c>
      <c r="E243" s="9">
        <f>[2]หน้าผ้า!G252</f>
        <v>20</v>
      </c>
      <c r="F243" s="9">
        <f>[2]หน้าผ้า!H252</f>
        <v>36</v>
      </c>
      <c r="G243" s="9" t="str">
        <f>[2]หน้าผ้า!I252</f>
        <v>ขาว</v>
      </c>
      <c r="H243" s="9">
        <f>[2]หน้าผ้า!J252</f>
        <v>0</v>
      </c>
      <c r="I243" s="9">
        <f>[2]หน้าผ้า!L252</f>
        <v>78</v>
      </c>
      <c r="J243" s="9" t="str">
        <f>[2]หน้าผ้า!M252</f>
        <v>±</v>
      </c>
      <c r="K243" s="9">
        <f>[2]หน้าผ้า!N252</f>
        <v>5</v>
      </c>
      <c r="L243" s="9" t="str">
        <f>[2]หน้าผ้า!R252</f>
        <v>จับจีบ4"</v>
      </c>
      <c r="M243" s="10" t="str">
        <f>[2]หน้าผ้า!T252</f>
        <v>ไม่สวมถุงใน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 t="str">
        <f>[2]หน้าผ้า!Z252</f>
        <v>มัด80 ใช้สายรัด</v>
      </c>
      <c r="T243" s="12">
        <f>[2]หน้าผ้า!X252</f>
        <v>45938</v>
      </c>
      <c r="U243" s="11">
        <f>[2]หน้าผ้า!AA252</f>
        <v>30000</v>
      </c>
      <c r="V243" s="10">
        <f>[2]หน้าผ้า!AJ252</f>
        <v>0</v>
      </c>
      <c r="W243" s="10">
        <f>[2]หน้าผ้า!AL252</f>
        <v>30000</v>
      </c>
      <c r="X243" s="10">
        <f>[2]หน้าผ้า!AM252</f>
        <v>0</v>
      </c>
      <c r="Y243" s="10">
        <f>[2]หน้าผ้า!AN252</f>
        <v>31500</v>
      </c>
      <c r="Z243" s="9" t="str">
        <f>[2]หน้าผ้า!AO252</f>
        <v>WSWT2025800</v>
      </c>
      <c r="AA243" s="8">
        <f>[2]หน้าผ้า!AQ252</f>
        <v>31432.500000000004</v>
      </c>
      <c r="AB243" s="8">
        <f>[2]หน้าผ้า!AR252</f>
        <v>31432.500000000004</v>
      </c>
      <c r="AC243" s="8">
        <f>[2]หน้าผ้า!AS252</f>
        <v>0</v>
      </c>
      <c r="AD243" s="8">
        <f>[2]หน้าผ้า!AT252</f>
        <v>0</v>
      </c>
      <c r="AE243" s="8">
        <f>[2]หน้าผ้า!AU252</f>
        <v>0</v>
      </c>
      <c r="AF243" s="8" t="str">
        <f>[2]หน้าผ้า!AI252</f>
        <v>ห้ามขาด-ห้ามเกิน</v>
      </c>
      <c r="AG243" s="1" t="str">
        <f>[3]หน้าผ้า!DC255</f>
        <v>ยังไม่ได้พิมพ์</v>
      </c>
      <c r="AH243" s="1" t="str">
        <f>[2]หน้าผ้า!DL252</f>
        <v>P7</v>
      </c>
      <c r="AI243" s="1">
        <f>[2]หน้าผ้า!DM252</f>
        <v>2</v>
      </c>
      <c r="AJ243" s="3">
        <f>[2]หน้าผ้า!DN252</f>
        <v>45938</v>
      </c>
      <c r="AK243" s="3">
        <f>[2]หน้าผ้า!DQ252</f>
        <v>0</v>
      </c>
      <c r="AL243" s="3">
        <f>[2]หน้าผ้า!DR252</f>
        <v>45929</v>
      </c>
      <c r="AM243" s="3">
        <f>[2]หน้าผ้า!DS252</f>
        <v>45936</v>
      </c>
      <c r="AN243" s="3">
        <f>[2]หน้าผ้า!DT252</f>
        <v>45937</v>
      </c>
      <c r="AO243" s="3">
        <f>[2]หน้าผ้า!DU252</f>
        <v>45937</v>
      </c>
      <c r="AP243" s="3">
        <f>[2]หน้าผ้า!DP252</f>
        <v>45933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 t="str">
        <f>[2]หน้าผ้า!EC252</f>
        <v>งานพิมพ์</v>
      </c>
      <c r="AX243" s="2" t="str">
        <f>[2]หน้าผ้า!ED252</f>
        <v xml:space="preserve"> /</v>
      </c>
      <c r="AY243" s="2" t="str">
        <f>[2]หน้าผ้า!AG252</f>
        <v>1/10  8/10  15/10  22/10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 t="str">
        <f>[2]หน้าผ้า!BZ252</f>
        <v>WRWT25800/WRWT25800</v>
      </c>
      <c r="BD243" s="56">
        <f>[2]หน้าผ้า!CA252</f>
        <v>0</v>
      </c>
    </row>
    <row r="244" spans="1:56" ht="27.75" customHeight="1" x14ac:dyDescent="0.45">
      <c r="A244" s="3">
        <f>[2]หน้าผ้า!C253</f>
        <v>45919</v>
      </c>
      <c r="B244" s="14" t="str">
        <f>[2]หน้าผ้า!B253</f>
        <v>MK68-001127</v>
      </c>
      <c r="C244" s="9" t="str">
        <f>[2]หน้าผ้า!E253</f>
        <v>บจก.อินเทคค์ โกลบอล</v>
      </c>
      <c r="D244" s="13" t="str">
        <f>[2]หน้าผ้า!F253</f>
        <v>เพอเฟคค์ 664HP</v>
      </c>
      <c r="E244" s="9">
        <f>[2]หน้าผ้า!G253</f>
        <v>20</v>
      </c>
      <c r="F244" s="9">
        <f>[2]หน้าผ้า!H253</f>
        <v>36</v>
      </c>
      <c r="G244" s="9" t="str">
        <f>[2]หน้าผ้า!I253</f>
        <v>ขาว</v>
      </c>
      <c r="H244" s="9">
        <f>[2]หน้าผ้า!J253</f>
        <v>0</v>
      </c>
      <c r="I244" s="9">
        <f>[2]หน้าผ้า!L253</f>
        <v>78</v>
      </c>
      <c r="J244" s="9" t="str">
        <f>[2]หน้าผ้า!M253</f>
        <v>±</v>
      </c>
      <c r="K244" s="9">
        <f>[2]หน้าผ้า!N253</f>
        <v>5</v>
      </c>
      <c r="L244" s="9" t="str">
        <f>[2]หน้าผ้า!R253</f>
        <v>จับจีบ4"</v>
      </c>
      <c r="M244" s="10" t="str">
        <f>[2]หน้าผ้า!T253</f>
        <v>ไม่สวมถุงใน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 t="str">
        <f>[2]หน้าผ้า!Z253</f>
        <v>มัด80 ใช้สายรัด</v>
      </c>
      <c r="T244" s="12">
        <f>[2]หน้าผ้า!X253</f>
        <v>45940</v>
      </c>
      <c r="U244" s="11">
        <f>[2]หน้าผ้า!AA253</f>
        <v>30000</v>
      </c>
      <c r="V244" s="10">
        <f>[2]หน้าผ้า!AJ253</f>
        <v>0</v>
      </c>
      <c r="W244" s="10">
        <f>[2]หน้าผ้า!AL253</f>
        <v>30000</v>
      </c>
      <c r="X244" s="10">
        <f>[2]หน้าผ้า!AM253</f>
        <v>0</v>
      </c>
      <c r="Y244" s="10">
        <f>[2]หน้าผ้า!AN253</f>
        <v>31500</v>
      </c>
      <c r="Z244" s="9" t="str">
        <f>[2]หน้าผ้า!AO253</f>
        <v>WSWT2025800</v>
      </c>
      <c r="AA244" s="8">
        <f>[2]หน้าผ้า!AQ253</f>
        <v>31432.500000000004</v>
      </c>
      <c r="AB244" s="8">
        <f>[2]หน้าผ้า!AR253</f>
        <v>31432.500000000004</v>
      </c>
      <c r="AC244" s="8">
        <f>[2]หน้าผ้า!AS253</f>
        <v>0</v>
      </c>
      <c r="AD244" s="8">
        <f>[2]หน้าผ้า!AT253</f>
        <v>0</v>
      </c>
      <c r="AE244" s="8">
        <f>[2]หน้าผ้า!AU253</f>
        <v>0</v>
      </c>
      <c r="AF244" s="8" t="str">
        <f>[2]หน้าผ้า!AI253</f>
        <v>ห้ามขาด-ห้ามเกิน</v>
      </c>
      <c r="AG244" s="1" t="str">
        <f>[3]หน้าผ้า!DC256</f>
        <v>ยังไม่ได้พิมพ์</v>
      </c>
      <c r="AH244" s="1" t="str">
        <f>[2]หน้าผ้า!DL253</f>
        <v>P7</v>
      </c>
      <c r="AI244" s="1">
        <f>[2]หน้าผ้า!DM253</f>
        <v>2</v>
      </c>
      <c r="AJ244" s="3">
        <f>[2]หน้าผ้า!DN253</f>
        <v>45940</v>
      </c>
      <c r="AK244" s="3">
        <f>[2]หน้าผ้า!DQ253</f>
        <v>0</v>
      </c>
      <c r="AL244" s="3">
        <f>[2]หน้าผ้า!DR253</f>
        <v>45931</v>
      </c>
      <c r="AM244" s="3">
        <f>[2]หน้าผ้า!DS253</f>
        <v>45938</v>
      </c>
      <c r="AN244" s="3">
        <f>[2]หน้าผ้า!DT253</f>
        <v>45939</v>
      </c>
      <c r="AO244" s="3">
        <f>[2]หน้าผ้า!DU253</f>
        <v>45939</v>
      </c>
      <c r="AP244" s="3">
        <f>[2]หน้าผ้า!DP253</f>
        <v>45935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 t="str">
        <f>[2]หน้าผ้า!EC253</f>
        <v>งานพิมพ์</v>
      </c>
      <c r="AX244" s="2" t="str">
        <f>[2]หน้าผ้า!ED253</f>
        <v xml:space="preserve"> /</v>
      </c>
      <c r="AY244" s="2" t="str">
        <f>[2]หน้าผ้า!AG253</f>
        <v>3/10  10/10  17/10  24/10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 t="str">
        <f>[2]หน้าผ้า!BZ253</f>
        <v>WRWT25800/WRWT25800</v>
      </c>
      <c r="BD244" s="56">
        <f>[2]หน้าผ้า!CA253</f>
        <v>0</v>
      </c>
    </row>
    <row r="245" spans="1:56" ht="27.75" customHeight="1" x14ac:dyDescent="0.45">
      <c r="A245" s="3">
        <f>[2]หน้าผ้า!C254</f>
        <v>45919</v>
      </c>
      <c r="B245" s="14" t="str">
        <f>[2]หน้าผ้า!B254</f>
        <v>MK68-001126</v>
      </c>
      <c r="C245" s="9" t="str">
        <f>[2]หน้าผ้า!E254</f>
        <v>บจก.อินเทคค์ โกลบอล</v>
      </c>
      <c r="D245" s="13" t="str">
        <f>[2]หน้าผ้า!F254</f>
        <v xml:space="preserve">เพอเฟคค์ 664 </v>
      </c>
      <c r="E245" s="9">
        <f>[2]หน้าผ้า!G254</f>
        <v>20</v>
      </c>
      <c r="F245" s="9">
        <f>[2]หน้าผ้า!H254</f>
        <v>36</v>
      </c>
      <c r="G245" s="9" t="str">
        <f>[2]หน้าผ้า!I254</f>
        <v>ขาว</v>
      </c>
      <c r="H245" s="9">
        <f>[2]หน้าผ้า!J254</f>
        <v>0</v>
      </c>
      <c r="I245" s="9">
        <f>[2]หน้าผ้า!L254</f>
        <v>78</v>
      </c>
      <c r="J245" s="9" t="str">
        <f>[2]หน้าผ้า!M254</f>
        <v>±</v>
      </c>
      <c r="K245" s="9">
        <f>[2]หน้าผ้า!N254</f>
        <v>5</v>
      </c>
      <c r="L245" s="9" t="str">
        <f>[2]หน้าผ้า!R254</f>
        <v>จับจีบ4"</v>
      </c>
      <c r="M245" s="10" t="str">
        <f>[2]หน้าผ้า!T254</f>
        <v>ไม่สวมถุงใน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 t="str">
        <f>[2]หน้าผ้า!Z254</f>
        <v>มัด80 ใช้สายรัด</v>
      </c>
      <c r="T245" s="12">
        <f>[2]หน้าผ้า!X254</f>
        <v>45945</v>
      </c>
      <c r="U245" s="11">
        <f>[2]หน้าผ้า!AA254</f>
        <v>20000</v>
      </c>
      <c r="V245" s="10">
        <f>[2]หน้าผ้า!AJ254</f>
        <v>0</v>
      </c>
      <c r="W245" s="10">
        <f>[2]หน้าผ้า!AL254</f>
        <v>20000</v>
      </c>
      <c r="X245" s="10">
        <f>[2]หน้าผ้า!AM254</f>
        <v>0</v>
      </c>
      <c r="Y245" s="10">
        <f>[2]หน้าผ้า!AN254</f>
        <v>21000</v>
      </c>
      <c r="Z245" s="9" t="str">
        <f>[2]หน้าผ้า!AO254</f>
        <v>WSWT2025800</v>
      </c>
      <c r="AA245" s="8">
        <f>[2]หน้าผ้า!AQ254</f>
        <v>20955</v>
      </c>
      <c r="AB245" s="8">
        <f>[2]หน้าผ้า!AR254</f>
        <v>2500</v>
      </c>
      <c r="AC245" s="8">
        <f>[2]หน้าผ้า!AS254</f>
        <v>18455</v>
      </c>
      <c r="AD245" s="8">
        <f>[2]หน้าผ้า!AT254</f>
        <v>0</v>
      </c>
      <c r="AE245" s="8">
        <f>[2]หน้าผ้า!AU254</f>
        <v>0</v>
      </c>
      <c r="AF245" s="8" t="str">
        <f>[2]หน้าผ้า!AI254</f>
        <v>ห้ามขาด-ห้ามเกิน</v>
      </c>
      <c r="AG245" s="1" t="str">
        <f>[3]หน้าผ้า!DC257</f>
        <v>ยังไม่ได้พิมพ์</v>
      </c>
      <c r="AH245" s="1" t="str">
        <f>[2]หน้าผ้า!DL254</f>
        <v>P7</v>
      </c>
      <c r="AI245" s="1">
        <f>[2]หน้าผ้า!DM254</f>
        <v>2</v>
      </c>
      <c r="AJ245" s="3">
        <f>[2]หน้าผ้า!DN254</f>
        <v>45945</v>
      </c>
      <c r="AK245" s="3">
        <f>[2]หน้าผ้า!DQ254</f>
        <v>0</v>
      </c>
      <c r="AL245" s="3">
        <f>[2]หน้าผ้า!DR254</f>
        <v>45936</v>
      </c>
      <c r="AM245" s="3">
        <f>[2]หน้าผ้า!DS254</f>
        <v>45943</v>
      </c>
      <c r="AN245" s="3">
        <f>[2]หน้าผ้า!DT254</f>
        <v>45944</v>
      </c>
      <c r="AO245" s="3">
        <f>[2]หน้าผ้า!DU254</f>
        <v>45944</v>
      </c>
      <c r="AP245" s="3">
        <f>[2]หน้าผ้า!DP254</f>
        <v>45940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 t="str">
        <f>[2]หน้าผ้า!EC254</f>
        <v>งานพิมพ์</v>
      </c>
      <c r="AX245" s="2" t="str">
        <f>[2]หน้าผ้า!ED254</f>
        <v xml:space="preserve"> /</v>
      </c>
      <c r="AY245" s="2" t="str">
        <f>[2]หน้าผ้า!AG254</f>
        <v>1/10  8/10  15/10  22/10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 t="str">
        <f>[2]หน้าผ้า!BZ254</f>
        <v>WRWT25800/WRWT25800</v>
      </c>
      <c r="BD245" s="56">
        <f>[2]หน้าผ้า!CA254</f>
        <v>1410.7822222222223</v>
      </c>
    </row>
    <row r="246" spans="1:56" ht="27.75" customHeight="1" x14ac:dyDescent="0.45">
      <c r="A246" s="3">
        <f>[2]หน้าผ้า!C255</f>
        <v>45919</v>
      </c>
      <c r="B246" s="14" t="str">
        <f>[2]หน้าผ้า!B255</f>
        <v>MK68-001126</v>
      </c>
      <c r="C246" s="9" t="str">
        <f>[2]หน้าผ้า!E255</f>
        <v>บจก.อินเทคค์ โกลบอล</v>
      </c>
      <c r="D246" s="13" t="str">
        <f>[2]หน้าผ้า!F255</f>
        <v xml:space="preserve">เพอเฟคค์ 664 </v>
      </c>
      <c r="E246" s="9">
        <f>[2]หน้าผ้า!G255</f>
        <v>20</v>
      </c>
      <c r="F246" s="9">
        <f>[2]หน้าผ้า!H255</f>
        <v>36</v>
      </c>
      <c r="G246" s="9" t="str">
        <f>[2]หน้าผ้า!I255</f>
        <v>ขาว</v>
      </c>
      <c r="H246" s="9">
        <f>[2]หน้าผ้า!J255</f>
        <v>0</v>
      </c>
      <c r="I246" s="9">
        <f>[2]หน้าผ้า!L255</f>
        <v>78</v>
      </c>
      <c r="J246" s="9" t="str">
        <f>[2]หน้าผ้า!M255</f>
        <v>±</v>
      </c>
      <c r="K246" s="9">
        <f>[2]หน้าผ้า!N255</f>
        <v>5</v>
      </c>
      <c r="L246" s="9" t="str">
        <f>[2]หน้าผ้า!R255</f>
        <v>จับจีบ4"</v>
      </c>
      <c r="M246" s="10" t="str">
        <f>[2]หน้าผ้า!T255</f>
        <v>ไม่สวมถุงใน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 t="str">
        <f>[2]หน้าผ้า!Z255</f>
        <v>มัด80 ใช้สายรัด</v>
      </c>
      <c r="T246" s="12">
        <f>[2]หน้าผ้า!X255</f>
        <v>45952</v>
      </c>
      <c r="U246" s="11">
        <f>[2]หน้าผ้า!AA255</f>
        <v>25709</v>
      </c>
      <c r="V246" s="10">
        <f>[2]หน้าผ้า!AJ255</f>
        <v>0</v>
      </c>
      <c r="W246" s="10">
        <f>[2]หน้าผ้า!AL255</f>
        <v>25709</v>
      </c>
      <c r="X246" s="10">
        <f>[2]หน้าผ้า!AM255</f>
        <v>0</v>
      </c>
      <c r="Y246" s="10">
        <f>[2]หน้าผ้า!AN255</f>
        <v>26994.45</v>
      </c>
      <c r="Z246" s="9" t="str">
        <f>[2]หน้าผ้า!AO255</f>
        <v>WSWT2025800</v>
      </c>
      <c r="AA246" s="8">
        <f>[2]หน้าผ้า!AQ255</f>
        <v>26936.604750000006</v>
      </c>
      <c r="AB246" s="8">
        <f>[2]หน้าผ้า!AR255</f>
        <v>0</v>
      </c>
      <c r="AC246" s="8">
        <f>[2]หน้าผ้า!AS255</f>
        <v>26936.604750000006</v>
      </c>
      <c r="AD246" s="8">
        <f>[2]หน้าผ้า!AT255</f>
        <v>0</v>
      </c>
      <c r="AE246" s="8">
        <f>[2]หน้าผ้า!AU255</f>
        <v>0</v>
      </c>
      <c r="AF246" s="8" t="str">
        <f>[2]หน้าผ้า!AI255</f>
        <v>ห้ามขาด-ห้ามเกิน</v>
      </c>
      <c r="AG246" s="1" t="str">
        <f>[3]หน้าผ้า!DC258</f>
        <v>รอแบบ</v>
      </c>
      <c r="AH246" s="1" t="str">
        <f>[2]หน้าผ้า!DL255</f>
        <v>P7</v>
      </c>
      <c r="AI246" s="1">
        <f>[2]หน้าผ้า!DM255</f>
        <v>2</v>
      </c>
      <c r="AJ246" s="3">
        <f>[2]หน้าผ้า!DN255</f>
        <v>45952</v>
      </c>
      <c r="AK246" s="3">
        <f>[2]หน้าผ้า!DQ255</f>
        <v>0</v>
      </c>
      <c r="AL246" s="3">
        <f>[2]หน้าผ้า!DR255</f>
        <v>45943</v>
      </c>
      <c r="AM246" s="3">
        <f>[2]หน้าผ้า!DS255</f>
        <v>45950</v>
      </c>
      <c r="AN246" s="3">
        <f>[2]หน้าผ้า!DT255</f>
        <v>45951</v>
      </c>
      <c r="AO246" s="3">
        <f>[2]หน้าผ้า!DU255</f>
        <v>45951</v>
      </c>
      <c r="AP246" s="3">
        <f>[2]หน้าผ้า!DP255</f>
        <v>45947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 t="str">
        <f>[2]หน้าผ้า!EC255</f>
        <v>งานพิมพ์</v>
      </c>
      <c r="AX246" s="2" t="str">
        <f>[2]หน้าผ้า!ED255</f>
        <v xml:space="preserve"> /</v>
      </c>
      <c r="AY246" s="2" t="str">
        <f>[2]หน้าผ้า!AG255</f>
        <v>1/10  8/10  15/10  22/10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 t="str">
        <f>[2]หน้าผ้า!BZ255</f>
        <v>WRWT25800/WRWT25800</v>
      </c>
      <c r="BD246" s="56">
        <f>[2]หน้าผ้า!CA255</f>
        <v>2059.1537853333339</v>
      </c>
    </row>
    <row r="247" spans="1:56" ht="27.75" customHeight="1" x14ac:dyDescent="0.45">
      <c r="A247" s="3">
        <f>[2]หน้าผ้า!C256</f>
        <v>45919</v>
      </c>
      <c r="B247" s="14" t="str">
        <f>[2]หน้าผ้า!B256</f>
        <v>MK68-001127</v>
      </c>
      <c r="C247" s="9" t="str">
        <f>[2]หน้าผ้า!E256</f>
        <v>บจก.อินเทคค์ โกลบอล</v>
      </c>
      <c r="D247" s="13" t="str">
        <f>[2]หน้าผ้า!F256</f>
        <v>เพอเฟคค์ 664HP</v>
      </c>
      <c r="E247" s="9">
        <f>[2]หน้าผ้า!G256</f>
        <v>20</v>
      </c>
      <c r="F247" s="9">
        <f>[2]หน้าผ้า!H256</f>
        <v>36</v>
      </c>
      <c r="G247" s="9" t="str">
        <f>[2]หน้าผ้า!I256</f>
        <v>ขาว</v>
      </c>
      <c r="H247" s="9">
        <f>[2]หน้าผ้า!J256</f>
        <v>0</v>
      </c>
      <c r="I247" s="9">
        <f>[2]หน้าผ้า!L256</f>
        <v>78</v>
      </c>
      <c r="J247" s="9" t="str">
        <f>[2]หน้าผ้า!M256</f>
        <v>±</v>
      </c>
      <c r="K247" s="9">
        <f>[2]หน้าผ้า!N256</f>
        <v>5</v>
      </c>
      <c r="L247" s="9" t="str">
        <f>[2]หน้าผ้า!R256</f>
        <v>จับจีบ4"</v>
      </c>
      <c r="M247" s="10" t="str">
        <f>[2]หน้าผ้า!T256</f>
        <v>ไม่สวมถุงใน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 t="str">
        <f>[2]หน้าผ้า!Z256</f>
        <v>มัด80 ใช้สายรัด</v>
      </c>
      <c r="T247" s="12">
        <f>[2]หน้าผ้า!X256</f>
        <v>45947</v>
      </c>
      <c r="U247" s="11">
        <f>[2]หน้าผ้า!AA256</f>
        <v>30000</v>
      </c>
      <c r="V247" s="10">
        <f>[2]หน้าผ้า!AJ256</f>
        <v>0</v>
      </c>
      <c r="W247" s="10">
        <f>[2]หน้าผ้า!AL256</f>
        <v>30000</v>
      </c>
      <c r="X247" s="10">
        <f>[2]หน้าผ้า!AM256</f>
        <v>0</v>
      </c>
      <c r="Y247" s="10">
        <f>[2]หน้าผ้า!AN256</f>
        <v>31500</v>
      </c>
      <c r="Z247" s="9" t="str">
        <f>[2]หน้าผ้า!AO256</f>
        <v>WSWT2025800</v>
      </c>
      <c r="AA247" s="8">
        <f>[2]หน้าผ้า!AQ256</f>
        <v>31432.500000000004</v>
      </c>
      <c r="AB247" s="8">
        <f>[2]หน้าผ้า!AR256</f>
        <v>0</v>
      </c>
      <c r="AC247" s="8">
        <f>[2]หน้าผ้า!AS256</f>
        <v>31432.500000000004</v>
      </c>
      <c r="AD247" s="8">
        <f>[2]หน้าผ้า!AT256</f>
        <v>0</v>
      </c>
      <c r="AE247" s="8">
        <f>[2]หน้าผ้า!AU256</f>
        <v>0</v>
      </c>
      <c r="AF247" s="8" t="str">
        <f>[2]หน้าผ้า!AI256</f>
        <v>ห้ามขาด-ห้ามเกิน</v>
      </c>
      <c r="AG247" s="1" t="str">
        <f>[3]หน้าผ้า!DC259</f>
        <v>พร้อมส่ง</v>
      </c>
      <c r="AH247" s="1" t="str">
        <f>[2]หน้าผ้า!DL256</f>
        <v>P7</v>
      </c>
      <c r="AI247" s="1">
        <f>[2]หน้าผ้า!DM256</f>
        <v>2</v>
      </c>
      <c r="AJ247" s="3">
        <f>[2]หน้าผ้า!DN256</f>
        <v>45947</v>
      </c>
      <c r="AK247" s="3">
        <f>[2]หน้าผ้า!DQ256</f>
        <v>0</v>
      </c>
      <c r="AL247" s="3">
        <f>[2]หน้าผ้า!DR256</f>
        <v>45938</v>
      </c>
      <c r="AM247" s="3">
        <f>[2]หน้าผ้า!DS256</f>
        <v>45945</v>
      </c>
      <c r="AN247" s="3">
        <f>[2]หน้าผ้า!DT256</f>
        <v>45946</v>
      </c>
      <c r="AO247" s="3">
        <f>[2]หน้าผ้า!DU256</f>
        <v>45946</v>
      </c>
      <c r="AP247" s="3">
        <f>[2]หน้าผ้า!DP256</f>
        <v>45942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 t="str">
        <f>[2]หน้าผ้า!EC256</f>
        <v>งานพิมพ์</v>
      </c>
      <c r="AX247" s="2" t="str">
        <f>[2]หน้าผ้า!ED256</f>
        <v xml:space="preserve"> /</v>
      </c>
      <c r="AY247" s="2" t="str">
        <f>[2]หน้าผ้า!AG256</f>
        <v>3/10  10/10  17/10  24/10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 t="str">
        <f>[2]หน้าผ้า!BZ256</f>
        <v>WRWT25800/WRWT25800</v>
      </c>
      <c r="BD247" s="56">
        <f>[2]หน้าผ้า!CA256</f>
        <v>2402.84</v>
      </c>
    </row>
    <row r="248" spans="1:56" ht="27.75" customHeight="1" x14ac:dyDescent="0.45">
      <c r="A248" s="3">
        <f>[2]หน้าผ้า!C257</f>
        <v>45919</v>
      </c>
      <c r="B248" s="14" t="str">
        <f>[2]หน้าผ้า!B257</f>
        <v>MK68-001127</v>
      </c>
      <c r="C248" s="9" t="str">
        <f>[2]หน้าผ้า!E257</f>
        <v>บจก.อินเทคค์ โกลบอล</v>
      </c>
      <c r="D248" s="13" t="str">
        <f>[2]หน้าผ้า!F257</f>
        <v>เพอเฟคค์ 664HP</v>
      </c>
      <c r="E248" s="9">
        <f>[2]หน้าผ้า!G257</f>
        <v>20</v>
      </c>
      <c r="F248" s="9">
        <f>[2]หน้าผ้า!H257</f>
        <v>36</v>
      </c>
      <c r="G248" s="9" t="str">
        <f>[2]หน้าผ้า!I257</f>
        <v>ขาว</v>
      </c>
      <c r="H248" s="9">
        <f>[2]หน้าผ้า!J257</f>
        <v>0</v>
      </c>
      <c r="I248" s="9">
        <f>[2]หน้าผ้า!L257</f>
        <v>78</v>
      </c>
      <c r="J248" s="9" t="str">
        <f>[2]หน้าผ้า!M257</f>
        <v>±</v>
      </c>
      <c r="K248" s="9">
        <f>[2]หน้าผ้า!N257</f>
        <v>5</v>
      </c>
      <c r="L248" s="9" t="str">
        <f>[2]หน้าผ้า!R257</f>
        <v>จับจีบ4"</v>
      </c>
      <c r="M248" s="10" t="str">
        <f>[2]หน้าผ้า!T257</f>
        <v>ไม่สวมถุงใน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 t="str">
        <f>[2]หน้าผ้า!Z257</f>
        <v>มัด80 ใช้สายรัด</v>
      </c>
      <c r="T248" s="12">
        <f>[2]หน้าผ้า!X257</f>
        <v>45954</v>
      </c>
      <c r="U248" s="11">
        <f>[2]หน้าผ้า!AA257</f>
        <v>24654</v>
      </c>
      <c r="V248" s="10">
        <f>[2]หน้าผ้า!AJ257</f>
        <v>0</v>
      </c>
      <c r="W248" s="10">
        <f>[2]หน้าผ้า!AL257</f>
        <v>24654</v>
      </c>
      <c r="X248" s="10">
        <f>[2]หน้าผ้า!AM257</f>
        <v>0</v>
      </c>
      <c r="Y248" s="10">
        <f>[2]หน้าผ้า!AN257</f>
        <v>25886.7</v>
      </c>
      <c r="Z248" s="9" t="str">
        <f>[2]หน้าผ้า!AO257</f>
        <v>WSWT2025800</v>
      </c>
      <c r="AA248" s="8">
        <f>[2]หน้าผ้า!AQ257</f>
        <v>25831.228500000005</v>
      </c>
      <c r="AB248" s="8">
        <f>[2]หน้าผ้า!AR257</f>
        <v>0</v>
      </c>
      <c r="AC248" s="8">
        <f>[2]หน้าผ้า!AS257</f>
        <v>25831.228500000005</v>
      </c>
      <c r="AD248" s="8">
        <f>[2]หน้าผ้า!AT257</f>
        <v>0</v>
      </c>
      <c r="AE248" s="8">
        <f>[2]หน้าผ้า!AU257</f>
        <v>0</v>
      </c>
      <c r="AF248" s="8" t="str">
        <f>[2]หน้าผ้า!AI257</f>
        <v>ห้ามขาด-ห้ามเกิน</v>
      </c>
      <c r="AG248" s="1" t="str">
        <f>[3]หน้าผ้า!DC260</f>
        <v>พร้อมส่ง</v>
      </c>
      <c r="AH248" s="1" t="str">
        <f>[2]หน้าผ้า!DL257</f>
        <v>P7</v>
      </c>
      <c r="AI248" s="1">
        <f>[2]หน้าผ้า!DM257</f>
        <v>2</v>
      </c>
      <c r="AJ248" s="3">
        <f>[2]หน้าผ้า!DN257</f>
        <v>45954</v>
      </c>
      <c r="AK248" s="3">
        <f>[2]หน้าผ้า!DQ257</f>
        <v>0</v>
      </c>
      <c r="AL248" s="3">
        <f>[2]หน้าผ้า!DR257</f>
        <v>45945</v>
      </c>
      <c r="AM248" s="3">
        <f>[2]หน้าผ้า!DS257</f>
        <v>45952</v>
      </c>
      <c r="AN248" s="3">
        <f>[2]หน้าผ้า!DT257</f>
        <v>45953</v>
      </c>
      <c r="AO248" s="3">
        <f>[2]หน้าผ้า!DU257</f>
        <v>45953</v>
      </c>
      <c r="AP248" s="3">
        <f>[2]หน้าผ้า!DP257</f>
        <v>45949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 t="str">
        <f>[2]หน้าผ้า!EC257</f>
        <v>งานพิมพ์</v>
      </c>
      <c r="AX248" s="2" t="str">
        <f>[2]หน้าผ้า!ED257</f>
        <v xml:space="preserve"> /</v>
      </c>
      <c r="AY248" s="2" t="str">
        <f>[2]หน้าผ้า!AG257</f>
        <v>3/10  10/10  17/10  24/10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 t="str">
        <f>[2]หน้าผ้า!BZ257</f>
        <v>WRWT25800/WRWT25800</v>
      </c>
      <c r="BD248" s="56">
        <f>[2]หน้าผ้า!CA257</f>
        <v>1974.6539120000002</v>
      </c>
    </row>
    <row r="249" spans="1:56" ht="27.75" customHeight="1" x14ac:dyDescent="0.45">
      <c r="A249" s="3" t="str">
        <f>[2]หน้าผ้า!C258</f>
        <v>ประมาณการ</v>
      </c>
      <c r="B249" s="14" t="str">
        <f>[2]หน้าผ้า!B258</f>
        <v>ประมาณการ</v>
      </c>
      <c r="C249" s="9" t="str">
        <f>[2]หน้าผ้า!E258</f>
        <v>บจก.อินเทคค์ โกลบอล</v>
      </c>
      <c r="D249" s="13" t="str">
        <f>[2]หน้าผ้า!F258</f>
        <v>รอแบบ</v>
      </c>
      <c r="E249" s="9">
        <f>[2]หน้าผ้า!G258</f>
        <v>20</v>
      </c>
      <c r="F249" s="9">
        <f>[2]หน้าผ้า!H258</f>
        <v>36</v>
      </c>
      <c r="G249" s="9" t="str">
        <f>[2]หน้าผ้า!I258</f>
        <v>ขาว</v>
      </c>
      <c r="H249" s="9">
        <f>[2]หน้าผ้า!J258</f>
        <v>0</v>
      </c>
      <c r="I249" s="9">
        <f>[2]หน้าผ้า!L258</f>
        <v>78</v>
      </c>
      <c r="J249" s="9" t="str">
        <f>[2]หน้าผ้า!M258</f>
        <v>±</v>
      </c>
      <c r="K249" s="9">
        <f>[2]หน้าผ้า!N258</f>
        <v>5</v>
      </c>
      <c r="L249" s="9" t="str">
        <f>[2]หน้าผ้า!R258</f>
        <v>จับจีบ4"</v>
      </c>
      <c r="M249" s="10" t="str">
        <f>[2]หน้าผ้า!T258</f>
        <v>ไม่สวมถุงใน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 t="str">
        <f>[2]หน้าผ้า!Z258</f>
        <v>มัด80 ใช้สายรัด</v>
      </c>
      <c r="T249" s="12">
        <f>[2]หน้าผ้า!X258</f>
        <v>45961</v>
      </c>
      <c r="U249" s="11">
        <f>[2]หน้าผ้า!AA258</f>
        <v>290000</v>
      </c>
      <c r="V249" s="10">
        <f>[2]หน้าผ้า!AJ258</f>
        <v>0</v>
      </c>
      <c r="W249" s="10">
        <f>[2]หน้าผ้า!AL258</f>
        <v>290000</v>
      </c>
      <c r="X249" s="10">
        <f>[2]หน้าผ้า!AM258</f>
        <v>0</v>
      </c>
      <c r="Y249" s="10">
        <f>[2]หน้าผ้า!AN258</f>
        <v>304500</v>
      </c>
      <c r="Z249" s="9" t="str">
        <f>[2]หน้าผ้า!AO258</f>
        <v>WSWT2025800</v>
      </c>
      <c r="AA249" s="8">
        <f>[2]หน้าผ้า!AQ258</f>
        <v>303847.5</v>
      </c>
      <c r="AB249" s="8">
        <f>[2]หน้าผ้า!AR258</f>
        <v>0</v>
      </c>
      <c r="AC249" s="8">
        <f>[2]หน้าผ้า!AS258</f>
        <v>303847.5</v>
      </c>
      <c r="AD249" s="8">
        <f>[2]หน้าผ้า!AT258</f>
        <v>0</v>
      </c>
      <c r="AE249" s="8">
        <f>[2]หน้าผ้า!AU258</f>
        <v>0</v>
      </c>
      <c r="AF249" s="8" t="str">
        <f>[2]หน้าผ้า!AI258</f>
        <v>ห้ามขาด-ห้ามเกิน</v>
      </c>
      <c r="AG249" s="1" t="str">
        <f>[3]หน้าผ้า!DC261</f>
        <v>พร้อมส่ง</v>
      </c>
      <c r="AH249" s="1" t="str">
        <f>[2]หน้าผ้า!DL258</f>
        <v>P7</v>
      </c>
      <c r="AI249" s="1">
        <f>[2]หน้าผ้า!DM258</f>
        <v>2</v>
      </c>
      <c r="AJ249" s="3">
        <f>[2]หน้าผ้า!DN258</f>
        <v>45961</v>
      </c>
      <c r="AK249" s="3">
        <f>[2]หน้าผ้า!DQ258</f>
        <v>0</v>
      </c>
      <c r="AL249" s="3">
        <f>[2]หน้าผ้า!DR258</f>
        <v>45952</v>
      </c>
      <c r="AM249" s="3">
        <f>[2]หน้าผ้า!DS258</f>
        <v>45959</v>
      </c>
      <c r="AN249" s="3">
        <f>[2]หน้าผ้า!DT258</f>
        <v>45960</v>
      </c>
      <c r="AO249" s="3">
        <f>[2]หน้าผ้า!DU258</f>
        <v>45960</v>
      </c>
      <c r="AP249" s="3">
        <f>[2]หน้าผ้า!DP258</f>
        <v>45956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 t="str">
        <f>[2]หน้าผ้า!EC258</f>
        <v>งานพิมพ์</v>
      </c>
      <c r="AX249" s="2" t="str">
        <f>[2]หน้าผ้า!ED258</f>
        <v xml:space="preserve"> /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 t="str">
        <f>[2]หน้าผ้า!BZ258</f>
        <v>WRWT25800/WRWT25800</v>
      </c>
      <c r="BD249" s="56">
        <f>[2]หน้าผ้า!CA258</f>
        <v>23227.453333333331</v>
      </c>
    </row>
    <row r="250" spans="1:56" ht="27.7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20</v>
      </c>
      <c r="F250" s="9">
        <f>[2]หน้าผ้า!H259</f>
        <v>37</v>
      </c>
      <c r="G250" s="9">
        <f>[2]หน้าผ้า!I259</f>
        <v>0</v>
      </c>
      <c r="H250" s="9">
        <f>[2]หน้าผ้า!J259</f>
        <v>0</v>
      </c>
      <c r="I250" s="9">
        <f>[2]หน้าผ้า!L259</f>
        <v>80</v>
      </c>
      <c r="J250" s="9" t="str">
        <f>[2]หน้าผ้า!M259</f>
        <v>±</v>
      </c>
      <c r="K250" s="9">
        <f>[2]หน้าผ้า!N259</f>
        <v>3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 t="str">
        <f>[2]หน้าผ้า!AO259</f>
        <v>WSWT2025800</v>
      </c>
      <c r="AA250" s="8">
        <f>[2]หน้าผ้า!AQ259</f>
        <v>513400.64325000002</v>
      </c>
      <c r="AB250" s="8">
        <f>[2]หน้าผ้า!AR259</f>
        <v>106897.81000000001</v>
      </c>
      <c r="AC250" s="8">
        <f>[2]หน้าผ้า!AS259</f>
        <v>406502.83325000003</v>
      </c>
      <c r="AD250" s="8">
        <f>[2]หน้าผ้า!AT259</f>
        <v>0</v>
      </c>
      <c r="AE250" s="8">
        <f>[2]หน้าผ้า!AU259</f>
        <v>0</v>
      </c>
      <c r="AF250" s="8" t="str">
        <f>[2]หน้าผ้า!AI259</f>
        <v>ระบุในSD</v>
      </c>
      <c r="AG250" s="1" t="str">
        <f>[3]หน้าผ้า!DC262</f>
        <v>พร้อมส่ง</v>
      </c>
      <c r="AH250" s="1">
        <f>[2]หน้าผ้า!DL259</f>
        <v>0</v>
      </c>
      <c r="AI250" s="1" t="str">
        <f>[2]หน้าผ้า!DM259</f>
        <v>Lead time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 t="str">
        <f>[2]หน้าผ้า!BZ259</f>
        <v>WRWT25800/WRWT25800</v>
      </c>
      <c r="BD250" s="56">
        <f>[2]หน้าผ้า!CA259</f>
        <v>0</v>
      </c>
    </row>
    <row r="251" spans="1:56" ht="27.75" customHeight="1" x14ac:dyDescent="0.45">
      <c r="A251" s="3">
        <f>[2]หน้าผ้า!C260</f>
        <v>0</v>
      </c>
      <c r="B251" s="14">
        <f>[2]หน้าผ้า!B260</f>
        <v>0</v>
      </c>
      <c r="C251" s="9">
        <f>[2]หน้าผ้า!E260</f>
        <v>0</v>
      </c>
      <c r="D251" s="13">
        <f>[2]หน้าผ้า!F260</f>
        <v>0</v>
      </c>
      <c r="E251" s="9">
        <f>[2]หน้าผ้า!G260</f>
        <v>20</v>
      </c>
      <c r="F251" s="9">
        <f>[2]หน้าผ้า!H260</f>
        <v>34</v>
      </c>
      <c r="G251" s="9">
        <f>[2]หน้าผ้า!I260</f>
        <v>0</v>
      </c>
      <c r="H251" s="9">
        <f>[2]หน้าผ้า!J260</f>
        <v>0</v>
      </c>
      <c r="I251" s="9">
        <f>[2]หน้าผ้า!L260</f>
        <v>98</v>
      </c>
      <c r="J251" s="9" t="str">
        <f>[2]หน้าผ้า!M260</f>
        <v>±</v>
      </c>
      <c r="K251" s="9">
        <f>[2]หน้าผ้า!N260</f>
        <v>5</v>
      </c>
      <c r="L251" s="9">
        <f>[2]หน้าผ้า!R260</f>
        <v>0</v>
      </c>
      <c r="M251" s="10">
        <f>[2]หน้าผ้า!T260</f>
        <v>0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>
        <f>[2]หน้าผ้า!Z260</f>
        <v>0</v>
      </c>
      <c r="T251" s="12">
        <f>[2]หน้าผ้า!X260</f>
        <v>0</v>
      </c>
      <c r="U251" s="11">
        <f>[2]หน้าผ้า!AA260</f>
        <v>0</v>
      </c>
      <c r="V251" s="10">
        <f>[2]หน้าผ้า!AJ260</f>
        <v>0</v>
      </c>
      <c r="W251" s="10">
        <f>[2]หน้าผ้า!AL260</f>
        <v>0</v>
      </c>
      <c r="X251" s="10">
        <f>[2]หน้าผ้า!AM260</f>
        <v>0</v>
      </c>
      <c r="Y251" s="10">
        <f>[2]หน้าผ้า!AN260</f>
        <v>0</v>
      </c>
      <c r="Z251" s="9" t="str">
        <f>[2]หน้าผ้า!AO260</f>
        <v>WSWT2021950UV</v>
      </c>
      <c r="AA251" s="8" t="e">
        <f>[2]หน้าผ้า!AQ260</f>
        <v>#REF!</v>
      </c>
      <c r="AB251" s="8" t="e">
        <f>[2]หน้าผ้า!AR260</f>
        <v>#REF!</v>
      </c>
      <c r="AC251" s="8" t="e">
        <f>[2]หน้าผ้า!AS260</f>
        <v>#REF!</v>
      </c>
      <c r="AD251" s="8" t="e">
        <f>[2]หน้าผ้า!AT260</f>
        <v>#REF!</v>
      </c>
      <c r="AE251" s="8" t="e">
        <f>[2]หน้าผ้า!AU260</f>
        <v>#REF!</v>
      </c>
      <c r="AF251" s="8" t="str">
        <f>[2]หน้าผ้า!AI260</f>
        <v>ระบุในSD</v>
      </c>
      <c r="AG251" s="1" t="str">
        <f>[3]หน้าผ้า!DC263</f>
        <v>พร้อมส่ง</v>
      </c>
      <c r="AH251" s="1">
        <f>[2]หน้าผ้า!DL260</f>
        <v>0</v>
      </c>
      <c r="AI251" s="1" t="str">
        <f>[2]หน้าผ้า!DM260</f>
        <v>Lead time</v>
      </c>
      <c r="AJ251" s="3">
        <f>[2]หน้าผ้า!DN260</f>
        <v>0</v>
      </c>
      <c r="AK251" s="3">
        <f>[2]หน้าผ้า!DQ260</f>
        <v>0</v>
      </c>
      <c r="AL251" s="3">
        <f>[2]หน้าผ้า!DR260</f>
        <v>0</v>
      </c>
      <c r="AM251" s="3">
        <f>[2]หน้าผ้า!DS260</f>
        <v>0</v>
      </c>
      <c r="AN251" s="3">
        <f>[2]หน้าผ้า!DT260</f>
        <v>0</v>
      </c>
      <c r="AO251" s="3">
        <f>[2]หน้าผ้า!DU260</f>
        <v>0</v>
      </c>
      <c r="AP251" s="3">
        <f>[2]หน้าผ้า!DP260</f>
        <v>0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>
        <f>[2]หน้าผ้า!EC260</f>
        <v>0</v>
      </c>
      <c r="AX251" s="2">
        <f>[2]หน้าผ้า!ED260</f>
        <v>0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 t="str">
        <f>[2]หน้าผ้า!BZ260</f>
        <v>WRWT200950/WRWT21950</v>
      </c>
      <c r="BD251" s="56">
        <f>[2]หน้าผ้า!CA260</f>
        <v>0</v>
      </c>
    </row>
    <row r="252" spans="1:56" ht="27.75" customHeight="1" x14ac:dyDescent="0.45">
      <c r="A252" s="3">
        <f>[2]หน้าผ้า!C261</f>
        <v>0</v>
      </c>
      <c r="B252" s="14">
        <f>[2]หน้าผ้า!B261</f>
        <v>0</v>
      </c>
      <c r="C252" s="9">
        <f>[2]หน้าผ้า!E261</f>
        <v>0</v>
      </c>
      <c r="D252" s="13">
        <f>[2]หน้าผ้า!F261</f>
        <v>0</v>
      </c>
      <c r="E252" s="9">
        <f>[2]หน้าผ้า!G261</f>
        <v>20</v>
      </c>
      <c r="F252" s="9">
        <f>[2]หน้าผ้า!H261</f>
        <v>34</v>
      </c>
      <c r="G252" s="9">
        <f>[2]หน้าผ้า!I261</f>
        <v>0</v>
      </c>
      <c r="H252" s="9">
        <f>[2]หน้าผ้า!J261</f>
        <v>0</v>
      </c>
      <c r="I252" s="9">
        <f>[2]หน้าผ้า!L261</f>
        <v>95</v>
      </c>
      <c r="J252" s="9" t="str">
        <f>[2]หน้าผ้า!M261</f>
        <v>±</v>
      </c>
      <c r="K252" s="9">
        <f>[2]หน้าผ้า!N261</f>
        <v>5</v>
      </c>
      <c r="L252" s="9">
        <f>[2]หน้าผ้า!R261</f>
        <v>0</v>
      </c>
      <c r="M252" s="10">
        <f>[2]หน้าผ้า!T261</f>
        <v>0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>
        <f>[2]หน้าผ้า!Z261</f>
        <v>0</v>
      </c>
      <c r="T252" s="12">
        <f>[2]หน้าผ้า!X261</f>
        <v>0</v>
      </c>
      <c r="U252" s="11">
        <f>[2]หน้าผ้า!AA261</f>
        <v>0</v>
      </c>
      <c r="V252" s="10">
        <f>[2]หน้าผ้า!AJ261</f>
        <v>0</v>
      </c>
      <c r="W252" s="10">
        <f>[2]หน้าผ้า!AL261</f>
        <v>0</v>
      </c>
      <c r="X252" s="10">
        <f>[2]หน้าผ้า!AM261</f>
        <v>0</v>
      </c>
      <c r="Y252" s="10">
        <f>[2]หน้าผ้า!AN261</f>
        <v>0</v>
      </c>
      <c r="Z252" s="9" t="str">
        <f>[2]หน้าผ้า!AO261</f>
        <v>WSWT2021900UV</v>
      </c>
      <c r="AA252" s="8" t="e">
        <f>[2]หน้าผ้า!AQ261</f>
        <v>#REF!</v>
      </c>
      <c r="AB252" s="8" t="e">
        <f>[2]หน้าผ้า!AR261</f>
        <v>#REF!</v>
      </c>
      <c r="AC252" s="8" t="e">
        <f>[2]หน้าผ้า!AS261</f>
        <v>#REF!</v>
      </c>
      <c r="AD252" s="8" t="e">
        <f>[2]หน้าผ้า!AT261</f>
        <v>#REF!</v>
      </c>
      <c r="AE252" s="8" t="e">
        <f>[2]หน้าผ้า!AU261</f>
        <v>#REF!</v>
      </c>
      <c r="AF252" s="8" t="str">
        <f>[2]หน้าผ้า!AI261</f>
        <v>ระบุในSD</v>
      </c>
      <c r="AG252" s="1" t="str">
        <f>[3]หน้าผ้า!DC264</f>
        <v>พร้อมส่ง</v>
      </c>
      <c r="AH252" s="1">
        <f>[2]หน้าผ้า!DL261</f>
        <v>0</v>
      </c>
      <c r="AI252" s="1" t="str">
        <f>[2]หน้าผ้า!DM261</f>
        <v>Lead time</v>
      </c>
      <c r="AJ252" s="3">
        <f>[2]หน้าผ้า!DN261</f>
        <v>0</v>
      </c>
      <c r="AK252" s="3">
        <f>[2]หน้าผ้า!DQ261</f>
        <v>0</v>
      </c>
      <c r="AL252" s="3">
        <f>[2]หน้าผ้า!DR261</f>
        <v>0</v>
      </c>
      <c r="AM252" s="3">
        <f>[2]หน้าผ้า!DS261</f>
        <v>0</v>
      </c>
      <c r="AN252" s="3">
        <f>[2]หน้าผ้า!DT261</f>
        <v>0</v>
      </c>
      <c r="AO252" s="3">
        <f>[2]หน้าผ้า!DU261</f>
        <v>0</v>
      </c>
      <c r="AP252" s="3">
        <f>[2]หน้าผ้า!DP261</f>
        <v>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>
        <f>[2]หน้าผ้า!EC261</f>
        <v>0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 t="str">
        <f>[2]หน้าผ้า!BZ261</f>
        <v>WRWT200900/WRWT21900</v>
      </c>
      <c r="BD252" s="56">
        <f>[2]หน้าผ้า!CA261</f>
        <v>0</v>
      </c>
    </row>
    <row r="253" spans="1:56" ht="27.75" customHeight="1" x14ac:dyDescent="0.45">
      <c r="A253" s="3">
        <f>[2]หน้าผ้า!C262</f>
        <v>0</v>
      </c>
      <c r="B253" s="14">
        <f>[2]หน้าผ้า!B262</f>
        <v>0</v>
      </c>
      <c r="C253" s="9">
        <f>[2]หน้าผ้า!E262</f>
        <v>0</v>
      </c>
      <c r="D253" s="13">
        <f>[2]หน้าผ้า!F262</f>
        <v>0</v>
      </c>
      <c r="E253" s="9">
        <f>[2]หน้าผ้า!G262</f>
        <v>20</v>
      </c>
      <c r="F253" s="9">
        <f>[2]หน้าผ้า!H262</f>
        <v>34</v>
      </c>
      <c r="G253" s="9">
        <f>[2]หน้าผ้า!I262</f>
        <v>0</v>
      </c>
      <c r="H253" s="9">
        <f>[2]หน้าผ้า!J262</f>
        <v>0</v>
      </c>
      <c r="I253" s="9">
        <f>[2]หน้าผ้า!L262</f>
        <v>80</v>
      </c>
      <c r="J253" s="9" t="str">
        <f>[2]หน้าผ้า!M262</f>
        <v>±</v>
      </c>
      <c r="K253" s="9">
        <f>[2]หน้าผ้า!N262</f>
        <v>5</v>
      </c>
      <c r="L253" s="9">
        <f>[2]หน้าผ้า!R262</f>
        <v>0</v>
      </c>
      <c r="M253" s="10">
        <f>[2]หน้าผ้า!T262</f>
        <v>0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>
        <f>[2]หน้าผ้า!Z262</f>
        <v>0</v>
      </c>
      <c r="T253" s="12">
        <f>[2]หน้าผ้า!X262</f>
        <v>0</v>
      </c>
      <c r="U253" s="11">
        <f>[2]หน้าผ้า!AA262</f>
        <v>0</v>
      </c>
      <c r="V253" s="10">
        <f>[2]หน้าผ้า!AJ262</f>
        <v>0</v>
      </c>
      <c r="W253" s="10">
        <f>[2]หน้าผ้า!AL262</f>
        <v>0</v>
      </c>
      <c r="X253" s="10">
        <f>[2]หน้าผ้า!AM262</f>
        <v>0</v>
      </c>
      <c r="Y253" s="10">
        <f>[2]หน้าผ้า!AN262</f>
        <v>0</v>
      </c>
      <c r="Z253" s="9" t="str">
        <f>[2]หน้าผ้า!AO262</f>
        <v>WSWT2021750UV</v>
      </c>
      <c r="AA253" s="8" t="e">
        <f>[2]หน้าผ้า!AQ262</f>
        <v>#REF!</v>
      </c>
      <c r="AB253" s="8" t="e">
        <f>[2]หน้าผ้า!AR262</f>
        <v>#REF!</v>
      </c>
      <c r="AC253" s="8" t="e">
        <f>[2]หน้าผ้า!AS262</f>
        <v>#REF!</v>
      </c>
      <c r="AD253" s="8" t="e">
        <f>[2]หน้าผ้า!AT262</f>
        <v>#REF!</v>
      </c>
      <c r="AE253" s="8" t="e">
        <f>[2]หน้าผ้า!AU262</f>
        <v>#REF!</v>
      </c>
      <c r="AF253" s="8" t="str">
        <f>[2]หน้าผ้า!AI262</f>
        <v>ระบุในSD</v>
      </c>
      <c r="AG253" s="1" t="str">
        <f>[3]หน้าผ้า!DC265</f>
        <v>พร้อมส่ง</v>
      </c>
      <c r="AH253" s="1">
        <f>[2]หน้าผ้า!DL262</f>
        <v>0</v>
      </c>
      <c r="AI253" s="1" t="str">
        <f>[2]หน้าผ้า!DM262</f>
        <v>Lead time</v>
      </c>
      <c r="AJ253" s="3">
        <f>[2]หน้าผ้า!DN262</f>
        <v>0</v>
      </c>
      <c r="AK253" s="3">
        <f>[2]หน้าผ้า!DQ262</f>
        <v>0</v>
      </c>
      <c r="AL253" s="3">
        <f>[2]หน้าผ้า!DR262</f>
        <v>0</v>
      </c>
      <c r="AM253" s="3">
        <f>[2]หน้าผ้า!DS262</f>
        <v>0</v>
      </c>
      <c r="AN253" s="3">
        <f>[2]หน้าผ้า!DT262</f>
        <v>0</v>
      </c>
      <c r="AO253" s="3">
        <f>[2]หน้าผ้า!DU262</f>
        <v>0</v>
      </c>
      <c r="AP253" s="3">
        <f>[2]หน้าผ้า!DP262</f>
        <v>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>
        <f>[2]หน้าผ้า!EC262</f>
        <v>0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 t="str">
        <f>[2]หน้าผ้า!BZ262</f>
        <v>WRWT200750/WRWT21750</v>
      </c>
      <c r="BD253" s="56">
        <f>[2]หน้าผ้า!CA262</f>
        <v>0</v>
      </c>
    </row>
    <row r="254" spans="1:56" ht="27.75" customHeight="1" x14ac:dyDescent="0.45">
      <c r="A254" s="3">
        <f>[2]หน้าผ้า!C263</f>
        <v>0</v>
      </c>
      <c r="B254" s="14">
        <f>[2]หน้าผ้า!B263</f>
        <v>0</v>
      </c>
      <c r="C254" s="9">
        <f>[2]หน้าผ้า!E263</f>
        <v>0</v>
      </c>
      <c r="D254" s="13">
        <f>[2]หน้าผ้า!F263</f>
        <v>0</v>
      </c>
      <c r="E254" s="9">
        <f>[2]หน้าผ้า!G263</f>
        <v>20</v>
      </c>
      <c r="F254" s="9">
        <f>[2]หน้าผ้า!H263</f>
        <v>34</v>
      </c>
      <c r="G254" s="9">
        <f>[2]หน้าผ้า!I263</f>
        <v>0</v>
      </c>
      <c r="H254" s="9">
        <f>[2]หน้าผ้า!J263</f>
        <v>0</v>
      </c>
      <c r="I254" s="9">
        <f>[2]หน้าผ้า!L263</f>
        <v>80</v>
      </c>
      <c r="J254" s="9" t="str">
        <f>[2]หน้าผ้า!M263</f>
        <v>±</v>
      </c>
      <c r="K254" s="9">
        <f>[2]หน้าผ้า!N263</f>
        <v>5</v>
      </c>
      <c r="L254" s="9">
        <f>[2]หน้าผ้า!R263</f>
        <v>0</v>
      </c>
      <c r="M254" s="10">
        <f>[2]หน้าผ้า!T263</f>
        <v>0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>
        <f>[2]หน้าผ้า!Z263</f>
        <v>0</v>
      </c>
      <c r="T254" s="12">
        <f>[2]หน้าผ้า!X263</f>
        <v>0</v>
      </c>
      <c r="U254" s="11">
        <f>[2]หน้าผ้า!AA263</f>
        <v>0</v>
      </c>
      <c r="V254" s="10">
        <f>[2]หน้าผ้า!AJ263</f>
        <v>0</v>
      </c>
      <c r="W254" s="10">
        <f>[2]หน้าผ้า!AL263</f>
        <v>0</v>
      </c>
      <c r="X254" s="10">
        <f>[2]หน้าผ้า!AM263</f>
        <v>0</v>
      </c>
      <c r="Y254" s="10">
        <f>[2]หน้าผ้า!AN263</f>
        <v>0</v>
      </c>
      <c r="Z254" s="9" t="str">
        <f>[2]หน้าผ้า!AO263</f>
        <v>WSWT2021800UV</v>
      </c>
      <c r="AA254" s="8" t="e">
        <f>[2]หน้าผ้า!AQ263</f>
        <v>#REF!</v>
      </c>
      <c r="AB254" s="8" t="e">
        <f>[2]หน้าผ้า!AR263</f>
        <v>#REF!</v>
      </c>
      <c r="AC254" s="8" t="e">
        <f>[2]หน้าผ้า!AS263</f>
        <v>#REF!</v>
      </c>
      <c r="AD254" s="8" t="e">
        <f>[2]หน้าผ้า!AT263</f>
        <v>#REF!</v>
      </c>
      <c r="AE254" s="8" t="e">
        <f>[2]หน้าผ้า!AU263</f>
        <v>#REF!</v>
      </c>
      <c r="AF254" s="8" t="str">
        <f>[2]หน้าผ้า!AI263</f>
        <v>ระบุในSD</v>
      </c>
      <c r="AG254" s="1" t="str">
        <f>[3]หน้าผ้า!DC266</f>
        <v>พร้อมส่ง</v>
      </c>
      <c r="AH254" s="1">
        <f>[2]หน้าผ้า!DL263</f>
        <v>0</v>
      </c>
      <c r="AI254" s="1" t="str">
        <f>[2]หน้าผ้า!DM263</f>
        <v>Lead time</v>
      </c>
      <c r="AJ254" s="3">
        <f>[2]หน้าผ้า!DN263</f>
        <v>0</v>
      </c>
      <c r="AK254" s="3">
        <f>[2]หน้าผ้า!DQ263</f>
        <v>0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>
        <f>[2]หน้าผ้า!DU263</f>
        <v>0</v>
      </c>
      <c r="AP254" s="3">
        <f>[2]หน้าผ้า!DP263</f>
        <v>0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>
        <f>[2]หน้าผ้า!EC263</f>
        <v>0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 t="str">
        <f>[2]หน้าผ้า!BZ263</f>
        <v>WRWT200800/WRWT21800</v>
      </c>
      <c r="BD254" s="56">
        <f>[2]หน้าผ้า!CA263</f>
        <v>0</v>
      </c>
    </row>
    <row r="255" spans="1:56" ht="27.7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>
        <f>[2]หน้าผ้า!F264</f>
        <v>0</v>
      </c>
      <c r="E255" s="9">
        <f>[2]หน้าผ้า!G264</f>
        <v>20</v>
      </c>
      <c r="F255" s="9">
        <f>[2]หน้าผ้า!H264</f>
        <v>37</v>
      </c>
      <c r="G255" s="9" t="str">
        <f>[2]หน้าผ้า!I264</f>
        <v>ขาว</v>
      </c>
      <c r="H255" s="9">
        <f>[2]หน้าผ้า!J264</f>
        <v>0</v>
      </c>
      <c r="I255" s="9">
        <f>[2]หน้าผ้า!L264</f>
        <v>70</v>
      </c>
      <c r="J255" s="9" t="str">
        <f>[2]หน้าผ้า!M264</f>
        <v>±</v>
      </c>
      <c r="K255" s="9">
        <f>[2]หน้าผ้า!N264</f>
        <v>5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 t="str">
        <f>[2]หน้าผ้า!AO264</f>
        <v>WSWT2025700(1)</v>
      </c>
      <c r="AA255" s="8" t="e">
        <f>[2]หน้าผ้า!AQ264</f>
        <v>#REF!</v>
      </c>
      <c r="AB255" s="8" t="e">
        <f>[2]หน้าผ้า!AR264</f>
        <v>#REF!</v>
      </c>
      <c r="AC255" s="8" t="e">
        <f>[2]หน้าผ้า!AS264</f>
        <v>#REF!</v>
      </c>
      <c r="AD255" s="8" t="e">
        <f>[2]หน้าผ้า!AT264</f>
        <v>#REF!</v>
      </c>
      <c r="AE255" s="8" t="e">
        <f>[2]หน้าผ้า!AU264</f>
        <v>#REF!</v>
      </c>
      <c r="AF255" s="8" t="str">
        <f>[2]หน้าผ้า!AI264</f>
        <v>ระบุในSD</v>
      </c>
      <c r="AG255" s="1" t="str">
        <f>[3]หน้าผ้า!DC267</f>
        <v>พร้อมส่ง</v>
      </c>
      <c r="AH255" s="1">
        <f>[2]หน้าผ้า!DL264</f>
        <v>0</v>
      </c>
      <c r="AI255" s="1" t="str">
        <f>[2]หน้าผ้า!DM264</f>
        <v>Lead time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 t="str">
        <f>[2]หน้าผ้า!BZ264</f>
        <v>WRWT200800/WRWT25650</v>
      </c>
      <c r="BD255" s="56">
        <f>[2]หน้าผ้า!CA264</f>
        <v>0</v>
      </c>
    </row>
    <row r="256" spans="1:56" ht="27.7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20</v>
      </c>
      <c r="F256" s="9">
        <f>[2]หน้าผ้า!H265</f>
        <v>34</v>
      </c>
      <c r="G256" s="9">
        <f>[2]หน้าผ้า!I265</f>
        <v>0</v>
      </c>
      <c r="H256" s="9">
        <f>[2]หน้าผ้า!J265</f>
        <v>0</v>
      </c>
      <c r="I256" s="9">
        <f>[2]หน้าผ้า!L265</f>
        <v>85</v>
      </c>
      <c r="J256" s="9" t="str">
        <f>[2]หน้าผ้า!M265</f>
        <v>±</v>
      </c>
      <c r="K256" s="9">
        <f>[2]หน้าผ้า!N265</f>
        <v>5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 t="str">
        <f>[2]หน้าผ้า!AO265</f>
        <v>WSWT2021850UV</v>
      </c>
      <c r="AA256" s="8" t="e">
        <f>[2]หน้าผ้า!AQ265</f>
        <v>#REF!</v>
      </c>
      <c r="AB256" s="8" t="e">
        <f>[2]หน้าผ้า!AR265</f>
        <v>#REF!</v>
      </c>
      <c r="AC256" s="8" t="e">
        <f>[2]หน้าผ้า!AS265</f>
        <v>#REF!</v>
      </c>
      <c r="AD256" s="8" t="e">
        <f>[2]หน้าผ้า!AT265</f>
        <v>#REF!</v>
      </c>
      <c r="AE256" s="8" t="e">
        <f>[2]หน้าผ้า!AU265</f>
        <v>#REF!</v>
      </c>
      <c r="AF256" s="8" t="str">
        <f>[2]หน้าผ้า!AI265</f>
        <v>ระบุในSD</v>
      </c>
      <c r="AG256" s="1" t="str">
        <f>[3]หน้าผ้า!DC268</f>
        <v>พร้อมส่ง</v>
      </c>
      <c r="AH256" s="1">
        <f>[2]หน้าผ้า!DL265</f>
        <v>0</v>
      </c>
      <c r="AI256" s="1">
        <f>[2]หน้าผ้า!DM265</f>
        <v>0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 t="str">
        <f>[2]หน้าผ้า!BZ265</f>
        <v>WRWT200850/WRWT21850</v>
      </c>
      <c r="BD256" s="56">
        <f>[2]หน้าผ้า!CA265</f>
        <v>0</v>
      </c>
    </row>
    <row r="257" spans="1:56" ht="27.75" customHeight="1" x14ac:dyDescent="0.45">
      <c r="A257" s="3">
        <f>[2]หน้าผ้า!C266</f>
        <v>0</v>
      </c>
      <c r="B257" s="14">
        <f>[2]หน้าผ้า!B266</f>
        <v>0</v>
      </c>
      <c r="C257" s="9">
        <f>[2]หน้าผ้า!E266</f>
        <v>0</v>
      </c>
      <c r="D257" s="13">
        <f>[2]หน้าผ้า!F266</f>
        <v>0</v>
      </c>
      <c r="E257" s="9">
        <f>[2]หน้าผ้า!G266</f>
        <v>20</v>
      </c>
      <c r="F257" s="9">
        <f>[2]หน้าผ้า!H266</f>
        <v>34</v>
      </c>
      <c r="G257" s="9">
        <f>[2]หน้าผ้า!I266</f>
        <v>0</v>
      </c>
      <c r="H257" s="9">
        <f>[2]หน้าผ้า!J266</f>
        <v>0</v>
      </c>
      <c r="I257" s="9">
        <f>[2]หน้าผ้า!L266</f>
        <v>80</v>
      </c>
      <c r="J257" s="9" t="str">
        <f>[2]หน้าผ้า!M266</f>
        <v>±</v>
      </c>
      <c r="K257" s="9">
        <f>[2]หน้าผ้า!N266</f>
        <v>5</v>
      </c>
      <c r="L257" s="9">
        <f>[2]หน้าผ้า!R266</f>
        <v>0</v>
      </c>
      <c r="M257" s="10">
        <f>[2]หน้าผ้า!T266</f>
        <v>0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>
        <f>[2]หน้าผ้า!Z266</f>
        <v>0</v>
      </c>
      <c r="T257" s="12">
        <f>[2]หน้าผ้า!X266</f>
        <v>0</v>
      </c>
      <c r="U257" s="11">
        <f>[2]หน้าผ้า!AA266</f>
        <v>0</v>
      </c>
      <c r="V257" s="10">
        <f>[2]หน้าผ้า!AJ266</f>
        <v>0</v>
      </c>
      <c r="W257" s="10">
        <f>[2]หน้าผ้า!AL266</f>
        <v>0</v>
      </c>
      <c r="X257" s="10">
        <f>[2]หน้าผ้า!AM266</f>
        <v>0</v>
      </c>
      <c r="Y257" s="10">
        <f>[2]หน้าผ้า!AN266</f>
        <v>0</v>
      </c>
      <c r="Z257" s="9" t="str">
        <f>[2]หน้าผ้า!AO266</f>
        <v>WSWT2021750UV</v>
      </c>
      <c r="AA257" s="8" t="e">
        <f>[2]หน้าผ้า!AQ266</f>
        <v>#REF!</v>
      </c>
      <c r="AB257" s="8" t="e">
        <f>[2]หน้าผ้า!AR266</f>
        <v>#REF!</v>
      </c>
      <c r="AC257" s="8" t="e">
        <f>[2]หน้าผ้า!AS266</f>
        <v>#REF!</v>
      </c>
      <c r="AD257" s="8" t="e">
        <f>[2]หน้าผ้า!AT266</f>
        <v>#REF!</v>
      </c>
      <c r="AE257" s="8" t="e">
        <f>[2]หน้าผ้า!AU266</f>
        <v>#REF!</v>
      </c>
      <c r="AF257" s="8" t="str">
        <f>[2]หน้าผ้า!AI266</f>
        <v>ระบุในSD</v>
      </c>
      <c r="AG257" s="1" t="str">
        <f>[3]หน้าผ้า!DC269</f>
        <v>พร้อมส่ง</v>
      </c>
      <c r="AH257" s="1">
        <f>[2]หน้าผ้า!DL266</f>
        <v>0</v>
      </c>
      <c r="AI257" s="1">
        <f>[2]หน้าผ้า!DM266</f>
        <v>0</v>
      </c>
      <c r="AJ257" s="3">
        <f>[2]หน้าผ้า!DN266</f>
        <v>0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0</v>
      </c>
      <c r="AP257" s="3">
        <f>[2]หน้าผ้า!DP266</f>
        <v>0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>
        <f>[2]หน้าผ้า!EC266</f>
        <v>0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 t="str">
        <f>[2]หน้าผ้า!BZ266</f>
        <v>WRWT200750/WRWT21750</v>
      </c>
      <c r="BD257" s="56">
        <f>[2]หน้าผ้า!CA266</f>
        <v>0</v>
      </c>
    </row>
    <row r="258" spans="1:56" ht="27.75" customHeight="1" x14ac:dyDescent="0.45">
      <c r="A258" s="3">
        <f>[2]หน้าผ้า!C267</f>
        <v>0</v>
      </c>
      <c r="B258" s="14">
        <f>[2]หน้าผ้า!B267</f>
        <v>0</v>
      </c>
      <c r="C258" s="9">
        <f>[2]หน้าผ้า!E267</f>
        <v>0</v>
      </c>
      <c r="D258" s="13">
        <f>[2]หน้าผ้า!F267</f>
        <v>0</v>
      </c>
      <c r="E258" s="9">
        <f>[2]หน้าผ้า!G267</f>
        <v>21</v>
      </c>
      <c r="F258" s="9">
        <f>[2]หน้าผ้า!H267</f>
        <v>39</v>
      </c>
      <c r="G258" s="9">
        <f>[2]หน้าผ้า!I267</f>
        <v>0</v>
      </c>
      <c r="H258" s="9">
        <f>[2]หน้าผ้า!J267</f>
        <v>0</v>
      </c>
      <c r="I258" s="9">
        <f>[2]หน้าผ้า!L267</f>
        <v>78</v>
      </c>
      <c r="J258" s="9" t="str">
        <f>[2]หน้าผ้า!M267</f>
        <v>±</v>
      </c>
      <c r="K258" s="9">
        <f>[2]หน้าผ้า!N267</f>
        <v>3</v>
      </c>
      <c r="L258" s="9">
        <f>[2]หน้าผ้า!R267</f>
        <v>0</v>
      </c>
      <c r="M258" s="10">
        <f>[2]หน้าผ้า!T267</f>
        <v>0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>
        <f>[2]หน้าผ้า!Z267</f>
        <v>0</v>
      </c>
      <c r="T258" s="12">
        <f>[2]หน้าผ้า!X267</f>
        <v>0</v>
      </c>
      <c r="U258" s="11">
        <f>[2]หน้าผ้า!AA267</f>
        <v>0</v>
      </c>
      <c r="V258" s="10">
        <f>[2]หน้าผ้า!AJ267</f>
        <v>0</v>
      </c>
      <c r="W258" s="10">
        <f>[2]หน้าผ้า!AL267</f>
        <v>0</v>
      </c>
      <c r="X258" s="10">
        <f>[2]หน้าผ้า!AM267</f>
        <v>0</v>
      </c>
      <c r="Y258" s="10">
        <f>[2]หน้าผ้า!AN267</f>
        <v>0</v>
      </c>
      <c r="Z258" s="9" t="str">
        <f>[2]หน้าผ้า!AO267</f>
        <v>WSWT2125700</v>
      </c>
      <c r="AA258" s="8" t="e">
        <f>[2]หน้าผ้า!AQ267</f>
        <v>#REF!</v>
      </c>
      <c r="AB258" s="8" t="e">
        <f>[2]หน้าผ้า!AR267</f>
        <v>#REF!</v>
      </c>
      <c r="AC258" s="8" t="e">
        <f>[2]หน้าผ้า!AS267</f>
        <v>#REF!</v>
      </c>
      <c r="AD258" s="8" t="e">
        <f>[2]หน้าผ้า!AT267</f>
        <v>#REF!</v>
      </c>
      <c r="AE258" s="8" t="e">
        <f>[2]หน้าผ้า!AU267</f>
        <v>#REF!</v>
      </c>
      <c r="AF258" s="8" t="str">
        <f>[2]หน้าผ้า!AI267</f>
        <v>ระบุในSD</v>
      </c>
      <c r="AG258" s="1" t="str">
        <f>[3]หน้าผ้า!DC270</f>
        <v>พร้อมส่ง</v>
      </c>
      <c r="AH258" s="1">
        <f>[2]หน้าผ้า!DL267</f>
        <v>0</v>
      </c>
      <c r="AI258" s="1">
        <f>[2]หน้าผ้า!DM267</f>
        <v>0</v>
      </c>
      <c r="AJ258" s="3">
        <f>[2]หน้าผ้า!DN267</f>
        <v>0</v>
      </c>
      <c r="AK258" s="3">
        <f>[2]หน้าผ้า!DQ267</f>
        <v>0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>
        <f>[2]หน้าผ้า!DU267</f>
        <v>0</v>
      </c>
      <c r="AP258" s="3">
        <f>[2]หน้าผ้า!DP267</f>
        <v>0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>
        <f>[2]หน้าผ้า!EC267</f>
        <v>0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 t="str">
        <f>[2]หน้าผ้า!BZ267</f>
        <v>WRWT210800/WRWT25650</v>
      </c>
      <c r="BD258" s="56">
        <f>[2]หน้าผ้า!CA267</f>
        <v>0</v>
      </c>
    </row>
    <row r="259" spans="1:56" ht="27.75" customHeight="1" x14ac:dyDescent="0.45">
      <c r="A259" s="3">
        <f>[2]หน้าผ้า!C268</f>
        <v>0</v>
      </c>
      <c r="B259" s="14">
        <f>[2]หน้าผ้า!B268</f>
        <v>0</v>
      </c>
      <c r="C259" s="9">
        <f>[2]หน้าผ้า!E268</f>
        <v>0</v>
      </c>
      <c r="D259" s="13">
        <f>[2]หน้าผ้า!F268</f>
        <v>0</v>
      </c>
      <c r="E259" s="9">
        <f>[2]หน้าผ้า!G268</f>
        <v>21</v>
      </c>
      <c r="F259" s="9">
        <f>[2]หน้าผ้า!H268</f>
        <v>37</v>
      </c>
      <c r="G259" s="9" t="str">
        <f>[2]หน้าผ้า!I268</f>
        <v>ขาว</v>
      </c>
      <c r="H259" s="9">
        <f>[2]หน้าผ้า!J268</f>
        <v>0</v>
      </c>
      <c r="I259" s="9">
        <f>[2]หน้าผ้า!L268</f>
        <v>67</v>
      </c>
      <c r="J259" s="9" t="str">
        <f>[2]หน้าผ้า!M268</f>
        <v>±</v>
      </c>
      <c r="K259" s="9">
        <f>[2]หน้าผ้า!N268</f>
        <v>5</v>
      </c>
      <c r="L259" s="9">
        <f>[2]หน้าผ้า!R268</f>
        <v>0</v>
      </c>
      <c r="M259" s="10">
        <f>[2]หน้าผ้า!T268</f>
        <v>0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>
        <f>[2]หน้าผ้า!Z268</f>
        <v>0</v>
      </c>
      <c r="T259" s="12">
        <f>[2]หน้าผ้า!X268</f>
        <v>0</v>
      </c>
      <c r="U259" s="11">
        <f>[2]หน้าผ้า!AA268</f>
        <v>0</v>
      </c>
      <c r="V259" s="10">
        <f>[2]หน้าผ้า!AJ268</f>
        <v>0</v>
      </c>
      <c r="W259" s="10">
        <f>[2]หน้าผ้า!AL268</f>
        <v>0</v>
      </c>
      <c r="X259" s="10">
        <f>[2]หน้าผ้า!AM268</f>
        <v>0</v>
      </c>
      <c r="Y259" s="10">
        <f>[2]หน้าผ้า!AN268</f>
        <v>0</v>
      </c>
      <c r="Z259" s="9" t="str">
        <f>[2]หน้าผ้า!AO268</f>
        <v>WSWT2125650</v>
      </c>
      <c r="AA259" s="8" t="e">
        <f>[2]หน้าผ้า!AQ268</f>
        <v>#REF!</v>
      </c>
      <c r="AB259" s="8" t="e">
        <f>[2]หน้าผ้า!AR268</f>
        <v>#REF!</v>
      </c>
      <c r="AC259" s="8" t="e">
        <f>[2]หน้าผ้า!AS268</f>
        <v>#REF!</v>
      </c>
      <c r="AD259" s="8" t="e">
        <f>[2]หน้าผ้า!AT268</f>
        <v>#REF!</v>
      </c>
      <c r="AE259" s="8" t="e">
        <f>[2]หน้าผ้า!AU268</f>
        <v>#REF!</v>
      </c>
      <c r="AF259" s="8" t="str">
        <f>[2]หน้าผ้า!AI268</f>
        <v>ระบุในSD</v>
      </c>
      <c r="AG259" s="1" t="str">
        <f>[3]หน้าผ้า!DC271</f>
        <v>พร้อมส่ง</v>
      </c>
      <c r="AH259" s="1">
        <f>[2]หน้าผ้า!DL268</f>
        <v>0</v>
      </c>
      <c r="AI259" s="1" t="str">
        <f>[2]หน้าผ้า!DM268</f>
        <v>Lead time</v>
      </c>
      <c r="AJ259" s="3">
        <f>[2]หน้าผ้า!DN268</f>
        <v>0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0</v>
      </c>
      <c r="AP259" s="3">
        <f>[2]หน้าผ้า!DP268</f>
        <v>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>
        <f>[2]หน้าผ้า!EC268</f>
        <v>0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 t="str">
        <f>[2]หน้าผ้า!BZ268</f>
        <v>WRWT25650/WRWT25650</v>
      </c>
      <c r="BD259" s="56">
        <f>[2]หน้าผ้า!CA268</f>
        <v>0</v>
      </c>
    </row>
    <row r="260" spans="1:56" ht="27.7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21</v>
      </c>
      <c r="F260" s="9">
        <f>[2]หน้าผ้า!H269</f>
        <v>37</v>
      </c>
      <c r="G260" s="9" t="str">
        <f>[2]หน้าผ้า!I269</f>
        <v>ขาวแถบใส5</v>
      </c>
      <c r="H260" s="9">
        <f>[2]หน้าผ้า!J269</f>
        <v>0</v>
      </c>
      <c r="I260" s="9">
        <f>[2]หน้าผ้า!L269</f>
        <v>67</v>
      </c>
      <c r="J260" s="9" t="str">
        <f>[2]หน้าผ้า!M269</f>
        <v>±</v>
      </c>
      <c r="K260" s="9">
        <f>[2]หน้าผ้า!N269</f>
        <v>5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 t="str">
        <f>[2]หน้าผ้า!AO269</f>
        <v>WSWTSCL052125650</v>
      </c>
      <c r="AA260" s="8" t="e">
        <f>[2]หน้าผ้า!AQ269</f>
        <v>#REF!</v>
      </c>
      <c r="AB260" s="8" t="e">
        <f>[2]หน้าผ้า!AR269</f>
        <v>#REF!</v>
      </c>
      <c r="AC260" s="8" t="e">
        <f>[2]หน้าผ้า!AS269</f>
        <v>#REF!</v>
      </c>
      <c r="AD260" s="8" t="e">
        <f>[2]หน้าผ้า!AT269</f>
        <v>#REF!</v>
      </c>
      <c r="AE260" s="8" t="e">
        <f>[2]หน้าผ้า!AU269</f>
        <v>#REF!</v>
      </c>
      <c r="AF260" s="8" t="str">
        <f>[2]หน้าผ้า!AI269</f>
        <v>ระบุในSD</v>
      </c>
      <c r="AG260" s="1" t="str">
        <f>[3]หน้าผ้า!DC272</f>
        <v>รอตัด</v>
      </c>
      <c r="AH260" s="1">
        <f>[2]หน้าผ้า!DL269</f>
        <v>0</v>
      </c>
      <c r="AI260" s="1" t="str">
        <f>[2]หน้าผ้า!DM269</f>
        <v>Lead time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 t="str">
        <f>[2]หน้าผ้า!BZ269</f>
        <v>WRWT25650/WRCL25680</v>
      </c>
      <c r="BD260" s="56">
        <f>[2]หน้าผ้า!CA269</f>
        <v>0</v>
      </c>
    </row>
    <row r="261" spans="1:56" ht="27.7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21</v>
      </c>
      <c r="F261" s="9">
        <f>[2]หน้าผ้า!H270</f>
        <v>37</v>
      </c>
      <c r="G261" s="9" t="str">
        <f>[2]หน้าผ้า!I270</f>
        <v>ขาว</v>
      </c>
      <c r="H261" s="9">
        <f>[2]หน้าผ้า!J270</f>
        <v>0</v>
      </c>
      <c r="I261" s="9">
        <f>[2]หน้าผ้า!L270</f>
        <v>83</v>
      </c>
      <c r="J261" s="9" t="str">
        <f>[2]หน้าผ้า!M270</f>
        <v>±</v>
      </c>
      <c r="K261" s="9">
        <f>[2]หน้าผ้า!N270</f>
        <v>5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>
        <f>[2]หน้าผ้า!Z270</f>
        <v>0</v>
      </c>
      <c r="T261" s="12">
        <f>[2]หน้าผ้า!X270</f>
        <v>0</v>
      </c>
      <c r="U261" s="11">
        <f>[2]หน้าผ้า!AA270</f>
        <v>0</v>
      </c>
      <c r="V261" s="10">
        <f>[2]หน้าผ้า!AJ270</f>
        <v>0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 t="str">
        <f>[2]หน้าผ้า!AO270</f>
        <v>WSWT2125800</v>
      </c>
      <c r="AA261" s="8" t="e">
        <f>[2]หน้าผ้า!AQ270</f>
        <v>#REF!</v>
      </c>
      <c r="AB261" s="8" t="e">
        <f>[2]หน้าผ้า!AR270</f>
        <v>#REF!</v>
      </c>
      <c r="AC261" s="8" t="e">
        <f>[2]หน้าผ้า!AS270</f>
        <v>#REF!</v>
      </c>
      <c r="AD261" s="8" t="e">
        <f>[2]หน้าผ้า!AT270</f>
        <v>#REF!</v>
      </c>
      <c r="AE261" s="8" t="e">
        <f>[2]หน้าผ้า!AU270</f>
        <v>#REF!</v>
      </c>
      <c r="AF261" s="8" t="str">
        <f>[2]หน้าผ้า!AI270</f>
        <v>ระบุในSD</v>
      </c>
      <c r="AG261" s="1" t="str">
        <f>[3]หน้าผ้า!DC273</f>
        <v>ยังไม่ได้พิมพ์</v>
      </c>
      <c r="AH261" s="1">
        <f>[2]หน้าผ้า!DL270</f>
        <v>0</v>
      </c>
      <c r="AI261" s="1">
        <f>[2]หน้าผ้า!DM270</f>
        <v>0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 t="str">
        <f>[2]หน้าผ้า!BZ270</f>
        <v>WRWT210800/WRWT25800</v>
      </c>
      <c r="BD261" s="56">
        <f>[2]หน้าผ้า!CA270</f>
        <v>0</v>
      </c>
    </row>
    <row r="262" spans="1:56" ht="27.75" customHeight="1" x14ac:dyDescent="0.45">
      <c r="A262" s="3">
        <f>[2]หน้าผ้า!C271</f>
        <v>45876</v>
      </c>
      <c r="B262" s="14" t="str">
        <f>[2]หน้าผ้า!B271</f>
        <v>MK68-000977</v>
      </c>
      <c r="C262" s="9" t="str">
        <f>[2]หน้าผ้า!E271</f>
        <v>บจก.เอพีเอ็ม อะโกร</v>
      </c>
      <c r="D262" s="13" t="str">
        <f>[2]หน้าผ้า!F271</f>
        <v>โมโม่ 4131</v>
      </c>
      <c r="E262" s="9">
        <f>[2]หน้าผ้า!G271</f>
        <v>21</v>
      </c>
      <c r="F262" s="9">
        <f>[2]หน้าผ้า!H271</f>
        <v>38</v>
      </c>
      <c r="G262" s="9" t="str">
        <f>[2]หน้าผ้า!I271</f>
        <v>ขาว</v>
      </c>
      <c r="H262" s="9" t="str">
        <f>[2]หน้าผ้า!J271</f>
        <v>ใส</v>
      </c>
      <c r="I262" s="9">
        <f>[2]หน้าผ้า!L271</f>
        <v>102</v>
      </c>
      <c r="J262" s="9" t="str">
        <f>[2]หน้าผ้า!M271</f>
        <v>±</v>
      </c>
      <c r="K262" s="9">
        <f>[2]หน้าผ้า!N271</f>
        <v>5</v>
      </c>
      <c r="L262" s="9" t="str">
        <f>[2]หน้าผ้า!R271</f>
        <v>จับจีบ</v>
      </c>
      <c r="M262" s="10">
        <f>[2]หน้าผ้า!T271</f>
        <v>22</v>
      </c>
      <c r="N262" s="9">
        <f>[2]หน้าผ้า!U271</f>
        <v>40</v>
      </c>
      <c r="O262" s="9">
        <f>[2]หน้าผ้า!V271</f>
        <v>40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 t="str">
        <f>[2]หน้าผ้า!Z271</f>
        <v>500กระสอบแบน</v>
      </c>
      <c r="T262" s="12">
        <f>[2]หน้าผ้า!X271</f>
        <v>45926</v>
      </c>
      <c r="U262" s="11">
        <f>[2]หน้าผ้า!AA271</f>
        <v>3000</v>
      </c>
      <c r="V262" s="10">
        <f>[2]หน้าผ้า!AJ271</f>
        <v>3000</v>
      </c>
      <c r="W262" s="10">
        <f>[2]หน้าผ้า!AL271</f>
        <v>0</v>
      </c>
      <c r="X262" s="10">
        <f>[2]หน้าผ้า!AM271</f>
        <v>3175</v>
      </c>
      <c r="Y262" s="10">
        <f>[2]หน้าผ้า!AN271</f>
        <v>0</v>
      </c>
      <c r="Z262" s="9" t="str">
        <f>[2]หน้าผ้า!AO271</f>
        <v>WSWT2121670SM</v>
      </c>
      <c r="AA262" s="8">
        <f>[2]หน้าผ้า!AQ271</f>
        <v>0</v>
      </c>
      <c r="AB262" s="8">
        <f>[2]หน้าผ้า!AR271</f>
        <v>0</v>
      </c>
      <c r="AC262" s="8">
        <f>[2]หน้าผ้า!AS271</f>
        <v>0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 t="str">
        <f>[3]หน้าผ้า!DC274</f>
        <v>ยังไม่ได้พิมพ์</v>
      </c>
      <c r="AH262" s="1" t="str">
        <f>[2]หน้าผ้า!DL271</f>
        <v>P8</v>
      </c>
      <c r="AI262" s="1">
        <f>[2]หน้าผ้า!DM271</f>
        <v>4</v>
      </c>
      <c r="AJ262" s="3">
        <f>[2]หน้าผ้า!DN271</f>
        <v>45926</v>
      </c>
      <c r="AK262" s="3">
        <f>[2]หน้าผ้า!DQ271</f>
        <v>45922</v>
      </c>
      <c r="AL262" s="3">
        <f>[2]หน้าผ้า!DR271</f>
        <v>45916</v>
      </c>
      <c r="AM262" s="3">
        <f>[2]หน้าผ้า!DS271</f>
        <v>45923</v>
      </c>
      <c r="AN262" s="3">
        <f>[2]หน้าผ้า!DT271</f>
        <v>45924</v>
      </c>
      <c r="AO262" s="3">
        <f>[2]หน้าผ้า!DU271</f>
        <v>45924</v>
      </c>
      <c r="AP262" s="3">
        <f>[2]หน้าผ้า!DP271</f>
        <v>45921</v>
      </c>
      <c r="AQ262" s="3">
        <f>[2]หน้าผ้า!DW271</f>
        <v>45925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 t="str">
        <f>[2]หน้าผ้า!EC271</f>
        <v>งานเคลือบ+พิมพ์</v>
      </c>
      <c r="AX262" s="2" t="str">
        <f>[2]หน้าผ้า!ED271</f>
        <v xml:space="preserve"> /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 t="str">
        <f>[2]หน้าผ้า!BZ271</f>
        <v>WRWT21670/WRWT21670</v>
      </c>
      <c r="BD262" s="56">
        <f>[2]หน้าผ้า!CA271</f>
        <v>0</v>
      </c>
    </row>
    <row r="263" spans="1:56" ht="27.75" customHeight="1" x14ac:dyDescent="0.45">
      <c r="A263" s="3">
        <f>[2]หน้าผ้า!C272</f>
        <v>45919</v>
      </c>
      <c r="B263" s="14" t="str">
        <f>[2]หน้าผ้า!B272</f>
        <v>MK68-001144</v>
      </c>
      <c r="C263" s="9" t="str">
        <f>[2]หน้าผ้า!E272</f>
        <v>บจก.หนองบัวฟีด</v>
      </c>
      <c r="D263" s="13" t="str">
        <f>[2]หน้าผ้า!F272</f>
        <v>ยูนิคอร์นฟิช 101-102</v>
      </c>
      <c r="E263" s="9">
        <f>[2]หน้าผ้า!G272</f>
        <v>21</v>
      </c>
      <c r="F263" s="9">
        <f>[2]หน้าผ้า!H272</f>
        <v>37</v>
      </c>
      <c r="G263" s="9" t="str">
        <f>[2]หน้าผ้า!I272</f>
        <v>ขาว</v>
      </c>
      <c r="H263" s="9" t="str">
        <f>[2]หน้าผ้า!J272</f>
        <v>ใส</v>
      </c>
      <c r="I263" s="9">
        <f>[2]หน้าผ้า!L272</f>
        <v>100</v>
      </c>
      <c r="J263" s="9" t="str">
        <f>[2]หน้าผ้า!M272</f>
        <v>±</v>
      </c>
      <c r="K263" s="9">
        <f>[2]หน้าผ้า!N272</f>
        <v>5</v>
      </c>
      <c r="L263" s="9" t="str">
        <f>[2]หน้าผ้า!R272</f>
        <v>บิด</v>
      </c>
      <c r="M263" s="10">
        <f>[2]หน้าผ้า!T272</f>
        <v>22</v>
      </c>
      <c r="N263" s="9">
        <f>[2]หน้าผ้า!U272</f>
        <v>40</v>
      </c>
      <c r="O263" s="9">
        <f>[2]หน้าผ้า!V272</f>
        <v>40</v>
      </c>
      <c r="P263" s="10">
        <f>[2]หน้าผ้า!AB272</f>
        <v>217.10408191999997</v>
      </c>
      <c r="Q263" s="10">
        <f>[2]หน้าผ้า!AC272</f>
        <v>0</v>
      </c>
      <c r="R263" s="10">
        <f>[2]หน้าผ้า!AD272</f>
        <v>217.10408191999997</v>
      </c>
      <c r="S263" s="9" t="str">
        <f>[2]หน้าผ้า!Z272</f>
        <v>500กระสอบ</v>
      </c>
      <c r="T263" s="12">
        <f>[2]หน้าผ้า!X272</f>
        <v>45926</v>
      </c>
      <c r="U263" s="11">
        <f>[2]หน้าผ้า!AA272</f>
        <v>10000</v>
      </c>
      <c r="V263" s="10">
        <f>[2]หน้าผ้า!AJ272</f>
        <v>0</v>
      </c>
      <c r="W263" s="10">
        <f>[2]หน้าผ้า!AL272</f>
        <v>10000</v>
      </c>
      <c r="X263" s="10">
        <f>[2]หน้าผ้า!AM272</f>
        <v>10500</v>
      </c>
      <c r="Y263" s="10">
        <f>[2]หน้าผ้า!AN272</f>
        <v>0</v>
      </c>
      <c r="Z263" s="9" t="str">
        <f>[2]หน้าผ้า!AO272</f>
        <v>WSWT2121670SM</v>
      </c>
      <c r="AA263" s="8">
        <f>[2]หน้าผ้า!AQ272</f>
        <v>0</v>
      </c>
      <c r="AB263" s="8">
        <f>[2]หน้าผ้า!AR272</f>
        <v>0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 t="str">
        <f>[3]หน้าผ้า!DC275</f>
        <v>พร้อมส่ง</v>
      </c>
      <c r="AH263" s="1" t="str">
        <f>[2]หน้าผ้า!DL272</f>
        <v>P8</v>
      </c>
      <c r="AI263" s="1">
        <f>[2]หน้าผ้า!DM272</f>
        <v>4</v>
      </c>
      <c r="AJ263" s="3">
        <f>[2]หน้าผ้า!DN272</f>
        <v>45926</v>
      </c>
      <c r="AK263" s="3">
        <f>[2]หน้าผ้า!DQ272</f>
        <v>45922</v>
      </c>
      <c r="AL263" s="3">
        <f>[2]หน้าผ้า!DR272</f>
        <v>45916</v>
      </c>
      <c r="AM263" s="3">
        <f>[2]หน้าผ้า!DS272</f>
        <v>45923</v>
      </c>
      <c r="AN263" s="3">
        <f>[2]หน้าผ้า!DT272</f>
        <v>45924</v>
      </c>
      <c r="AO263" s="3">
        <f>[2]หน้าผ้า!DU272</f>
        <v>45924</v>
      </c>
      <c r="AP263" s="3">
        <f>[2]หน้าผ้า!DP272</f>
        <v>45921</v>
      </c>
      <c r="AQ263" s="3">
        <f>[2]หน้าผ้า!DW272</f>
        <v>45925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 t="str">
        <f>[2]หน้าผ้า!EC272</f>
        <v>งานเคลือบ+พิมพ์</v>
      </c>
      <c r="AX263" s="2" t="str">
        <f>[2]หน้าผ้า!ED272</f>
        <v xml:space="preserve"> /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 t="str">
        <f>[2]หน้าผ้า!BZ272</f>
        <v>WRWT21670/WRWT21670</v>
      </c>
      <c r="BD263" s="56">
        <f>[2]หน้าผ้า!CA272</f>
        <v>0</v>
      </c>
    </row>
    <row r="264" spans="1:56" ht="27.75" customHeight="1" x14ac:dyDescent="0.45">
      <c r="A264" s="3">
        <f>[2]หน้าผ้า!C273</f>
        <v>45919</v>
      </c>
      <c r="B264" s="14" t="str">
        <f>[2]หน้าผ้า!B273</f>
        <v>MK68-001137</v>
      </c>
      <c r="C264" s="9" t="str">
        <f>[2]หน้าผ้า!E273</f>
        <v>บจก.ทีเจที เทรดเดอร์</v>
      </c>
      <c r="D264" s="13" t="str">
        <f>[2]หน้าผ้า!F273</f>
        <v>เอ็มเค 912W</v>
      </c>
      <c r="E264" s="9">
        <f>[2]หน้าผ้า!G273</f>
        <v>21</v>
      </c>
      <c r="F264" s="9">
        <f>[2]หน้าผ้า!H273</f>
        <v>40</v>
      </c>
      <c r="G264" s="9" t="str">
        <f>[2]หน้าผ้า!I273</f>
        <v>ขาว</v>
      </c>
      <c r="H264" s="9" t="str">
        <f>[2]หน้าผ้า!J273</f>
        <v>ใส</v>
      </c>
      <c r="I264" s="9">
        <f>[2]หน้าผ้า!L273</f>
        <v>108</v>
      </c>
      <c r="J264" s="9" t="str">
        <f>[2]หน้าผ้า!M273</f>
        <v>±</v>
      </c>
      <c r="K264" s="9">
        <f>[2]หน้าผ้า!N273</f>
        <v>5</v>
      </c>
      <c r="L264" s="9" t="str">
        <f>[2]หน้าผ้า!R273</f>
        <v>บิด</v>
      </c>
      <c r="M264" s="10" t="str">
        <f>[2]หน้าผ้า!T273</f>
        <v>ไม่สวมถุงใน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 t="str">
        <f>[2]หน้าผ้า!Z273</f>
        <v>500กระสอบ</v>
      </c>
      <c r="T264" s="12">
        <f>[2]หน้าผ้า!X273</f>
        <v>45929</v>
      </c>
      <c r="U264" s="11">
        <f>[2]หน้าผ้า!AA273</f>
        <v>4000</v>
      </c>
      <c r="V264" s="10">
        <f>[2]หน้าผ้า!AJ273</f>
        <v>0</v>
      </c>
      <c r="W264" s="10">
        <f>[2]หน้าผ้า!AL273</f>
        <v>4000</v>
      </c>
      <c r="X264" s="10">
        <f>[2]หน้าผ้า!AM273</f>
        <v>0</v>
      </c>
      <c r="Y264" s="10">
        <f>[2]หน้าผ้า!AN273</f>
        <v>4200</v>
      </c>
      <c r="Z264" s="9" t="str">
        <f>[2]หน้าผ้า!AO273</f>
        <v>WSWT2121670SM</v>
      </c>
      <c r="AA264" s="8">
        <f>[2]หน้าผ้า!AQ273</f>
        <v>4638.0400000000009</v>
      </c>
      <c r="AB264" s="8">
        <f>[2]หน้าผ้า!AR273</f>
        <v>4638.0400000000009</v>
      </c>
      <c r="AC264" s="8">
        <f>[2]หน้าผ้า!AS273</f>
        <v>0</v>
      </c>
      <c r="AD264" s="8">
        <f>[2]หน้าผ้า!AT273</f>
        <v>4638.0400000000009</v>
      </c>
      <c r="AE264" s="8">
        <f>[2]หน้าผ้า!AU273</f>
        <v>0</v>
      </c>
      <c r="AF264" s="8">
        <f>[2]หน้าผ้า!AI273</f>
        <v>0</v>
      </c>
      <c r="AG264" s="1" t="str">
        <f>[3]หน้าผ้า!DC276</f>
        <v>ยังไม่ได้พิมพ์</v>
      </c>
      <c r="AH264" s="1" t="str">
        <f>[2]หน้าผ้า!DL273</f>
        <v>P8</v>
      </c>
      <c r="AI264" s="1">
        <f>[2]หน้าผ้า!DM273</f>
        <v>4</v>
      </c>
      <c r="AJ264" s="3">
        <f>[2]หน้าผ้า!DN273</f>
        <v>45929</v>
      </c>
      <c r="AK264" s="3">
        <f>[2]หน้าผ้า!DQ273</f>
        <v>45925</v>
      </c>
      <c r="AL264" s="3">
        <f>[2]หน้าผ้า!DR273</f>
        <v>45919</v>
      </c>
      <c r="AM264" s="3">
        <f>[2]หน้าผ้า!DS273</f>
        <v>45926</v>
      </c>
      <c r="AN264" s="3">
        <f>[2]หน้าผ้า!DT273</f>
        <v>45927</v>
      </c>
      <c r="AO264" s="3">
        <f>[2]หน้าผ้า!DU273</f>
        <v>45927</v>
      </c>
      <c r="AP264" s="3">
        <f>[2]หน้าผ้า!DP273</f>
        <v>45924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 t="str">
        <f>[2]หน้าผ้า!EC273</f>
        <v>งานเคลือบ+พิมพ์</v>
      </c>
      <c r="AX264" s="2" t="str">
        <f>[2]หน้าผ้า!ED273</f>
        <v xml:space="preserve"> /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 t="str">
        <f>[2]หน้าผ้า!BZ273</f>
        <v>WRWT21670/WRWT21670</v>
      </c>
      <c r="BD264" s="56">
        <f>[2]หน้าผ้า!CA273</f>
        <v>0</v>
      </c>
    </row>
    <row r="265" spans="1:56" ht="27.75" customHeight="1" x14ac:dyDescent="0.45">
      <c r="A265" s="3">
        <f>[2]หน้าผ้า!C274</f>
        <v>45911</v>
      </c>
      <c r="B265" s="14" t="str">
        <f>[2]หน้าผ้า!B274</f>
        <v>MK68-001100</v>
      </c>
      <c r="C265" s="9" t="str">
        <f>[2]หน้าผ้า!E274</f>
        <v>บจก.เอพีเอ็ม อะโกร</v>
      </c>
      <c r="D265" s="13" t="str">
        <f>[2]หน้าผ้า!F274</f>
        <v>ฟีล กู๊ด 8133</v>
      </c>
      <c r="E265" s="9">
        <f>[2]หน้าผ้า!G274</f>
        <v>21</v>
      </c>
      <c r="F265" s="9">
        <f>[2]หน้าผ้า!H274</f>
        <v>40</v>
      </c>
      <c r="G265" s="9" t="str">
        <f>[2]หน้าผ้า!I274</f>
        <v>ขาว</v>
      </c>
      <c r="H265" s="9" t="str">
        <f>[2]หน้าผ้า!J274</f>
        <v>ใส</v>
      </c>
      <c r="I265" s="9">
        <f>[2]หน้าผ้า!L274</f>
        <v>108</v>
      </c>
      <c r="J265" s="9" t="str">
        <f>[2]หน้าผ้า!M274</f>
        <v>±</v>
      </c>
      <c r="K265" s="9">
        <f>[2]หน้าผ้า!N274</f>
        <v>5</v>
      </c>
      <c r="L265" s="9" t="str">
        <f>[2]หน้าผ้า!R274</f>
        <v>จับจีบ</v>
      </c>
      <c r="M265" s="10">
        <f>[2]หน้าผ้า!T274</f>
        <v>22</v>
      </c>
      <c r="N265" s="9">
        <f>[2]หน้าผ้า!U274</f>
        <v>42</v>
      </c>
      <c r="O265" s="9">
        <f>[2]หน้าผ้า!V274</f>
        <v>40</v>
      </c>
      <c r="P265" s="10">
        <f>[2]หน้าผ้า!AB274</f>
        <v>68.387785804799989</v>
      </c>
      <c r="Q265" s="10">
        <f>[2]หน้าผ้า!AC274</f>
        <v>0</v>
      </c>
      <c r="R265" s="10">
        <f>[2]หน้าผ้า!AD274</f>
        <v>68.387785804799989</v>
      </c>
      <c r="S265" s="9" t="str">
        <f>[2]หน้าผ้า!Z274</f>
        <v>500กระสอบแบน</v>
      </c>
      <c r="T265" s="12">
        <f>[2]หน้าผ้า!X274</f>
        <v>45947</v>
      </c>
      <c r="U265" s="11">
        <f>[2]หน้าผ้า!AA274</f>
        <v>3000</v>
      </c>
      <c r="V265" s="10">
        <f>[2]หน้าผ้า!AJ274</f>
        <v>0</v>
      </c>
      <c r="W265" s="10">
        <f>[2]หน้าผ้า!AL274</f>
        <v>3000</v>
      </c>
      <c r="X265" s="10">
        <f>[2]หน้าผ้า!AM274</f>
        <v>0</v>
      </c>
      <c r="Y265" s="10">
        <f>[2]หน้าผ้า!AN274</f>
        <v>3150</v>
      </c>
      <c r="Z265" s="9" t="str">
        <f>[2]หน้าผ้า!AO274</f>
        <v>WSWT2121670SM</v>
      </c>
      <c r="AA265" s="8">
        <f>[2]หน้าผ้า!AQ274</f>
        <v>3478.5300000000007</v>
      </c>
      <c r="AB265" s="8">
        <f>[2]หน้าผ้า!AR274</f>
        <v>3478.5300000000007</v>
      </c>
      <c r="AC265" s="8">
        <f>[2]หน้าผ้า!AS274</f>
        <v>0</v>
      </c>
      <c r="AD265" s="8">
        <f>[2]หน้าผ้า!AT274</f>
        <v>3478.5300000000007</v>
      </c>
      <c r="AE265" s="8">
        <f>[2]หน้าผ้า!AU274</f>
        <v>0</v>
      </c>
      <c r="AF265" s="8">
        <f>[2]หน้าผ้า!AI274</f>
        <v>0</v>
      </c>
      <c r="AG265" s="1" t="str">
        <f>[3]หน้าผ้า!DC277</f>
        <v>พิมพ์ไม่ครบ</v>
      </c>
      <c r="AH265" s="1" t="str">
        <f>[2]หน้าผ้า!DL274</f>
        <v>P8</v>
      </c>
      <c r="AI265" s="1">
        <f>[2]หน้าผ้า!DM274</f>
        <v>4</v>
      </c>
      <c r="AJ265" s="3">
        <f>[2]หน้าผ้า!DN274</f>
        <v>45947</v>
      </c>
      <c r="AK265" s="3">
        <f>[2]หน้าผ้า!DQ274</f>
        <v>45943</v>
      </c>
      <c r="AL265" s="3">
        <f>[2]หน้าผ้า!DR274</f>
        <v>45937</v>
      </c>
      <c r="AM265" s="3">
        <f>[2]หน้าผ้า!DS274</f>
        <v>45944</v>
      </c>
      <c r="AN265" s="3">
        <f>[2]หน้าผ้า!DT274</f>
        <v>45945</v>
      </c>
      <c r="AO265" s="3">
        <f>[2]หน้าผ้า!DU274</f>
        <v>45945</v>
      </c>
      <c r="AP265" s="3">
        <f>[2]หน้าผ้า!DP274</f>
        <v>45942</v>
      </c>
      <c r="AQ265" s="3">
        <f>[2]หน้าผ้า!DW274</f>
        <v>45946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 t="str">
        <f>[2]หน้าผ้า!EC274</f>
        <v>งานเคลือบ+พิมพ์</v>
      </c>
      <c r="AX265" s="2" t="str">
        <f>[2]หน้าผ้า!ED274</f>
        <v xml:space="preserve"> /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 t="str">
        <f>[2]หน้าผ้า!BZ274</f>
        <v>WRWT21670/WRWT21670</v>
      </c>
      <c r="BD265" s="56">
        <f>[2]หน้าผ้า!CA274</f>
        <v>0</v>
      </c>
    </row>
    <row r="266" spans="1:56" ht="27.75" customHeight="1" x14ac:dyDescent="0.45">
      <c r="A266" s="3">
        <f>[2]หน้าผ้า!C275</f>
        <v>45876</v>
      </c>
      <c r="B266" s="14" t="str">
        <f>[2]หน้าผ้า!B275</f>
        <v>MK68-000982</v>
      </c>
      <c r="C266" s="9" t="str">
        <f>[2]หน้าผ้า!E275</f>
        <v>บจก.เอพีเอ็ม อะโกร</v>
      </c>
      <c r="D266" s="13" t="str">
        <f>[2]หน้าผ้า!F275</f>
        <v>ฟีล กู๊ด 893</v>
      </c>
      <c r="E266" s="9">
        <f>[2]หน้าผ้า!G275</f>
        <v>21</v>
      </c>
      <c r="F266" s="9">
        <f>[2]หน้าผ้า!H275</f>
        <v>40</v>
      </c>
      <c r="G266" s="9" t="str">
        <f>[2]หน้าผ้า!I275</f>
        <v>ขาว</v>
      </c>
      <c r="H266" s="9" t="str">
        <f>[2]หน้าผ้า!J275</f>
        <v>ใส</v>
      </c>
      <c r="I266" s="9">
        <f>[2]หน้าผ้า!L275</f>
        <v>108</v>
      </c>
      <c r="J266" s="9" t="str">
        <f>[2]หน้าผ้า!M275</f>
        <v>±</v>
      </c>
      <c r="K266" s="9">
        <f>[2]หน้าผ้า!N275</f>
        <v>5</v>
      </c>
      <c r="L266" s="9" t="str">
        <f>[2]หน้าผ้า!R275</f>
        <v>บิด</v>
      </c>
      <c r="M266" s="10">
        <f>[2]หน้าผ้า!T275</f>
        <v>22</v>
      </c>
      <c r="N266" s="9">
        <f>[2]หน้าผ้า!U275</f>
        <v>42</v>
      </c>
      <c r="O266" s="9">
        <f>[2]หน้าผ้า!V275</f>
        <v>40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 t="str">
        <f>[2]หน้าผ้า!Z275</f>
        <v>500กระสอบ</v>
      </c>
      <c r="T266" s="12">
        <f>[2]หน้าผ้า!X275</f>
        <v>45961</v>
      </c>
      <c r="U266" s="11">
        <f>[2]หน้าผ้า!AA275</f>
        <v>3000</v>
      </c>
      <c r="V266" s="10">
        <f>[2]หน้าผ้า!AJ275</f>
        <v>3000</v>
      </c>
      <c r="W266" s="10">
        <f>[2]หน้าผ้า!AL275</f>
        <v>0</v>
      </c>
      <c r="X266" s="10">
        <f>[2]หน้าผ้า!AM275</f>
        <v>3540</v>
      </c>
      <c r="Y266" s="10">
        <f>[2]หน้าผ้า!AN275</f>
        <v>0</v>
      </c>
      <c r="Z266" s="9" t="str">
        <f>[2]หน้าผ้า!AO275</f>
        <v>WSWT2121670SM</v>
      </c>
      <c r="AA266" s="8">
        <f>[2]หน้าผ้า!AQ275</f>
        <v>0</v>
      </c>
      <c r="AB266" s="8">
        <f>[2]หน้าผ้า!AR275</f>
        <v>0</v>
      </c>
      <c r="AC266" s="8">
        <f>[2]หน้าผ้า!AS275</f>
        <v>0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 t="str">
        <f>[3]หน้าผ้า!DC278</f>
        <v>ยังไม่ได้พิมพ์</v>
      </c>
      <c r="AH266" s="1" t="str">
        <f>[2]หน้าผ้า!DL275</f>
        <v>P8</v>
      </c>
      <c r="AI266" s="1">
        <f>[2]หน้าผ้า!DM275</f>
        <v>4</v>
      </c>
      <c r="AJ266" s="3">
        <f>[2]หน้าผ้า!DN275</f>
        <v>45961</v>
      </c>
      <c r="AK266" s="3">
        <f>[2]หน้าผ้า!DQ275</f>
        <v>45957</v>
      </c>
      <c r="AL266" s="3">
        <f>[2]หน้าผ้า!DR275</f>
        <v>45951</v>
      </c>
      <c r="AM266" s="3">
        <f>[2]หน้าผ้า!DS275</f>
        <v>45958</v>
      </c>
      <c r="AN266" s="3">
        <f>[2]หน้าผ้า!DT275</f>
        <v>45959</v>
      </c>
      <c r="AO266" s="3">
        <f>[2]หน้าผ้า!DU275</f>
        <v>45959</v>
      </c>
      <c r="AP266" s="3">
        <f>[2]หน้าผ้า!DP275</f>
        <v>45956</v>
      </c>
      <c r="AQ266" s="3">
        <f>[2]หน้าผ้า!DW275</f>
        <v>45960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 t="str">
        <f>[2]หน้าผ้า!EC275</f>
        <v>งานเคลือบ+พิมพ์</v>
      </c>
      <c r="AX266" s="2" t="str">
        <f>[2]หน้าผ้า!ED275</f>
        <v xml:space="preserve"> /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 t="str">
        <f>[2]หน้าผ้า!BZ275</f>
        <v>WRWT21670/WRWT21670</v>
      </c>
      <c r="BD266" s="56">
        <f>[2]หน้าผ้า!CA275</f>
        <v>0</v>
      </c>
    </row>
    <row r="267" spans="1:56" ht="27.75" customHeight="1" x14ac:dyDescent="0.45">
      <c r="A267" s="3">
        <f>[2]หน้าผ้า!C276</f>
        <v>45911</v>
      </c>
      <c r="B267" s="14" t="str">
        <f>[2]หน้าผ้า!B276</f>
        <v>MK68-001101</v>
      </c>
      <c r="C267" s="9" t="str">
        <f>[2]หน้าผ้า!E276</f>
        <v>บจก.เอพีเอ็ม อะโกร</v>
      </c>
      <c r="D267" s="13" t="str">
        <f>[2]หน้าผ้า!F276</f>
        <v>ฟีล กู๊ด 8132</v>
      </c>
      <c r="E267" s="9">
        <f>[2]หน้าผ้า!G276</f>
        <v>21</v>
      </c>
      <c r="F267" s="9">
        <f>[2]หน้าผ้า!H276</f>
        <v>40</v>
      </c>
      <c r="G267" s="9" t="str">
        <f>[2]หน้าผ้า!I276</f>
        <v>ขาว</v>
      </c>
      <c r="H267" s="9" t="str">
        <f>[2]หน้าผ้า!J276</f>
        <v>ใส</v>
      </c>
      <c r="I267" s="9">
        <f>[2]หน้าผ้า!L276</f>
        <v>108</v>
      </c>
      <c r="J267" s="9" t="str">
        <f>[2]หน้าผ้า!M276</f>
        <v>±</v>
      </c>
      <c r="K267" s="9">
        <f>[2]หน้าผ้า!N276</f>
        <v>5</v>
      </c>
      <c r="L267" s="9" t="str">
        <f>[2]หน้าผ้า!R276</f>
        <v>จับจีบ</v>
      </c>
      <c r="M267" s="10">
        <f>[2]หน้าผ้า!T276</f>
        <v>22</v>
      </c>
      <c r="N267" s="9">
        <f>[2]หน้าผ้า!U276</f>
        <v>42</v>
      </c>
      <c r="O267" s="9">
        <f>[2]หน้าผ้า!V276</f>
        <v>40</v>
      </c>
      <c r="P267" s="10">
        <f>[2]หน้าผ้า!AB276</f>
        <v>68.387785804799989</v>
      </c>
      <c r="Q267" s="10">
        <f>[2]หน้าผ้า!AC276</f>
        <v>0</v>
      </c>
      <c r="R267" s="10">
        <f>[2]หน้าผ้า!AD276</f>
        <v>68.387785804799989</v>
      </c>
      <c r="S267" s="9" t="str">
        <f>[2]หน้าผ้า!Z276</f>
        <v>500กระสอบแบน</v>
      </c>
      <c r="T267" s="12">
        <f>[2]หน้าผ้า!X276</f>
        <v>45961</v>
      </c>
      <c r="U267" s="11">
        <f>[2]หน้าผ้า!AA276</f>
        <v>3000</v>
      </c>
      <c r="V267" s="10">
        <f>[2]หน้าผ้า!AJ276</f>
        <v>0</v>
      </c>
      <c r="W267" s="10">
        <f>[2]หน้าผ้า!AL276</f>
        <v>3000</v>
      </c>
      <c r="X267" s="10">
        <f>[2]หน้าผ้า!AM276</f>
        <v>0</v>
      </c>
      <c r="Y267" s="10">
        <f>[2]หน้าผ้า!AN276</f>
        <v>3150</v>
      </c>
      <c r="Z267" s="9" t="str">
        <f>[2]หน้าผ้า!AO276</f>
        <v>WSWT2121670SM</v>
      </c>
      <c r="AA267" s="8">
        <f>[2]หน้าผ้า!AQ276</f>
        <v>3478.5300000000007</v>
      </c>
      <c r="AB267" s="8">
        <f>[2]หน้าผ้า!AR276</f>
        <v>3478.5300000000007</v>
      </c>
      <c r="AC267" s="8">
        <f>[2]หน้าผ้า!AS276</f>
        <v>0</v>
      </c>
      <c r="AD267" s="8">
        <f>[2]หน้าผ้า!AT276</f>
        <v>3478.5300000000007</v>
      </c>
      <c r="AE267" s="8">
        <f>[2]หน้าผ้า!AU276</f>
        <v>0</v>
      </c>
      <c r="AF267" s="8">
        <f>[2]หน้าผ้า!AI276</f>
        <v>0</v>
      </c>
      <c r="AG267" s="1" t="str">
        <f>[3]หน้าผ้า!DC279</f>
        <v>ยังไม่ได้พิมพ์</v>
      </c>
      <c r="AH267" s="1" t="str">
        <f>[2]หน้าผ้า!DL276</f>
        <v>P8</v>
      </c>
      <c r="AI267" s="1">
        <f>[2]หน้าผ้า!DM276</f>
        <v>4</v>
      </c>
      <c r="AJ267" s="3">
        <f>[2]หน้าผ้า!DN276</f>
        <v>45961</v>
      </c>
      <c r="AK267" s="3">
        <f>[2]หน้าผ้า!DQ276</f>
        <v>45957</v>
      </c>
      <c r="AL267" s="3">
        <f>[2]หน้าผ้า!DR276</f>
        <v>45951</v>
      </c>
      <c r="AM267" s="3">
        <f>[2]หน้าผ้า!DS276</f>
        <v>45958</v>
      </c>
      <c r="AN267" s="3">
        <f>[2]หน้าผ้า!DT276</f>
        <v>45959</v>
      </c>
      <c r="AO267" s="3">
        <f>[2]หน้าผ้า!DU276</f>
        <v>45959</v>
      </c>
      <c r="AP267" s="3">
        <f>[2]หน้าผ้า!DP276</f>
        <v>45956</v>
      </c>
      <c r="AQ267" s="3">
        <f>[2]หน้าผ้า!DW276</f>
        <v>45960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 t="str">
        <f>[2]หน้าผ้า!EC276</f>
        <v>งานเคลือบ+พิมพ์</v>
      </c>
      <c r="AX267" s="2" t="str">
        <f>[2]หน้าผ้า!ED276</f>
        <v xml:space="preserve"> /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 t="str">
        <f>[2]หน้าผ้า!BZ276</f>
        <v>WRWT21670/WRWT21670</v>
      </c>
      <c r="BD267" s="56">
        <f>[2]หน้าผ้า!CA276</f>
        <v>0</v>
      </c>
    </row>
    <row r="268" spans="1:56" ht="27.75" customHeight="1" x14ac:dyDescent="0.45">
      <c r="A268" s="3">
        <f>[2]หน้าผ้า!C277</f>
        <v>45920</v>
      </c>
      <c r="B268" s="14" t="str">
        <f>[2]หน้าผ้า!B277</f>
        <v>MK68-001146</v>
      </c>
      <c r="C268" s="9" t="str">
        <f>[2]หน้าผ้า!E277</f>
        <v>บจก.แอมโก้เวท</v>
      </c>
      <c r="D268" s="13" t="str">
        <f>[2]หน้าผ้า!F277</f>
        <v>วีโว่ 200</v>
      </c>
      <c r="E268" s="9">
        <f>[2]หน้าผ้า!G277</f>
        <v>21</v>
      </c>
      <c r="F268" s="9">
        <f>[2]หน้าผ้า!H277</f>
        <v>37</v>
      </c>
      <c r="G268" s="9" t="str">
        <f>[2]หน้าผ้า!I277</f>
        <v>ขาว</v>
      </c>
      <c r="H268" s="9" t="str">
        <f>[2]หน้าผ้า!J277</f>
        <v>ใส</v>
      </c>
      <c r="I268" s="9">
        <f>[2]หน้าผ้า!L277</f>
        <v>100</v>
      </c>
      <c r="J268" s="9" t="str">
        <f>[2]หน้าผ้า!M277</f>
        <v>±</v>
      </c>
      <c r="K268" s="9">
        <f>[2]หน้าผ้า!N277</f>
        <v>5</v>
      </c>
      <c r="L268" s="9" t="str">
        <f>[2]หน้าผ้า!R277</f>
        <v>บิด</v>
      </c>
      <c r="M268" s="10" t="str">
        <f>[2]หน้าผ้า!T277</f>
        <v>ไม่สวมถุงใน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 t="str">
        <f>[2]หน้าผ้า!Z277</f>
        <v>500กระสอบแบน</v>
      </c>
      <c r="T268" s="12">
        <f>[2]หน้าผ้า!X277</f>
        <v>45926</v>
      </c>
      <c r="U268" s="11">
        <f>[2]หน้าผ้า!AA277</f>
        <v>10000</v>
      </c>
      <c r="V268" s="10">
        <f>[2]หน้าผ้า!AJ277</f>
        <v>0</v>
      </c>
      <c r="W268" s="10">
        <f>[2]หน้าผ้า!AL277</f>
        <v>10000</v>
      </c>
      <c r="X268" s="10">
        <f>[2]หน้าผ้า!AM277</f>
        <v>6219</v>
      </c>
      <c r="Y268" s="10">
        <f>[2]หน้าผ้า!AN277</f>
        <v>3970.05</v>
      </c>
      <c r="Z268" s="9" t="str">
        <f>[2]หน้าผ้า!AO277</f>
        <v>WSWT2121670SM</v>
      </c>
      <c r="AA268" s="8">
        <f>[2]หน้าผ้า!AQ277</f>
        <v>4270.543084500001</v>
      </c>
      <c r="AB268" s="8">
        <f>[2]หน้าผ้า!AR277</f>
        <v>4270.543084500001</v>
      </c>
      <c r="AC268" s="8">
        <f>[2]หน้าผ้า!AS277</f>
        <v>0</v>
      </c>
      <c r="AD268" s="8">
        <f>[2]หน้าผ้า!AT277</f>
        <v>4270.543084500001</v>
      </c>
      <c r="AE268" s="8">
        <f>[2]หน้าผ้า!AU277</f>
        <v>0</v>
      </c>
      <c r="AF268" s="8">
        <f>[2]หน้าผ้า!AI277</f>
        <v>0</v>
      </c>
      <c r="AG268" s="1" t="str">
        <f>[3]หน้าผ้า!DC280</f>
        <v>ยังไม่ได้พิมพ์</v>
      </c>
      <c r="AH268" s="1" t="str">
        <f>[2]หน้าผ้า!DL277</f>
        <v>P8</v>
      </c>
      <c r="AI268" s="1">
        <f>[2]หน้าผ้า!DM277</f>
        <v>4</v>
      </c>
      <c r="AJ268" s="3">
        <f>[2]หน้าผ้า!DN277</f>
        <v>45926</v>
      </c>
      <c r="AK268" s="3">
        <f>[2]หน้าผ้า!DQ277</f>
        <v>45922</v>
      </c>
      <c r="AL268" s="3">
        <f>[2]หน้าผ้า!DR277</f>
        <v>45916</v>
      </c>
      <c r="AM268" s="3">
        <f>[2]หน้าผ้า!DS277</f>
        <v>45923</v>
      </c>
      <c r="AN268" s="3">
        <f>[2]หน้าผ้า!DT277</f>
        <v>45924</v>
      </c>
      <c r="AO268" s="3">
        <f>[2]หน้าผ้า!DU277</f>
        <v>45924</v>
      </c>
      <c r="AP268" s="3">
        <f>[2]หน้าผ้า!DP277</f>
        <v>45921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 t="str">
        <f>[2]หน้าผ้า!EC277</f>
        <v>งานเคลือบ+พิมพ์</v>
      </c>
      <c r="AX268" s="2" t="str">
        <f>[2]หน้าผ้า!ED277</f>
        <v xml:space="preserve"> /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 t="str">
        <f>[2]หน้าผ้า!BZ277</f>
        <v>WRWT21670/WRWT21670</v>
      </c>
      <c r="BD268" s="56">
        <f>[2]หน้าผ้า!CA277</f>
        <v>0</v>
      </c>
    </row>
    <row r="269" spans="1:56" ht="27.75" customHeight="1" x14ac:dyDescent="0.45">
      <c r="A269" s="3">
        <f>[2]หน้าผ้า!C278</f>
        <v>45920</v>
      </c>
      <c r="B269" s="14" t="str">
        <f>[2]หน้าผ้า!B278</f>
        <v>MK68-001146</v>
      </c>
      <c r="C269" s="9" t="str">
        <f>[2]หน้าผ้า!E278</f>
        <v>บจก.แอมโก้เวท</v>
      </c>
      <c r="D269" s="13" t="str">
        <f>[2]หน้าผ้า!F278</f>
        <v>แดนโกรวเจลาโต้(ฟ้า)</v>
      </c>
      <c r="E269" s="9">
        <f>[2]หน้าผ้า!G278</f>
        <v>21</v>
      </c>
      <c r="F269" s="9">
        <f>[2]หน้าผ้า!H278</f>
        <v>37</v>
      </c>
      <c r="G269" s="9" t="str">
        <f>[2]หน้าผ้า!I278</f>
        <v>ขาว</v>
      </c>
      <c r="H269" s="9" t="str">
        <f>[2]หน้าผ้า!J278</f>
        <v>ใส</v>
      </c>
      <c r="I269" s="9">
        <f>[2]หน้าผ้า!L278</f>
        <v>100</v>
      </c>
      <c r="J269" s="9" t="str">
        <f>[2]หน้าผ้า!M278</f>
        <v>±</v>
      </c>
      <c r="K269" s="9">
        <f>[2]หน้าผ้า!N278</f>
        <v>5</v>
      </c>
      <c r="L269" s="9" t="str">
        <f>[2]หน้าผ้า!R278</f>
        <v>บิด</v>
      </c>
      <c r="M269" s="10" t="str">
        <f>[2]หน้าผ้า!T278</f>
        <v>ไม่สวมถุงใน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 t="str">
        <f>[2]หน้าผ้า!Z278</f>
        <v>500กระสอบแบน</v>
      </c>
      <c r="T269" s="12">
        <f>[2]หน้าผ้า!X278</f>
        <v>45926</v>
      </c>
      <c r="U269" s="11">
        <f>[2]หน้าผ้า!AA278</f>
        <v>5000</v>
      </c>
      <c r="V269" s="10">
        <f>[2]หน้าผ้า!AJ278</f>
        <v>0</v>
      </c>
      <c r="W269" s="10">
        <f>[2]หน้าผ้า!AL278</f>
        <v>5000</v>
      </c>
      <c r="X269" s="10">
        <f>[2]หน้าผ้า!AM278</f>
        <v>0</v>
      </c>
      <c r="Y269" s="10">
        <f>[2]หน้าผ้า!AN278</f>
        <v>5250</v>
      </c>
      <c r="Z269" s="9" t="str">
        <f>[2]หน้าผ้า!AO278</f>
        <v>WSWT2121670SM</v>
      </c>
      <c r="AA269" s="8">
        <f>[2]หน้าผ้า!AQ278</f>
        <v>5378.4500000000007</v>
      </c>
      <c r="AB269" s="8">
        <f>[2]หน้าผ้า!AR278</f>
        <v>5378.4500000000007</v>
      </c>
      <c r="AC269" s="8">
        <f>[2]หน้าผ้า!AS278</f>
        <v>0</v>
      </c>
      <c r="AD269" s="8">
        <f>[2]หน้าผ้า!AT278</f>
        <v>5378.4500000000007</v>
      </c>
      <c r="AE269" s="8">
        <f>[2]หน้าผ้า!AU278</f>
        <v>0</v>
      </c>
      <c r="AF269" s="8">
        <f>[2]หน้าผ้า!AI278</f>
        <v>0</v>
      </c>
      <c r="AG269" s="1" t="str">
        <f>[3]หน้าผ้า!DC281</f>
        <v>รอแบบ</v>
      </c>
      <c r="AH269" s="1" t="str">
        <f>[2]หน้าผ้า!DL278</f>
        <v>P8</v>
      </c>
      <c r="AI269" s="1">
        <f>[2]หน้าผ้า!DM278</f>
        <v>4</v>
      </c>
      <c r="AJ269" s="3">
        <f>[2]หน้าผ้า!DN278</f>
        <v>45926</v>
      </c>
      <c r="AK269" s="3">
        <f>[2]หน้าผ้า!DQ278</f>
        <v>45922</v>
      </c>
      <c r="AL269" s="3">
        <f>[2]หน้าผ้า!DR278</f>
        <v>45916</v>
      </c>
      <c r="AM269" s="3">
        <f>[2]หน้าผ้า!DS278</f>
        <v>45923</v>
      </c>
      <c r="AN269" s="3">
        <f>[2]หน้าผ้า!DT278</f>
        <v>45924</v>
      </c>
      <c r="AO269" s="3">
        <f>[2]หน้าผ้า!DU278</f>
        <v>45924</v>
      </c>
      <c r="AP269" s="3">
        <f>[2]หน้าผ้า!DP278</f>
        <v>45921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 t="str">
        <f>[2]หน้าผ้า!EC278</f>
        <v>งานเคลือบ+พิมพ์</v>
      </c>
      <c r="AX269" s="2" t="str">
        <f>[2]หน้าผ้า!ED278</f>
        <v xml:space="preserve"> /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 t="str">
        <f>[2]หน้าผ้า!BZ278</f>
        <v>WRWT21670/WRWT21670</v>
      </c>
      <c r="BD269" s="56">
        <f>[2]หน้าผ้า!CA278</f>
        <v>0</v>
      </c>
    </row>
    <row r="270" spans="1:56" ht="27.75" customHeight="1" x14ac:dyDescent="0.45">
      <c r="A270" s="3">
        <f>[2]หน้าผ้า!C279</f>
        <v>45922</v>
      </c>
      <c r="B270" s="14" t="str">
        <f>[2]หน้าผ้า!B279</f>
        <v>MK68-001150</v>
      </c>
      <c r="C270" s="9" t="str">
        <f>[2]หน้าผ้า!E279</f>
        <v>บจก.หนองบัวอโกรฟอร์ไลฟ์</v>
      </c>
      <c r="D270" s="13" t="str">
        <f>[2]หน้าผ้า!F279</f>
        <v>กัสโซ่ฟีด 202</v>
      </c>
      <c r="E270" s="9">
        <f>[2]หน้าผ้า!G279</f>
        <v>21</v>
      </c>
      <c r="F270" s="9">
        <f>[2]หน้าผ้า!H279</f>
        <v>37</v>
      </c>
      <c r="G270" s="9" t="str">
        <f>[2]หน้าผ้า!I279</f>
        <v>ขาว</v>
      </c>
      <c r="H270" s="9" t="str">
        <f>[2]หน้าผ้า!J279</f>
        <v>ใส</v>
      </c>
      <c r="I270" s="9">
        <f>[2]หน้าผ้า!L279</f>
        <v>100</v>
      </c>
      <c r="J270" s="9" t="str">
        <f>[2]หน้าผ้า!M279</f>
        <v>±</v>
      </c>
      <c r="K270" s="9">
        <f>[2]หน้าผ้า!N279</f>
        <v>5</v>
      </c>
      <c r="L270" s="9" t="str">
        <f>[2]หน้าผ้า!R279</f>
        <v>บิด</v>
      </c>
      <c r="M270" s="10">
        <f>[2]หน้าผ้า!T279</f>
        <v>22</v>
      </c>
      <c r="N270" s="9">
        <f>[2]หน้าผ้า!U279</f>
        <v>40</v>
      </c>
      <c r="O270" s="9">
        <f>[2]หน้าผ้า!V279</f>
        <v>40</v>
      </c>
      <c r="P270" s="10">
        <f>[2]หน้าผ้า!AB279</f>
        <v>108.55204095999999</v>
      </c>
      <c r="Q270" s="10">
        <f>[2]หน้าผ้า!AC279</f>
        <v>0</v>
      </c>
      <c r="R270" s="10">
        <f>[2]หน้าผ้า!AD279</f>
        <v>108.55204095999999</v>
      </c>
      <c r="S270" s="9" t="str">
        <f>[2]หน้าผ้า!Z279</f>
        <v>500กระสอบ</v>
      </c>
      <c r="T270" s="12">
        <f>[2]หน้าผ้า!X279</f>
        <v>45930</v>
      </c>
      <c r="U270" s="11">
        <f>[2]หน้าผ้า!AA279</f>
        <v>5000</v>
      </c>
      <c r="V270" s="10">
        <f>[2]หน้าผ้า!AJ279</f>
        <v>0</v>
      </c>
      <c r="W270" s="10">
        <f>[2]หน้าผ้า!AL279</f>
        <v>5000</v>
      </c>
      <c r="X270" s="10">
        <f>[2]หน้าผ้า!AM279</f>
        <v>0</v>
      </c>
      <c r="Y270" s="10">
        <f>[2]หน้าผ้า!AN279</f>
        <v>5250</v>
      </c>
      <c r="Z270" s="9" t="str">
        <f>[2]หน้าผ้า!AO279</f>
        <v>WSWT2121670SM</v>
      </c>
      <c r="AA270" s="8">
        <f>[2]หน้าผ้า!AQ279</f>
        <v>5378.4500000000007</v>
      </c>
      <c r="AB270" s="8">
        <f>[2]หน้าผ้า!AR279</f>
        <v>5378.4500000000007</v>
      </c>
      <c r="AC270" s="8">
        <f>[2]หน้าผ้า!AS279</f>
        <v>0</v>
      </c>
      <c r="AD270" s="8">
        <f>[2]หน้าผ้า!AT279</f>
        <v>5378.4500000000007</v>
      </c>
      <c r="AE270" s="8">
        <f>[2]หน้าผ้า!AU279</f>
        <v>0</v>
      </c>
      <c r="AF270" s="8">
        <f>[2]หน้าผ้า!AI279</f>
        <v>0</v>
      </c>
      <c r="AG270" s="1" t="str">
        <f>[3]หน้าผ้า!DC282</f>
        <v>ยังไม่ได้พิมพ์</v>
      </c>
      <c r="AH270" s="1" t="str">
        <f>[2]หน้าผ้า!DL279</f>
        <v>P8</v>
      </c>
      <c r="AI270" s="1">
        <f>[2]หน้าผ้า!DM279</f>
        <v>4</v>
      </c>
      <c r="AJ270" s="3">
        <f>[2]หน้าผ้า!DN279</f>
        <v>45930</v>
      </c>
      <c r="AK270" s="3">
        <f>[2]หน้าผ้า!DQ279</f>
        <v>45926</v>
      </c>
      <c r="AL270" s="3">
        <f>[2]หน้าผ้า!DR279</f>
        <v>45920</v>
      </c>
      <c r="AM270" s="3">
        <f>[2]หน้าผ้า!DS279</f>
        <v>45927</v>
      </c>
      <c r="AN270" s="3">
        <f>[2]หน้าผ้า!DT279</f>
        <v>45928</v>
      </c>
      <c r="AO270" s="3">
        <f>[2]หน้าผ้า!DU279</f>
        <v>45928</v>
      </c>
      <c r="AP270" s="3">
        <f>[2]หน้าผ้า!DP279</f>
        <v>45925</v>
      </c>
      <c r="AQ270" s="3">
        <f>[2]หน้าผ้า!DW279</f>
        <v>45929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 t="str">
        <f>[2]หน้าผ้า!EC279</f>
        <v>งานเคลือบ+พิมพ์</v>
      </c>
      <c r="AX270" s="2" t="str">
        <f>[2]หน้าผ้า!ED279</f>
        <v xml:space="preserve"> /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 t="str">
        <f>[2]หน้าผ้า!BZ279</f>
        <v>WRWT21670/WRWT21670</v>
      </c>
      <c r="BD270" s="56">
        <f>[2]หน้าผ้า!CA279</f>
        <v>0</v>
      </c>
    </row>
    <row r="271" spans="1:56" ht="27.75" customHeight="1" x14ac:dyDescent="0.45">
      <c r="A271" s="3">
        <f>[2]หน้าผ้า!C280</f>
        <v>45922</v>
      </c>
      <c r="B271" s="14" t="str">
        <f>[2]หน้าผ้า!B280</f>
        <v>MK68-001150</v>
      </c>
      <c r="C271" s="9" t="str">
        <f>[2]หน้าผ้า!E280</f>
        <v>บจก.หนองบัวอโกรฟอร์ไลฟ์</v>
      </c>
      <c r="D271" s="13" t="str">
        <f>[2]หน้าผ้า!F280</f>
        <v>การ์เซียส์ฟิช111</v>
      </c>
      <c r="E271" s="9">
        <f>[2]หน้าผ้า!G280</f>
        <v>21</v>
      </c>
      <c r="F271" s="9">
        <f>[2]หน้าผ้า!H280</f>
        <v>37</v>
      </c>
      <c r="G271" s="9" t="str">
        <f>[2]หน้าผ้า!I280</f>
        <v>ขาว</v>
      </c>
      <c r="H271" s="9" t="str">
        <f>[2]หน้าผ้า!J280</f>
        <v>ใส</v>
      </c>
      <c r="I271" s="9">
        <f>[2]หน้าผ้า!L280</f>
        <v>100</v>
      </c>
      <c r="J271" s="9" t="str">
        <f>[2]หน้าผ้า!M280</f>
        <v>±</v>
      </c>
      <c r="K271" s="9">
        <f>[2]หน้าผ้า!N280</f>
        <v>5</v>
      </c>
      <c r="L271" s="9" t="str">
        <f>[2]หน้าผ้า!R280</f>
        <v>บิด</v>
      </c>
      <c r="M271" s="10">
        <f>[2]หน้าผ้า!T280</f>
        <v>22</v>
      </c>
      <c r="N271" s="9">
        <f>[2]หน้าผ้า!U280</f>
        <v>40</v>
      </c>
      <c r="O271" s="9">
        <f>[2]หน้าผ้า!V280</f>
        <v>40</v>
      </c>
      <c r="P271" s="10">
        <f>[2]หน้าผ้า!AB280</f>
        <v>108.55204095999999</v>
      </c>
      <c r="Q271" s="10">
        <f>[2]หน้าผ้า!AC280</f>
        <v>0</v>
      </c>
      <c r="R271" s="10">
        <f>[2]หน้าผ้า!AD280</f>
        <v>108.55204095999999</v>
      </c>
      <c r="S271" s="9" t="str">
        <f>[2]หน้าผ้า!Z280</f>
        <v>500กระสอบ</v>
      </c>
      <c r="T271" s="12">
        <f>[2]หน้าผ้า!X280</f>
        <v>45930</v>
      </c>
      <c r="U271" s="11">
        <f>[2]หน้าผ้า!AA280</f>
        <v>5000</v>
      </c>
      <c r="V271" s="10">
        <f>[2]หน้าผ้า!AJ280</f>
        <v>0</v>
      </c>
      <c r="W271" s="10">
        <f>[2]หน้าผ้า!AL280</f>
        <v>5000</v>
      </c>
      <c r="X271" s="10">
        <f>[2]หน้าผ้า!AM280</f>
        <v>0</v>
      </c>
      <c r="Y271" s="10">
        <f>[2]หน้าผ้า!AN280</f>
        <v>5250</v>
      </c>
      <c r="Z271" s="9" t="str">
        <f>[2]หน้าผ้า!AO280</f>
        <v>WSWT2121670SM</v>
      </c>
      <c r="AA271" s="8">
        <f>[2]หน้าผ้า!AQ280</f>
        <v>5378.4500000000007</v>
      </c>
      <c r="AB271" s="8">
        <f>[2]หน้าผ้า!AR280</f>
        <v>5378.4500000000007</v>
      </c>
      <c r="AC271" s="8">
        <f>[2]หน้าผ้า!AS280</f>
        <v>0</v>
      </c>
      <c r="AD271" s="8">
        <f>[2]หน้าผ้า!AT280</f>
        <v>5378.4500000000007</v>
      </c>
      <c r="AE271" s="8">
        <f>[2]หน้าผ้า!AU280</f>
        <v>0</v>
      </c>
      <c r="AF271" s="8">
        <f>[2]หน้าผ้า!AI280</f>
        <v>0</v>
      </c>
      <c r="AG271" s="1" t="str">
        <f>[3]หน้าผ้า!DC283</f>
        <v>ยังไม่ได้พิมพ์</v>
      </c>
      <c r="AH271" s="1" t="str">
        <f>[2]หน้าผ้า!DL280</f>
        <v>P8</v>
      </c>
      <c r="AI271" s="1">
        <f>[2]หน้าผ้า!DM280</f>
        <v>4</v>
      </c>
      <c r="AJ271" s="3">
        <f>[2]หน้าผ้า!DN280</f>
        <v>45930</v>
      </c>
      <c r="AK271" s="3">
        <f>[2]หน้าผ้า!DQ280</f>
        <v>45926</v>
      </c>
      <c r="AL271" s="3">
        <f>[2]หน้าผ้า!DR280</f>
        <v>45920</v>
      </c>
      <c r="AM271" s="3">
        <f>[2]หน้าผ้า!DS280</f>
        <v>45927</v>
      </c>
      <c r="AN271" s="3">
        <f>[2]หน้าผ้า!DT280</f>
        <v>45928</v>
      </c>
      <c r="AO271" s="3">
        <f>[2]หน้าผ้า!DU280</f>
        <v>45928</v>
      </c>
      <c r="AP271" s="3">
        <f>[2]หน้าผ้า!DP280</f>
        <v>45925</v>
      </c>
      <c r="AQ271" s="3">
        <f>[2]หน้าผ้า!DW280</f>
        <v>45929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 t="str">
        <f>[2]หน้าผ้า!EC280</f>
        <v>งานเคลือบ+พิมพ์</v>
      </c>
      <c r="AX271" s="2" t="str">
        <f>[2]หน้าผ้า!ED280</f>
        <v xml:space="preserve"> /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 t="str">
        <f>[2]หน้าผ้า!BZ280</f>
        <v>WRWT21670/WRWT21670</v>
      </c>
      <c r="BD271" s="56">
        <f>[2]หน้าผ้า!CA280</f>
        <v>0</v>
      </c>
    </row>
    <row r="272" spans="1:56" ht="27.75" customHeight="1" x14ac:dyDescent="0.45">
      <c r="A272" s="3" t="str">
        <f>[2]หน้าผ้า!C281</f>
        <v>ประมาณการ</v>
      </c>
      <c r="B272" s="14" t="str">
        <f>[2]หน้าผ้า!B281</f>
        <v>ประมาณการ</v>
      </c>
      <c r="C272" s="9" t="str">
        <f>[2]หน้าผ้า!E281</f>
        <v>บจก.แอมโก้เวท</v>
      </c>
      <c r="D272" s="13" t="str">
        <f>[2]หน้าผ้า!F281</f>
        <v>รอแบบ</v>
      </c>
      <c r="E272" s="9">
        <f>[2]หน้าผ้า!G281</f>
        <v>21</v>
      </c>
      <c r="F272" s="9">
        <f>[2]หน้าผ้า!H281</f>
        <v>37</v>
      </c>
      <c r="G272" s="9" t="str">
        <f>[2]หน้าผ้า!I281</f>
        <v>ขาว</v>
      </c>
      <c r="H272" s="9" t="str">
        <f>[2]หน้าผ้า!J281</f>
        <v>ใส</v>
      </c>
      <c r="I272" s="9">
        <f>[2]หน้าผ้า!L281</f>
        <v>100</v>
      </c>
      <c r="J272" s="9" t="str">
        <f>[2]หน้าผ้า!M281</f>
        <v>±</v>
      </c>
      <c r="K272" s="9">
        <f>[2]หน้าผ้า!N281</f>
        <v>5</v>
      </c>
      <c r="L272" s="9" t="str">
        <f>[2]หน้าผ้า!R281</f>
        <v>บิด</v>
      </c>
      <c r="M272" s="10" t="str">
        <f>[2]หน้าผ้า!T281</f>
        <v>ไม่สวมถุงใน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 t="str">
        <f>[2]หน้าผ้า!Z281</f>
        <v>500กระสอบแบน</v>
      </c>
      <c r="T272" s="12" t="str">
        <f>[2]หน้าผ้า!X281</f>
        <v>รอแจ้ง</v>
      </c>
      <c r="U272" s="11">
        <f>[2]หน้าผ้า!AA281</f>
        <v>200000</v>
      </c>
      <c r="V272" s="10">
        <f>[2]หน้าผ้า!AJ281</f>
        <v>0</v>
      </c>
      <c r="W272" s="10">
        <f>[2]หน้าผ้า!AL281</f>
        <v>200000</v>
      </c>
      <c r="X272" s="10">
        <f>[2]หน้าผ้า!AM281</f>
        <v>0</v>
      </c>
      <c r="Y272" s="10">
        <f>[2]หน้าผ้า!AN281</f>
        <v>210000</v>
      </c>
      <c r="Z272" s="9" t="str">
        <f>[2]หน้าผ้า!AO281</f>
        <v>WSWT2121670SM</v>
      </c>
      <c r="AA272" s="8">
        <f>[2]หน้าผ้า!AQ281</f>
        <v>215138.00000000003</v>
      </c>
      <c r="AB272" s="8">
        <f>[2]หน้าผ้า!AR281</f>
        <v>215138.00000000003</v>
      </c>
      <c r="AC272" s="8">
        <f>[2]หน้าผ้า!AS281</f>
        <v>0</v>
      </c>
      <c r="AD272" s="8">
        <f>[2]หน้าผ้า!AT281</f>
        <v>215138.00000000003</v>
      </c>
      <c r="AE272" s="8">
        <f>[2]หน้าผ้า!AU281</f>
        <v>0</v>
      </c>
      <c r="AF272" s="8">
        <f>[2]หน้าผ้า!AI281</f>
        <v>0</v>
      </c>
      <c r="AG272" s="1" t="str">
        <f>[3]หน้าผ้า!DC284</f>
        <v>ยังไม่ได้พิมพ์</v>
      </c>
      <c r="AH272" s="1" t="str">
        <f>[2]หน้าผ้า!DL281</f>
        <v>P8</v>
      </c>
      <c r="AI272" s="1">
        <f>[2]หน้าผ้า!DM281</f>
        <v>4</v>
      </c>
      <c r="AJ272" s="3" t="str">
        <f>[2]หน้าผ้า!DN281</f>
        <v>รอแจ้ง</v>
      </c>
      <c r="AK272" s="3" t="e">
        <f>[2]หน้าผ้า!DQ281</f>
        <v>#VALUE!</v>
      </c>
      <c r="AL272" s="3" t="e">
        <f>[2]หน้าผ้า!DR281</f>
        <v>#VALUE!</v>
      </c>
      <c r="AM272" s="3" t="e">
        <f>[2]หน้าผ้า!DS281</f>
        <v>#VALUE!</v>
      </c>
      <c r="AN272" s="3" t="e">
        <f>[2]หน้าผ้า!DT281</f>
        <v>#VALUE!</v>
      </c>
      <c r="AO272" s="3" t="e">
        <f>[2]หน้าผ้า!DU281</f>
        <v>#VALUE!</v>
      </c>
      <c r="AP272" s="3" t="e">
        <f>[2]หน้าผ้า!DP281</f>
        <v>#VALUE!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 t="str">
        <f>[2]หน้าผ้า!EC281</f>
        <v>งานเคลือบ+พิมพ์</v>
      </c>
      <c r="AX272" s="2" t="str">
        <f>[2]หน้าผ้า!ED281</f>
        <v xml:space="preserve"> /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 t="str">
        <f>[2]หน้าผ้า!BZ281</f>
        <v>WRWT21670/WRWT21670</v>
      </c>
      <c r="BD272" s="56">
        <f>[2]หน้าผ้า!CA281</f>
        <v>0</v>
      </c>
    </row>
    <row r="273" spans="1:56" ht="27.75" customHeight="1" x14ac:dyDescent="0.45">
      <c r="A273" s="3">
        <f>[2]หน้าผ้า!C282</f>
        <v>45631</v>
      </c>
      <c r="B273" s="14" t="str">
        <f>[2]หน้าผ้า!B282</f>
        <v>MK67-001643</v>
      </c>
      <c r="C273" s="9" t="str">
        <f>[2]หน้าผ้า!E282</f>
        <v>บจก.ที.ซี.ยูเนี่ยน อโกรเทค</v>
      </c>
      <c r="D273" s="13" t="str">
        <f>[2]หน้าผ้า!F282</f>
        <v>Zhejiang UN</v>
      </c>
      <c r="E273" s="9">
        <f>[2]หน้าผ้า!G282</f>
        <v>21</v>
      </c>
      <c r="F273" s="9">
        <f>[2]หน้าผ้า!H282</f>
        <v>37</v>
      </c>
      <c r="G273" s="9" t="str">
        <f>[2]หน้าผ้า!I282</f>
        <v>ขาว</v>
      </c>
      <c r="H273" s="9" t="str">
        <f>[2]หน้าผ้า!J282</f>
        <v>ใส</v>
      </c>
      <c r="I273" s="9">
        <f>[2]หน้าผ้า!L282</f>
        <v>100</v>
      </c>
      <c r="J273" s="9" t="str">
        <f>[2]หน้าผ้า!M282</f>
        <v>±</v>
      </c>
      <c r="K273" s="9">
        <f>[2]หน้าผ้า!N282</f>
        <v>5</v>
      </c>
      <c r="L273" s="9" t="str">
        <f>[2]หน้าผ้า!R282</f>
        <v>ไม่</v>
      </c>
      <c r="M273" s="10" t="str">
        <f>[2]หน้าผ้า!T282</f>
        <v>ไม่สวมถุงใน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 t="str">
        <f>[2]หน้าผ้า!Z282</f>
        <v xml:space="preserve">300กระสอบแบนเต็มใบ </v>
      </c>
      <c r="T273" s="12" t="str">
        <f>[2]หน้าผ้า!X282</f>
        <v>รอแจ้ง</v>
      </c>
      <c r="U273" s="11">
        <f>[2]หน้าผ้า!AA282</f>
        <v>16000</v>
      </c>
      <c r="V273" s="10">
        <f>[2]หน้าผ้า!AJ282</f>
        <v>0</v>
      </c>
      <c r="W273" s="10">
        <f>[2]หน้าผ้า!AL282</f>
        <v>16000</v>
      </c>
      <c r="X273" s="10">
        <f>[2]หน้าผ้า!AM282</f>
        <v>0</v>
      </c>
      <c r="Y273" s="10">
        <f>[2]หน้าผ้า!AN282</f>
        <v>16800</v>
      </c>
      <c r="Z273" s="9" t="str">
        <f>[2]หน้าผ้า!AO282</f>
        <v>WSWT2121670SM</v>
      </c>
      <c r="AA273" s="8">
        <f>[2]หน้าผ้า!AQ282</f>
        <v>17211.04</v>
      </c>
      <c r="AB273" s="8">
        <f>[2]หน้าผ้า!AR282</f>
        <v>17211.04</v>
      </c>
      <c r="AC273" s="8">
        <f>[2]หน้าผ้า!AS282</f>
        <v>0</v>
      </c>
      <c r="AD273" s="8">
        <f>[2]หน้าผ้า!AT282</f>
        <v>17211.04</v>
      </c>
      <c r="AE273" s="8">
        <f>[2]หน้าผ้า!AU282</f>
        <v>0</v>
      </c>
      <c r="AF273" s="8">
        <f>[2]หน้าผ้า!AI282</f>
        <v>0</v>
      </c>
      <c r="AG273" s="1" t="str">
        <f>[3]หน้าผ้า!DC285</f>
        <v>ยังไม่ได้พิมพ์</v>
      </c>
      <c r="AH273" s="1" t="str">
        <f>[2]หน้าผ้า!DL282</f>
        <v>P8</v>
      </c>
      <c r="AI273" s="1">
        <f>[2]หน้าผ้า!DM282</f>
        <v>4</v>
      </c>
      <c r="AJ273" s="3" t="str">
        <f>[2]หน้าผ้า!DN282</f>
        <v>รอแจ้ง</v>
      </c>
      <c r="AK273" s="3" t="e">
        <f>[2]หน้าผ้า!DQ282</f>
        <v>#VALUE!</v>
      </c>
      <c r="AL273" s="3" t="e">
        <f>[2]หน้าผ้า!DR282</f>
        <v>#VALUE!</v>
      </c>
      <c r="AM273" s="3" t="e">
        <f>[2]หน้าผ้า!DS282</f>
        <v>#VALUE!</v>
      </c>
      <c r="AN273" s="3" t="e">
        <f>[2]หน้าผ้า!DT282</f>
        <v>#VALUE!</v>
      </c>
      <c r="AO273" s="3" t="e">
        <f>[2]หน้าผ้า!DU282</f>
        <v>#VALUE!</v>
      </c>
      <c r="AP273" s="3" t="e">
        <f>[2]หน้าผ้า!DP282</f>
        <v>#VALUE!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 t="str">
        <f>[2]หน้าผ้า!EC282</f>
        <v>งานเคลือบ+พิมพ์</v>
      </c>
      <c r="AX273" s="2" t="str">
        <f>[2]หน้าผ้า!ED282</f>
        <v xml:space="preserve"> /</v>
      </c>
      <c r="AY273" s="2" t="str">
        <f>[2]หน้าผ้า!AG282</f>
        <v>17/2---28/3 ลูกค้าแจ้งเลื่อน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 t="str">
        <f>[2]หน้าผ้า!BZ282</f>
        <v>WRWT21670/WRWT21670</v>
      </c>
      <c r="BD273" s="56">
        <f>[2]หน้าผ้า!CA282</f>
        <v>0</v>
      </c>
    </row>
    <row r="274" spans="1:56" ht="27.75" customHeight="1" x14ac:dyDescent="0.45">
      <c r="A274" s="3">
        <f>[2]หน้าผ้า!C283</f>
        <v>45631</v>
      </c>
      <c r="B274" s="14" t="str">
        <f>[2]หน้าผ้า!B283</f>
        <v>MK67-001642</v>
      </c>
      <c r="C274" s="9" t="str">
        <f>[2]หน้าผ้า!E283</f>
        <v>บจก.ที.ซี.ยูเนี่ยน อโกรเทค</v>
      </c>
      <c r="D274" s="13" t="str">
        <f>[2]หน้าผ้า!F283</f>
        <v>Zhejiang UN</v>
      </c>
      <c r="E274" s="9">
        <f>[2]หน้าผ้า!G283</f>
        <v>21</v>
      </c>
      <c r="F274" s="9">
        <f>[2]หน้าผ้า!H283</f>
        <v>37</v>
      </c>
      <c r="G274" s="9" t="str">
        <f>[2]หน้าผ้า!I283</f>
        <v>ขาว</v>
      </c>
      <c r="H274" s="9" t="str">
        <f>[2]หน้าผ้า!J283</f>
        <v>ใส</v>
      </c>
      <c r="I274" s="9">
        <f>[2]หน้าผ้า!L283</f>
        <v>100</v>
      </c>
      <c r="J274" s="9" t="str">
        <f>[2]หน้าผ้า!M283</f>
        <v>±</v>
      </c>
      <c r="K274" s="9">
        <f>[2]หน้าผ้า!N283</f>
        <v>5</v>
      </c>
      <c r="L274" s="9" t="str">
        <f>[2]หน้าผ้า!R283</f>
        <v>ไม่</v>
      </c>
      <c r="M274" s="10" t="str">
        <f>[2]หน้าผ้า!T283</f>
        <v>ไม่สวมถุงใน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 t="str">
        <f>[2]หน้าผ้า!Z283</f>
        <v xml:space="preserve">300กระสอบแบนเต็มใบ </v>
      </c>
      <c r="T274" s="12" t="str">
        <f>[2]หน้าผ้า!X283</f>
        <v>รอแจ้ง</v>
      </c>
      <c r="U274" s="11">
        <f>[2]หน้าผ้า!AA283</f>
        <v>9000</v>
      </c>
      <c r="V274" s="10">
        <f>[2]หน้าผ้า!AJ283</f>
        <v>0</v>
      </c>
      <c r="W274" s="10">
        <f>[2]หน้าผ้า!AL283</f>
        <v>9000</v>
      </c>
      <c r="X274" s="10">
        <f>[2]หน้าผ้า!AM283</f>
        <v>0</v>
      </c>
      <c r="Y274" s="10">
        <f>[2]หน้าผ้า!AN283</f>
        <v>9450</v>
      </c>
      <c r="Z274" s="9" t="str">
        <f>[2]หน้าผ้า!AO283</f>
        <v>WSWT2121670SM</v>
      </c>
      <c r="AA274" s="8">
        <f>[2]หน้าผ้า!AQ283</f>
        <v>9681.2100000000009</v>
      </c>
      <c r="AB274" s="8">
        <f>[2]หน้าผ้า!AR283</f>
        <v>9681.2100000000009</v>
      </c>
      <c r="AC274" s="8">
        <f>[2]หน้าผ้า!AS283</f>
        <v>0</v>
      </c>
      <c r="AD274" s="8">
        <f>[2]หน้าผ้า!AT283</f>
        <v>9681.2100000000009</v>
      </c>
      <c r="AE274" s="8">
        <f>[2]หน้าผ้า!AU283</f>
        <v>0</v>
      </c>
      <c r="AF274" s="8">
        <f>[2]หน้าผ้า!AI283</f>
        <v>0</v>
      </c>
      <c r="AG274" s="1" t="str">
        <f>[3]หน้าผ้า!DC286</f>
        <v>ยังไม่ได้พิมพ์</v>
      </c>
      <c r="AH274" s="1" t="str">
        <f>[2]หน้าผ้า!DL283</f>
        <v>P8</v>
      </c>
      <c r="AI274" s="1">
        <f>[2]หน้าผ้า!DM283</f>
        <v>4</v>
      </c>
      <c r="AJ274" s="3" t="str">
        <f>[2]หน้าผ้า!DN283</f>
        <v>รอแจ้ง</v>
      </c>
      <c r="AK274" s="3" t="e">
        <f>[2]หน้าผ้า!DQ283</f>
        <v>#VALUE!</v>
      </c>
      <c r="AL274" s="3" t="e">
        <f>[2]หน้าผ้า!DR283</f>
        <v>#VALUE!</v>
      </c>
      <c r="AM274" s="3" t="e">
        <f>[2]หน้าผ้า!DS283</f>
        <v>#VALUE!</v>
      </c>
      <c r="AN274" s="3" t="e">
        <f>[2]หน้าผ้า!DT283</f>
        <v>#VALUE!</v>
      </c>
      <c r="AO274" s="3" t="e">
        <f>[2]หน้าผ้า!DU283</f>
        <v>#VALUE!</v>
      </c>
      <c r="AP274" s="3" t="e">
        <f>[2]หน้าผ้า!DP283</f>
        <v>#VALUE!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 t="str">
        <f>[2]หน้าผ้า!EC283</f>
        <v>งานเคลือบ+พิมพ์</v>
      </c>
      <c r="AX274" s="2" t="str">
        <f>[2]หน้าผ้า!ED283</f>
        <v xml:space="preserve"> /</v>
      </c>
      <c r="AY274" s="2" t="str">
        <f>[2]หน้าผ้า!AG283</f>
        <v>3/2---19/3 ลูกค้าแจ้งเลื่อน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 t="str">
        <f>[2]หน้าผ้า!BZ283</f>
        <v>WRWT21670/WRWT21670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45896</v>
      </c>
      <c r="B275" s="14" t="str">
        <f>[2]หน้าผ้า!B284</f>
        <v>MK68-001036</v>
      </c>
      <c r="C275" s="9" t="str">
        <f>[2]หน้าผ้า!E284</f>
        <v>บจก.เอพีเอ็ม อะโกร</v>
      </c>
      <c r="D275" s="13" t="str">
        <f>[2]หน้าผ้า!F284</f>
        <v>โมโม่ 491</v>
      </c>
      <c r="E275" s="9">
        <f>[2]หน้าผ้า!G284</f>
        <v>21</v>
      </c>
      <c r="F275" s="9">
        <f>[2]หน้าผ้า!H284</f>
        <v>38</v>
      </c>
      <c r="G275" s="9" t="str">
        <f>[2]หน้าผ้า!I284</f>
        <v>ขาว</v>
      </c>
      <c r="H275" s="9" t="str">
        <f>[2]หน้าผ้า!J284</f>
        <v>ใส</v>
      </c>
      <c r="I275" s="9">
        <f>[2]หน้าผ้า!L284</f>
        <v>102</v>
      </c>
      <c r="J275" s="9" t="str">
        <f>[2]หน้าผ้า!M284</f>
        <v>±</v>
      </c>
      <c r="K275" s="9">
        <f>[2]หน้าผ้า!N284</f>
        <v>5</v>
      </c>
      <c r="L275" s="9" t="str">
        <f>[2]หน้าผ้า!R284</f>
        <v>จับจีบ</v>
      </c>
      <c r="M275" s="10">
        <f>[2]หน้าผ้า!T284</f>
        <v>22</v>
      </c>
      <c r="N275" s="9">
        <f>[2]หน้าผ้า!U284</f>
        <v>40</v>
      </c>
      <c r="O275" s="9">
        <f>[2]หน้าผ้า!V284</f>
        <v>40</v>
      </c>
      <c r="P275" s="10">
        <f>[2]หน้าผ้า!AB284</f>
        <v>65.13122457599998</v>
      </c>
      <c r="Q275" s="10">
        <f>[2]หน้าผ้า!AC284</f>
        <v>0</v>
      </c>
      <c r="R275" s="10">
        <f>[2]หน้าผ้า!AD284</f>
        <v>65.13122457599998</v>
      </c>
      <c r="S275" s="9" t="str">
        <f>[2]หน้าผ้า!Z284</f>
        <v>500กระสอบแบน</v>
      </c>
      <c r="T275" s="12" t="str">
        <f>[2]หน้าผ้า!X284</f>
        <v>รอแจ้ง</v>
      </c>
      <c r="U275" s="11">
        <f>[2]หน้าผ้า!AA284</f>
        <v>3000</v>
      </c>
      <c r="V275" s="10">
        <f>[2]หน้าผ้า!AJ284</f>
        <v>0</v>
      </c>
      <c r="W275" s="10">
        <f>[2]หน้าผ้า!AL284</f>
        <v>3000</v>
      </c>
      <c r="X275" s="10">
        <f>[2]หน้าผ้า!AM284</f>
        <v>0</v>
      </c>
      <c r="Y275" s="10">
        <f>[2]หน้าผ้า!AN284</f>
        <v>3150</v>
      </c>
      <c r="Z275" s="9" t="str">
        <f>[2]หน้าผ้า!AO284</f>
        <v>WSWT2121670SM</v>
      </c>
      <c r="AA275" s="8">
        <f>[2]หน้าผ้า!AQ284</f>
        <v>3310.89</v>
      </c>
      <c r="AB275" s="8">
        <f>[2]หน้าผ้า!AR284</f>
        <v>3310.89</v>
      </c>
      <c r="AC275" s="8">
        <f>[2]หน้าผ้า!AS284</f>
        <v>0</v>
      </c>
      <c r="AD275" s="8">
        <f>[2]หน้าผ้า!AT284</f>
        <v>3310.89</v>
      </c>
      <c r="AE275" s="8">
        <f>[2]หน้าผ้า!AU284</f>
        <v>0</v>
      </c>
      <c r="AF275" s="8">
        <f>[2]หน้าผ้า!AI284</f>
        <v>0</v>
      </c>
      <c r="AG275" s="1" t="str">
        <f>[3]หน้าผ้า!DC287</f>
        <v>ยังไม่ได้พิมพ์</v>
      </c>
      <c r="AH275" s="1" t="str">
        <f>[2]หน้าผ้า!DL284</f>
        <v>P8</v>
      </c>
      <c r="AI275" s="1">
        <f>[2]หน้าผ้า!DM284</f>
        <v>4</v>
      </c>
      <c r="AJ275" s="3" t="str">
        <f>[2]หน้าผ้า!DN284</f>
        <v>รอแจ้ง</v>
      </c>
      <c r="AK275" s="3" t="e">
        <f>[2]หน้าผ้า!DQ284</f>
        <v>#VALUE!</v>
      </c>
      <c r="AL275" s="3" t="e">
        <f>[2]หน้าผ้า!DR284</f>
        <v>#VALUE!</v>
      </c>
      <c r="AM275" s="3" t="e">
        <f>[2]หน้าผ้า!DS284</f>
        <v>#VALUE!</v>
      </c>
      <c r="AN275" s="3" t="e">
        <f>[2]หน้าผ้า!DT284</f>
        <v>#VALUE!</v>
      </c>
      <c r="AO275" s="3" t="e">
        <f>[2]หน้าผ้า!DU284</f>
        <v>#VALUE!</v>
      </c>
      <c r="AP275" s="3" t="e">
        <f>[2]หน้าผ้า!DP284</f>
        <v>#VALUE!</v>
      </c>
      <c r="AQ275" s="3" t="e">
        <f>[2]หน้าผ้า!DW284</f>
        <v>#VALUE!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 t="str">
        <f>[2]หน้าผ้า!EC284</f>
        <v>งานเคลือบ+พิมพ์</v>
      </c>
      <c r="AX275" s="2" t="str">
        <f>[2]หน้าผ้า!ED284</f>
        <v xml:space="preserve"> /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 t="str">
        <f>[2]หน้าผ้า!BZ284</f>
        <v>WRWT21670/WRWT21670</v>
      </c>
      <c r="BD275" s="56">
        <f>[2]หน้าผ้า!CA284</f>
        <v>0</v>
      </c>
    </row>
    <row r="276" spans="1:56" ht="27.75" customHeight="1" x14ac:dyDescent="0.45">
      <c r="A276" s="3">
        <f>[2]หน้าผ้า!C285</f>
        <v>45896</v>
      </c>
      <c r="B276" s="14" t="str">
        <f>[2]หน้าผ้า!B285</f>
        <v>MK68-001038</v>
      </c>
      <c r="C276" s="9" t="str">
        <f>[2]หน้าผ้า!E285</f>
        <v>บจก.เอพีเอ็ม อะโกร</v>
      </c>
      <c r="D276" s="13" t="str">
        <f>[2]หน้าผ้า!F285</f>
        <v>โมโม่ 492</v>
      </c>
      <c r="E276" s="9">
        <f>[2]หน้าผ้า!G285</f>
        <v>21</v>
      </c>
      <c r="F276" s="9">
        <f>[2]หน้าผ้า!H285</f>
        <v>38</v>
      </c>
      <c r="G276" s="9" t="str">
        <f>[2]หน้าผ้า!I285</f>
        <v>ขาว</v>
      </c>
      <c r="H276" s="9" t="str">
        <f>[2]หน้าผ้า!J285</f>
        <v>ใส</v>
      </c>
      <c r="I276" s="9">
        <f>[2]หน้าผ้า!L285</f>
        <v>102</v>
      </c>
      <c r="J276" s="9" t="str">
        <f>[2]หน้าผ้า!M285</f>
        <v>±</v>
      </c>
      <c r="K276" s="9">
        <f>[2]หน้าผ้า!N285</f>
        <v>5</v>
      </c>
      <c r="L276" s="9" t="str">
        <f>[2]หน้าผ้า!R285</f>
        <v>จับจีบ</v>
      </c>
      <c r="M276" s="10">
        <f>[2]หน้าผ้า!T285</f>
        <v>22</v>
      </c>
      <c r="N276" s="9">
        <f>[2]หน้าผ้า!U285</f>
        <v>40</v>
      </c>
      <c r="O276" s="9">
        <f>[2]หน้าผ้า!V285</f>
        <v>40</v>
      </c>
      <c r="P276" s="10">
        <f>[2]หน้าผ้า!AB285</f>
        <v>108.55204095999999</v>
      </c>
      <c r="Q276" s="10">
        <f>[2]หน้าผ้า!AC285</f>
        <v>0</v>
      </c>
      <c r="R276" s="10">
        <f>[2]หน้าผ้า!AD285</f>
        <v>108.55204095999999</v>
      </c>
      <c r="S276" s="9" t="str">
        <f>[2]หน้าผ้า!Z285</f>
        <v>500กระสอบแบน</v>
      </c>
      <c r="T276" s="12" t="str">
        <f>[2]หน้าผ้า!X285</f>
        <v>รอแจ้ง</v>
      </c>
      <c r="U276" s="11">
        <f>[2]หน้าผ้า!AA285</f>
        <v>5000</v>
      </c>
      <c r="V276" s="10">
        <f>[2]หน้าผ้า!AJ285</f>
        <v>0</v>
      </c>
      <c r="W276" s="10">
        <f>[2]หน้าผ้า!AL285</f>
        <v>5000</v>
      </c>
      <c r="X276" s="10">
        <f>[2]หน้าผ้า!AM285</f>
        <v>0</v>
      </c>
      <c r="Y276" s="10">
        <f>[2]หน้าผ้า!AN285</f>
        <v>5250</v>
      </c>
      <c r="Z276" s="9" t="str">
        <f>[2]หน้าผ้า!AO285</f>
        <v>WSWT2121670SM</v>
      </c>
      <c r="AA276" s="8">
        <f>[2]หน้าผ้า!AQ285</f>
        <v>5518.15</v>
      </c>
      <c r="AB276" s="8">
        <f>[2]หน้าผ้า!AR285</f>
        <v>5518.15</v>
      </c>
      <c r="AC276" s="8">
        <f>[2]หน้าผ้า!AS285</f>
        <v>0</v>
      </c>
      <c r="AD276" s="8">
        <f>[2]หน้าผ้า!AT285</f>
        <v>5518.15</v>
      </c>
      <c r="AE276" s="8">
        <f>[2]หน้าผ้า!AU285</f>
        <v>0</v>
      </c>
      <c r="AF276" s="8">
        <f>[2]หน้าผ้า!AI285</f>
        <v>0</v>
      </c>
      <c r="AG276" s="1" t="str">
        <f>[3]หน้าผ้า!DC288</f>
        <v>ยังไม่ได้พิมพ์</v>
      </c>
      <c r="AH276" s="1" t="str">
        <f>[2]หน้าผ้า!DL285</f>
        <v>P8</v>
      </c>
      <c r="AI276" s="1">
        <f>[2]หน้าผ้า!DM285</f>
        <v>4</v>
      </c>
      <c r="AJ276" s="3" t="str">
        <f>[2]หน้าผ้า!DN285</f>
        <v>รอแจ้ง</v>
      </c>
      <c r="AK276" s="3" t="e">
        <f>[2]หน้าผ้า!DQ285</f>
        <v>#VALUE!</v>
      </c>
      <c r="AL276" s="3" t="e">
        <f>[2]หน้าผ้า!DR285</f>
        <v>#VALUE!</v>
      </c>
      <c r="AM276" s="3" t="e">
        <f>[2]หน้าผ้า!DS285</f>
        <v>#VALUE!</v>
      </c>
      <c r="AN276" s="3" t="e">
        <f>[2]หน้าผ้า!DT285</f>
        <v>#VALUE!</v>
      </c>
      <c r="AO276" s="3" t="e">
        <f>[2]หน้าผ้า!DU285</f>
        <v>#VALUE!</v>
      </c>
      <c r="AP276" s="3" t="e">
        <f>[2]หน้าผ้า!DP285</f>
        <v>#VALUE!</v>
      </c>
      <c r="AQ276" s="3" t="e">
        <f>[2]หน้าผ้า!DW285</f>
        <v>#VALUE!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 t="str">
        <f>[2]หน้าผ้า!EC285</f>
        <v>งานเคลือบ+พิมพ์</v>
      </c>
      <c r="AX276" s="2" t="str">
        <f>[2]หน้าผ้า!ED285</f>
        <v xml:space="preserve"> /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 t="str">
        <f>[2]หน้าผ้า!BZ285</f>
        <v>WRWT21670/WRWT21670</v>
      </c>
      <c r="BD276" s="56">
        <f>[2]หน้าผ้า!CA285</f>
        <v>0</v>
      </c>
    </row>
    <row r="277" spans="1:56" ht="27.75" customHeight="1" x14ac:dyDescent="0.45">
      <c r="A277" s="3">
        <f>[2]หน้าผ้า!C286</f>
        <v>45896</v>
      </c>
      <c r="B277" s="14" t="str">
        <f>[2]หน้าผ้า!B286</f>
        <v>MK68-001037</v>
      </c>
      <c r="C277" s="9" t="str">
        <f>[2]หน้าผ้า!E286</f>
        <v>บจก.เอพีเอ็ม อะโกร</v>
      </c>
      <c r="D277" s="13" t="str">
        <f>[2]หน้าผ้า!F286</f>
        <v>โมโม่ 401</v>
      </c>
      <c r="E277" s="9">
        <f>[2]หน้าผ้า!G286</f>
        <v>21</v>
      </c>
      <c r="F277" s="9">
        <f>[2]หน้าผ้า!H286</f>
        <v>38</v>
      </c>
      <c r="G277" s="9" t="str">
        <f>[2]หน้าผ้า!I286</f>
        <v>ขาว</v>
      </c>
      <c r="H277" s="9" t="str">
        <f>[2]หน้าผ้า!J286</f>
        <v>ใส</v>
      </c>
      <c r="I277" s="9">
        <f>[2]หน้าผ้า!L286</f>
        <v>102</v>
      </c>
      <c r="J277" s="9" t="str">
        <f>[2]หน้าผ้า!M286</f>
        <v>±</v>
      </c>
      <c r="K277" s="9">
        <f>[2]หน้าผ้า!N286</f>
        <v>5</v>
      </c>
      <c r="L277" s="9" t="str">
        <f>[2]หน้าผ้า!R286</f>
        <v>จับจีบ</v>
      </c>
      <c r="M277" s="10">
        <f>[2]หน้าผ้า!T286</f>
        <v>22</v>
      </c>
      <c r="N277" s="9">
        <f>[2]หน้าผ้า!U286</f>
        <v>40</v>
      </c>
      <c r="O277" s="9">
        <f>[2]หน้าผ้า!V286</f>
        <v>40</v>
      </c>
      <c r="P277" s="10">
        <f>[2]หน้าผ้า!AB286</f>
        <v>65.13122457599998</v>
      </c>
      <c r="Q277" s="10">
        <f>[2]หน้าผ้า!AC286</f>
        <v>0</v>
      </c>
      <c r="R277" s="10">
        <f>[2]หน้าผ้า!AD286</f>
        <v>65.13122457599998</v>
      </c>
      <c r="S277" s="9" t="str">
        <f>[2]หน้าผ้า!Z286</f>
        <v>500กระสอบแบน</v>
      </c>
      <c r="T277" s="12" t="str">
        <f>[2]หน้าผ้า!X286</f>
        <v>รอแจ้ง</v>
      </c>
      <c r="U277" s="11">
        <f>[2]หน้าผ้า!AA286</f>
        <v>3000</v>
      </c>
      <c r="V277" s="10">
        <f>[2]หน้าผ้า!AJ286</f>
        <v>0</v>
      </c>
      <c r="W277" s="10">
        <f>[2]หน้าผ้า!AL286</f>
        <v>3000</v>
      </c>
      <c r="X277" s="10">
        <f>[2]หน้าผ้า!AM286</f>
        <v>0</v>
      </c>
      <c r="Y277" s="10">
        <f>[2]หน้าผ้า!AN286</f>
        <v>3150</v>
      </c>
      <c r="Z277" s="9" t="str">
        <f>[2]หน้าผ้า!AO286</f>
        <v>WSWT2121670SM</v>
      </c>
      <c r="AA277" s="8">
        <f>[2]หน้าผ้า!AQ286</f>
        <v>3310.89</v>
      </c>
      <c r="AB277" s="8">
        <f>[2]หน้าผ้า!AR286</f>
        <v>3310.89</v>
      </c>
      <c r="AC277" s="8">
        <f>[2]หน้าผ้า!AS286</f>
        <v>0</v>
      </c>
      <c r="AD277" s="8">
        <f>[2]หน้าผ้า!AT286</f>
        <v>3310.89</v>
      </c>
      <c r="AE277" s="8">
        <f>[2]หน้าผ้า!AU286</f>
        <v>0</v>
      </c>
      <c r="AF277" s="8">
        <f>[2]หน้าผ้า!AI286</f>
        <v>0</v>
      </c>
      <c r="AG277" s="1" t="str">
        <f>[3]หน้าผ้า!DC289</f>
        <v>ยังไม่ได้พิมพ์</v>
      </c>
      <c r="AH277" s="1" t="str">
        <f>[2]หน้าผ้า!DL286</f>
        <v>P8</v>
      </c>
      <c r="AI277" s="1">
        <f>[2]หน้าผ้า!DM286</f>
        <v>4</v>
      </c>
      <c r="AJ277" s="3" t="str">
        <f>[2]หน้าผ้า!DN286</f>
        <v>รอแจ้ง</v>
      </c>
      <c r="AK277" s="3" t="e">
        <f>[2]หน้าผ้า!DQ286</f>
        <v>#VALUE!</v>
      </c>
      <c r="AL277" s="3" t="e">
        <f>[2]หน้าผ้า!DR286</f>
        <v>#VALUE!</v>
      </c>
      <c r="AM277" s="3" t="e">
        <f>[2]หน้าผ้า!DS286</f>
        <v>#VALUE!</v>
      </c>
      <c r="AN277" s="3" t="e">
        <f>[2]หน้าผ้า!DT286</f>
        <v>#VALUE!</v>
      </c>
      <c r="AO277" s="3" t="e">
        <f>[2]หน้าผ้า!DU286</f>
        <v>#VALUE!</v>
      </c>
      <c r="AP277" s="3" t="e">
        <f>[2]หน้าผ้า!DP286</f>
        <v>#VALUE!</v>
      </c>
      <c r="AQ277" s="3" t="e">
        <f>[2]หน้าผ้า!DW286</f>
        <v>#VALUE!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 t="str">
        <f>[2]หน้าผ้า!EC286</f>
        <v>งานเคลือบ+พิมพ์</v>
      </c>
      <c r="AX277" s="2" t="str">
        <f>[2]หน้าผ้า!ED286</f>
        <v xml:space="preserve"> /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 t="str">
        <f>[2]หน้าผ้า!BZ286</f>
        <v>WRWT21670/WRWT21670</v>
      </c>
      <c r="BD277" s="56">
        <f>[2]หน้าผ้า!CA286</f>
        <v>0</v>
      </c>
    </row>
    <row r="278" spans="1:56" ht="27.75" customHeight="1" x14ac:dyDescent="0.45">
      <c r="A278" s="3">
        <f>[2]หน้าผ้า!C287</f>
        <v>45876</v>
      </c>
      <c r="B278" s="14" t="str">
        <f>[2]หน้าผ้า!B287</f>
        <v>MK68-000978</v>
      </c>
      <c r="C278" s="9" t="str">
        <f>[2]หน้าผ้า!E287</f>
        <v>บจก.เอพีเอ็ม อะโกร</v>
      </c>
      <c r="D278" s="13" t="str">
        <f>[2]หน้าผ้า!F287</f>
        <v>โมโม่ 4132</v>
      </c>
      <c r="E278" s="9">
        <f>[2]หน้าผ้า!G287</f>
        <v>21</v>
      </c>
      <c r="F278" s="9">
        <f>[2]หน้าผ้า!H287</f>
        <v>40</v>
      </c>
      <c r="G278" s="9" t="str">
        <f>[2]หน้าผ้า!I287</f>
        <v>ขาว</v>
      </c>
      <c r="H278" s="9" t="str">
        <f>[2]หน้าผ้า!J287</f>
        <v>ใส</v>
      </c>
      <c r="I278" s="9">
        <f>[2]หน้าผ้า!L287</f>
        <v>108</v>
      </c>
      <c r="J278" s="9" t="str">
        <f>[2]หน้าผ้า!M287</f>
        <v>±</v>
      </c>
      <c r="K278" s="9">
        <f>[2]หน้าผ้า!N287</f>
        <v>5</v>
      </c>
      <c r="L278" s="9" t="str">
        <f>[2]หน้าผ้า!R287</f>
        <v>บิด</v>
      </c>
      <c r="M278" s="10">
        <f>[2]หน้าผ้า!T287</f>
        <v>22</v>
      </c>
      <c r="N278" s="9">
        <f>[2]หน้าผ้า!U287</f>
        <v>42</v>
      </c>
      <c r="O278" s="9">
        <f>[2]หน้าผ้า!V287</f>
        <v>40</v>
      </c>
      <c r="P278" s="10">
        <f>[2]หน้าผ้า!AB287</f>
        <v>113.97964300799998</v>
      </c>
      <c r="Q278" s="10">
        <f>[2]หน้าผ้า!AC287</f>
        <v>0</v>
      </c>
      <c r="R278" s="10">
        <f>[2]หน้าผ้า!AD287</f>
        <v>113.97964300799998</v>
      </c>
      <c r="S278" s="9" t="str">
        <f>[2]หน้าผ้า!Z287</f>
        <v>500กระสอบ</v>
      </c>
      <c r="T278" s="12" t="str">
        <f>[2]หน้าผ้า!X287</f>
        <v>รอแจ้ง</v>
      </c>
      <c r="U278" s="11">
        <f>[2]หน้าผ้า!AA287</f>
        <v>5000</v>
      </c>
      <c r="V278" s="10">
        <f>[2]หน้าผ้า!AJ287</f>
        <v>0</v>
      </c>
      <c r="W278" s="10">
        <f>[2]หน้าผ้า!AL287</f>
        <v>5000</v>
      </c>
      <c r="X278" s="10">
        <f>[2]หน้าผ้า!AM287</f>
        <v>0</v>
      </c>
      <c r="Y278" s="10">
        <f>[2]หน้าผ้า!AN287</f>
        <v>5250</v>
      </c>
      <c r="Z278" s="9" t="str">
        <f>[2]หน้าผ้า!AO287</f>
        <v>WSWT2121670SM</v>
      </c>
      <c r="AA278" s="8">
        <f>[2]หน้าผ้า!AQ287</f>
        <v>5797.55</v>
      </c>
      <c r="AB278" s="8">
        <f>[2]หน้าผ้า!AR287</f>
        <v>5797.55</v>
      </c>
      <c r="AC278" s="8">
        <f>[2]หน้าผ้า!AS287</f>
        <v>0</v>
      </c>
      <c r="AD278" s="8">
        <f>[2]หน้าผ้า!AT287</f>
        <v>5797.55</v>
      </c>
      <c r="AE278" s="8">
        <f>[2]หน้าผ้า!AU287</f>
        <v>0</v>
      </c>
      <c r="AF278" s="8">
        <f>[2]หน้าผ้า!AI287</f>
        <v>0</v>
      </c>
      <c r="AG278" s="1" t="str">
        <f>[3]หน้าผ้า!DC290</f>
        <v>ยังไม่ได้พิมพ์</v>
      </c>
      <c r="AH278" s="1" t="str">
        <f>[2]หน้าผ้า!DL287</f>
        <v>P8</v>
      </c>
      <c r="AI278" s="1">
        <f>[2]หน้าผ้า!DM287</f>
        <v>4</v>
      </c>
      <c r="AJ278" s="3" t="str">
        <f>[2]หน้าผ้า!DN287</f>
        <v>รอแจ้ง</v>
      </c>
      <c r="AK278" s="3" t="e">
        <f>[2]หน้าผ้า!DQ287</f>
        <v>#VALUE!</v>
      </c>
      <c r="AL278" s="3" t="e">
        <f>[2]หน้าผ้า!DR287</f>
        <v>#VALUE!</v>
      </c>
      <c r="AM278" s="3" t="e">
        <f>[2]หน้าผ้า!DS287</f>
        <v>#VALUE!</v>
      </c>
      <c r="AN278" s="3" t="e">
        <f>[2]หน้าผ้า!DT287</f>
        <v>#VALUE!</v>
      </c>
      <c r="AO278" s="3" t="e">
        <f>[2]หน้าผ้า!DU287</f>
        <v>#VALUE!</v>
      </c>
      <c r="AP278" s="3" t="e">
        <f>[2]หน้าผ้า!DP287</f>
        <v>#VALUE!</v>
      </c>
      <c r="AQ278" s="3" t="e">
        <f>[2]หน้าผ้า!DW287</f>
        <v>#VALUE!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 t="str">
        <f>[2]หน้าผ้า!EC287</f>
        <v>งานเคลือบ+พิมพ์</v>
      </c>
      <c r="AX278" s="2" t="str">
        <f>[2]หน้าผ้า!ED287</f>
        <v xml:space="preserve"> /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 t="str">
        <f>[2]หน้าผ้า!BZ287</f>
        <v>WRWT21670/WRWT21670</v>
      </c>
      <c r="BD278" s="56">
        <f>[2]หน้าผ้า!CA287</f>
        <v>0</v>
      </c>
    </row>
    <row r="279" spans="1:56" ht="27.75" customHeight="1" x14ac:dyDescent="0.45">
      <c r="A279" s="3">
        <f>[2]หน้าผ้า!C288</f>
        <v>45911</v>
      </c>
      <c r="B279" s="14" t="str">
        <f>[2]หน้าผ้า!B288</f>
        <v>MK68-001103</v>
      </c>
      <c r="C279" s="9" t="str">
        <f>[2]หน้าผ้า!E288</f>
        <v>บจก.เอพีเอ็ม อะโกร</v>
      </c>
      <c r="D279" s="13" t="str">
        <f>[2]หน้าผ้า!F288</f>
        <v>ฟีล กู๊ด 892</v>
      </c>
      <c r="E279" s="9">
        <f>[2]หน้าผ้า!G288</f>
        <v>21</v>
      </c>
      <c r="F279" s="9">
        <f>[2]หน้าผ้า!H288</f>
        <v>38</v>
      </c>
      <c r="G279" s="9" t="str">
        <f>[2]หน้าผ้า!I288</f>
        <v>ขาว</v>
      </c>
      <c r="H279" s="9" t="str">
        <f>[2]หน้าผ้า!J288</f>
        <v>ใส</v>
      </c>
      <c r="I279" s="9">
        <f>[2]หน้าผ้า!L288</f>
        <v>102</v>
      </c>
      <c r="J279" s="9" t="str">
        <f>[2]หน้าผ้า!M288</f>
        <v>±</v>
      </c>
      <c r="K279" s="9">
        <f>[2]หน้าผ้า!N288</f>
        <v>5</v>
      </c>
      <c r="L279" s="9" t="str">
        <f>[2]หน้าผ้า!R288</f>
        <v>บิด</v>
      </c>
      <c r="M279" s="10">
        <f>[2]หน้าผ้า!T288</f>
        <v>22</v>
      </c>
      <c r="N279" s="9">
        <f>[2]หน้าผ้า!U288</f>
        <v>40</v>
      </c>
      <c r="O279" s="9">
        <f>[2]หน้าผ้า!V288</f>
        <v>40</v>
      </c>
      <c r="P279" s="10">
        <f>[2]หน้าผ้า!AB288</f>
        <v>65.13122457599998</v>
      </c>
      <c r="Q279" s="10">
        <f>[2]หน้าผ้า!AC288</f>
        <v>0</v>
      </c>
      <c r="R279" s="10">
        <f>[2]หน้าผ้า!AD288</f>
        <v>65.13122457599998</v>
      </c>
      <c r="S279" s="9" t="str">
        <f>[2]หน้าผ้า!Z288</f>
        <v>500กระสอบแบน</v>
      </c>
      <c r="T279" s="12" t="str">
        <f>[2]หน้าผ้า!X288</f>
        <v>รอแจ้ง</v>
      </c>
      <c r="U279" s="11">
        <f>[2]หน้าผ้า!AA288</f>
        <v>3000</v>
      </c>
      <c r="V279" s="10">
        <f>[2]หน้าผ้า!AJ288</f>
        <v>0</v>
      </c>
      <c r="W279" s="10">
        <f>[2]หน้าผ้า!AL288</f>
        <v>3000</v>
      </c>
      <c r="X279" s="10">
        <f>[2]หน้าผ้า!AM288</f>
        <v>0</v>
      </c>
      <c r="Y279" s="10">
        <f>[2]หน้าผ้า!AN288</f>
        <v>3150</v>
      </c>
      <c r="Z279" s="9" t="str">
        <f>[2]หน้าผ้า!AO288</f>
        <v>WSWT2121670SM</v>
      </c>
      <c r="AA279" s="8">
        <f>[2]หน้าผ้า!AQ288</f>
        <v>3310.89</v>
      </c>
      <c r="AB279" s="8">
        <f>[2]หน้าผ้า!AR288</f>
        <v>3310.89</v>
      </c>
      <c r="AC279" s="8">
        <f>[2]หน้าผ้า!AS288</f>
        <v>0</v>
      </c>
      <c r="AD279" s="8">
        <f>[2]หน้าผ้า!AT288</f>
        <v>3310.89</v>
      </c>
      <c r="AE279" s="8">
        <f>[2]หน้าผ้า!AU288</f>
        <v>0</v>
      </c>
      <c r="AF279" s="8">
        <f>[2]หน้าผ้า!AI288</f>
        <v>0</v>
      </c>
      <c r="AG279" s="1" t="str">
        <f>[3]หน้าผ้า!DC291</f>
        <v>ยังไม่ได้พิมพ์</v>
      </c>
      <c r="AH279" s="1" t="str">
        <f>[2]หน้าผ้า!DL288</f>
        <v>P8</v>
      </c>
      <c r="AI279" s="1">
        <f>[2]หน้าผ้า!DM288</f>
        <v>4</v>
      </c>
      <c r="AJ279" s="3" t="str">
        <f>[2]หน้าผ้า!DN288</f>
        <v>รอแจ้ง</v>
      </c>
      <c r="AK279" s="3" t="e">
        <f>[2]หน้าผ้า!DQ288</f>
        <v>#VALUE!</v>
      </c>
      <c r="AL279" s="3" t="e">
        <f>[2]หน้าผ้า!DR288</f>
        <v>#VALUE!</v>
      </c>
      <c r="AM279" s="3" t="e">
        <f>[2]หน้าผ้า!DS288</f>
        <v>#VALUE!</v>
      </c>
      <c r="AN279" s="3" t="e">
        <f>[2]หน้าผ้า!DT288</f>
        <v>#VALUE!</v>
      </c>
      <c r="AO279" s="3" t="e">
        <f>[2]หน้าผ้า!DU288</f>
        <v>#VALUE!</v>
      </c>
      <c r="AP279" s="3" t="e">
        <f>[2]หน้าผ้า!DP288</f>
        <v>#VALUE!</v>
      </c>
      <c r="AQ279" s="3" t="e">
        <f>[2]หน้าผ้า!DW288</f>
        <v>#VALUE!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 t="str">
        <f>[2]หน้าผ้า!EC288</f>
        <v>งานเคลือบ+พิมพ์</v>
      </c>
      <c r="AX279" s="2" t="str">
        <f>[2]หน้าผ้า!ED288</f>
        <v xml:space="preserve"> /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 t="str">
        <f>[2]หน้าผ้า!BZ288</f>
        <v>WRWT21670/WRWT21670</v>
      </c>
      <c r="BD279" s="56">
        <f>[2]หน้าผ้า!CA288</f>
        <v>0</v>
      </c>
    </row>
    <row r="280" spans="1:56" ht="27.75" customHeight="1" x14ac:dyDescent="0.45">
      <c r="A280" s="3">
        <f>[2]หน้าผ้า!C289</f>
        <v>45911</v>
      </c>
      <c r="B280" s="14" t="str">
        <f>[2]หน้าผ้า!B289</f>
        <v>MK68-001102</v>
      </c>
      <c r="C280" s="9" t="str">
        <f>[2]หน้าผ้า!E289</f>
        <v>บจก.เอพีเอ็ม อะโกร</v>
      </c>
      <c r="D280" s="13" t="str">
        <f>[2]หน้าผ้า!F289</f>
        <v>ฟีล กู๊ด 8032</v>
      </c>
      <c r="E280" s="9">
        <f>[2]หน้าผ้า!G289</f>
        <v>21</v>
      </c>
      <c r="F280" s="9">
        <f>[2]หน้าผ้า!H289</f>
        <v>40</v>
      </c>
      <c r="G280" s="9" t="str">
        <f>[2]หน้าผ้า!I289</f>
        <v>ขาว</v>
      </c>
      <c r="H280" s="9" t="str">
        <f>[2]หน้าผ้า!J289</f>
        <v>ใส</v>
      </c>
      <c r="I280" s="9">
        <f>[2]หน้าผ้า!L289</f>
        <v>108</v>
      </c>
      <c r="J280" s="9" t="str">
        <f>[2]หน้าผ้า!M289</f>
        <v>±</v>
      </c>
      <c r="K280" s="9">
        <f>[2]หน้าผ้า!N289</f>
        <v>5</v>
      </c>
      <c r="L280" s="9" t="str">
        <f>[2]หน้าผ้า!R289</f>
        <v>จับจีบ</v>
      </c>
      <c r="M280" s="10">
        <f>[2]หน้าผ้า!T289</f>
        <v>22</v>
      </c>
      <c r="N280" s="9">
        <f>[2]หน้าผ้า!U289</f>
        <v>42</v>
      </c>
      <c r="O280" s="9">
        <f>[2]หน้าผ้า!V289</f>
        <v>40</v>
      </c>
      <c r="P280" s="10">
        <f>[2]หน้าผ้า!AB289</f>
        <v>68.387785804799989</v>
      </c>
      <c r="Q280" s="10">
        <f>[2]หน้าผ้า!AC289</f>
        <v>0</v>
      </c>
      <c r="R280" s="10">
        <f>[2]หน้าผ้า!AD289</f>
        <v>68.387785804799989</v>
      </c>
      <c r="S280" s="9" t="str">
        <f>[2]หน้าผ้า!Z289</f>
        <v>500กระสอบแบน</v>
      </c>
      <c r="T280" s="12" t="str">
        <f>[2]หน้าผ้า!X289</f>
        <v>รอแจ้ง</v>
      </c>
      <c r="U280" s="11">
        <f>[2]หน้าผ้า!AA289</f>
        <v>3000</v>
      </c>
      <c r="V280" s="10">
        <f>[2]หน้าผ้า!AJ289</f>
        <v>0</v>
      </c>
      <c r="W280" s="10">
        <f>[2]หน้าผ้า!AL289</f>
        <v>3000</v>
      </c>
      <c r="X280" s="10">
        <f>[2]หน้าผ้า!AM289</f>
        <v>0</v>
      </c>
      <c r="Y280" s="10">
        <f>[2]หน้าผ้า!AN289</f>
        <v>3150</v>
      </c>
      <c r="Z280" s="9" t="str">
        <f>[2]หน้าผ้า!AO289</f>
        <v>WSWT2121670SM</v>
      </c>
      <c r="AA280" s="8">
        <f>[2]หน้าผ้า!AQ289</f>
        <v>3478.5300000000007</v>
      </c>
      <c r="AB280" s="8">
        <f>[2]หน้าผ้า!AR289</f>
        <v>3478.5300000000007</v>
      </c>
      <c r="AC280" s="8">
        <f>[2]หน้าผ้า!AS289</f>
        <v>0</v>
      </c>
      <c r="AD280" s="8">
        <f>[2]หน้าผ้า!AT289</f>
        <v>3478.5300000000007</v>
      </c>
      <c r="AE280" s="8">
        <f>[2]หน้าผ้า!AU289</f>
        <v>0</v>
      </c>
      <c r="AF280" s="8">
        <f>[2]หน้าผ้า!AI289</f>
        <v>0</v>
      </c>
      <c r="AG280" s="1" t="str">
        <f>[3]หน้าผ้า!DC292</f>
        <v>ยังไม่ได้พิมพ์</v>
      </c>
      <c r="AH280" s="1" t="str">
        <f>[2]หน้าผ้า!DL289</f>
        <v>P8</v>
      </c>
      <c r="AI280" s="1">
        <f>[2]หน้าผ้า!DM289</f>
        <v>4</v>
      </c>
      <c r="AJ280" s="3" t="str">
        <f>[2]หน้าผ้า!DN289</f>
        <v>รอแจ้ง</v>
      </c>
      <c r="AK280" s="3" t="e">
        <f>[2]หน้าผ้า!DQ289</f>
        <v>#VALUE!</v>
      </c>
      <c r="AL280" s="3" t="e">
        <f>[2]หน้าผ้า!DR289</f>
        <v>#VALUE!</v>
      </c>
      <c r="AM280" s="3" t="e">
        <f>[2]หน้าผ้า!DS289</f>
        <v>#VALUE!</v>
      </c>
      <c r="AN280" s="3" t="e">
        <f>[2]หน้าผ้า!DT289</f>
        <v>#VALUE!</v>
      </c>
      <c r="AO280" s="3" t="e">
        <f>[2]หน้าผ้า!DU289</f>
        <v>#VALUE!</v>
      </c>
      <c r="AP280" s="3" t="e">
        <f>[2]หน้าผ้า!DP289</f>
        <v>#VALUE!</v>
      </c>
      <c r="AQ280" s="3" t="e">
        <f>[2]หน้าผ้า!DW289</f>
        <v>#VALUE!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 t="str">
        <f>[2]หน้าผ้า!EC289</f>
        <v>งานเคลือบ+พิมพ์</v>
      </c>
      <c r="AX280" s="2" t="str">
        <f>[2]หน้าผ้า!ED289</f>
        <v xml:space="preserve"> /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 t="str">
        <f>[2]หน้าผ้า!BZ289</f>
        <v>WRWT21670/WRWT21670</v>
      </c>
      <c r="BD280" s="56">
        <f>[2]หน้าผ้า!CA289</f>
        <v>0</v>
      </c>
    </row>
    <row r="281" spans="1:56" ht="27.75" customHeight="1" x14ac:dyDescent="0.45">
      <c r="A281" s="3" t="str">
        <f>[2]หน้าผ้า!C290</f>
        <v>ประมาณการ</v>
      </c>
      <c r="B281" s="14" t="str">
        <f>[2]หน้าผ้า!B290</f>
        <v>ประมาณการ</v>
      </c>
      <c r="C281" s="9" t="str">
        <f>[2]หน้าผ้า!E290</f>
        <v>บจก.ที.ซี.ยูเนี่ยน อโกรเทค</v>
      </c>
      <c r="D281" s="13" t="str">
        <f>[2]หน้าผ้า!F290</f>
        <v>Zhejiang UN</v>
      </c>
      <c r="E281" s="9">
        <f>[2]หน้าผ้า!G290</f>
        <v>21</v>
      </c>
      <c r="F281" s="9">
        <f>[2]หน้าผ้า!H290</f>
        <v>37</v>
      </c>
      <c r="G281" s="9" t="str">
        <f>[2]หน้าผ้า!I290</f>
        <v>ขาว</v>
      </c>
      <c r="H281" s="9" t="str">
        <f>[2]หน้าผ้า!J290</f>
        <v>ใส</v>
      </c>
      <c r="I281" s="9">
        <f>[2]หน้าผ้า!L290</f>
        <v>100</v>
      </c>
      <c r="J281" s="9" t="str">
        <f>[2]หน้าผ้า!M290</f>
        <v>±</v>
      </c>
      <c r="K281" s="9">
        <f>[2]หน้าผ้า!N290</f>
        <v>5</v>
      </c>
      <c r="L281" s="9" t="str">
        <f>[2]หน้าผ้า!R290</f>
        <v>ไม่</v>
      </c>
      <c r="M281" s="10" t="str">
        <f>[2]หน้าผ้า!T290</f>
        <v>ไม่สวมถุงใน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 t="str">
        <f>[2]หน้าผ้า!Z290</f>
        <v xml:space="preserve">300กระสอบแบนเต็มใบ </v>
      </c>
      <c r="T281" s="12" t="str">
        <f>[2]หน้าผ้า!X290</f>
        <v>รอแจ้ง</v>
      </c>
      <c r="U281" s="11">
        <f>[2]หน้าผ้า!AA290</f>
        <v>10000</v>
      </c>
      <c r="V281" s="10">
        <f>[2]หน้าผ้า!AJ290</f>
        <v>0</v>
      </c>
      <c r="W281" s="10">
        <f>[2]หน้าผ้า!AL290</f>
        <v>10000</v>
      </c>
      <c r="X281" s="10">
        <f>[2]หน้าผ้า!AM290</f>
        <v>0</v>
      </c>
      <c r="Y281" s="10">
        <f>[2]หน้าผ้า!AN290</f>
        <v>10500</v>
      </c>
      <c r="Z281" s="9" t="str">
        <f>[2]หน้าผ้า!AO290</f>
        <v>WSWT2121670SM</v>
      </c>
      <c r="AA281" s="8">
        <f>[2]หน้าผ้า!AQ290</f>
        <v>10756.900000000001</v>
      </c>
      <c r="AB281" s="8">
        <f>[2]หน้าผ้า!AR290</f>
        <v>10756.900000000001</v>
      </c>
      <c r="AC281" s="8">
        <f>[2]หน้าผ้า!AS290</f>
        <v>0</v>
      </c>
      <c r="AD281" s="8">
        <f>[2]หน้าผ้า!AT290</f>
        <v>10756.900000000001</v>
      </c>
      <c r="AE281" s="8">
        <f>[2]หน้าผ้า!AU290</f>
        <v>0</v>
      </c>
      <c r="AF281" s="8">
        <f>[2]หน้าผ้า!AI290</f>
        <v>0</v>
      </c>
      <c r="AG281" s="1" t="str">
        <f>[3]หน้าผ้า!DC293</f>
        <v>ยังไม่ได้พิมพ์</v>
      </c>
      <c r="AH281" s="1" t="str">
        <f>[2]หน้าผ้า!DL290</f>
        <v>P8</v>
      </c>
      <c r="AI281" s="1">
        <f>[2]หน้าผ้า!DM290</f>
        <v>4</v>
      </c>
      <c r="AJ281" s="3" t="str">
        <f>[2]หน้าผ้า!DN290</f>
        <v>รอแจ้ง</v>
      </c>
      <c r="AK281" s="3" t="e">
        <f>[2]หน้าผ้า!DQ290</f>
        <v>#VALUE!</v>
      </c>
      <c r="AL281" s="3" t="e">
        <f>[2]หน้าผ้า!DR290</f>
        <v>#VALUE!</v>
      </c>
      <c r="AM281" s="3" t="e">
        <f>[2]หน้าผ้า!DS290</f>
        <v>#VALUE!</v>
      </c>
      <c r="AN281" s="3" t="e">
        <f>[2]หน้าผ้า!DT290</f>
        <v>#VALUE!</v>
      </c>
      <c r="AO281" s="3" t="e">
        <f>[2]หน้าผ้า!DU290</f>
        <v>#VALUE!</v>
      </c>
      <c r="AP281" s="3" t="e">
        <f>[2]หน้าผ้า!DP290</f>
        <v>#VALUE!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 t="str">
        <f>[2]หน้าผ้า!EC290</f>
        <v>งานเคลือบ+พิมพ์</v>
      </c>
      <c r="AX281" s="2" t="str">
        <f>[2]หน้าผ้า!ED290</f>
        <v xml:space="preserve"> /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 t="str">
        <f>[2]หน้าผ้า!BZ290</f>
        <v>WRWT21670/WRWT21670</v>
      </c>
      <c r="BD281" s="56">
        <f>[2]หน้าผ้า!CA290</f>
        <v>0</v>
      </c>
    </row>
    <row r="282" spans="1:56" ht="27.75" customHeight="1" x14ac:dyDescent="0.45">
      <c r="A282" s="3">
        <f>[2]หน้าผ้า!C291</f>
        <v>45854</v>
      </c>
      <c r="B282" s="14" t="str">
        <f>[2]หน้าผ้า!B291</f>
        <v>MK68-000893</v>
      </c>
      <c r="C282" s="9" t="str">
        <f>[2]หน้าผ้า!E291</f>
        <v>บจก.เอสพีเอ็ม อาหารสัตว์</v>
      </c>
      <c r="D282" s="13" t="str">
        <f>[2]หน้าผ้า!F291</f>
        <v>มาซู ฟีดจี041</v>
      </c>
      <c r="E282" s="9">
        <f>[2]หน้าผ้า!G291</f>
        <v>21</v>
      </c>
      <c r="F282" s="9">
        <f>[2]หน้าผ้า!H291</f>
        <v>38</v>
      </c>
      <c r="G282" s="9" t="str">
        <f>[2]หน้าผ้า!I291</f>
        <v>ขาว</v>
      </c>
      <c r="H282" s="9" t="str">
        <f>[2]หน้าผ้า!J291</f>
        <v>ด้าน</v>
      </c>
      <c r="I282" s="9">
        <f>[2]หน้าผ้า!L291</f>
        <v>102</v>
      </c>
      <c r="J282" s="9" t="str">
        <f>[2]หน้าผ้า!M291</f>
        <v>±</v>
      </c>
      <c r="K282" s="9">
        <f>[2]หน้าผ้า!N291</f>
        <v>5</v>
      </c>
      <c r="L282" s="9" t="str">
        <f>[2]หน้าผ้า!R291</f>
        <v>บิด</v>
      </c>
      <c r="M282" s="10">
        <f>[2]หน้าผ้า!T291</f>
        <v>22</v>
      </c>
      <c r="N282" s="9">
        <f>[2]หน้าผ้า!U291</f>
        <v>40</v>
      </c>
      <c r="O282" s="9">
        <f>[2]หน้าผ้า!V291</f>
        <v>40</v>
      </c>
      <c r="P282" s="10">
        <f>[2]หน้าผ้า!AB291</f>
        <v>65.13122457599998</v>
      </c>
      <c r="Q282" s="10">
        <f>[2]หน้าผ้า!AC291</f>
        <v>0</v>
      </c>
      <c r="R282" s="10">
        <f>[2]หน้าผ้า!AD291</f>
        <v>65.13122457599998</v>
      </c>
      <c r="S282" s="9" t="str">
        <f>[2]หน้าผ้า!Z291</f>
        <v>500กระสอบแบน</v>
      </c>
      <c r="T282" s="12" t="str">
        <f>[2]หน้าผ้า!X291</f>
        <v>รอแจ้ง</v>
      </c>
      <c r="U282" s="11">
        <f>[2]หน้าผ้า!AA291</f>
        <v>3000</v>
      </c>
      <c r="V282" s="10">
        <f>[2]หน้าผ้า!AJ291</f>
        <v>0</v>
      </c>
      <c r="W282" s="10">
        <f>[2]หน้าผ้า!AL291</f>
        <v>3000</v>
      </c>
      <c r="X282" s="10">
        <f>[2]หน้าผ้า!AM291</f>
        <v>0</v>
      </c>
      <c r="Y282" s="10">
        <f>[2]หน้าผ้า!AN291</f>
        <v>3150</v>
      </c>
      <c r="Z282" s="9" t="str">
        <f>[2]หน้าผ้า!AO291</f>
        <v>WSWT2121670SM</v>
      </c>
      <c r="AA282" s="8">
        <f>[2]หน้าผ้า!AQ291</f>
        <v>3310.89</v>
      </c>
      <c r="AB282" s="8">
        <f>[2]หน้าผ้า!AR291</f>
        <v>3310.89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3310.89</v>
      </c>
      <c r="AF282" s="8">
        <f>[2]หน้าผ้า!AI291</f>
        <v>0</v>
      </c>
      <c r="AG282" s="1" t="str">
        <f>[3]หน้าผ้า!DC294</f>
        <v>พร้อมส่ง</v>
      </c>
      <c r="AH282" s="1" t="str">
        <f>[2]หน้าผ้า!DL291</f>
        <v>P8</v>
      </c>
      <c r="AI282" s="1">
        <f>[2]หน้าผ้า!DM291</f>
        <v>4</v>
      </c>
      <c r="AJ282" s="3" t="str">
        <f>[2]หน้าผ้า!DN291</f>
        <v>รอแจ้ง</v>
      </c>
      <c r="AK282" s="3" t="e">
        <f>[2]หน้าผ้า!DQ291</f>
        <v>#VALUE!</v>
      </c>
      <c r="AL282" s="3" t="e">
        <f>[2]หน้าผ้า!DR291</f>
        <v>#VALUE!</v>
      </c>
      <c r="AM282" s="3" t="e">
        <f>[2]หน้าผ้า!DS291</f>
        <v>#VALUE!</v>
      </c>
      <c r="AN282" s="3" t="e">
        <f>[2]หน้าผ้า!DT291</f>
        <v>#VALUE!</v>
      </c>
      <c r="AO282" s="3" t="e">
        <f>[2]หน้าผ้า!DU291</f>
        <v>#VALUE!</v>
      </c>
      <c r="AP282" s="3" t="e">
        <f>[2]หน้าผ้า!DP291</f>
        <v>#VALUE!</v>
      </c>
      <c r="AQ282" s="3" t="e">
        <f>[2]หน้าผ้า!DW291</f>
        <v>#VALUE!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 t="str">
        <f>[2]หน้าผ้า!EC291</f>
        <v>งานเคลือบ+พิมพ์</v>
      </c>
      <c r="AX282" s="2" t="str">
        <f>[2]หน้าผ้า!ED291</f>
        <v xml:space="preserve"> /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 t="str">
        <f>[2]หน้าผ้า!BZ291</f>
        <v>WRWT21670/WRWT21670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45826</v>
      </c>
      <c r="B283" s="14" t="str">
        <f>[2]หน้าผ้า!B292</f>
        <v>MK68-000804</v>
      </c>
      <c r="C283" s="9" t="str">
        <f>[2]หน้าผ้า!E292</f>
        <v>บจก.เอพีเอ็ม อะโกร</v>
      </c>
      <c r="D283" s="13" t="str">
        <f>[2]หน้าผ้า!F292</f>
        <v>ฟีล กู๊ด 802</v>
      </c>
      <c r="E283" s="9">
        <f>[2]หน้าผ้า!G292</f>
        <v>21</v>
      </c>
      <c r="F283" s="9">
        <f>[2]หน้าผ้า!H292</f>
        <v>38</v>
      </c>
      <c r="G283" s="9" t="str">
        <f>[2]หน้าผ้า!I292</f>
        <v>ขาว</v>
      </c>
      <c r="H283" s="9" t="str">
        <f>[2]หน้าผ้า!J292</f>
        <v>ใส</v>
      </c>
      <c r="I283" s="9">
        <f>[2]หน้าผ้า!L292</f>
        <v>102</v>
      </c>
      <c r="J283" s="9" t="str">
        <f>[2]หน้าผ้า!M292</f>
        <v>±</v>
      </c>
      <c r="K283" s="9">
        <f>[2]หน้าผ้า!N292</f>
        <v>5</v>
      </c>
      <c r="L283" s="9" t="str">
        <f>[2]หน้าผ้า!R292</f>
        <v>บิด</v>
      </c>
      <c r="M283" s="10">
        <f>[2]หน้าผ้า!T292</f>
        <v>22</v>
      </c>
      <c r="N283" s="9">
        <f>[2]หน้าผ้า!U292</f>
        <v>40</v>
      </c>
      <c r="O283" s="9">
        <f>[2]หน้าผ้า!V292</f>
        <v>40</v>
      </c>
      <c r="P283" s="10">
        <f>[2]หน้าผ้า!AB292</f>
        <v>163.47937368575995</v>
      </c>
      <c r="Q283" s="10">
        <f>[2]หน้าผ้า!AC292</f>
        <v>0</v>
      </c>
      <c r="R283" s="10">
        <f>[2]หน้าผ้า!AD292</f>
        <v>163.47937368575995</v>
      </c>
      <c r="S283" s="9" t="str">
        <f>[2]หน้าผ้า!Z292</f>
        <v>500กระสอบแบน</v>
      </c>
      <c r="T283" s="12" t="str">
        <f>[2]หน้าผ้า!X292</f>
        <v>รอแจ้ง</v>
      </c>
      <c r="U283" s="11">
        <f>[2]หน้าผ้า!AA292</f>
        <v>8000</v>
      </c>
      <c r="V283" s="10">
        <f>[2]หน้าผ้า!AJ292</f>
        <v>470</v>
      </c>
      <c r="W283" s="10">
        <f>[2]หน้าผ้า!AL292</f>
        <v>7530</v>
      </c>
      <c r="X283" s="10">
        <f>[2]หน้าผ้า!AM292</f>
        <v>0</v>
      </c>
      <c r="Y283" s="10">
        <f>[2]หน้าผ้า!AN292</f>
        <v>7906.5</v>
      </c>
      <c r="Z283" s="9" t="str">
        <f>[2]หน้าผ้า!AO292</f>
        <v>WSWT2121670SM</v>
      </c>
      <c r="AA283" s="8">
        <f>[2]หน้าผ้า!AQ292</f>
        <v>8310.3338999999996</v>
      </c>
      <c r="AB283" s="8">
        <f>[2]หน้าผ้า!AR292</f>
        <v>8310.3338999999996</v>
      </c>
      <c r="AC283" s="8">
        <f>[2]หน้าผ้า!AS292</f>
        <v>0</v>
      </c>
      <c r="AD283" s="8">
        <f>[2]หน้าผ้า!AT292</f>
        <v>8310.3338999999996</v>
      </c>
      <c r="AE283" s="8">
        <f>[2]หน้าผ้า!AU292</f>
        <v>0</v>
      </c>
      <c r="AF283" s="8">
        <f>[2]หน้าผ้า!AI292</f>
        <v>0</v>
      </c>
      <c r="AG283" s="1" t="str">
        <f>[3]หน้าผ้า!DC295</f>
        <v>พร้อมส่ง</v>
      </c>
      <c r="AH283" s="1" t="str">
        <f>[2]หน้าผ้า!DL292</f>
        <v>P8</v>
      </c>
      <c r="AI283" s="1">
        <f>[2]หน้าผ้า!DM292</f>
        <v>4</v>
      </c>
      <c r="AJ283" s="3" t="str">
        <f>[2]หน้าผ้า!DN292</f>
        <v>รอแจ้ง</v>
      </c>
      <c r="AK283" s="3" t="e">
        <f>[2]หน้าผ้า!DQ292</f>
        <v>#VALUE!</v>
      </c>
      <c r="AL283" s="3" t="e">
        <f>[2]หน้าผ้า!DR292</f>
        <v>#VALUE!</v>
      </c>
      <c r="AM283" s="3" t="e">
        <f>[2]หน้าผ้า!DS292</f>
        <v>#VALUE!</v>
      </c>
      <c r="AN283" s="3" t="e">
        <f>[2]หน้าผ้า!DT292</f>
        <v>#VALUE!</v>
      </c>
      <c r="AO283" s="3" t="e">
        <f>[2]หน้าผ้า!DU292</f>
        <v>#VALUE!</v>
      </c>
      <c r="AP283" s="3" t="e">
        <f>[2]หน้าผ้า!DP292</f>
        <v>#VALUE!</v>
      </c>
      <c r="AQ283" s="3" t="e">
        <f>[2]หน้าผ้า!DW292</f>
        <v>#VALUE!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 t="str">
        <f>[2]หน้าผ้า!EC292</f>
        <v>งานเคลือบ+พิมพ์</v>
      </c>
      <c r="AX283" s="2" t="str">
        <f>[2]หน้าผ้า!ED292</f>
        <v xml:space="preserve"> /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 t="str">
        <f>[2]หน้าผ้า!BZ292</f>
        <v>WRWT21670/WRWT21670</v>
      </c>
      <c r="BD283" s="56">
        <f>[2]หน้าผ้า!CA292</f>
        <v>0</v>
      </c>
    </row>
    <row r="284" spans="1:56" ht="27.75" customHeight="1" x14ac:dyDescent="0.45">
      <c r="A284" s="3">
        <f>[2]หน้าผ้า!C293</f>
        <v>45066</v>
      </c>
      <c r="B284" s="14" t="str">
        <f>[2]หน้าผ้า!B293</f>
        <v>MK66-000701</v>
      </c>
      <c r="C284" s="9" t="str">
        <f>[2]หน้าผ้า!E293</f>
        <v>บจก.เอสพีเอ็ม อาหารสัตว์</v>
      </c>
      <c r="D284" s="13" t="str">
        <f>[2]หน้าผ้า!F293</f>
        <v>มาซูฟีด ซี041</v>
      </c>
      <c r="E284" s="9">
        <f>[2]หน้าผ้า!G293</f>
        <v>21</v>
      </c>
      <c r="F284" s="9">
        <f>[2]หน้าผ้า!H293</f>
        <v>38</v>
      </c>
      <c r="G284" s="9" t="str">
        <f>[2]หน้าผ้า!I293</f>
        <v>ขาว</v>
      </c>
      <c r="H284" s="9" t="str">
        <f>[2]หน้าผ้า!J293</f>
        <v>ด้าน</v>
      </c>
      <c r="I284" s="9">
        <f>[2]หน้าผ้า!L293</f>
        <v>102</v>
      </c>
      <c r="J284" s="9" t="str">
        <f>[2]หน้าผ้า!M293</f>
        <v>±</v>
      </c>
      <c r="K284" s="9">
        <f>[2]หน้าผ้า!N293</f>
        <v>5</v>
      </c>
      <c r="L284" s="9" t="str">
        <f>[2]หน้าผ้า!R293</f>
        <v>บิด</v>
      </c>
      <c r="M284" s="10">
        <f>[2]หน้าผ้า!T293</f>
        <v>22</v>
      </c>
      <c r="N284" s="9">
        <f>[2]หน้าผ้า!U293</f>
        <v>40</v>
      </c>
      <c r="O284" s="9">
        <f>[2]หน้าผ้า!V293</f>
        <v>40</v>
      </c>
      <c r="P284" s="10">
        <f>[2]หน้าผ้า!AB293</f>
        <v>108.55204095999999</v>
      </c>
      <c r="Q284" s="10">
        <f>[2]หน้าผ้า!AC293</f>
        <v>0</v>
      </c>
      <c r="R284" s="10">
        <f>[2]หน้าผ้า!AD293</f>
        <v>108.55204095999999</v>
      </c>
      <c r="S284" s="9" t="str">
        <f>[2]หน้าผ้า!Z293</f>
        <v>500กระสอบแบน</v>
      </c>
      <c r="T284" s="12" t="str">
        <f>[2]หน้าผ้า!X293</f>
        <v>รอแจ้ง</v>
      </c>
      <c r="U284" s="11">
        <f>[2]หน้าผ้า!AA293</f>
        <v>5000</v>
      </c>
      <c r="V284" s="10">
        <f>[2]หน้าผ้า!AJ293</f>
        <v>0</v>
      </c>
      <c r="W284" s="10">
        <f>[2]หน้าผ้า!AL293</f>
        <v>5000</v>
      </c>
      <c r="X284" s="10">
        <f>[2]หน้าผ้า!AM293</f>
        <v>0</v>
      </c>
      <c r="Y284" s="10">
        <f>[2]หน้าผ้า!AN293</f>
        <v>5250</v>
      </c>
      <c r="Z284" s="9" t="str">
        <f>[2]หน้าผ้า!AO293</f>
        <v>WSWT2121670SM</v>
      </c>
      <c r="AA284" s="8">
        <f>[2]หน้าผ้า!AQ293</f>
        <v>5518.15</v>
      </c>
      <c r="AB284" s="8">
        <f>[2]หน้าผ้า!AR293</f>
        <v>5518.15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5518.15</v>
      </c>
      <c r="AF284" s="8">
        <f>[2]หน้าผ้า!AI293</f>
        <v>0</v>
      </c>
      <c r="AG284" s="1" t="str">
        <f>[3]หน้าผ้า!DC296</f>
        <v>ยังไม่ได้พิมพ์</v>
      </c>
      <c r="AH284" s="1" t="str">
        <f>[2]หน้าผ้า!DL293</f>
        <v>P8</v>
      </c>
      <c r="AI284" s="1">
        <f>[2]หน้าผ้า!DM293</f>
        <v>4</v>
      </c>
      <c r="AJ284" s="3" t="str">
        <f>[2]หน้าผ้า!DN293</f>
        <v>รอแจ้ง</v>
      </c>
      <c r="AK284" s="3" t="e">
        <f>[2]หน้าผ้า!DQ293</f>
        <v>#VALUE!</v>
      </c>
      <c r="AL284" s="3" t="e">
        <f>[2]หน้าผ้า!DR293</f>
        <v>#VALUE!</v>
      </c>
      <c r="AM284" s="3" t="e">
        <f>[2]หน้าผ้า!DS293</f>
        <v>#VALUE!</v>
      </c>
      <c r="AN284" s="3" t="e">
        <f>[2]หน้าผ้า!DT293</f>
        <v>#VALUE!</v>
      </c>
      <c r="AO284" s="3" t="e">
        <f>[2]หน้าผ้า!DU293</f>
        <v>#VALUE!</v>
      </c>
      <c r="AP284" s="3" t="e">
        <f>[2]หน้าผ้า!DP293</f>
        <v>#VALUE!</v>
      </c>
      <c r="AQ284" s="3" t="e">
        <f>[2]หน้าผ้า!DW293</f>
        <v>#VALUE!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 t="str">
        <f>[2]หน้าผ้า!EC293</f>
        <v>งานเคลือบ+พิมพ์</v>
      </c>
      <c r="AX284" s="2" t="str">
        <f>[2]หน้าผ้า!ED293</f>
        <v xml:space="preserve"> /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 t="str">
        <f>[2]หน้าผ้า!BZ293</f>
        <v>WRWT21670/WRWT21670</v>
      </c>
      <c r="BD284" s="56">
        <f>[2]หน้าผ้า!CA293</f>
        <v>0</v>
      </c>
    </row>
    <row r="285" spans="1:56" ht="27.7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21</v>
      </c>
      <c r="F285" s="9">
        <f>[2]หน้าผ้า!H294</f>
        <v>37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74</v>
      </c>
      <c r="J285" s="9" t="str">
        <f>[2]หน้าผ้า!M294</f>
        <v>±</v>
      </c>
      <c r="K285" s="9">
        <f>[2]หน้าผ้า!N294</f>
        <v>5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 t="str">
        <f>[2]หน้าผ้า!AC294</f>
        <v>ว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 t="str">
        <f>[2]หน้าผ้า!AO294</f>
        <v>WSWT2121670SM</v>
      </c>
      <c r="AA285" s="8">
        <f>[2]หน้าผ้า!AQ294</f>
        <v>326654.41698450019</v>
      </c>
      <c r="AB285" s="8">
        <f>[2]หน้าผ้า!AR294</f>
        <v>326654.41698450019</v>
      </c>
      <c r="AC285" s="8">
        <f>[2]หน้าผ้า!AS294</f>
        <v>0</v>
      </c>
      <c r="AD285" s="8">
        <f>[2]หน้าผ้า!AT294</f>
        <v>317825.37698450015</v>
      </c>
      <c r="AE285" s="8">
        <f>[2]หน้าผ้า!AU294</f>
        <v>8829.0399999999991</v>
      </c>
      <c r="AF285" s="8" t="str">
        <f>[2]หน้าผ้า!AI294</f>
        <v>ระบุในSD</v>
      </c>
      <c r="AG285" s="1" t="str">
        <f>[3]หน้าผ้า!DC297</f>
        <v>ยังไม่ได้พิมพ์</v>
      </c>
      <c r="AH285" s="1">
        <f>[2]หน้าผ้า!DL294</f>
        <v>0</v>
      </c>
      <c r="AI285" s="1" t="str">
        <f>[2]หน้าผ้า!DM294</f>
        <v>Lead time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 t="str">
        <f>[2]หน้าผ้า!BZ294</f>
        <v>WRWT210670/WRWT21670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21.6</v>
      </c>
      <c r="F286" s="9">
        <f>[2]หน้าผ้า!H295</f>
        <v>34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97</v>
      </c>
      <c r="J286" s="9" t="str">
        <f>[2]หน้าผ้า!M295</f>
        <v>±</v>
      </c>
      <c r="K286" s="9">
        <f>[2]หน้าผ้า!N295</f>
        <v>5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 t="str">
        <f>[2]หน้าผ้า!AO295</f>
        <v>WSWT2221940</v>
      </c>
      <c r="AA286" s="8" t="e">
        <f>[2]หน้าผ้า!AQ295</f>
        <v>#REF!</v>
      </c>
      <c r="AB286" s="8" t="e">
        <f>[2]หน้าผ้า!AR295</f>
        <v>#REF!</v>
      </c>
      <c r="AC286" s="8" t="e">
        <f>[2]หน้าผ้า!AS295</f>
        <v>#REF!</v>
      </c>
      <c r="AD286" s="8" t="e">
        <f>[2]หน้าผ้า!AT295</f>
        <v>#REF!</v>
      </c>
      <c r="AE286" s="8" t="e">
        <f>[2]หน้าผ้า!AU295</f>
        <v>#REF!</v>
      </c>
      <c r="AF286" s="8" t="str">
        <f>[2]หน้าผ้า!AI295</f>
        <v>ระบุในSD</v>
      </c>
      <c r="AG286" s="1" t="str">
        <f>[3]หน้าผ้า!DC298</f>
        <v>ยังไม่ได้พิมพ์</v>
      </c>
      <c r="AH286" s="1">
        <f>[2]หน้าผ้า!DL295</f>
        <v>0</v>
      </c>
      <c r="AI286" s="1" t="str">
        <f>[2]หน้าผ้า!DM295</f>
        <v>Lead time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 t="str">
        <f>[2]หน้าผ้า!BZ295</f>
        <v>WRWT21940/WRWT21940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45922</v>
      </c>
      <c r="B287" s="14" t="str">
        <f>[2]หน้าผ้า!B296</f>
        <v>MK68-001147</v>
      </c>
      <c r="C287" s="9" t="str">
        <f>[2]หน้าผ้า!E296</f>
        <v>บจก.ซิเบลโก้(สบปราบ)</v>
      </c>
      <c r="D287" s="13" t="str">
        <f>[2]หน้าผ้า!F296</f>
        <v>OPAL CA3</v>
      </c>
      <c r="E287" s="9">
        <f>[2]หน้าผ้า!G296</f>
        <v>23</v>
      </c>
      <c r="F287" s="9">
        <f>[2]หน้าผ้า!H296</f>
        <v>34</v>
      </c>
      <c r="G287" s="9" t="str">
        <f>[2]หน้าผ้า!I296</f>
        <v>ขาว</v>
      </c>
      <c r="H287" s="9" t="str">
        <f>[2]หน้าผ้า!J296</f>
        <v>ใส</v>
      </c>
      <c r="I287" s="9">
        <f>[2]หน้าผ้า!L296</f>
        <v>92</v>
      </c>
      <c r="J287" s="9" t="str">
        <f>[2]หน้าผ้า!M296</f>
        <v>±</v>
      </c>
      <c r="K287" s="9">
        <f>[2]หน้าผ้า!N296</f>
        <v>5</v>
      </c>
      <c r="L287" s="9" t="str">
        <f>[2]หน้าผ้า!R296</f>
        <v>ไม่</v>
      </c>
      <c r="M287" s="10" t="str">
        <f>[2]หน้าผ้า!T296</f>
        <v>ไม่สวมถุงใน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 t="str">
        <f>[2]หน้าผ้า!Z296</f>
        <v>มัด100</v>
      </c>
      <c r="T287" s="12">
        <f>[2]หน้าผ้า!X296</f>
        <v>45932</v>
      </c>
      <c r="U287" s="11">
        <f>[2]หน้าผ้า!AA296</f>
        <v>4000</v>
      </c>
      <c r="V287" s="10">
        <f>[2]หน้าผ้า!AJ296</f>
        <v>0</v>
      </c>
      <c r="W287" s="10">
        <f>[2]หน้าผ้า!AL296</f>
        <v>4000</v>
      </c>
      <c r="X287" s="10">
        <f>[2]หน้าผ้า!AM296</f>
        <v>0</v>
      </c>
      <c r="Y287" s="10">
        <f>[2]หน้าผ้า!AN296</f>
        <v>4200</v>
      </c>
      <c r="Z287" s="9" t="str">
        <f>[2]หน้าผ้า!AO296</f>
        <v>WSWT2325650</v>
      </c>
      <c r="AA287" s="8">
        <f>[2]หน้าผ้า!AQ296</f>
        <v>3967.48</v>
      </c>
      <c r="AB287" s="8">
        <f>[2]หน้าผ้า!AR296</f>
        <v>3967.48</v>
      </c>
      <c r="AC287" s="8">
        <f>[2]หน้าผ้า!AS296</f>
        <v>0</v>
      </c>
      <c r="AD287" s="8">
        <f>[2]หน้าผ้า!AT296</f>
        <v>3561</v>
      </c>
      <c r="AE287" s="8">
        <f>[2]หน้าผ้า!AU296</f>
        <v>406.48</v>
      </c>
      <c r="AF287" s="8" t="str">
        <f>[2]หน้าผ้า!AI296</f>
        <v>ห้ามเกิน-ขาดได้5%</v>
      </c>
      <c r="AG287" s="1" t="str">
        <f>[3]หน้าผ้า!DC299</f>
        <v>ยังไม่ได้พิมพ์</v>
      </c>
      <c r="AH287" s="1" t="str">
        <f>[2]หน้าผ้า!DL296</f>
        <v>P8</v>
      </c>
      <c r="AI287" s="1">
        <f>[2]หน้าผ้า!DM296</f>
        <v>4</v>
      </c>
      <c r="AJ287" s="3">
        <f>[2]หน้าผ้า!DN296</f>
        <v>45932</v>
      </c>
      <c r="AK287" s="3">
        <f>[2]หน้าผ้า!DQ296</f>
        <v>45928</v>
      </c>
      <c r="AL287" s="3">
        <f>[2]หน้าผ้า!DR296</f>
        <v>45922</v>
      </c>
      <c r="AM287" s="3">
        <f>[2]หน้าผ้า!DS296</f>
        <v>45929</v>
      </c>
      <c r="AN287" s="3">
        <f>[2]หน้าผ้า!DT296</f>
        <v>45930</v>
      </c>
      <c r="AO287" s="3">
        <f>[2]หน้าผ้า!DU296</f>
        <v>45930</v>
      </c>
      <c r="AP287" s="3">
        <f>[2]หน้าผ้า!DP296</f>
        <v>45927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 t="str">
        <f>[2]หน้าผ้า!EC296</f>
        <v>งานเคลือบ+พิมพ์</v>
      </c>
      <c r="AX287" s="2" t="str">
        <f>[2]หน้าผ้า!ED296</f>
        <v xml:space="preserve"> /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 t="str">
        <f>[2]หน้าผ้า!BZ296</f>
        <v>WRWT25650/WRWT25650</v>
      </c>
      <c r="BD287" s="56">
        <f>[2]หน้าผ้า!CA296</f>
        <v>0</v>
      </c>
    </row>
    <row r="288" spans="1:56" ht="27.75" customHeight="1" x14ac:dyDescent="0.45">
      <c r="A288" s="3">
        <f>[2]หน้าผ้า!C297</f>
        <v>45922</v>
      </c>
      <c r="B288" s="14" t="str">
        <f>[2]หน้าผ้า!B297</f>
        <v>MK68-001147</v>
      </c>
      <c r="C288" s="9" t="str">
        <f>[2]หน้าผ้า!E297</f>
        <v>บจก.ซิเบลโก้(สบปราบ)</v>
      </c>
      <c r="D288" s="13" t="str">
        <f>[2]หน้าผ้า!F297</f>
        <v>BLANK FORM(ถุงในดำ)</v>
      </c>
      <c r="E288" s="9">
        <f>[2]หน้าผ้า!G297</f>
        <v>23</v>
      </c>
      <c r="F288" s="9">
        <f>[2]หน้าผ้า!H297</f>
        <v>34</v>
      </c>
      <c r="G288" s="9" t="str">
        <f>[2]หน้าผ้า!I297</f>
        <v>ขาว</v>
      </c>
      <c r="H288" s="9">
        <f>[2]หน้าผ้า!J297</f>
        <v>0</v>
      </c>
      <c r="I288" s="9">
        <f>[2]หน้าผ้า!L297</f>
        <v>68</v>
      </c>
      <c r="J288" s="9" t="str">
        <f>[2]หน้าผ้า!M297</f>
        <v>±</v>
      </c>
      <c r="K288" s="9">
        <f>[2]หน้าผ้า!N297</f>
        <v>5</v>
      </c>
      <c r="L288" s="9" t="str">
        <f>[2]หน้าผ้า!R297</f>
        <v>ไม่</v>
      </c>
      <c r="M288" s="10">
        <f>[2]หน้าผ้า!T297</f>
        <v>24</v>
      </c>
      <c r="N288" s="9">
        <f>[2]หน้าผ้า!U297</f>
        <v>37</v>
      </c>
      <c r="O288" s="9">
        <f>[2]หน้าผ้า!V297</f>
        <v>50</v>
      </c>
      <c r="P288" s="10">
        <f>[2]หน้าผ้า!AB297</f>
        <v>164.30831654400001</v>
      </c>
      <c r="Q288" s="10">
        <f>[2]หน้าผ้า!AC297</f>
        <v>0</v>
      </c>
      <c r="R288" s="10">
        <f>[2]หน้าผ้า!AD297</f>
        <v>164.30831654400001</v>
      </c>
      <c r="S288" s="9" t="str">
        <f>[2]หน้าผ้า!Z297</f>
        <v>มัด100</v>
      </c>
      <c r="T288" s="12">
        <f>[2]หน้าผ้า!X297</f>
        <v>45932</v>
      </c>
      <c r="U288" s="11">
        <f>[2]หน้าผ้า!AA297</f>
        <v>6000</v>
      </c>
      <c r="V288" s="10">
        <f>[2]หน้าผ้า!AJ297</f>
        <v>0</v>
      </c>
      <c r="W288" s="10">
        <f>[2]หน้าผ้า!AL297</f>
        <v>6000</v>
      </c>
      <c r="X288" s="10">
        <f>[2]หน้าผ้า!AM297</f>
        <v>0</v>
      </c>
      <c r="Y288" s="10">
        <f>[2]หน้าผ้า!AN297</f>
        <v>6300</v>
      </c>
      <c r="Z288" s="9" t="str">
        <f>[2]หน้าผ้า!AO297</f>
        <v>WSWT2325650</v>
      </c>
      <c r="AA288" s="8">
        <f>[2]หน้าผ้า!AQ297</f>
        <v>5951.22</v>
      </c>
      <c r="AB288" s="8">
        <f>[2]หน้าผ้า!AR297</f>
        <v>5951.22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 t="str">
        <f>[2]หน้าผ้า!AI297</f>
        <v>ห้ามเกิน-ขาดได้5%</v>
      </c>
      <c r="AG288" s="1" t="str">
        <f>[3]หน้าผ้า!DC300</f>
        <v>ยังไม่ได้พิมพ์</v>
      </c>
      <c r="AH288" s="1" t="str">
        <f>[2]หน้าผ้า!DL297</f>
        <v>P9</v>
      </c>
      <c r="AI288" s="1">
        <f>[2]หน้าผ้า!DM297</f>
        <v>3</v>
      </c>
      <c r="AJ288" s="3">
        <f>[2]หน้าผ้า!DN297</f>
        <v>45932</v>
      </c>
      <c r="AK288" s="3">
        <f>[2]หน้าผ้า!DQ297</f>
        <v>0</v>
      </c>
      <c r="AL288" s="3">
        <f>[2]หน้าผ้า!DR297</f>
        <v>45922</v>
      </c>
      <c r="AM288" s="3">
        <f>[2]หน้าผ้า!DS297</f>
        <v>45929</v>
      </c>
      <c r="AN288" s="3">
        <f>[2]หน้าผ้า!DT297</f>
        <v>45930</v>
      </c>
      <c r="AO288" s="3">
        <f>[2]หน้าผ้า!DU297</f>
        <v>45930</v>
      </c>
      <c r="AP288" s="3">
        <f>[2]หน้าผ้า!DP297</f>
        <v>45927</v>
      </c>
      <c r="AQ288" s="3">
        <f>[2]หน้าผ้า!DW297</f>
        <v>45931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 t="str">
        <f>[2]หน้าผ้า!EC297</f>
        <v>งานพิมพ์</v>
      </c>
      <c r="AX288" s="2" t="str">
        <f>[2]หน้าผ้า!ED297</f>
        <v xml:space="preserve"> /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 t="str">
        <f>[2]หน้าผ้า!BZ297</f>
        <v>WRWT25650/WRWT25650</v>
      </c>
      <c r="BD288" s="56">
        <f>[2]หน้าผ้า!CA297</f>
        <v>0</v>
      </c>
    </row>
    <row r="289" spans="1:56" ht="27.75" customHeight="1" x14ac:dyDescent="0.45">
      <c r="A289" s="3">
        <f>[2]หน้าผ้า!C298</f>
        <v>45922</v>
      </c>
      <c r="B289" s="14" t="str">
        <f>[2]หน้าผ้า!B298</f>
        <v>MK68-001148</v>
      </c>
      <c r="C289" s="9" t="str">
        <f>[2]หน้าผ้า!E298</f>
        <v>บจก.ซิเบลโก้(สบปราบ)</v>
      </c>
      <c r="D289" s="13" t="str">
        <f>[2]หน้าผ้า!F298</f>
        <v>EXCELBLEND S200</v>
      </c>
      <c r="E289" s="9">
        <f>[2]หน้าผ้า!G298</f>
        <v>23</v>
      </c>
      <c r="F289" s="9">
        <f>[2]หน้าผ้า!H298</f>
        <v>34</v>
      </c>
      <c r="G289" s="9" t="str">
        <f>[2]หน้าผ้า!I298</f>
        <v>ขาว</v>
      </c>
      <c r="H289" s="9" t="str">
        <f>[2]หน้าผ้า!J298</f>
        <v>ใส</v>
      </c>
      <c r="I289" s="9">
        <f>[2]หน้าผ้า!L298</f>
        <v>92</v>
      </c>
      <c r="J289" s="9" t="str">
        <f>[2]หน้าผ้า!M298</f>
        <v>±</v>
      </c>
      <c r="K289" s="9">
        <f>[2]หน้าผ้า!N298</f>
        <v>5</v>
      </c>
      <c r="L289" s="9" t="str">
        <f>[2]หน้าผ้า!R298</f>
        <v>ไม่</v>
      </c>
      <c r="M289" s="10" t="str">
        <f>[2]หน้าผ้า!T298</f>
        <v>ไม่สวมถุงใน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 t="str">
        <f>[2]หน้าผ้า!Z298</f>
        <v>มัด100</v>
      </c>
      <c r="T289" s="12">
        <f>[2]หน้าผ้า!X298</f>
        <v>45932</v>
      </c>
      <c r="U289" s="11">
        <f>[2]หน้าผ้า!AA298</f>
        <v>4000</v>
      </c>
      <c r="V289" s="10">
        <f>[2]หน้าผ้า!AJ298</f>
        <v>0</v>
      </c>
      <c r="W289" s="10">
        <f>[2]หน้าผ้า!AL298</f>
        <v>4000</v>
      </c>
      <c r="X289" s="10">
        <f>[2]หน้าผ้า!AM298</f>
        <v>0</v>
      </c>
      <c r="Y289" s="10">
        <f>[2]หน้าผ้า!AN298</f>
        <v>4200</v>
      </c>
      <c r="Z289" s="9" t="str">
        <f>[2]หน้าผ้า!AO298</f>
        <v>WSWT2325650</v>
      </c>
      <c r="AA289" s="8">
        <f>[2]หน้าผ้า!AQ298</f>
        <v>3967.48</v>
      </c>
      <c r="AB289" s="8">
        <f>[2]หน้าผ้า!AR298</f>
        <v>3967.48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3967.48</v>
      </c>
      <c r="AF289" s="8" t="str">
        <f>[2]หน้าผ้า!AI298</f>
        <v>ห้ามเกิน-ขาดได้5%</v>
      </c>
      <c r="AG289" s="1" t="str">
        <f>[3]หน้าผ้า!DC301</f>
        <v>ยังไม่ได้พิมพ์</v>
      </c>
      <c r="AH289" s="1" t="str">
        <f>[2]หน้าผ้า!DL298</f>
        <v>P8</v>
      </c>
      <c r="AI289" s="1">
        <f>[2]หน้าผ้า!DM298</f>
        <v>4</v>
      </c>
      <c r="AJ289" s="3">
        <f>[2]หน้าผ้า!DN298</f>
        <v>45932</v>
      </c>
      <c r="AK289" s="3">
        <f>[2]หน้าผ้า!DQ298</f>
        <v>45928</v>
      </c>
      <c r="AL289" s="3">
        <f>[2]หน้าผ้า!DR298</f>
        <v>45922</v>
      </c>
      <c r="AM289" s="3">
        <f>[2]หน้าผ้า!DS298</f>
        <v>45929</v>
      </c>
      <c r="AN289" s="3">
        <f>[2]หน้าผ้า!DT298</f>
        <v>45930</v>
      </c>
      <c r="AO289" s="3">
        <f>[2]หน้าผ้า!DU298</f>
        <v>45930</v>
      </c>
      <c r="AP289" s="3">
        <f>[2]หน้าผ้า!DP298</f>
        <v>45927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 t="str">
        <f>[2]หน้าผ้า!EC298</f>
        <v>งานเคลือบ+พิมพ์</v>
      </c>
      <c r="AX289" s="2" t="str">
        <f>[2]หน้าผ้า!ED298</f>
        <v xml:space="preserve"> /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 t="str">
        <f>[2]หน้าผ้า!BZ298</f>
        <v>WRWT25650/WRWT25650</v>
      </c>
      <c r="BD289" s="56">
        <f>[2]หน้าผ้า!CA298</f>
        <v>0</v>
      </c>
    </row>
    <row r="290" spans="1:56" ht="27.75" customHeight="1" x14ac:dyDescent="0.45">
      <c r="A290" s="3">
        <f>[2]หน้าผ้า!C299</f>
        <v>45922</v>
      </c>
      <c r="B290" s="14" t="str">
        <f>[2]หน้าผ้า!B299</f>
        <v>MK68-001148</v>
      </c>
      <c r="C290" s="9" t="str">
        <f>[2]หน้าผ้า!E299</f>
        <v>บจก.ซิเบลโก้(สบปราบ)</v>
      </c>
      <c r="D290" s="13" t="str">
        <f>[2]หน้าผ้า!F299</f>
        <v>BLANK FORM(ถุงในดำ)</v>
      </c>
      <c r="E290" s="9">
        <f>[2]หน้าผ้า!G299</f>
        <v>23</v>
      </c>
      <c r="F290" s="9">
        <f>[2]หน้าผ้า!H299</f>
        <v>34</v>
      </c>
      <c r="G290" s="9" t="str">
        <f>[2]หน้าผ้า!I299</f>
        <v>ขาว</v>
      </c>
      <c r="H290" s="9">
        <f>[2]หน้าผ้า!J299</f>
        <v>0</v>
      </c>
      <c r="I290" s="9">
        <f>[2]หน้าผ้า!L299</f>
        <v>68</v>
      </c>
      <c r="J290" s="9" t="str">
        <f>[2]หน้าผ้า!M299</f>
        <v>±</v>
      </c>
      <c r="K290" s="9">
        <f>[2]หน้าผ้า!N299</f>
        <v>5</v>
      </c>
      <c r="L290" s="9" t="str">
        <f>[2]หน้าผ้า!R299</f>
        <v>ไม่</v>
      </c>
      <c r="M290" s="10">
        <f>[2]หน้าผ้า!T299</f>
        <v>24</v>
      </c>
      <c r="N290" s="9">
        <f>[2]หน้าผ้า!U299</f>
        <v>37</v>
      </c>
      <c r="O290" s="9">
        <f>[2]หน้าผ้า!V299</f>
        <v>50</v>
      </c>
      <c r="P290" s="10">
        <f>[2]หน้าผ้า!AB299</f>
        <v>54.769438848</v>
      </c>
      <c r="Q290" s="10">
        <f>[2]หน้าผ้า!AC299</f>
        <v>0</v>
      </c>
      <c r="R290" s="10">
        <f>[2]หน้าผ้า!AD299</f>
        <v>54.769438848</v>
      </c>
      <c r="S290" s="9" t="str">
        <f>[2]หน้าผ้า!Z299</f>
        <v>มัด100</v>
      </c>
      <c r="T290" s="12">
        <f>[2]หน้าผ้า!X299</f>
        <v>45932</v>
      </c>
      <c r="U290" s="11">
        <f>[2]หน้าผ้า!AA299</f>
        <v>2000</v>
      </c>
      <c r="V290" s="10">
        <f>[2]หน้าผ้า!AJ299</f>
        <v>0</v>
      </c>
      <c r="W290" s="10">
        <f>[2]หน้าผ้า!AL299</f>
        <v>2000</v>
      </c>
      <c r="X290" s="10">
        <f>[2]หน้าผ้า!AM299</f>
        <v>0</v>
      </c>
      <c r="Y290" s="10">
        <f>[2]หน้าผ้า!AN299</f>
        <v>2100</v>
      </c>
      <c r="Z290" s="9" t="str">
        <f>[2]หน้าผ้า!AO299</f>
        <v>WSWT2325650</v>
      </c>
      <c r="AA290" s="8">
        <f>[2]หน้าผ้า!AQ299</f>
        <v>1983.74</v>
      </c>
      <c r="AB290" s="8">
        <f>[2]หน้าผ้า!AR299</f>
        <v>1983.74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 t="str">
        <f>[2]หน้าผ้า!AI299</f>
        <v>ห้ามเกิน-ขาดได้5%</v>
      </c>
      <c r="AG290" s="1" t="str">
        <f>[3]หน้าผ้า!DC302</f>
        <v>รอแบบ</v>
      </c>
      <c r="AH290" s="1" t="str">
        <f>[2]หน้าผ้า!DL299</f>
        <v>P9</v>
      </c>
      <c r="AI290" s="1">
        <f>[2]หน้าผ้า!DM299</f>
        <v>3</v>
      </c>
      <c r="AJ290" s="3">
        <f>[2]หน้าผ้า!DN299</f>
        <v>45932</v>
      </c>
      <c r="AK290" s="3">
        <f>[2]หน้าผ้า!DQ299</f>
        <v>0</v>
      </c>
      <c r="AL290" s="3">
        <f>[2]หน้าผ้า!DR299</f>
        <v>45922</v>
      </c>
      <c r="AM290" s="3">
        <f>[2]หน้าผ้า!DS299</f>
        <v>45929</v>
      </c>
      <c r="AN290" s="3">
        <f>[2]หน้าผ้า!DT299</f>
        <v>45930</v>
      </c>
      <c r="AO290" s="3">
        <f>[2]หน้าผ้า!DU299</f>
        <v>45930</v>
      </c>
      <c r="AP290" s="3">
        <f>[2]หน้าผ้า!DP299</f>
        <v>45927</v>
      </c>
      <c r="AQ290" s="3">
        <f>[2]หน้าผ้า!DW299</f>
        <v>45931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 t="str">
        <f>[2]หน้าผ้า!EC299</f>
        <v>งานพิมพ์</v>
      </c>
      <c r="AX290" s="2" t="str">
        <f>[2]หน้าผ้า!ED299</f>
        <v xml:space="preserve"> /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 t="str">
        <f>[2]หน้าผ้า!BZ299</f>
        <v>WRWT25650/WRWT25650</v>
      </c>
      <c r="BD290" s="56">
        <f>[2]หน้าผ้า!CA299</f>
        <v>0</v>
      </c>
    </row>
    <row r="291" spans="1:56" ht="27.75" customHeight="1" x14ac:dyDescent="0.45">
      <c r="A291" s="3">
        <f>[2]หน้าผ้า!C300</f>
        <v>45922</v>
      </c>
      <c r="B291" s="14" t="str">
        <f>[2]หน้าผ้า!B300</f>
        <v>MK68-001148</v>
      </c>
      <c r="C291" s="9" t="str">
        <f>[2]หน้าผ้า!E300</f>
        <v>บจก.ซิเบลโก้(สบปราบ)</v>
      </c>
      <c r="D291" s="13" t="str">
        <f>[2]หน้าผ้า!F300</f>
        <v>OPAL CA3(ถุงในดำ)</v>
      </c>
      <c r="E291" s="9">
        <f>[2]หน้าผ้า!G300</f>
        <v>23</v>
      </c>
      <c r="F291" s="9">
        <f>[2]หน้าผ้า!H300</f>
        <v>34</v>
      </c>
      <c r="G291" s="9" t="str">
        <f>[2]หน้าผ้า!I300</f>
        <v>ขาว</v>
      </c>
      <c r="H291" s="9">
        <f>[2]หน้าผ้า!J300</f>
        <v>0</v>
      </c>
      <c r="I291" s="9">
        <f>[2]หน้าผ้า!L300</f>
        <v>68</v>
      </c>
      <c r="J291" s="9" t="str">
        <f>[2]หน้าผ้า!M300</f>
        <v>±</v>
      </c>
      <c r="K291" s="9">
        <f>[2]หน้าผ้า!N300</f>
        <v>5</v>
      </c>
      <c r="L291" s="9" t="str">
        <f>[2]หน้าผ้า!R300</f>
        <v>ไม่</v>
      </c>
      <c r="M291" s="10">
        <f>[2]หน้าผ้า!T300</f>
        <v>24</v>
      </c>
      <c r="N291" s="9">
        <f>[2]หน้าผ้า!U300</f>
        <v>37</v>
      </c>
      <c r="O291" s="9">
        <f>[2]หน้าผ้า!V300</f>
        <v>50</v>
      </c>
      <c r="P291" s="10">
        <f>[2]หน้าผ้า!AB300</f>
        <v>109.538877696</v>
      </c>
      <c r="Q291" s="10">
        <f>[2]หน้าผ้า!AC300</f>
        <v>0</v>
      </c>
      <c r="R291" s="10">
        <f>[2]หน้าผ้า!AD300</f>
        <v>109.538877696</v>
      </c>
      <c r="S291" s="9" t="str">
        <f>[2]หน้าผ้า!Z300</f>
        <v>มัด100</v>
      </c>
      <c r="T291" s="12">
        <f>[2]หน้าผ้า!X300</f>
        <v>45932</v>
      </c>
      <c r="U291" s="11">
        <f>[2]หน้าผ้า!AA300</f>
        <v>4000</v>
      </c>
      <c r="V291" s="10">
        <f>[2]หน้าผ้า!AJ300</f>
        <v>0</v>
      </c>
      <c r="W291" s="10">
        <f>[2]หน้าผ้า!AL300</f>
        <v>4000</v>
      </c>
      <c r="X291" s="10">
        <f>[2]หน้าผ้า!AM300</f>
        <v>0</v>
      </c>
      <c r="Y291" s="10">
        <f>[2]หน้าผ้า!AN300</f>
        <v>4200</v>
      </c>
      <c r="Z291" s="9" t="str">
        <f>[2]หน้าผ้า!AO300</f>
        <v>WSWT2325650</v>
      </c>
      <c r="AA291" s="8">
        <f>[2]หน้าผ้า!AQ300</f>
        <v>3967.48</v>
      </c>
      <c r="AB291" s="8">
        <f>[2]หน้าผ้า!AR300</f>
        <v>3967.48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 t="str">
        <f>[2]หน้าผ้า!AI300</f>
        <v>ห้ามเกิน-ขาดได้5%</v>
      </c>
      <c r="AG291" s="1" t="str">
        <f>[3]หน้าผ้า!DC303</f>
        <v>พร้อมส่ง</v>
      </c>
      <c r="AH291" s="1" t="str">
        <f>[2]หน้าผ้า!DL300</f>
        <v>P9</v>
      </c>
      <c r="AI291" s="1">
        <f>[2]หน้าผ้า!DM300</f>
        <v>3</v>
      </c>
      <c r="AJ291" s="3">
        <f>[2]หน้าผ้า!DN300</f>
        <v>45932</v>
      </c>
      <c r="AK291" s="3">
        <f>[2]หน้าผ้า!DQ300</f>
        <v>0</v>
      </c>
      <c r="AL291" s="3">
        <f>[2]หน้าผ้า!DR300</f>
        <v>45922</v>
      </c>
      <c r="AM291" s="3">
        <f>[2]หน้าผ้า!DS300</f>
        <v>45929</v>
      </c>
      <c r="AN291" s="3">
        <f>[2]หน้าผ้า!DT300</f>
        <v>45930</v>
      </c>
      <c r="AO291" s="3">
        <f>[2]หน้าผ้า!DU300</f>
        <v>45930</v>
      </c>
      <c r="AP291" s="3">
        <f>[2]หน้าผ้า!DP300</f>
        <v>45927</v>
      </c>
      <c r="AQ291" s="3">
        <f>[2]หน้าผ้า!DW300</f>
        <v>45931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 t="str">
        <f>[2]หน้าผ้า!EC300</f>
        <v>งานพิมพ์</v>
      </c>
      <c r="AX291" s="2" t="str">
        <f>[2]หน้าผ้า!ED300</f>
        <v xml:space="preserve"> /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 t="str">
        <f>[2]หน้าผ้า!BZ300</f>
        <v>WRWT25650/WRWT25650</v>
      </c>
      <c r="BD291" s="56">
        <f>[2]หน้าผ้า!CA300</f>
        <v>0</v>
      </c>
    </row>
    <row r="292" spans="1:56" ht="27.75" customHeight="1" x14ac:dyDescent="0.45">
      <c r="A292" s="3" t="str">
        <f>[2]หน้าผ้า!C301</f>
        <v>ประมาณการ</v>
      </c>
      <c r="B292" s="14" t="str">
        <f>[2]หน้าผ้า!B301</f>
        <v>ประมาณการ</v>
      </c>
      <c r="C292" s="9" t="str">
        <f>[2]หน้าผ้า!E301</f>
        <v>พันธุ์ข้าว</v>
      </c>
      <c r="D292" s="13" t="str">
        <f>[2]หน้าผ้า!F301</f>
        <v>พันธุ์ข้าว</v>
      </c>
      <c r="E292" s="9">
        <f>[2]หน้าผ้า!G301</f>
        <v>23</v>
      </c>
      <c r="F292" s="9">
        <f>[2]หน้าผ้า!H301</f>
        <v>34</v>
      </c>
      <c r="G292" s="9" t="str">
        <f>[2]หน้าผ้า!I301</f>
        <v>ขาว</v>
      </c>
      <c r="H292" s="9">
        <f>[2]หน้าผ้า!J301</f>
        <v>0</v>
      </c>
      <c r="I292" s="9">
        <f>[2]หน้าผ้า!L301</f>
        <v>68</v>
      </c>
      <c r="J292" s="9" t="str">
        <f>[2]หน้าผ้า!M301</f>
        <v>±</v>
      </c>
      <c r="K292" s="9">
        <f>[2]หน้าผ้า!N301</f>
        <v>5</v>
      </c>
      <c r="L292" s="9" t="str">
        <f>[2]หน้าผ้า!R301</f>
        <v>บิด</v>
      </c>
      <c r="M292" s="10" t="str">
        <f>[2]หน้าผ้า!T301</f>
        <v>ไม่สวมถุงใน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 t="str">
        <f>[2]หน้าผ้า!Z301</f>
        <v>500กระสอบ</v>
      </c>
      <c r="T292" s="12">
        <f>[2]หน้าผ้า!X301</f>
        <v>45961</v>
      </c>
      <c r="U292" s="11">
        <f>[2]หน้าผ้า!AA301</f>
        <v>30000</v>
      </c>
      <c r="V292" s="10">
        <f>[2]หน้าผ้า!AJ301</f>
        <v>0</v>
      </c>
      <c r="W292" s="10">
        <f>[2]หน้าผ้า!AL301</f>
        <v>30000</v>
      </c>
      <c r="X292" s="10">
        <f>[2]หน้าผ้า!AM301</f>
        <v>0</v>
      </c>
      <c r="Y292" s="10">
        <f>[2]หน้าผ้า!AN301</f>
        <v>31500</v>
      </c>
      <c r="Z292" s="9" t="str">
        <f>[2]หน้าผ้า!AO301</f>
        <v>WSWT2325650</v>
      </c>
      <c r="AA292" s="8">
        <f>[2]หน้าผ้า!AQ301</f>
        <v>29756.100000000002</v>
      </c>
      <c r="AB292" s="8">
        <f>[2]หน้าผ้า!AR301</f>
        <v>29756.100000000002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 t="str">
        <f>[3]หน้าผ้า!DC304</f>
        <v>พร้อมส่ง</v>
      </c>
      <c r="AH292" s="1" t="str">
        <f>[2]หน้าผ้า!DL301</f>
        <v>P7</v>
      </c>
      <c r="AI292" s="1">
        <f>[2]หน้าผ้า!DM301</f>
        <v>2</v>
      </c>
      <c r="AJ292" s="3">
        <f>[2]หน้าผ้า!DN301</f>
        <v>45961</v>
      </c>
      <c r="AK292" s="3">
        <f>[2]หน้าผ้า!DQ301</f>
        <v>0</v>
      </c>
      <c r="AL292" s="3">
        <f>[2]หน้าผ้า!DR301</f>
        <v>45952</v>
      </c>
      <c r="AM292" s="3">
        <f>[2]หน้าผ้า!DS301</f>
        <v>45959</v>
      </c>
      <c r="AN292" s="3">
        <f>[2]หน้าผ้า!DT301</f>
        <v>45960</v>
      </c>
      <c r="AO292" s="3">
        <f>[2]หน้าผ้า!DU301</f>
        <v>45960</v>
      </c>
      <c r="AP292" s="3">
        <f>[2]หน้าผ้า!DP301</f>
        <v>45956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 t="str">
        <f>[2]หน้าผ้า!EC301</f>
        <v>งานพิมพ์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 t="str">
        <f>[2]หน้าผ้า!BZ301</f>
        <v>WRWT25650/WRWT25650</v>
      </c>
      <c r="BD292" s="56">
        <f>[2]หน้าผ้า!CA301</f>
        <v>0</v>
      </c>
    </row>
    <row r="293" spans="1:56" ht="27.75" customHeight="1" x14ac:dyDescent="0.45">
      <c r="A293" s="3" t="str">
        <f>[2]หน้าผ้า!C302</f>
        <v>ประมาณการ</v>
      </c>
      <c r="B293" s="14" t="str">
        <f>[2]หน้าผ้า!B302</f>
        <v>ประมาณการ</v>
      </c>
      <c r="C293" s="9" t="str">
        <f>[2]หน้าผ้า!E302</f>
        <v>บจก.ซิเบลโก้(สบปราบ)</v>
      </c>
      <c r="D293" s="13" t="str">
        <f>[2]หน้าผ้า!F302</f>
        <v>รอแบบ</v>
      </c>
      <c r="E293" s="9">
        <f>[2]หน้าผ้า!G302</f>
        <v>23</v>
      </c>
      <c r="F293" s="9">
        <f>[2]หน้าผ้า!H302</f>
        <v>34</v>
      </c>
      <c r="G293" s="9" t="str">
        <f>[2]หน้าผ้า!I302</f>
        <v>ขาว</v>
      </c>
      <c r="H293" s="9">
        <f>[2]หน้าผ้า!J302</f>
        <v>0</v>
      </c>
      <c r="I293" s="9">
        <f>[2]หน้าผ้า!L302</f>
        <v>68</v>
      </c>
      <c r="J293" s="9" t="str">
        <f>[2]หน้าผ้า!M302</f>
        <v>±</v>
      </c>
      <c r="K293" s="9">
        <f>[2]หน้าผ้า!N302</f>
        <v>5</v>
      </c>
      <c r="L293" s="9" t="str">
        <f>[2]หน้าผ้า!R302</f>
        <v>ไม่</v>
      </c>
      <c r="M293" s="10">
        <f>[2]หน้าผ้า!T302</f>
        <v>24</v>
      </c>
      <c r="N293" s="9">
        <f>[2]หน้าผ้า!U302</f>
        <v>37</v>
      </c>
      <c r="O293" s="9">
        <f>[2]หน้าผ้า!V302</f>
        <v>50</v>
      </c>
      <c r="P293" s="10">
        <f>[2]หน้าผ้า!AB302</f>
        <v>821.54158271999995</v>
      </c>
      <c r="Q293" s="10">
        <f>[2]หน้าผ้า!AC302</f>
        <v>0</v>
      </c>
      <c r="R293" s="10">
        <f>[2]หน้าผ้า!AD302</f>
        <v>821.54158271999995</v>
      </c>
      <c r="S293" s="9" t="str">
        <f>[2]หน้าผ้า!Z302</f>
        <v>มัด100</v>
      </c>
      <c r="T293" s="12" t="str">
        <f>[2]หน้าผ้า!X302</f>
        <v>รอแจ้ง</v>
      </c>
      <c r="U293" s="11">
        <f>[2]หน้าผ้า!AA302</f>
        <v>30000</v>
      </c>
      <c r="V293" s="10">
        <f>[2]หน้าผ้า!AJ302</f>
        <v>0</v>
      </c>
      <c r="W293" s="10">
        <f>[2]หน้าผ้า!AL302</f>
        <v>30000</v>
      </c>
      <c r="X293" s="10">
        <f>[2]หน้าผ้า!AM302</f>
        <v>0</v>
      </c>
      <c r="Y293" s="10">
        <f>[2]หน้าผ้า!AN302</f>
        <v>31500</v>
      </c>
      <c r="Z293" s="9" t="str">
        <f>[2]หน้าผ้า!AO302</f>
        <v>WSWT2325650</v>
      </c>
      <c r="AA293" s="8">
        <f>[2]หน้าผ้า!AQ302</f>
        <v>29756.100000000002</v>
      </c>
      <c r="AB293" s="8">
        <f>[2]หน้าผ้า!AR302</f>
        <v>16406</v>
      </c>
      <c r="AC293" s="8">
        <f>[2]หน้าผ้า!AS302</f>
        <v>13350.100000000002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 t="str">
        <f>[3]หน้าผ้า!DC305</f>
        <v>พร้อมส่ง</v>
      </c>
      <c r="AH293" s="1" t="str">
        <f>[2]หน้าผ้า!DL302</f>
        <v>P9</v>
      </c>
      <c r="AI293" s="1">
        <f>[2]หน้าผ้า!DM302</f>
        <v>3</v>
      </c>
      <c r="AJ293" s="3" t="str">
        <f>[2]หน้าผ้า!DN302</f>
        <v>รอแจ้ง</v>
      </c>
      <c r="AK293" s="3">
        <f>[2]หน้าผ้า!DQ302</f>
        <v>0</v>
      </c>
      <c r="AL293" s="3" t="e">
        <f>[2]หน้าผ้า!DR302</f>
        <v>#VALUE!</v>
      </c>
      <c r="AM293" s="3" t="e">
        <f>[2]หน้าผ้า!DS302</f>
        <v>#VALUE!</v>
      </c>
      <c r="AN293" s="3" t="e">
        <f>[2]หน้าผ้า!DT302</f>
        <v>#VALUE!</v>
      </c>
      <c r="AO293" s="3" t="e">
        <f>[2]หน้าผ้า!DU302</f>
        <v>#VALUE!</v>
      </c>
      <c r="AP293" s="3" t="e">
        <f>[2]หน้าผ้า!DP302</f>
        <v>#VALUE!</v>
      </c>
      <c r="AQ293" s="3" t="e">
        <f>[2]หน้าผ้า!DW302</f>
        <v>#VALUE!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 t="str">
        <f>[2]หน้าผ้า!EC302</f>
        <v>งานพิมพ์</v>
      </c>
      <c r="AX293" s="2" t="str">
        <f>[2]หน้าผ้า!ED302</f>
        <v>รอART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 t="str">
        <f>[2]หน้าผ้า!BZ302</f>
        <v>WRWT25650/WRWT25650</v>
      </c>
      <c r="BD293" s="56">
        <f>[2]หน้าผ้า!CA302</f>
        <v>997.91997499999991</v>
      </c>
    </row>
    <row r="294" spans="1:56" ht="27.7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23</v>
      </c>
      <c r="F294" s="9">
        <f>[2]หน้าผ้า!H303</f>
        <v>34</v>
      </c>
      <c r="G294" s="9" t="str">
        <f>[2]หน้าผ้า!I303</f>
        <v>ขาว</v>
      </c>
      <c r="H294" s="9">
        <f>[2]หน้าผ้า!J303</f>
        <v>0</v>
      </c>
      <c r="I294" s="9">
        <f>[2]หน้าผ้า!L303</f>
        <v>68</v>
      </c>
      <c r="J294" s="9" t="str">
        <f>[2]หน้าผ้า!M303</f>
        <v>±</v>
      </c>
      <c r="K294" s="9">
        <f>[2]หน้าผ้า!N303</f>
        <v>5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 t="str">
        <f>[2]หน้าผ้า!AO303</f>
        <v>WSWT2325650</v>
      </c>
      <c r="AA294" s="8">
        <f>[2]หน้าผ้า!AQ303</f>
        <v>79349.600000000006</v>
      </c>
      <c r="AB294" s="8">
        <f>[2]หน้าผ้า!AR303</f>
        <v>65999.5</v>
      </c>
      <c r="AC294" s="8">
        <f>[2]หน้าผ้า!AS303</f>
        <v>13350.100000000002</v>
      </c>
      <c r="AD294" s="8">
        <f>[2]หน้าผ้า!AT303</f>
        <v>3561</v>
      </c>
      <c r="AE294" s="8">
        <f>[2]หน้าผ้า!AU303</f>
        <v>4373.96</v>
      </c>
      <c r="AF294" s="8" t="str">
        <f>[2]หน้าผ้า!AI303</f>
        <v>ระบุในSD</v>
      </c>
      <c r="AG294" s="1" t="str">
        <f>[3]หน้าผ้า!DC306</f>
        <v>พร้อมส่ง</v>
      </c>
      <c r="AH294" s="1">
        <f>[2]หน้าผ้า!DL303</f>
        <v>0</v>
      </c>
      <c r="AI294" s="1" t="str">
        <f>[2]หน้าผ้า!DM303</f>
        <v>Lead time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 t="str">
        <f>[2]หน้าผ้า!BZ303</f>
        <v>WRWT25650/WRWT25650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23</v>
      </c>
      <c r="F295" s="9">
        <f>[2]หน้าผ้า!H304</f>
        <v>34</v>
      </c>
      <c r="G295" s="9" t="str">
        <f>[2]หน้าผ้า!I304</f>
        <v>ขาวแถบใส5</v>
      </c>
      <c r="H295" s="9">
        <f>[2]หน้าผ้า!J304</f>
        <v>0</v>
      </c>
      <c r="I295" s="9">
        <f>[2]หน้าผ้า!L304</f>
        <v>68</v>
      </c>
      <c r="J295" s="9" t="str">
        <f>[2]หน้าผ้า!M304</f>
        <v>±</v>
      </c>
      <c r="K295" s="9">
        <f>[2]หน้าผ้า!N304</f>
        <v>5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 t="str">
        <f>[2]หน้าผ้า!AO304</f>
        <v>WSWTSCL052325650</v>
      </c>
      <c r="AA295" s="8" t="e">
        <f>[2]หน้าผ้า!AQ304</f>
        <v>#REF!</v>
      </c>
      <c r="AB295" s="8" t="e">
        <f>[2]หน้าผ้า!AR304</f>
        <v>#REF!</v>
      </c>
      <c r="AC295" s="8" t="e">
        <f>[2]หน้าผ้า!AS304</f>
        <v>#REF!</v>
      </c>
      <c r="AD295" s="8" t="e">
        <f>[2]หน้าผ้า!AT304</f>
        <v>#REF!</v>
      </c>
      <c r="AE295" s="8" t="e">
        <f>[2]หน้าผ้า!AU304</f>
        <v>#REF!</v>
      </c>
      <c r="AF295" s="8">
        <f>[2]หน้าผ้า!AI304</f>
        <v>0</v>
      </c>
      <c r="AG295" s="1" t="str">
        <f>[3]หน้าผ้า!DC307</f>
        <v>ผ้าขาว</v>
      </c>
      <c r="AH295" s="1">
        <f>[2]หน้าผ้า!DL304</f>
        <v>0</v>
      </c>
      <c r="AI295" s="1" t="str">
        <f>[2]หน้าผ้า!DM304</f>
        <v>Lead time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 t="str">
        <f>[2]หน้าผ้า!BZ304</f>
        <v>WRWT25650/WRCL25680</v>
      </c>
      <c r="BD295" s="56">
        <f>[2]หน้าผ้า!CA304</f>
        <v>0</v>
      </c>
    </row>
    <row r="296" spans="1:56" ht="27.7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23</v>
      </c>
      <c r="F296" s="9">
        <f>[2]หน้าผ้า!H305</f>
        <v>34</v>
      </c>
      <c r="G296" s="9" t="str">
        <f>[2]หน้าผ้า!I305</f>
        <v>ขาวแถบใส2</v>
      </c>
      <c r="H296" s="9">
        <f>[2]หน้าผ้า!J305</f>
        <v>0</v>
      </c>
      <c r="I296" s="9">
        <f>[2]หน้าผ้า!L305</f>
        <v>68</v>
      </c>
      <c r="J296" s="9" t="str">
        <f>[2]หน้าผ้า!M305</f>
        <v>±</v>
      </c>
      <c r="K296" s="9">
        <f>[2]หน้าผ้า!N305</f>
        <v>5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 t="str">
        <f>[2]หน้าผ้า!AO305</f>
        <v>WSWTFCL022325650</v>
      </c>
      <c r="AA296" s="8" t="e">
        <f>[2]หน้าผ้า!AQ305</f>
        <v>#REF!</v>
      </c>
      <c r="AB296" s="8" t="e">
        <f>[2]หน้าผ้า!AR305</f>
        <v>#REF!</v>
      </c>
      <c r="AC296" s="8" t="e">
        <f>[2]หน้าผ้า!AS305</f>
        <v>#REF!</v>
      </c>
      <c r="AD296" s="8" t="e">
        <f>[2]หน้าผ้า!AT305</f>
        <v>#REF!</v>
      </c>
      <c r="AE296" s="8" t="e">
        <f>[2]หน้าผ้า!AU305</f>
        <v>#REF!</v>
      </c>
      <c r="AF296" s="8" t="str">
        <f>[2]หน้าผ้า!AI305</f>
        <v>ระบุในSD</v>
      </c>
      <c r="AG296" s="1" t="str">
        <f>[3]หน้าผ้า!DC308</f>
        <v>พร้อมส่ง</v>
      </c>
      <c r="AH296" s="1">
        <f>[2]หน้าผ้า!DL305</f>
        <v>0</v>
      </c>
      <c r="AI296" s="1" t="str">
        <f>[2]หน้าผ้า!DM305</f>
        <v>Lead time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 t="str">
        <f>[2]หน้าผ้า!BZ305</f>
        <v>WRWT25650/WRCL25680</v>
      </c>
      <c r="BD296" s="56">
        <f>[2]หน้าผ้า!CA305</f>
        <v>0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23</v>
      </c>
      <c r="F297" s="9">
        <f>[2]หน้าผ้า!H306</f>
        <v>37</v>
      </c>
      <c r="G297" s="9" t="str">
        <f>[2]หน้าผ้า!I306</f>
        <v>ขาว</v>
      </c>
      <c r="H297" s="9">
        <f>[2]หน้าผ้า!J306</f>
        <v>0</v>
      </c>
      <c r="I297" s="9">
        <f>[2]หน้าผ้า!L306</f>
        <v>85</v>
      </c>
      <c r="J297" s="9" t="str">
        <f>[2]หน้าผ้า!M306</f>
        <v>±</v>
      </c>
      <c r="K297" s="9">
        <f>[2]หน้าผ้า!N306</f>
        <v>5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 t="str">
        <f>[2]หน้าผ้า!AO306</f>
        <v>WSWT2325800</v>
      </c>
      <c r="AA297" s="8" t="e">
        <f>[2]หน้าผ้า!AQ306</f>
        <v>#REF!</v>
      </c>
      <c r="AB297" s="8" t="e">
        <f>[2]หน้าผ้า!AR306</f>
        <v>#REF!</v>
      </c>
      <c r="AC297" s="8" t="e">
        <f>[2]หน้าผ้า!AS306</f>
        <v>#REF!</v>
      </c>
      <c r="AD297" s="8" t="e">
        <f>[2]หน้าผ้า!AT306</f>
        <v>#REF!</v>
      </c>
      <c r="AE297" s="8" t="e">
        <f>[2]หน้าผ้า!AU306</f>
        <v>#REF!</v>
      </c>
      <c r="AF297" s="8" t="str">
        <f>[2]หน้าผ้า!AI306</f>
        <v>ระบุในSD</v>
      </c>
      <c r="AG297" s="1" t="str">
        <f>[3]หน้าผ้า!DC309</f>
        <v>พร้อมส่ง</v>
      </c>
      <c r="AH297" s="1">
        <f>[2]หน้าผ้า!DL306</f>
        <v>0</v>
      </c>
      <c r="AI297" s="1" t="str">
        <f>[2]หน้าผ้า!DM306</f>
        <v>Lead time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 t="str">
        <f>[2]หน้าผ้า!BZ306</f>
        <v>WRWT25800/WRWT28750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45920</v>
      </c>
      <c r="B298" s="14" t="str">
        <f>[2]หน้าผ้า!B307</f>
        <v>MK68-001146</v>
      </c>
      <c r="C298" s="9" t="str">
        <f>[2]หน้าผ้า!E307</f>
        <v>บจก.แอมโก้เวท</v>
      </c>
      <c r="D298" s="13" t="str">
        <f>[2]หน้าผ้า!F307</f>
        <v>ไม่พิมพ์</v>
      </c>
      <c r="E298" s="9">
        <f>[2]หน้าผ้า!G307</f>
        <v>23</v>
      </c>
      <c r="F298" s="9">
        <f>[2]หน้าผ้า!H307</f>
        <v>40</v>
      </c>
      <c r="G298" s="9" t="str">
        <f>[2]หน้าผ้า!I307</f>
        <v>ขาว</v>
      </c>
      <c r="H298" s="9" t="str">
        <f>[2]หน้าผ้า!J307</f>
        <v>ใส</v>
      </c>
      <c r="I298" s="9">
        <f>[2]หน้าผ้า!L307</f>
        <v>125</v>
      </c>
      <c r="J298" s="9" t="str">
        <f>[2]หน้าผ้า!M307</f>
        <v>±</v>
      </c>
      <c r="K298" s="9">
        <f>[2]หน้าผ้า!N307</f>
        <v>5</v>
      </c>
      <c r="L298" s="9" t="str">
        <f>[2]หน้าผ้า!R307</f>
        <v>จับจีบ</v>
      </c>
      <c r="M298" s="10" t="str">
        <f>[2]หน้าผ้า!T307</f>
        <v>ไม่สวมถุงใน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 t="str">
        <f>[2]หน้าผ้า!Z307</f>
        <v>500กระสอบ</v>
      </c>
      <c r="T298" s="12">
        <f>[2]หน้าผ้า!X307</f>
        <v>45925</v>
      </c>
      <c r="U298" s="11">
        <f>[2]หน้าผ้า!AA307</f>
        <v>5000</v>
      </c>
      <c r="V298" s="10">
        <f>[2]หน้าผ้า!AJ307</f>
        <v>0</v>
      </c>
      <c r="W298" s="10">
        <f>[2]หน้าผ้า!AL307</f>
        <v>5000</v>
      </c>
      <c r="X298" s="10">
        <f>[2]หน้าผ้า!AM307</f>
        <v>0</v>
      </c>
      <c r="Y298" s="10">
        <f>[2]หน้าผ้า!AN307</f>
        <v>0</v>
      </c>
      <c r="Z298" s="9" t="str">
        <f>[2]หน้าผ้า!AO307</f>
        <v>WSWT2321750</v>
      </c>
      <c r="AA298" s="8">
        <f>[2]หน้าผ้า!AQ307</f>
        <v>5797.55</v>
      </c>
      <c r="AB298" s="8">
        <f>[2]หน้าผ้า!AR307</f>
        <v>5797.55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5797.55</v>
      </c>
      <c r="AF298" s="8">
        <f>[2]หน้าผ้า!AI307</f>
        <v>0</v>
      </c>
      <c r="AG298" s="1" t="str">
        <f>[3]หน้าผ้า!DC310</f>
        <v>พร้อมส่ง</v>
      </c>
      <c r="AH298" s="1" t="str">
        <f>[2]หน้าผ้า!DL307</f>
        <v>P11</v>
      </c>
      <c r="AI298" s="1">
        <f>[2]หน้าผ้า!DM307</f>
        <v>2</v>
      </c>
      <c r="AJ298" s="3">
        <f>[2]หน้าผ้า!DN307</f>
        <v>45925</v>
      </c>
      <c r="AK298" s="3">
        <f>[2]หน้าผ้า!DQ307</f>
        <v>45923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45924</v>
      </c>
      <c r="AP298" s="3">
        <f>[2]หน้าผ้า!DP307</f>
        <v>45920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 t="str">
        <f>[2]หน้าผ้า!EC307</f>
        <v>งานเคลือบ+ตัด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 t="str">
        <f>[2]หน้าผ้า!BZ307</f>
        <v>WRWT21750/WRWT21750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23</v>
      </c>
      <c r="F299" s="9">
        <f>[2]หน้าผ้า!H308</f>
        <v>37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85</v>
      </c>
      <c r="J299" s="9" t="str">
        <f>[2]หน้าผ้า!M308</f>
        <v>±</v>
      </c>
      <c r="K299" s="9">
        <f>[2]หน้าผ้า!N308</f>
        <v>5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 t="str">
        <f>[2]หน้าผ้า!AO308</f>
        <v>WSWT2321750</v>
      </c>
      <c r="AA299" s="8">
        <f>[2]หน้าผ้า!AQ308</f>
        <v>5797.55</v>
      </c>
      <c r="AB299" s="8">
        <f>[2]หน้าผ้า!AR308</f>
        <v>5797.55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5797.55</v>
      </c>
      <c r="AF299" s="8" t="str">
        <f>[2]หน้าผ้า!AI308</f>
        <v>ระบุในSD</v>
      </c>
      <c r="AG299" s="1" t="str">
        <f>[3]หน้าผ้า!DC311</f>
        <v>พร้อมส่ง</v>
      </c>
      <c r="AH299" s="1">
        <f>[2]หน้าผ้า!DL308</f>
        <v>0</v>
      </c>
      <c r="AI299" s="1" t="str">
        <f>[2]หน้าผ้า!DM308</f>
        <v>Lead time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 t="str">
        <f>[2]หน้าผ้า!BZ308</f>
        <v>WRWT230750/WRWT21750</v>
      </c>
      <c r="BD299" s="56">
        <f>[2]หน้าผ้า!CA308</f>
        <v>0</v>
      </c>
    </row>
    <row r="300" spans="1:56" ht="27.7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23</v>
      </c>
      <c r="F300" s="9">
        <f>[2]หน้าผ้า!H309</f>
        <v>34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90</v>
      </c>
      <c r="J300" s="9" t="str">
        <f>[2]หน้าผ้า!M309</f>
        <v>±</v>
      </c>
      <c r="K300" s="9">
        <f>[2]หน้าผ้า!N309</f>
        <v>5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 t="str">
        <f>[2]หน้าผ้า!AO309</f>
        <v>WSWTSCL0223211125</v>
      </c>
      <c r="AA300" s="8" t="e">
        <f>[2]หน้าผ้า!AQ309</f>
        <v>#REF!</v>
      </c>
      <c r="AB300" s="8" t="e">
        <f>[2]หน้าผ้า!AR309</f>
        <v>#REF!</v>
      </c>
      <c r="AC300" s="8" t="e">
        <f>[2]หน้าผ้า!AS309</f>
        <v>#REF!</v>
      </c>
      <c r="AD300" s="8" t="e">
        <f>[2]หน้าผ้า!AT309</f>
        <v>#REF!</v>
      </c>
      <c r="AE300" s="8" t="e">
        <f>[2]หน้าผ้า!AU309</f>
        <v>#REF!</v>
      </c>
      <c r="AF300" s="8" t="str">
        <f>[2]หน้าผ้า!AI309</f>
        <v>ระบุในSD</v>
      </c>
      <c r="AG300" s="1" t="str">
        <f>[3]หน้าผ้า!DC312</f>
        <v>พร้อมส่ง</v>
      </c>
      <c r="AH300" s="1">
        <f>[2]หน้าผ้า!DL309</f>
        <v>0</v>
      </c>
      <c r="AI300" s="1" t="str">
        <f>[2]หน้าผ้า!DM309</f>
        <v>Lead time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 t="str">
        <f>[2]หน้าผ้า!BZ309</f>
        <v>WRWT230800/WRWT25650</v>
      </c>
      <c r="BD300" s="56">
        <f>[2]หน้าผ้า!CA309</f>
        <v>0</v>
      </c>
    </row>
    <row r="301" spans="1:56" ht="27.7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23</v>
      </c>
      <c r="F301" s="9">
        <f>[2]หน้าผ้า!H310</f>
        <v>37</v>
      </c>
      <c r="G301" s="9" t="str">
        <f>[2]หน้าผ้า!I310</f>
        <v>ขาว</v>
      </c>
      <c r="H301" s="9">
        <f>[2]หน้าผ้า!J310</f>
        <v>0</v>
      </c>
      <c r="I301" s="9">
        <f>[2]หน้าผ้า!L310</f>
        <v>90</v>
      </c>
      <c r="J301" s="9" t="str">
        <f>[2]หน้าผ้า!M310</f>
        <v>±</v>
      </c>
      <c r="K301" s="9">
        <f>[2]หน้าผ้า!N310</f>
        <v>5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 t="str">
        <f>[2]หน้าผ้า!AO310</f>
        <v>WSWT2325800SM</v>
      </c>
      <c r="AA301" s="8" t="e">
        <f>[2]หน้าผ้า!AQ310</f>
        <v>#REF!</v>
      </c>
      <c r="AB301" s="8" t="e">
        <f>[2]หน้าผ้า!AR310</f>
        <v>#REF!</v>
      </c>
      <c r="AC301" s="8" t="e">
        <f>[2]หน้าผ้า!AS310</f>
        <v>#REF!</v>
      </c>
      <c r="AD301" s="8" t="e">
        <f>[2]หน้าผ้า!AT310</f>
        <v>#REF!</v>
      </c>
      <c r="AE301" s="8" t="e">
        <f>[2]หน้าผ้า!AU310</f>
        <v>#REF!</v>
      </c>
      <c r="AF301" s="8" t="str">
        <f>[2]หน้าผ้า!AI310</f>
        <v>ระบุในSD</v>
      </c>
      <c r="AG301" s="1" t="str">
        <f>[3]หน้าผ้า!DC313</f>
        <v>พร้อมส่ง</v>
      </c>
      <c r="AH301" s="1">
        <f>[2]หน้าผ้า!DL310</f>
        <v>0</v>
      </c>
      <c r="AI301" s="1" t="str">
        <f>[2]หน้าผ้า!DM310</f>
        <v>Lead time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 t="str">
        <f>[2]หน้าผ้า!BZ310</f>
        <v>WRWT21800/WRWT21800</v>
      </c>
      <c r="BD301" s="56">
        <f>[2]หน้าผ้า!CA310</f>
        <v>0</v>
      </c>
    </row>
    <row r="302" spans="1:56" ht="27.7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23</v>
      </c>
      <c r="F302" s="9">
        <f>[2]หน้าผ้า!H311</f>
        <v>37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120</v>
      </c>
      <c r="J302" s="9" t="str">
        <f>[2]หน้าผ้า!M311</f>
        <v>+</v>
      </c>
      <c r="K302" s="9">
        <f>[2]หน้าผ้า!N311</f>
        <v>5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 t="str">
        <f>[2]หน้าผ้า!AO311</f>
        <v>WSWT23211125120SMFX</v>
      </c>
      <c r="AA302" s="8" t="e">
        <f>[2]หน้าผ้า!AQ311</f>
        <v>#REF!</v>
      </c>
      <c r="AB302" s="8" t="e">
        <f>[2]หน้าผ้า!AR311</f>
        <v>#REF!</v>
      </c>
      <c r="AC302" s="8" t="e">
        <f>[2]หน้าผ้า!AS311</f>
        <v>#REF!</v>
      </c>
      <c r="AD302" s="8" t="e">
        <f>[2]หน้าผ้า!AT311</f>
        <v>#REF!</v>
      </c>
      <c r="AE302" s="8" t="e">
        <f>[2]หน้าผ้า!AU311</f>
        <v>#REF!</v>
      </c>
      <c r="AF302" s="8" t="str">
        <f>[2]หน้าผ้า!AI311</f>
        <v>ระบุในSD</v>
      </c>
      <c r="AG302" s="1" t="str">
        <f>[3]หน้าผ้า!DC314</f>
        <v>ยังไม่ได้พิมพ์</v>
      </c>
      <c r="AH302" s="1">
        <f>[2]หน้าผ้า!DL311</f>
        <v>0</v>
      </c>
      <c r="AI302" s="1" t="str">
        <f>[2]หน้าผ้า!DM311</f>
        <v>Lead time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 t="str">
        <f>[2]หน้าผ้า!BZ311</f>
        <v>WROP2301125/WRBR21940</v>
      </c>
      <c r="BD302" s="56">
        <f>[2]หน้าผ้า!CA311</f>
        <v>0</v>
      </c>
    </row>
    <row r="303" spans="1:56" ht="27.7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 t="str">
        <f>[2]หน้าผ้า!F312</f>
        <v xml:space="preserve">  </v>
      </c>
      <c r="E303" s="9">
        <f>[2]หน้าผ้า!G312</f>
        <v>23</v>
      </c>
      <c r="F303" s="9">
        <f>[2]หน้าผ้า!H312</f>
        <v>37</v>
      </c>
      <c r="G303" s="9" t="str">
        <f>[2]หน้าผ้า!I312</f>
        <v>ขาว</v>
      </c>
      <c r="H303" s="9">
        <f>[2]หน้าผ้า!J312</f>
        <v>0</v>
      </c>
      <c r="I303" s="9">
        <f>[2]หน้าผ้า!L312</f>
        <v>130</v>
      </c>
      <c r="J303" s="9" t="str">
        <f>[2]หน้าผ้า!M312</f>
        <v>+</v>
      </c>
      <c r="K303" s="9">
        <f>[2]หน้าผ้า!N312</f>
        <v>3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 t="str">
        <f>[2]หน้าผ้า!AO312</f>
        <v>WSWT23211125130</v>
      </c>
      <c r="AA303" s="8" t="e">
        <f>[2]หน้าผ้า!AQ312</f>
        <v>#REF!</v>
      </c>
      <c r="AB303" s="8" t="e">
        <f>[2]หน้าผ้า!AR312</f>
        <v>#REF!</v>
      </c>
      <c r="AC303" s="8" t="e">
        <f>[2]หน้าผ้า!AS312</f>
        <v>#REF!</v>
      </c>
      <c r="AD303" s="8" t="e">
        <f>[2]หน้าผ้า!AT312</f>
        <v>#REF!</v>
      </c>
      <c r="AE303" s="8" t="e">
        <f>[2]หน้าผ้า!AU312</f>
        <v>#REF!</v>
      </c>
      <c r="AF303" s="8" t="str">
        <f>[2]หน้าผ้า!AI312</f>
        <v>ระบุในSD</v>
      </c>
      <c r="AG303" s="1" t="str">
        <f>[3]หน้าผ้า!DC315</f>
        <v>ยังไม่ได้พิมพ์</v>
      </c>
      <c r="AH303" s="1">
        <f>[2]หน้าผ้า!DL312</f>
        <v>0</v>
      </c>
      <c r="AI303" s="1" t="str">
        <f>[2]หน้าผ้า!DM312</f>
        <v>Lead time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 t="str">
        <f>[2]หน้าผ้า!BZ312</f>
        <v>WRWT211125/WRWT251080</v>
      </c>
      <c r="BD303" s="56">
        <f>[2]หน้าผ้า!CA312</f>
        <v>0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23</v>
      </c>
      <c r="F304" s="9">
        <f>[2]หน้าผ้า!H313</f>
        <v>37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120</v>
      </c>
      <c r="J304" s="9" t="str">
        <f>[2]หน้าผ้า!M313</f>
        <v>±</v>
      </c>
      <c r="K304" s="9">
        <f>[2]หน้าผ้า!N313</f>
        <v>3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 t="str">
        <f>[2]หน้าผ้า!AO313</f>
        <v>WSWT2321112512051</v>
      </c>
      <c r="AA304" s="8" t="e">
        <f>[2]หน้าผ้า!AQ313</f>
        <v>#REF!</v>
      </c>
      <c r="AB304" s="8" t="e">
        <f>[2]หน้าผ้า!AR313</f>
        <v>#REF!</v>
      </c>
      <c r="AC304" s="8" t="e">
        <f>[2]หน้าผ้า!AS313</f>
        <v>#REF!</v>
      </c>
      <c r="AD304" s="8" t="e">
        <f>[2]หน้าผ้า!AT313</f>
        <v>#REF!</v>
      </c>
      <c r="AE304" s="8" t="e">
        <f>[2]หน้าผ้า!AU313</f>
        <v>#REF!</v>
      </c>
      <c r="AF304" s="8" t="str">
        <f>[2]หน้าผ้า!AI313</f>
        <v>ระบุในSD</v>
      </c>
      <c r="AG304" s="1" t="str">
        <f>[3]หน้าผ้า!DC316</f>
        <v>พร้อมส่ง</v>
      </c>
      <c r="AH304" s="1">
        <f>[2]หน้าผ้า!DL313</f>
        <v>0</v>
      </c>
      <c r="AI304" s="1" t="str">
        <f>[2]หน้าผ้า!DM313</f>
        <v>Lead time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 t="str">
        <f>[2]หน้าผ้า!BZ313</f>
        <v>WRWT211125/WRWT21900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45601</v>
      </c>
      <c r="B305" s="14" t="str">
        <f>[2]หน้าผ้า!B314</f>
        <v>MK67-001490</v>
      </c>
      <c r="C305" s="9" t="str">
        <f>[2]หน้าผ้า!E314</f>
        <v>บจก.น้ำตาลทิพย์สุโขทัย</v>
      </c>
      <c r="D305" s="13" t="str">
        <f>[2]หน้าผ้า!F314</f>
        <v>Green for white sugar</v>
      </c>
      <c r="E305" s="9">
        <f>[2]หน้าผ้า!G314</f>
        <v>23</v>
      </c>
      <c r="F305" s="9">
        <f>[2]หน้าผ้า!H314</f>
        <v>37</v>
      </c>
      <c r="G305" s="9" t="str">
        <f>[2]หน้าผ้า!I314</f>
        <v>ขาว</v>
      </c>
      <c r="H305" s="9">
        <f>[2]หน้าผ้า!J314</f>
        <v>0</v>
      </c>
      <c r="I305" s="9">
        <f>[2]หน้าผ้า!L314</f>
        <v>130</v>
      </c>
      <c r="J305" s="9" t="str">
        <f>[2]หน้าผ้า!M314</f>
        <v>±</v>
      </c>
      <c r="K305" s="9">
        <f>[2]หน้าผ้า!N314</f>
        <v>5</v>
      </c>
      <c r="L305" s="9" t="str">
        <f>[2]หน้าผ้า!R314</f>
        <v>บิด</v>
      </c>
      <c r="M305" s="10">
        <f>[2]หน้าผ้า!T314</f>
        <v>24</v>
      </c>
      <c r="N305" s="9">
        <f>[2]หน้าผ้า!U314</f>
        <v>40</v>
      </c>
      <c r="O305" s="9">
        <f>[2]หน้าผ้า!V314</f>
        <v>55</v>
      </c>
      <c r="P305" s="10">
        <f>[2]หน้าผ้า!AB314</f>
        <v>3207.7128103679997</v>
      </c>
      <c r="Q305" s="10">
        <f>[2]หน้าผ้า!AC314</f>
        <v>0</v>
      </c>
      <c r="R305" s="10">
        <f>[2]หน้าผ้า!AD314</f>
        <v>3207.7128103679997</v>
      </c>
      <c r="S305" s="9" t="str">
        <f>[2]หน้าผ้า!Z314</f>
        <v>300แบน</v>
      </c>
      <c r="T305" s="12" t="str">
        <f>[2]หน้าผ้า!X314</f>
        <v>รอแจ้ง</v>
      </c>
      <c r="U305" s="11">
        <f>[2]หน้าผ้า!AA314</f>
        <v>100000</v>
      </c>
      <c r="V305" s="10">
        <f>[2]หน้าผ้า!AJ314</f>
        <v>1500</v>
      </c>
      <c r="W305" s="10">
        <f>[2]หน้าผ้า!AL314</f>
        <v>98500</v>
      </c>
      <c r="X305" s="10">
        <f>[2]หน้าผ้า!AM314</f>
        <v>0</v>
      </c>
      <c r="Y305" s="10">
        <f>[2]หน้าผ้า!AN314</f>
        <v>103425</v>
      </c>
      <c r="Z305" s="9" t="str">
        <f>[2]หน้าผ้า!AO314</f>
        <v>WSWT2321112512551</v>
      </c>
      <c r="AA305" s="8">
        <f>[2]หน้าผ้า!AQ314</f>
        <v>105955.465</v>
      </c>
      <c r="AB305" s="8">
        <f>[2]หน้าผ้า!AR314</f>
        <v>20359</v>
      </c>
      <c r="AC305" s="8">
        <f>[2]หน้าผ้า!AS314</f>
        <v>85596.464999999997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 t="str">
        <f>[3]หน้าผ้า!DC317</f>
        <v>ยังไม่ได้พิมพ์</v>
      </c>
      <c r="AH305" s="1" t="str">
        <f>[2]หน้าผ้า!DL314</f>
        <v>P9</v>
      </c>
      <c r="AI305" s="1">
        <f>[2]หน้าผ้า!DM314</f>
        <v>3</v>
      </c>
      <c r="AJ305" s="3" t="str">
        <f>[2]หน้าผ้า!DN314</f>
        <v>รอแจ้ง</v>
      </c>
      <c r="AK305" s="3">
        <f>[2]หน้าผ้า!DQ314</f>
        <v>0</v>
      </c>
      <c r="AL305" s="3" t="e">
        <f>[2]หน้าผ้า!DR314</f>
        <v>#VALUE!</v>
      </c>
      <c r="AM305" s="3" t="e">
        <f>[2]หน้าผ้า!DS314</f>
        <v>#VALUE!</v>
      </c>
      <c r="AN305" s="3" t="e">
        <f>[2]หน้าผ้า!DT314</f>
        <v>#VALUE!</v>
      </c>
      <c r="AO305" s="3" t="e">
        <f>[2]หน้าผ้า!DU314</f>
        <v>#VALUE!</v>
      </c>
      <c r="AP305" s="3" t="e">
        <f>[2]หน้าผ้า!DP314</f>
        <v>#VALUE!</v>
      </c>
      <c r="AQ305" s="3" t="e">
        <f>[2]หน้าผ้า!DW314</f>
        <v>#VALUE!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 t="str">
        <f>[2]หน้าผ้า!EC314</f>
        <v>งานพิมพ์</v>
      </c>
      <c r="AX305" s="2" t="str">
        <f>[2]หน้าผ้า!ED314</f>
        <v xml:space="preserve"> /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 t="str">
        <f>[2]หน้าผ้า!BZ314</f>
        <v>WRWT211125/WRWT251030</v>
      </c>
      <c r="BD305" s="56">
        <f>[2]หน้าผ้า!CA314</f>
        <v>10965.216264845832</v>
      </c>
    </row>
    <row r="306" spans="1:56" ht="27.75" customHeight="1" x14ac:dyDescent="0.45">
      <c r="A306" s="3">
        <f>[2]หน้าผ้า!C315</f>
        <v>45601</v>
      </c>
      <c r="B306" s="14" t="str">
        <f>[2]หน้าผ้า!B315</f>
        <v>MK67-001490</v>
      </c>
      <c r="C306" s="9" t="str">
        <f>[2]หน้าผ้า!E315</f>
        <v>บจก.น้ำตาลทิพย์สุโขทัย</v>
      </c>
      <c r="D306" s="13" t="str">
        <f>[2]หน้าผ้า!F315</f>
        <v>Green for white sugar</v>
      </c>
      <c r="E306" s="9">
        <f>[2]หน้าผ้า!G315</f>
        <v>23</v>
      </c>
      <c r="F306" s="9">
        <f>[2]หน้าผ้า!H315</f>
        <v>37</v>
      </c>
      <c r="G306" s="9" t="str">
        <f>[2]หน้าผ้า!I315</f>
        <v>ขาว</v>
      </c>
      <c r="H306" s="9">
        <f>[2]หน้าผ้า!J315</f>
        <v>0</v>
      </c>
      <c r="I306" s="9">
        <f>[2]หน้าผ้า!L315</f>
        <v>130</v>
      </c>
      <c r="J306" s="9" t="str">
        <f>[2]หน้าผ้า!M315</f>
        <v>±</v>
      </c>
      <c r="K306" s="9">
        <f>[2]หน้าผ้า!N315</f>
        <v>5</v>
      </c>
      <c r="L306" s="9" t="str">
        <f>[2]หน้าผ้า!R315</f>
        <v>บิด</v>
      </c>
      <c r="M306" s="10">
        <f>[2]หน้าผ้า!T315</f>
        <v>24</v>
      </c>
      <c r="N306" s="9">
        <f>[2]หน้าผ้า!U315</f>
        <v>40</v>
      </c>
      <c r="O306" s="9">
        <f>[2]หน้าผ้า!V315</f>
        <v>55</v>
      </c>
      <c r="P306" s="10">
        <f>[2]หน้าผ้า!AB315</f>
        <v>11003.203948644863</v>
      </c>
      <c r="Q306" s="10">
        <f>[2]หน้าผ้า!AC315</f>
        <v>0</v>
      </c>
      <c r="R306" s="10">
        <f>[2]หน้าผ้า!AD315</f>
        <v>11003.203948644863</v>
      </c>
      <c r="S306" s="9" t="str">
        <f>[2]หน้าผ้า!Z315</f>
        <v>300แบน</v>
      </c>
      <c r="T306" s="12" t="str">
        <f>[2]หน้าผ้า!X315</f>
        <v>รอแจ้ง</v>
      </c>
      <c r="U306" s="11">
        <f>[2]หน้าผ้า!AA315</f>
        <v>337878</v>
      </c>
      <c r="V306" s="10">
        <f>[2]หน้าผ้า!AJ315</f>
        <v>0</v>
      </c>
      <c r="W306" s="10">
        <f>[2]หน้าผ้า!AL315</f>
        <v>337878</v>
      </c>
      <c r="X306" s="10">
        <f>[2]หน้าผ้า!AM315</f>
        <v>0</v>
      </c>
      <c r="Y306" s="10">
        <f>[2]หน้าผ้า!AN315</f>
        <v>354771.9</v>
      </c>
      <c r="Z306" s="9" t="str">
        <f>[2]หน้าผ้า!AO315</f>
        <v>WSWT2321112512551</v>
      </c>
      <c r="AA306" s="8">
        <f>[2]หน้าผ้า!AQ315</f>
        <v>363451.98582000006</v>
      </c>
      <c r="AB306" s="8">
        <f>[2]หน้าผ้า!AR315</f>
        <v>0</v>
      </c>
      <c r="AC306" s="8">
        <f>[2]หน้าผ้า!AS315</f>
        <v>363451.98582000006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 t="str">
        <f>[3]หน้าผ้า!DC318</f>
        <v>ผ้าขาว</v>
      </c>
      <c r="AH306" s="1" t="str">
        <f>[2]หน้าผ้า!DL315</f>
        <v>P9</v>
      </c>
      <c r="AI306" s="1">
        <f>[2]หน้าผ้า!DM315</f>
        <v>3</v>
      </c>
      <c r="AJ306" s="3" t="str">
        <f>[2]หน้าผ้า!DN315</f>
        <v>รอแจ้ง</v>
      </c>
      <c r="AK306" s="3">
        <f>[2]หน้าผ้า!DQ315</f>
        <v>0</v>
      </c>
      <c r="AL306" s="3" t="e">
        <f>[2]หน้าผ้า!DR315</f>
        <v>#VALUE!</v>
      </c>
      <c r="AM306" s="3" t="e">
        <f>[2]หน้าผ้า!DS315</f>
        <v>#VALUE!</v>
      </c>
      <c r="AN306" s="3" t="e">
        <f>[2]หน้าผ้า!DT315</f>
        <v>#VALUE!</v>
      </c>
      <c r="AO306" s="3" t="e">
        <f>[2]หน้าผ้า!DU315</f>
        <v>#VALUE!</v>
      </c>
      <c r="AP306" s="3" t="e">
        <f>[2]หน้าผ้า!DP315</f>
        <v>#VALUE!</v>
      </c>
      <c r="AQ306" s="3" t="e">
        <f>[2]หน้าผ้า!DW315</f>
        <v>#VALUE!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 t="str">
        <f>[2]หน้าผ้า!EC315</f>
        <v>งานพิมพ์</v>
      </c>
      <c r="AX306" s="2" t="str">
        <f>[2]หน้าผ้า!ED315</f>
        <v xml:space="preserve"> /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 t="str">
        <f>[2]หน้าผ้า!BZ315</f>
        <v>WRWT211125/WRWT251030</v>
      </c>
      <c r="BD306" s="56">
        <f>[2]หน้าผ้า!CA315</f>
        <v>46559.511849046357</v>
      </c>
    </row>
    <row r="307" spans="1:56" ht="27.7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23</v>
      </c>
      <c r="F307" s="9">
        <f>[2]หน้าผ้า!H316</f>
        <v>37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128</v>
      </c>
      <c r="J307" s="9" t="str">
        <f>[2]หน้าผ้า!M316</f>
        <v>±</v>
      </c>
      <c r="K307" s="9">
        <f>[2]หน้าผ้า!N316</f>
        <v>5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 t="str">
        <f>[2]หน้าผ้า!AO316</f>
        <v>WSWT2321112512551</v>
      </c>
      <c r="AA307" s="8">
        <f>[2]หน้าผ้า!AQ316</f>
        <v>469407.45082000003</v>
      </c>
      <c r="AB307" s="8">
        <f>[2]หน้าผ้า!AR316</f>
        <v>20359</v>
      </c>
      <c r="AC307" s="8">
        <f>[2]หน้าผ้า!AS316</f>
        <v>449048.45082000003</v>
      </c>
      <c r="AD307" s="8">
        <f>[2]หน้าผ้า!AT316</f>
        <v>0</v>
      </c>
      <c r="AE307" s="8">
        <f>[2]หน้าผ้า!AU316</f>
        <v>0</v>
      </c>
      <c r="AF307" s="8" t="str">
        <f>[2]หน้าผ้า!AI316</f>
        <v>ระบุในSD</v>
      </c>
      <c r="AG307" s="1" t="str">
        <f>[3]หน้าผ้า!DC319</f>
        <v>พร้อมส่ง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 t="str">
        <f>[2]หน้าผ้า!BZ316</f>
        <v>WRWT2301125/WRWT251030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45923</v>
      </c>
      <c r="B308" s="14" t="str">
        <f>[2]หน้าผ้า!B317</f>
        <v>MK68-001160</v>
      </c>
      <c r="C308" s="9" t="str">
        <f>[2]หน้าผ้า!E317</f>
        <v>หจก.อนนท์อุตสาหกรรม</v>
      </c>
      <c r="D308" s="13" t="str">
        <f>[2]หน้าผ้า!F317</f>
        <v>อนนท์ 50กก.</v>
      </c>
      <c r="E308" s="9">
        <f>[2]หน้าผ้า!G317</f>
        <v>24</v>
      </c>
      <c r="F308" s="9">
        <f>[2]หน้าผ้า!H317</f>
        <v>37</v>
      </c>
      <c r="G308" s="9" t="str">
        <f>[2]หน้าผ้า!I317</f>
        <v>ขาว</v>
      </c>
      <c r="H308" s="9">
        <f>[2]หน้าผ้า!J317</f>
        <v>0</v>
      </c>
      <c r="I308" s="9">
        <f>[2]หน้าผ้า!L317</f>
        <v>120</v>
      </c>
      <c r="J308" s="9" t="str">
        <f>[2]หน้าผ้า!M317</f>
        <v>±</v>
      </c>
      <c r="K308" s="9">
        <f>[2]หน้าผ้า!N317</f>
        <v>3</v>
      </c>
      <c r="L308" s="9" t="str">
        <f>[2]หน้าผ้า!R317</f>
        <v>ไม่</v>
      </c>
      <c r="M308" s="10">
        <f>[2]หน้าผ้า!T317</f>
        <v>25</v>
      </c>
      <c r="N308" s="9">
        <f>[2]หน้าผ้า!U317</f>
        <v>40</v>
      </c>
      <c r="O308" s="9">
        <f>[2]หน้าผ้า!V317</f>
        <v>55</v>
      </c>
      <c r="P308" s="10">
        <f>[2]หน้าผ้า!AB317</f>
        <v>169.61256399999996</v>
      </c>
      <c r="Q308" s="10">
        <f>[2]หน้าผ้า!AC317</f>
        <v>0</v>
      </c>
      <c r="R308" s="10">
        <f>[2]หน้าผ้า!AD317</f>
        <v>169.61256399999996</v>
      </c>
      <c r="S308" s="9" t="str">
        <f>[2]หน้าผ้า!Z317</f>
        <v>500กระสอบแบน</v>
      </c>
      <c r="T308" s="12">
        <f>[2]หน้าผ้า!X317</f>
        <v>45948</v>
      </c>
      <c r="U308" s="11">
        <f>[2]หน้าผ้า!AA317</f>
        <v>5000</v>
      </c>
      <c r="V308" s="10">
        <f>[2]หน้าผ้า!AJ317</f>
        <v>0</v>
      </c>
      <c r="W308" s="10">
        <f>[2]หน้าผ้า!AL317</f>
        <v>5000</v>
      </c>
      <c r="X308" s="10">
        <f>[2]หน้าผ้า!AM317</f>
        <v>0</v>
      </c>
      <c r="Y308" s="10">
        <f>[2]หน้าผ้า!AN317</f>
        <v>5250</v>
      </c>
      <c r="Z308" s="9" t="str">
        <f>[2]หน้าผ้า!AO317</f>
        <v>WSWT24211125120</v>
      </c>
      <c r="AA308" s="8">
        <f>[2]หน้าผ้า!AQ317</f>
        <v>5378.4500000000007</v>
      </c>
      <c r="AB308" s="8">
        <f>[2]หน้าผ้า!AR317</f>
        <v>0</v>
      </c>
      <c r="AC308" s="8">
        <f>[2]หน้าผ้า!AS317</f>
        <v>5378.4500000000007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 t="str">
        <f>[3]หน้าผ้า!DC320</f>
        <v>พร้อมส่ง</v>
      </c>
      <c r="AH308" s="1" t="str">
        <f>[2]หน้าผ้า!DL317</f>
        <v>P9</v>
      </c>
      <c r="AI308" s="1">
        <f>[2]หน้าผ้า!DM317</f>
        <v>3</v>
      </c>
      <c r="AJ308" s="3">
        <f>[2]หน้าผ้า!DN317</f>
        <v>45948</v>
      </c>
      <c r="AK308" s="3">
        <f>[2]หน้าผ้า!DQ317</f>
        <v>0</v>
      </c>
      <c r="AL308" s="3">
        <f>[2]หน้าผ้า!DR317</f>
        <v>45938</v>
      </c>
      <c r="AM308" s="3">
        <f>[2]หน้าผ้า!DS317</f>
        <v>45945</v>
      </c>
      <c r="AN308" s="3">
        <f>[2]หน้าผ้า!DT317</f>
        <v>45946</v>
      </c>
      <c r="AO308" s="3">
        <f>[2]หน้าผ้า!DU317</f>
        <v>45946</v>
      </c>
      <c r="AP308" s="3">
        <f>[2]หน้าผ้า!DP317</f>
        <v>45943</v>
      </c>
      <c r="AQ308" s="3">
        <f>[2]หน้าผ้า!DW317</f>
        <v>45947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 t="str">
        <f>[2]หน้าผ้า!EC317</f>
        <v>งานพิมพ์</v>
      </c>
      <c r="AX308" s="2" t="str">
        <f>[2]หน้าผ้า!ED317</f>
        <v>รอART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 t="str">
        <f>[2]หน้าผ้า!BZ317</f>
        <v>WRWT211125/WRWT25850</v>
      </c>
      <c r="BD308" s="56">
        <f>[2]หน้าผ้า!CA317</f>
        <v>659.57725166666671</v>
      </c>
    </row>
    <row r="309" spans="1:56" ht="27.75" customHeight="1" x14ac:dyDescent="0.45">
      <c r="A309" s="3">
        <f>[2]หน้าผ้า!C318</f>
        <v>45923</v>
      </c>
      <c r="B309" s="14" t="str">
        <f>[2]หน้าผ้า!B318</f>
        <v>MK68-001160</v>
      </c>
      <c r="C309" s="9" t="str">
        <f>[2]หน้าผ้า!E318</f>
        <v>หจก.อนนท์อุตสาหกรรม</v>
      </c>
      <c r="D309" s="13" t="str">
        <f>[2]หน้าผ้า!F318</f>
        <v>ไม่พิมพ์</v>
      </c>
      <c r="E309" s="9">
        <f>[2]หน้าผ้า!G318</f>
        <v>24</v>
      </c>
      <c r="F309" s="9">
        <f>[2]หน้าผ้า!H318</f>
        <v>37</v>
      </c>
      <c r="G309" s="9" t="str">
        <f>[2]หน้าผ้า!I318</f>
        <v>ขาว</v>
      </c>
      <c r="H309" s="9">
        <f>[2]หน้าผ้า!J318</f>
        <v>0</v>
      </c>
      <c r="I309" s="9">
        <f>[2]หน้าผ้า!L318</f>
        <v>120</v>
      </c>
      <c r="J309" s="9" t="str">
        <f>[2]หน้าผ้า!M318</f>
        <v>±</v>
      </c>
      <c r="K309" s="9">
        <f>[2]หน้าผ้า!N318</f>
        <v>3</v>
      </c>
      <c r="L309" s="9" t="str">
        <f>[2]หน้าผ้า!R318</f>
        <v>ไม่</v>
      </c>
      <c r="M309" s="10">
        <f>[2]หน้าผ้า!T318</f>
        <v>25</v>
      </c>
      <c r="N309" s="9">
        <f>[2]หน้าผ้า!U318</f>
        <v>40</v>
      </c>
      <c r="O309" s="9">
        <f>[2]หน้าผ้า!V318</f>
        <v>55</v>
      </c>
      <c r="P309" s="10">
        <f>[2]หน้าผ้า!AB318</f>
        <v>169.61256399999996</v>
      </c>
      <c r="Q309" s="10">
        <f>[2]หน้าผ้า!AC318</f>
        <v>0</v>
      </c>
      <c r="R309" s="10">
        <f>[2]หน้าผ้า!AD318</f>
        <v>169.61256399999996</v>
      </c>
      <c r="S309" s="9" t="str">
        <f>[2]หน้าผ้า!Z318</f>
        <v>500กระสอบแบน</v>
      </c>
      <c r="T309" s="12">
        <f>[2]หน้าผ้า!X318</f>
        <v>45948</v>
      </c>
      <c r="U309" s="11">
        <f>[2]หน้าผ้า!AA318</f>
        <v>5000</v>
      </c>
      <c r="V309" s="10">
        <f>[2]หน้าผ้า!AJ318</f>
        <v>0</v>
      </c>
      <c r="W309" s="10">
        <f>[2]หน้าผ้า!AL318</f>
        <v>5000</v>
      </c>
      <c r="X309" s="10">
        <f>[2]หน้าผ้า!AM318</f>
        <v>0</v>
      </c>
      <c r="Y309" s="10">
        <f>[2]หน้าผ้า!AN318</f>
        <v>0</v>
      </c>
      <c r="Z309" s="9" t="str">
        <f>[2]หน้าผ้า!AO318</f>
        <v>WSWT24211125120</v>
      </c>
      <c r="AA309" s="8">
        <f>[2]หน้าผ้า!AQ318</f>
        <v>5378.4500000000007</v>
      </c>
      <c r="AB309" s="8">
        <f>[2]หน้าผ้า!AR318</f>
        <v>0</v>
      </c>
      <c r="AC309" s="8">
        <f>[2]หน้าผ้า!AS318</f>
        <v>5378.4500000000007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 t="str">
        <f>[3]หน้าผ้า!DC321</f>
        <v>พร้อมส่ง</v>
      </c>
      <c r="AH309" s="1" t="str">
        <f>[2]หน้าผ้า!DL318</f>
        <v>P13</v>
      </c>
      <c r="AI309" s="1">
        <f>[2]หน้าผ้า!DM318</f>
        <v>2</v>
      </c>
      <c r="AJ309" s="3">
        <f>[2]หน้าผ้า!DN318</f>
        <v>45948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45946</v>
      </c>
      <c r="AP309" s="3">
        <f>[2]หน้าผ้า!DP318</f>
        <v>45943</v>
      </c>
      <c r="AQ309" s="3">
        <f>[2]หน้าผ้า!DW318</f>
        <v>45947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 t="str">
        <f>[2]หน้าผ้า!EC318</f>
        <v>ตัด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 t="str">
        <f>[2]หน้าผ้า!BZ318</f>
        <v>WRWT211125/WRWT25850</v>
      </c>
      <c r="BD309" s="56">
        <f>[2]หน้าผ้า!CA318</f>
        <v>659.57725166666671</v>
      </c>
    </row>
    <row r="310" spans="1:56" ht="27.7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24</v>
      </c>
      <c r="F310" s="9">
        <f>[2]หน้าผ้า!H319</f>
        <v>37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120</v>
      </c>
      <c r="J310" s="9" t="str">
        <f>[2]หน้าผ้า!M319</f>
        <v>+</v>
      </c>
      <c r="K310" s="9">
        <f>[2]หน้าผ้า!N319</f>
        <v>3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 t="str">
        <f>[2]หน้าผ้า!AO319</f>
        <v>WSWT24211125120</v>
      </c>
      <c r="AA310" s="8">
        <f>[2]หน้าผ้า!AQ319</f>
        <v>10756.900000000001</v>
      </c>
      <c r="AB310" s="8">
        <f>[2]หน้าผ้า!AR319</f>
        <v>0</v>
      </c>
      <c r="AC310" s="8">
        <f>[2]หน้าผ้า!AS319</f>
        <v>10756.900000000001</v>
      </c>
      <c r="AD310" s="8">
        <f>[2]หน้าผ้า!AT319</f>
        <v>0</v>
      </c>
      <c r="AE310" s="8">
        <f>[2]หน้าผ้า!AU319</f>
        <v>0</v>
      </c>
      <c r="AF310" s="8" t="str">
        <f>[2]หน้าผ้า!AI319</f>
        <v>ระบุในSD</v>
      </c>
      <c r="AG310" s="1" t="str">
        <f>[3]หน้าผ้า!DC322</f>
        <v>ผ้าขาว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 t="str">
        <f>[2]หน้าผ้า!BZ319</f>
        <v>WRWT2401125/WRWT25850</v>
      </c>
      <c r="BD310" s="56">
        <f>[2]หน้าผ้า!CA319</f>
        <v>0</v>
      </c>
    </row>
    <row r="311" spans="1:56" ht="27.7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 t="str">
        <f>[2]หน้าผ้า!F320</f>
        <v xml:space="preserve"> </v>
      </c>
      <c r="E311" s="9">
        <f>[2]หน้าผ้า!G320</f>
        <v>24</v>
      </c>
      <c r="F311" s="9">
        <f>[2]หน้าผ้า!H320</f>
        <v>37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125</v>
      </c>
      <c r="J311" s="9" t="str">
        <f>[2]หน้าผ้า!M320</f>
        <v>+</v>
      </c>
      <c r="K311" s="9">
        <f>[2]หน้าผ้า!N320</f>
        <v>3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 t="str">
        <f>[2]หน้าผ้า!AO320</f>
        <v>WSWT2421112512551</v>
      </c>
      <c r="AA311" s="8" t="e">
        <f>[2]หน้าผ้า!AQ320</f>
        <v>#REF!</v>
      </c>
      <c r="AB311" s="8" t="e">
        <f>[2]หน้าผ้า!AR320</f>
        <v>#REF!</v>
      </c>
      <c r="AC311" s="8" t="e">
        <f>[2]หน้าผ้า!AS320</f>
        <v>#REF!</v>
      </c>
      <c r="AD311" s="8" t="e">
        <f>[2]หน้าผ้า!AT320</f>
        <v>#REF!</v>
      </c>
      <c r="AE311" s="8" t="e">
        <f>[2]หน้าผ้า!AU320</f>
        <v>#REF!</v>
      </c>
      <c r="AF311" s="8" t="str">
        <f>[2]หน้าผ้า!AI320</f>
        <v>ระบุในSD</v>
      </c>
      <c r="AG311" s="1" t="str">
        <f>[3]หน้าผ้า!DC323</f>
        <v>พร้อมส่ง</v>
      </c>
      <c r="AH311" s="1">
        <f>[2]หน้าผ้า!DL320</f>
        <v>0</v>
      </c>
      <c r="AI311" s="1" t="str">
        <f>[2]หน้าผ้า!DM320</f>
        <v>Lead time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 t="str">
        <f>[2]หน้าผ้า!BZ320</f>
        <v>WRWT2401125/WRWT25960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26</v>
      </c>
      <c r="F312" s="9">
        <f>[2]หน้าผ้า!H321</f>
        <v>38</v>
      </c>
      <c r="G312" s="9" t="str">
        <f>[2]หน้าผ้า!I321</f>
        <v>เหลือง</v>
      </c>
      <c r="H312" s="9">
        <f>[2]หน้าผ้า!J321</f>
        <v>0</v>
      </c>
      <c r="I312" s="9">
        <f>[2]หน้าผ้า!L321</f>
        <v>105</v>
      </c>
      <c r="J312" s="9" t="str">
        <f>[2]หน้าผ้า!M321</f>
        <v>±</v>
      </c>
      <c r="K312" s="9">
        <f>[2]หน้าผ้า!N321</f>
        <v>5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 t="str">
        <f>[2]หน้าผ้า!AO321</f>
        <v>WSYL2625850</v>
      </c>
      <c r="AA312" s="8" t="e">
        <f>[2]หน้าผ้า!AQ321</f>
        <v>#REF!</v>
      </c>
      <c r="AB312" s="8" t="e">
        <f>[2]หน้าผ้า!AR321</f>
        <v>#REF!</v>
      </c>
      <c r="AC312" s="8" t="e">
        <f>[2]หน้าผ้า!AS321</f>
        <v>#REF!</v>
      </c>
      <c r="AD312" s="8" t="e">
        <f>[2]หน้าผ้า!AT321</f>
        <v>#REF!</v>
      </c>
      <c r="AE312" s="8" t="e">
        <f>[2]หน้าผ้า!AU321</f>
        <v>#REF!</v>
      </c>
      <c r="AF312" s="8" t="str">
        <f>[2]หน้าผ้า!AI321</f>
        <v>ระบุในSD</v>
      </c>
      <c r="AG312" s="1" t="str">
        <f>[3]หน้าผ้า!DC324</f>
        <v>ผ้าขาว</v>
      </c>
      <c r="AH312" s="1">
        <f>[2]หน้าผ้า!DL321</f>
        <v>0</v>
      </c>
      <c r="AI312" s="1" t="str">
        <f>[2]หน้าผ้า!DM321</f>
        <v>Lead time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 t="str">
        <f>[2]หน้าผ้า!BZ321</f>
        <v>WRYL25850/WRYL25850</v>
      </c>
      <c r="BD312" s="56">
        <f>[2]หน้าผ้า!CA321</f>
        <v>0</v>
      </c>
    </row>
    <row r="313" spans="1:56" ht="27.75" customHeight="1" x14ac:dyDescent="0.45">
      <c r="A313" s="3">
        <f>[2]หน้าผ้า!C322</f>
        <v>45894</v>
      </c>
      <c r="B313" s="14" t="str">
        <f>[2]หน้าผ้า!B322</f>
        <v>MK68-001030</v>
      </c>
      <c r="C313" s="9" t="str">
        <f>[2]หน้าผ้า!E322</f>
        <v>คุณธนนท์ อุทัยไพศาลวงศ์</v>
      </c>
      <c r="D313" s="13" t="str">
        <f>[2]หน้าผ้า!F322</f>
        <v>ไม่พิมพ์</v>
      </c>
      <c r="E313" s="9">
        <f>[2]หน้าผ้า!G322</f>
        <v>26</v>
      </c>
      <c r="F313" s="9">
        <f>[2]หน้าผ้า!H322</f>
        <v>39</v>
      </c>
      <c r="G313" s="9" t="str">
        <f>[2]หน้าผ้า!I322</f>
        <v>ขาว</v>
      </c>
      <c r="H313" s="9">
        <f>[2]หน้าผ้า!J322</f>
        <v>0</v>
      </c>
      <c r="I313" s="9">
        <f>[2]หน้าผ้า!L322</f>
        <v>93</v>
      </c>
      <c r="J313" s="9" t="str">
        <f>[2]หน้าผ้า!M322</f>
        <v>±</v>
      </c>
      <c r="K313" s="9">
        <f>[2]หน้าผ้า!N322</f>
        <v>5</v>
      </c>
      <c r="L313" s="9" t="str">
        <f>[2]หน้าผ้า!R322</f>
        <v>ไม่</v>
      </c>
      <c r="M313" s="10" t="str">
        <f>[2]หน้าผ้า!T322</f>
        <v>ไม่สวมถุงใน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 t="str">
        <f>[2]หน้าผ้า!Z322</f>
        <v>มัด100</v>
      </c>
      <c r="T313" s="12">
        <f>[2]หน้าผ้า!X322</f>
        <v>45930</v>
      </c>
      <c r="U313" s="11">
        <f>[2]หน้าผ้า!AA322</f>
        <v>5000</v>
      </c>
      <c r="V313" s="10">
        <f>[2]หน้าผ้า!AJ322</f>
        <v>5000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 t="str">
        <f>[2]หน้าผ้า!AO322</f>
        <v>WSWT2625650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 t="str">
        <f>[3]หน้าผ้า!DC325</f>
        <v>พร้อมส่ง</v>
      </c>
      <c r="AH313" s="1" t="str">
        <f>[2]หน้าผ้า!DL322</f>
        <v>P3</v>
      </c>
      <c r="AI313" s="1">
        <f>[2]หน้าผ้า!DM322</f>
        <v>1</v>
      </c>
      <c r="AJ313" s="3">
        <f>[2]หน้าผ้า!DN322</f>
        <v>45930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45929</v>
      </c>
      <c r="AP313" s="3">
        <f>[2]หน้าผ้า!DP322</f>
        <v>45925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 t="str">
        <f>[2]หน้าผ้า!EC322</f>
        <v>ตัด</v>
      </c>
      <c r="AX313" s="2">
        <f>[2]หน้าผ้า!ED322</f>
        <v>0</v>
      </c>
      <c r="AY313" s="2" t="str">
        <f>[2]หน้าผ้า!AG322</f>
        <v>รอส่ง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 t="str">
        <f>[2]หน้าผ้า!BZ322</f>
        <v>WRWT25650/WRWT25650</v>
      </c>
      <c r="BD313" s="56">
        <f>[2]หน้าผ้า!CA322</f>
        <v>0</v>
      </c>
    </row>
    <row r="314" spans="1:56" ht="27.7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26</v>
      </c>
      <c r="F314" s="9">
        <f>[2]หน้าผ้า!H323</f>
        <v>43</v>
      </c>
      <c r="G314" s="9" t="str">
        <f>[2]หน้าผ้า!I323</f>
        <v>ขาว</v>
      </c>
      <c r="H314" s="9">
        <f>[2]หน้าผ้า!J323</f>
        <v>0</v>
      </c>
      <c r="I314" s="9">
        <f>[2]หน้าผ้า!L323</f>
        <v>102</v>
      </c>
      <c r="J314" s="9" t="str">
        <f>[2]หน้าผ้า!M323</f>
        <v>±</v>
      </c>
      <c r="K314" s="9">
        <f>[2]หน้าผ้า!N323</f>
        <v>5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 t="str">
        <f>[2]หน้าผ้า!AO323</f>
        <v>WSWT2625650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 t="str">
        <f>[2]หน้าผ้า!AI323</f>
        <v>ระบุในSD</v>
      </c>
      <c r="AG314" s="1" t="str">
        <f>[3]หน้าผ้า!DC326</f>
        <v>พร้อมส่ง</v>
      </c>
      <c r="AH314" s="1">
        <f>[2]หน้าผ้า!DL323</f>
        <v>0</v>
      </c>
      <c r="AI314" s="1" t="str">
        <f>[2]หน้าผ้า!DM323</f>
        <v>Lead time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 t="str">
        <f>[2]หน้าผ้า!BZ323</f>
        <v>WRWT25650/WRWT25650</v>
      </c>
      <c r="BD314" s="56">
        <f>[2]หน้าผ้า!CA323</f>
        <v>0</v>
      </c>
    </row>
    <row r="315" spans="1:56" ht="27.75" customHeight="1" x14ac:dyDescent="0.45">
      <c r="A315" s="3">
        <f>[2]หน้าผ้า!C324</f>
        <v>45924</v>
      </c>
      <c r="B315" s="14" t="str">
        <f>[2]หน้าผ้า!B324</f>
        <v>MK68-001166</v>
      </c>
      <c r="C315" s="9" t="str">
        <f>[2]หน้าผ้า!E324</f>
        <v>บจก.เอ็นทีฟีด</v>
      </c>
      <c r="D315" s="13" t="str">
        <f>[2]หน้าผ้า!F324</f>
        <v>ไม่พิมพ์</v>
      </c>
      <c r="E315" s="9">
        <f>[2]หน้าผ้า!G324</f>
        <v>26</v>
      </c>
      <c r="F315" s="9">
        <f>[2]หน้าผ้า!H324</f>
        <v>40</v>
      </c>
      <c r="G315" s="9" t="str">
        <f>[2]หน้าผ้า!I324</f>
        <v>ขาว</v>
      </c>
      <c r="H315" s="9">
        <f>[2]หน้าผ้า!J324</f>
        <v>0</v>
      </c>
      <c r="I315" s="9">
        <f>[2]หน้าผ้า!L324</f>
        <v>95</v>
      </c>
      <c r="J315" s="9" t="str">
        <f>[2]หน้าผ้า!M324</f>
        <v>±</v>
      </c>
      <c r="K315" s="9">
        <f>[2]หน้าผ้า!N324</f>
        <v>5</v>
      </c>
      <c r="L315" s="9" t="str">
        <f>[2]หน้าผ้า!R324</f>
        <v>ไม่</v>
      </c>
      <c r="M315" s="10" t="str">
        <f>[2]หน้าผ้า!T324</f>
        <v>ไม่สวมถุงใน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 t="str">
        <f>[2]หน้าผ้า!Z324</f>
        <v>มัด100</v>
      </c>
      <c r="T315" s="12">
        <f>[2]หน้าผ้า!X324</f>
        <v>45930</v>
      </c>
      <c r="U315" s="11">
        <f>[2]หน้าผ้า!AA324</f>
        <v>3000</v>
      </c>
      <c r="V315" s="10">
        <f>[2]หน้าผ้า!AJ324</f>
        <v>0</v>
      </c>
      <c r="W315" s="10">
        <f>[2]หน้าผ้า!AL324</f>
        <v>3000</v>
      </c>
      <c r="X315" s="10">
        <f>[2]หน้าผ้า!AM324</f>
        <v>0</v>
      </c>
      <c r="Y315" s="10">
        <f>[2]หน้าผ้า!AN324</f>
        <v>0</v>
      </c>
      <c r="Z315" s="9" t="str">
        <f>[2]หน้าผ้า!AO324</f>
        <v>WSWT262575051</v>
      </c>
      <c r="AA315" s="8">
        <f>[2]หน้าผ้า!AQ324</f>
        <v>3478.5300000000007</v>
      </c>
      <c r="AB315" s="8">
        <f>[2]หน้าผ้า!AR324</f>
        <v>3478.5300000000007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 t="str">
        <f>[3]หน้าผ้า!DC327</f>
        <v>พร้อมส่ง</v>
      </c>
      <c r="AH315" s="1" t="str">
        <f>[2]หน้าผ้า!DL324</f>
        <v>P3</v>
      </c>
      <c r="AI315" s="1">
        <f>[2]หน้าผ้า!DM324</f>
        <v>1</v>
      </c>
      <c r="AJ315" s="3">
        <f>[2]หน้าผ้า!DN324</f>
        <v>45930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45929</v>
      </c>
      <c r="AP315" s="3">
        <f>[2]หน้าผ้า!DP324</f>
        <v>45925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 t="str">
        <f>[2]หน้าผ้า!EC324</f>
        <v>ตัด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 t="str">
        <f>[2]หน้าผ้า!BZ324</f>
        <v>WRWT25800/WRWT25650</v>
      </c>
      <c r="BD315" s="56">
        <f>[2]หน้าผ้า!CA324</f>
        <v>0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26</v>
      </c>
      <c r="F316" s="9">
        <f>[2]หน้าผ้า!H325</f>
        <v>43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100</v>
      </c>
      <c r="J316" s="9" t="str">
        <f>[2]หน้าผ้า!M325</f>
        <v>±</v>
      </c>
      <c r="K316" s="9">
        <f>[2]หน้าผ้า!N325</f>
        <v>5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 t="str">
        <f>[2]หน้าผ้า!AO325</f>
        <v>WSWT262575051</v>
      </c>
      <c r="AA316" s="8">
        <f>[2]หน้าผ้า!AQ325</f>
        <v>3478.5300000000007</v>
      </c>
      <c r="AB316" s="8">
        <f>[2]หน้าผ้า!AR325</f>
        <v>3478.5300000000007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 t="str">
        <f>[2]หน้าผ้า!AI325</f>
        <v>ระบุในSD</v>
      </c>
      <c r="AG316" s="1" t="str">
        <f>[3]หน้าผ้า!DC328</f>
        <v>ผ้าขาว</v>
      </c>
      <c r="AH316" s="1">
        <f>[2]หน้าผ้า!DL325</f>
        <v>0</v>
      </c>
      <c r="AI316" s="1" t="str">
        <f>[2]หน้าผ้า!DM325</f>
        <v>Lead time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 t="str">
        <f>[2]หน้าผ้า!BZ325</f>
        <v>WRWT25800/WRWT25650</v>
      </c>
      <c r="BD316" s="56">
        <f>[2]หน้าผ้า!CA325</f>
        <v>0</v>
      </c>
    </row>
    <row r="317" spans="1:56" ht="27.7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26</v>
      </c>
      <c r="F317" s="9">
        <f>[2]หน้าผ้า!H326</f>
        <v>43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113</v>
      </c>
      <c r="J317" s="9" t="str">
        <f>[2]หน้าผ้า!M326</f>
        <v>±</v>
      </c>
      <c r="K317" s="9">
        <f>[2]หน้าผ้า!N326</f>
        <v>5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 t="str">
        <f>[2]หน้าผ้า!AO326</f>
        <v>WSWT2625700</v>
      </c>
      <c r="AA317" s="8" t="e">
        <f>[2]หน้าผ้า!AQ326</f>
        <v>#REF!</v>
      </c>
      <c r="AB317" s="8" t="e">
        <f>[2]หน้าผ้า!AR326</f>
        <v>#REF!</v>
      </c>
      <c r="AC317" s="8" t="e">
        <f>[2]หน้าผ้า!AS326</f>
        <v>#REF!</v>
      </c>
      <c r="AD317" s="8" t="e">
        <f>[2]หน้าผ้า!AT326</f>
        <v>#REF!</v>
      </c>
      <c r="AE317" s="8" t="e">
        <f>[2]หน้าผ้า!AU326</f>
        <v>#REF!</v>
      </c>
      <c r="AF317" s="8" t="str">
        <f>[2]หน้าผ้า!AI326</f>
        <v>ระบุในSD</v>
      </c>
      <c r="AG317" s="1" t="str">
        <f>[3]หน้าผ้า!DC329</f>
        <v>พร้อมส่ง</v>
      </c>
      <c r="AH317" s="1">
        <f>[2]หน้าผ้า!DL326</f>
        <v>0</v>
      </c>
      <c r="AI317" s="1" t="str">
        <f>[2]หน้าผ้า!DM326</f>
        <v>Lead time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 t="str">
        <f>[2]หน้าผ้า!BZ326</f>
        <v>WRWT260800/WRWT25650</v>
      </c>
      <c r="BD317" s="56">
        <f>[2]หน้าผ้า!CA326</f>
        <v>0</v>
      </c>
    </row>
    <row r="318" spans="1:56" ht="27.7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26</v>
      </c>
      <c r="F318" s="9">
        <f>[2]หน้าผ้า!H327</f>
        <v>41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90</v>
      </c>
      <c r="J318" s="9" t="str">
        <f>[2]หน้าผ้า!M327</f>
        <v>±</v>
      </c>
      <c r="K318" s="9">
        <f>[2]หน้าผ้า!N327</f>
        <v>5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 t="str">
        <f>[2]หน้าผ้า!AO327</f>
        <v>WSWT2625800SM</v>
      </c>
      <c r="AA318" s="8" t="e">
        <f>[2]หน้าผ้า!AQ327</f>
        <v>#REF!</v>
      </c>
      <c r="AB318" s="8" t="e">
        <f>[2]หน้าผ้า!AR327</f>
        <v>#REF!</v>
      </c>
      <c r="AC318" s="8" t="e">
        <f>[2]หน้าผ้า!AS327</f>
        <v>#REF!</v>
      </c>
      <c r="AD318" s="8" t="e">
        <f>[2]หน้าผ้า!AT327</f>
        <v>#REF!</v>
      </c>
      <c r="AE318" s="8" t="e">
        <f>[2]หน้าผ้า!AU327</f>
        <v>#REF!</v>
      </c>
      <c r="AF318" s="8" t="str">
        <f>[2]หน้าผ้า!AI327</f>
        <v>ระบุในSD</v>
      </c>
      <c r="AG318" s="1" t="str">
        <f>[3]หน้าผ้า!DC330</f>
        <v>ยังไม่ได้พิมพ์</v>
      </c>
      <c r="AH318" s="1">
        <f>[2]หน้าผ้า!DL327</f>
        <v>0</v>
      </c>
      <c r="AI318" s="1" t="str">
        <f>[2]หน้าผ้า!DM327</f>
        <v>Lead time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 t="str">
        <f>[2]หน้าผ้า!BZ327</f>
        <v>WRWT260800/WRWT25650</v>
      </c>
      <c r="BD318" s="56">
        <f>[2]หน้าผ้า!CA327</f>
        <v>0</v>
      </c>
    </row>
    <row r="319" spans="1:56" ht="27.75" customHeight="1" x14ac:dyDescent="0.45">
      <c r="A319" s="3" t="str">
        <f>[2]หน้าผ้า!C328</f>
        <v>ประมาณการ</v>
      </c>
      <c r="B319" s="14" t="str">
        <f>[2]หน้าผ้า!B328</f>
        <v>ประมาณการ</v>
      </c>
      <c r="C319" s="9" t="str">
        <f>[2]หน้าผ้า!E328</f>
        <v>บจก.ที.ซี.ยูเนี่ยน อโกรเทค</v>
      </c>
      <c r="D319" s="13" t="str">
        <f>[2]หน้าผ้า!F328</f>
        <v>ไม่พิมพ์</v>
      </c>
      <c r="E319" s="9">
        <f>[2]หน้าผ้า!G328</f>
        <v>26</v>
      </c>
      <c r="F319" s="9">
        <f>[2]หน้าผ้า!H328</f>
        <v>43</v>
      </c>
      <c r="G319" s="9" t="str">
        <f>[2]หน้าผ้า!I328</f>
        <v>ขาว</v>
      </c>
      <c r="H319" s="9">
        <f>[2]หน้าผ้า!J328</f>
        <v>0</v>
      </c>
      <c r="I319" s="9">
        <f>[2]หน้าผ้า!L328</f>
        <v>116</v>
      </c>
      <c r="J319" s="9" t="str">
        <f>[2]หน้าผ้า!M328</f>
        <v>±</v>
      </c>
      <c r="K319" s="9">
        <f>[2]หน้าผ้า!N328</f>
        <v>5</v>
      </c>
      <c r="L319" s="9" t="str">
        <f>[2]หน้าผ้า!R328</f>
        <v>ไม่</v>
      </c>
      <c r="M319" s="10" t="str">
        <f>[2]หน้าผ้า!T328</f>
        <v>ไม่สวมถุงใน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 t="str">
        <f>[2]หน้าผ้า!Z328</f>
        <v xml:space="preserve">300กระสอบแบนเต็มใบ </v>
      </c>
      <c r="T319" s="12">
        <f>[2]หน้าผ้า!X328</f>
        <v>45961</v>
      </c>
      <c r="U319" s="11">
        <f>[2]หน้าผ้า!AA328</f>
        <v>10000</v>
      </c>
      <c r="V319" s="10">
        <f>[2]หน้าผ้า!AJ328</f>
        <v>0</v>
      </c>
      <c r="W319" s="10">
        <f>[2]หน้าผ้า!AL328</f>
        <v>10000</v>
      </c>
      <c r="X319" s="10">
        <f>[2]หน้าผ้า!AM328</f>
        <v>0</v>
      </c>
      <c r="Y319" s="10">
        <f>[2]หน้าผ้า!AN328</f>
        <v>0</v>
      </c>
      <c r="Z319" s="9" t="str">
        <f>[2]หน้าผ้า!AO328</f>
        <v xml:space="preserve">WSWT2625800 </v>
      </c>
      <c r="AA319" s="8">
        <f>[2]หน้าผ้า!AQ328</f>
        <v>12433.3</v>
      </c>
      <c r="AB319" s="8">
        <f>[2]หน้าผ้า!AR328</f>
        <v>12433.3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 t="str">
        <f>[3]หน้าผ้า!DC331</f>
        <v>พิมพ์ไม่ครบ</v>
      </c>
      <c r="AH319" s="1" t="str">
        <f>[2]หน้าผ้า!DL328</f>
        <v>P3</v>
      </c>
      <c r="AI319" s="1">
        <f>[2]หน้าผ้า!DM328</f>
        <v>1</v>
      </c>
      <c r="AJ319" s="3">
        <f>[2]หน้าผ้า!DN328</f>
        <v>45961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45960</v>
      </c>
      <c r="AP319" s="3">
        <f>[2]หน้าผ้า!DP328</f>
        <v>45956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 t="str">
        <f>[2]หน้าผ้า!EC328</f>
        <v>ตัด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 t="str">
        <f>[2]หน้าผ้า!BZ328</f>
        <v>WRWT25800/WRWT25800</v>
      </c>
      <c r="BD319" s="56">
        <f>[2]หน้าผ้า!CA328</f>
        <v>0</v>
      </c>
    </row>
    <row r="320" spans="1:56" ht="27.7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26</v>
      </c>
      <c r="F320" s="9">
        <f>[2]หน้าผ้า!H329</f>
        <v>43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116</v>
      </c>
      <c r="J320" s="9" t="str">
        <f>[2]หน้าผ้า!M329</f>
        <v>±</v>
      </c>
      <c r="K320" s="9">
        <f>[2]หน้าผ้า!N329</f>
        <v>5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 t="str">
        <f>[2]หน้าผ้า!AO329</f>
        <v xml:space="preserve">WSWT2625800 </v>
      </c>
      <c r="AA320" s="8">
        <f>[2]หน้าผ้า!AQ329</f>
        <v>12433.3</v>
      </c>
      <c r="AB320" s="8">
        <f>[2]หน้าผ้า!AR329</f>
        <v>12433.3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 t="str">
        <f>[2]หน้าผ้า!AI329</f>
        <v>ระบุในSD</v>
      </c>
      <c r="AG320" s="1" t="str">
        <f>[3]หน้าผ้า!DC332</f>
        <v>ยังไม่ได้พิมพ์</v>
      </c>
      <c r="AH320" s="1">
        <f>[2]หน้าผ้า!DL329</f>
        <v>0</v>
      </c>
      <c r="AI320" s="1" t="str">
        <f>[2]หน้าผ้า!DM329</f>
        <v>Lead time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 t="str">
        <f>[2]หน้าผ้า!BZ329</f>
        <v>WRWT260800/WRWT25800</v>
      </c>
      <c r="BD320" s="56">
        <f>[2]หน้าผ้า!CA329</f>
        <v>0</v>
      </c>
    </row>
    <row r="321" spans="1:56" ht="27.75" customHeight="1" x14ac:dyDescent="0.45">
      <c r="A321" s="3">
        <f>[2]หน้าผ้า!C330</f>
        <v>45911</v>
      </c>
      <c r="B321" s="14" t="str">
        <f>[2]หน้าผ้า!B330</f>
        <v>MK68-001107</v>
      </c>
      <c r="C321" s="9" t="str">
        <f>[2]หน้าผ้า!E330</f>
        <v>บจก.ที.ซี.ยูเนี่ยน อโกรเทค</v>
      </c>
      <c r="D321" s="13" t="str">
        <f>[2]หน้าผ้า!F330</f>
        <v>TUNA MEAL MARIN TRUST</v>
      </c>
      <c r="E321" s="9">
        <f>[2]หน้าผ้า!G330</f>
        <v>26</v>
      </c>
      <c r="F321" s="9">
        <f>[2]หน้าผ้า!H330</f>
        <v>43</v>
      </c>
      <c r="G321" s="9" t="str">
        <f>[2]หน้าผ้า!I330</f>
        <v>ขาว</v>
      </c>
      <c r="H321" s="9" t="str">
        <f>[2]หน้าผ้า!J330</f>
        <v>ใส</v>
      </c>
      <c r="I321" s="9">
        <f>[2]หน้าผ้า!L330</f>
        <v>150</v>
      </c>
      <c r="J321" s="9" t="str">
        <f>[2]หน้าผ้า!M330</f>
        <v>±</v>
      </c>
      <c r="K321" s="9">
        <f>[2]หน้าผ้า!N330</f>
        <v>5</v>
      </c>
      <c r="L321" s="9" t="str">
        <f>[2]หน้าผ้า!R330</f>
        <v>บิด</v>
      </c>
      <c r="M321" s="10" t="str">
        <f>[2]หน้าผ้า!T330</f>
        <v>ไม่สวมถุงใน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 t="str">
        <f>[2]หน้าผ้า!Z330</f>
        <v xml:space="preserve">300กระสอบแบนเต็มใบ </v>
      </c>
      <c r="T321" s="12">
        <f>[2]หน้าผ้า!X330</f>
        <v>45929</v>
      </c>
      <c r="U321" s="11">
        <f>[2]หน้าผ้า!AA330</f>
        <v>10000</v>
      </c>
      <c r="V321" s="10">
        <f>[2]หน้าผ้า!AJ330</f>
        <v>500</v>
      </c>
      <c r="W321" s="10">
        <f>[2]หน้าผ้า!AL330</f>
        <v>9500</v>
      </c>
      <c r="X321" s="10">
        <f>[2]หน้าผ้า!AM330</f>
        <v>0</v>
      </c>
      <c r="Y321" s="10">
        <f>[2]หน้าผ้า!AN330</f>
        <v>9975</v>
      </c>
      <c r="Z321" s="9" t="str">
        <f>[2]หน้าผ้า!AO330</f>
        <v>WSWT2625850SM</v>
      </c>
      <c r="AA321" s="8">
        <f>[2]หน้าผ้า!AQ330</f>
        <v>11811.635</v>
      </c>
      <c r="AB321" s="8">
        <f>[2]หน้าผ้า!AR330</f>
        <v>11811.635</v>
      </c>
      <c r="AC321" s="8">
        <f>[2]หน้าผ้า!AS330</f>
        <v>0</v>
      </c>
      <c r="AD321" s="8">
        <f>[2]หน้าผ้า!AT330</f>
        <v>11811.635</v>
      </c>
      <c r="AE321" s="8">
        <f>[2]หน้าผ้า!AU330</f>
        <v>0</v>
      </c>
      <c r="AF321" s="8">
        <f>[2]หน้าผ้า!AI330</f>
        <v>0</v>
      </c>
      <c r="AG321" s="1" t="str">
        <f>[3]หน้าผ้า!DC333</f>
        <v>พร้อมส่ง</v>
      </c>
      <c r="AH321" s="1" t="str">
        <f>[2]หน้าผ้า!DL330</f>
        <v>P6</v>
      </c>
      <c r="AI321" s="1">
        <f>[2]หน้าผ้า!DM330</f>
        <v>4</v>
      </c>
      <c r="AJ321" s="3">
        <f>[2]หน้าผ้า!DN330</f>
        <v>45929</v>
      </c>
      <c r="AK321" s="3">
        <f>[2]หน้าผ้า!DQ330</f>
        <v>45925</v>
      </c>
      <c r="AL321" s="3">
        <f>[2]หน้าผ้า!DR330</f>
        <v>45918</v>
      </c>
      <c r="AM321" s="3">
        <f>[2]หน้าผ้า!DS330</f>
        <v>45926</v>
      </c>
      <c r="AN321" s="3">
        <f>[2]หน้าผ้า!DT330</f>
        <v>45927</v>
      </c>
      <c r="AO321" s="3">
        <f>[2]หน้าผ้า!DU330</f>
        <v>45928</v>
      </c>
      <c r="AP321" s="3">
        <f>[2]หน้าผ้า!DP330</f>
        <v>45924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 t="str">
        <f>[2]หน้าผ้า!EC330</f>
        <v>งานเคลือบ+พิมพ์</v>
      </c>
      <c r="AX321" s="2" t="str">
        <f>[2]หน้าผ้า!ED330</f>
        <v xml:space="preserve"> /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 t="str">
        <f>[2]หน้าผ้า!BZ330</f>
        <v>WRWT25850/WRWT25850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45901</v>
      </c>
      <c r="B322" s="14" t="str">
        <f>[2]หน้าผ้า!B331</f>
        <v>MK68-001066</v>
      </c>
      <c r="C322" s="9" t="str">
        <f>[2]หน้าผ้า!E331</f>
        <v>บจก.ที.ซี.ยูเนี่ยน อโกรเทค</v>
      </c>
      <c r="D322" s="13" t="str">
        <f>[2]หน้าผ้า!F331</f>
        <v>Zhejiang UN</v>
      </c>
      <c r="E322" s="9">
        <f>[2]หน้าผ้า!G331</f>
        <v>26</v>
      </c>
      <c r="F322" s="9">
        <f>[2]หน้าผ้า!H331</f>
        <v>43</v>
      </c>
      <c r="G322" s="9" t="str">
        <f>[2]หน้าผ้า!I331</f>
        <v>ขาว</v>
      </c>
      <c r="H322" s="9" t="str">
        <f>[2]หน้าผ้า!J331</f>
        <v>ใส</v>
      </c>
      <c r="I322" s="9">
        <f>[2]หน้าผ้า!L331</f>
        <v>150</v>
      </c>
      <c r="J322" s="9" t="str">
        <f>[2]หน้าผ้า!M331</f>
        <v>±</v>
      </c>
      <c r="K322" s="9">
        <f>[2]หน้าผ้า!N331</f>
        <v>5</v>
      </c>
      <c r="L322" s="9" t="str">
        <f>[2]หน้าผ้า!R331</f>
        <v>บิด</v>
      </c>
      <c r="M322" s="10" t="str">
        <f>[2]หน้าผ้า!T331</f>
        <v>ไม่สวมถุงใน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 t="str">
        <f>[2]หน้าผ้า!Z331</f>
        <v xml:space="preserve">300กระสอบแบนเต็มใบ </v>
      </c>
      <c r="T322" s="12">
        <f>[2]หน้าผ้า!X331</f>
        <v>45929</v>
      </c>
      <c r="U322" s="11">
        <f>[2]หน้าผ้า!AA331</f>
        <v>30000</v>
      </c>
      <c r="V322" s="10">
        <f>[2]หน้าผ้า!AJ331</f>
        <v>3600</v>
      </c>
      <c r="W322" s="10">
        <f>[2]หน้าผ้า!AL331</f>
        <v>26400</v>
      </c>
      <c r="X322" s="10">
        <f>[2]หน้าผ้า!AM331</f>
        <v>9475</v>
      </c>
      <c r="Y322" s="10">
        <f>[2]หน้าผ้า!AN331</f>
        <v>21551.25</v>
      </c>
      <c r="Z322" s="9" t="str">
        <f>[2]หน้าผ้า!AO331</f>
        <v>WSWT2625850SM</v>
      </c>
      <c r="AA322" s="8">
        <f>[2]หน้าผ้า!AQ331</f>
        <v>26795.315662500001</v>
      </c>
      <c r="AB322" s="8">
        <f>[2]หน้าผ้า!AR331</f>
        <v>11484</v>
      </c>
      <c r="AC322" s="8">
        <f>[2]หน้าผ้า!AS331</f>
        <v>15311.315662500001</v>
      </c>
      <c r="AD322" s="8">
        <f>[2]หน้าผ้า!AT331</f>
        <v>5484</v>
      </c>
      <c r="AE322" s="8">
        <f>[2]หน้าผ้า!AU331</f>
        <v>21311.315662500001</v>
      </c>
      <c r="AF322" s="8">
        <f>[2]หน้าผ้า!AI331</f>
        <v>0</v>
      </c>
      <c r="AG322" s="1" t="str">
        <f>[3]หน้าผ้า!DC334</f>
        <v>พร้อมส่ง</v>
      </c>
      <c r="AH322" s="1" t="str">
        <f>[2]หน้าผ้า!DL331</f>
        <v>P6</v>
      </c>
      <c r="AI322" s="1">
        <f>[2]หน้าผ้า!DM331</f>
        <v>4</v>
      </c>
      <c r="AJ322" s="3">
        <f>[2]หน้าผ้า!DN331</f>
        <v>45929</v>
      </c>
      <c r="AK322" s="3">
        <f>[2]หน้าผ้า!DQ331</f>
        <v>45925</v>
      </c>
      <c r="AL322" s="3">
        <f>[2]หน้าผ้า!DR331</f>
        <v>45918</v>
      </c>
      <c r="AM322" s="3">
        <f>[2]หน้าผ้า!DS331</f>
        <v>45926</v>
      </c>
      <c r="AN322" s="3">
        <f>[2]หน้าผ้า!DT331</f>
        <v>45927</v>
      </c>
      <c r="AO322" s="3">
        <f>[2]หน้าผ้า!DU331</f>
        <v>45928</v>
      </c>
      <c r="AP322" s="3">
        <f>[2]หน้าผ้า!DP331</f>
        <v>45924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 t="str">
        <f>[2]หน้าผ้า!EC331</f>
        <v>งานเคลือบ+พิมพ์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 t="str">
        <f>[2]หน้าผ้า!BZ331</f>
        <v>WRWT25850/WRWT25850</v>
      </c>
      <c r="BD322" s="56">
        <f>[2]หน้าผ้า!CA331</f>
        <v>1579.1070219925004</v>
      </c>
    </row>
    <row r="323" spans="1:56" ht="27.75" customHeight="1" x14ac:dyDescent="0.45">
      <c r="A323" s="3">
        <f>[2]หน้าผ้า!C332</f>
        <v>45901</v>
      </c>
      <c r="B323" s="14" t="str">
        <f>[2]หน้าผ้า!B332</f>
        <v>MK68-001067</v>
      </c>
      <c r="C323" s="9" t="str">
        <f>[2]หน้าผ้า!E332</f>
        <v>บจก.ที.ซี.ยูเนี่ยน อโกรเทค</v>
      </c>
      <c r="D323" s="13" t="str">
        <f>[2]หน้าผ้า!F332</f>
        <v>Zhejiang UN</v>
      </c>
      <c r="E323" s="9">
        <f>[2]หน้าผ้า!G332</f>
        <v>26</v>
      </c>
      <c r="F323" s="9">
        <f>[2]หน้าผ้า!H332</f>
        <v>43</v>
      </c>
      <c r="G323" s="9" t="str">
        <f>[2]หน้าผ้า!I332</f>
        <v>ขาว</v>
      </c>
      <c r="H323" s="9" t="str">
        <f>[2]หน้าผ้า!J332</f>
        <v>ใส</v>
      </c>
      <c r="I323" s="9">
        <f>[2]หน้าผ้า!L332</f>
        <v>150</v>
      </c>
      <c r="J323" s="9" t="str">
        <f>[2]หน้าผ้า!M332</f>
        <v>±</v>
      </c>
      <c r="K323" s="9">
        <f>[2]หน้าผ้า!N332</f>
        <v>5</v>
      </c>
      <c r="L323" s="9" t="str">
        <f>[2]หน้าผ้า!R332</f>
        <v>บิด</v>
      </c>
      <c r="M323" s="10" t="str">
        <f>[2]หน้าผ้า!T332</f>
        <v>ไม่สวมถุงใน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 t="str">
        <f>[2]หน้าผ้า!Z332</f>
        <v xml:space="preserve">300กระสอบแบนเต็มใบ </v>
      </c>
      <c r="T323" s="12">
        <f>[2]หน้าผ้า!X332</f>
        <v>45945</v>
      </c>
      <c r="U323" s="11">
        <f>[2]หน้าผ้า!AA332</f>
        <v>10000</v>
      </c>
      <c r="V323" s="10">
        <f>[2]หน้าผ้า!AJ332</f>
        <v>0</v>
      </c>
      <c r="W323" s="10">
        <f>[2]หน้าผ้า!AL332</f>
        <v>10000</v>
      </c>
      <c r="X323" s="10">
        <f>[2]หน้าผ้า!AM332</f>
        <v>0</v>
      </c>
      <c r="Y323" s="10">
        <f>[2]หน้าผ้า!AN332</f>
        <v>10500</v>
      </c>
      <c r="Z323" s="9" t="str">
        <f>[2]หน้าผ้า!AO332</f>
        <v>WSWT2625850SM</v>
      </c>
      <c r="AA323" s="8">
        <f>[2]หน้าผ้า!AQ332</f>
        <v>12433.3</v>
      </c>
      <c r="AB323" s="8">
        <f>[2]หน้าผ้า!AR332</f>
        <v>0</v>
      </c>
      <c r="AC323" s="8">
        <f>[2]หน้าผ้า!AS332</f>
        <v>12433.3</v>
      </c>
      <c r="AD323" s="8">
        <f>[2]หน้าผ้า!AT332</f>
        <v>0</v>
      </c>
      <c r="AE323" s="8">
        <f>[2]หน้าผ้า!AU332</f>
        <v>12433.3</v>
      </c>
      <c r="AF323" s="8">
        <f>[2]หน้าผ้า!AI332</f>
        <v>0</v>
      </c>
      <c r="AG323" s="1" t="str">
        <f>[3]หน้าผ้า!DC335</f>
        <v>ยังไม่ได้พิมพ์</v>
      </c>
      <c r="AH323" s="1" t="str">
        <f>[2]หน้าผ้า!DL332</f>
        <v>P6</v>
      </c>
      <c r="AI323" s="1">
        <f>[2]หน้าผ้า!DM332</f>
        <v>4</v>
      </c>
      <c r="AJ323" s="3">
        <f>[2]หน้าผ้า!DN332</f>
        <v>45945</v>
      </c>
      <c r="AK323" s="3">
        <f>[2]หน้าผ้า!DQ332</f>
        <v>45941</v>
      </c>
      <c r="AL323" s="3">
        <f>[2]หน้าผ้า!DR332</f>
        <v>45934</v>
      </c>
      <c r="AM323" s="3">
        <f>[2]หน้าผ้า!DS332</f>
        <v>45942</v>
      </c>
      <c r="AN323" s="3">
        <f>[2]หน้าผ้า!DT332</f>
        <v>45943</v>
      </c>
      <c r="AO323" s="3">
        <f>[2]หน้าผ้า!DU332</f>
        <v>45944</v>
      </c>
      <c r="AP323" s="3">
        <f>[2]หน้าผ้า!DP332</f>
        <v>45940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 t="str">
        <f>[2]หน้าผ้า!EC332</f>
        <v>งานเคลือบ+พิมพ์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 t="str">
        <f>[2]หน้าผ้า!BZ332</f>
        <v>WRWT25850/WRWT25850</v>
      </c>
      <c r="BD323" s="56">
        <f>[2]หน้าผ้า!CA332</f>
        <v>1282.2876733333333</v>
      </c>
    </row>
    <row r="324" spans="1:56" ht="27.7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26</v>
      </c>
      <c r="F324" s="9">
        <f>[2]หน้าผ้า!H333</f>
        <v>43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120</v>
      </c>
      <c r="J324" s="9" t="str">
        <f>[2]หน้าผ้า!M333</f>
        <v>±</v>
      </c>
      <c r="K324" s="9">
        <f>[2]หน้าผ้า!N333</f>
        <v>5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 t="str">
        <f>[2]หน้าผ้า!AO333</f>
        <v>WSWT2625850SM</v>
      </c>
      <c r="AA324" s="8">
        <f>[2]หน้าผ้า!AQ333</f>
        <v>51040.250662499995</v>
      </c>
      <c r="AB324" s="8">
        <f>[2]หน้าผ้า!AR333</f>
        <v>23295.635000000002</v>
      </c>
      <c r="AC324" s="8">
        <f>[2]หน้าผ้า!AS333</f>
        <v>27744.6156625</v>
      </c>
      <c r="AD324" s="8">
        <f>[2]หน้าผ้า!AT333</f>
        <v>17295.635000000002</v>
      </c>
      <c r="AE324" s="8">
        <f>[2]หน้าผ้า!AU333</f>
        <v>33744.6156625</v>
      </c>
      <c r="AF324" s="8" t="str">
        <f>[2]หน้าผ้า!AI333</f>
        <v>ระบุในSD</v>
      </c>
      <c r="AG324" s="1" t="str">
        <f>[3]หน้าผ้า!DC336</f>
        <v>ผ้าขาว</v>
      </c>
      <c r="AH324" s="1">
        <f>[2]หน้าผ้า!DL333</f>
        <v>0</v>
      </c>
      <c r="AI324" s="1" t="str">
        <f>[2]หน้าผ้า!DM333</f>
        <v>Lead time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 t="str">
        <f>[2]หน้าผ้า!BZ333</f>
        <v>WRWT260850/WRWT25850</v>
      </c>
      <c r="BD324" s="56">
        <f>[2]หน้าผ้า!CA333</f>
        <v>0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28</v>
      </c>
      <c r="F325" s="9">
        <f>[2]หน้าผ้า!H334</f>
        <v>41</v>
      </c>
      <c r="G325" s="9" t="str">
        <f>[2]หน้าผ้า!I334</f>
        <v>ขาว</v>
      </c>
      <c r="H325" s="9">
        <f>[2]หน้าผ้า!J334</f>
        <v>0</v>
      </c>
      <c r="I325" s="9">
        <f>[2]หน้าผ้า!L334</f>
        <v>122</v>
      </c>
      <c r="J325" s="9" t="str">
        <f>[2]หน้าผ้า!M334</f>
        <v>+</v>
      </c>
      <c r="K325" s="9">
        <f>[2]หน้าผ้า!N334</f>
        <v>3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 t="str">
        <f>[2]หน้าผ้า!AO334</f>
        <v>WSWT2825800</v>
      </c>
      <c r="AA325" s="8" t="e">
        <f>[2]หน้าผ้า!AQ334</f>
        <v>#REF!</v>
      </c>
      <c r="AB325" s="8" t="e">
        <f>[2]หน้าผ้า!AR334</f>
        <v>#REF!</v>
      </c>
      <c r="AC325" s="8" t="e">
        <f>[2]หน้าผ้า!AS334</f>
        <v>#REF!</v>
      </c>
      <c r="AD325" s="8" t="e">
        <f>[2]หน้าผ้า!AT334</f>
        <v>#REF!</v>
      </c>
      <c r="AE325" s="8" t="e">
        <f>[2]หน้าผ้า!AU334</f>
        <v>#REF!</v>
      </c>
      <c r="AF325" s="8" t="str">
        <f>[2]หน้าผ้า!AI334</f>
        <v>ระบุในSD</v>
      </c>
      <c r="AG325" s="1" t="str">
        <f>[3]หน้าผ้า!DC337</f>
        <v>พร้อมส่ง</v>
      </c>
      <c r="AH325" s="1">
        <f>[2]หน้าผ้า!DL334</f>
        <v>0</v>
      </c>
      <c r="AI325" s="1" t="str">
        <f>[2]หน้าผ้า!DM334</f>
        <v>Lead time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 t="str">
        <f>[2]หน้าผ้า!BZ334</f>
        <v>WRWT25850/WRWT25800</v>
      </c>
      <c r="BD325" s="56">
        <f>[2]หน้าผ้า!CA334</f>
        <v>0</v>
      </c>
    </row>
    <row r="326" spans="1:56" ht="27.75" customHeight="1" x14ac:dyDescent="0.45">
      <c r="A326" s="3" t="str">
        <f>[2]หน้าผ้า!C335</f>
        <v>ประมาณการ</v>
      </c>
      <c r="B326" s="14" t="str">
        <f>[2]หน้าผ้า!B335</f>
        <v>ประมาณการ</v>
      </c>
      <c r="C326" s="9" t="str">
        <f>[2]หน้าผ้า!E335</f>
        <v>บจก.ไทยร่วมใจน้ำมันพืช</v>
      </c>
      <c r="D326" s="13" t="str">
        <f>[2]หน้าผ้า!F335</f>
        <v>TRJ</v>
      </c>
      <c r="E326" s="9">
        <f>[2]หน้าผ้า!G335</f>
        <v>28</v>
      </c>
      <c r="F326" s="9">
        <f>[2]หน้าผ้า!H335</f>
        <v>41</v>
      </c>
      <c r="G326" s="9" t="str">
        <f>[2]หน้าผ้า!I335</f>
        <v>ขาว</v>
      </c>
      <c r="H326" s="9">
        <f>[2]หน้าผ้า!J335</f>
        <v>0</v>
      </c>
      <c r="I326" s="9">
        <f>[2]หน้าผ้า!L335</f>
        <v>120</v>
      </c>
      <c r="J326" s="9" t="str">
        <f>[2]หน้าผ้า!M335</f>
        <v>+</v>
      </c>
      <c r="K326" s="9">
        <f>[2]หน้าผ้า!N335</f>
        <v>3</v>
      </c>
      <c r="L326" s="9" t="str">
        <f>[2]หน้าผ้า!R335</f>
        <v>ไม่</v>
      </c>
      <c r="M326" s="10" t="str">
        <f>[2]หน้าผ้า!T335</f>
        <v>ไม่สวมถุงใน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 t="str">
        <f>[2]หน้าผ้า!Z335</f>
        <v>500กระสอบ</v>
      </c>
      <c r="T326" s="12">
        <f>[2]หน้าผ้า!X335</f>
        <v>45940</v>
      </c>
      <c r="U326" s="11">
        <f>[2]หน้าผ้า!AA335</f>
        <v>50000</v>
      </c>
      <c r="V326" s="10">
        <f>[2]หน้าผ้า!AJ335</f>
        <v>700</v>
      </c>
      <c r="W326" s="10">
        <f>[2]หน้าผ้า!AL335</f>
        <v>49300</v>
      </c>
      <c r="X326" s="10">
        <f>[2]หน้าผ้า!AM335</f>
        <v>0</v>
      </c>
      <c r="Y326" s="10">
        <f>[2]หน้าผ้า!AN335</f>
        <v>51765</v>
      </c>
      <c r="Z326" s="9" t="str">
        <f>[2]หน้าผ้า!AO335</f>
        <v>WSWT2825850</v>
      </c>
      <c r="AA326" s="8">
        <f>[2]หน้าผ้า!AQ335</f>
        <v>58541.285000000003</v>
      </c>
      <c r="AB326" s="8">
        <f>[2]หน้าผ้า!AR335</f>
        <v>32310</v>
      </c>
      <c r="AC326" s="8">
        <f>[2]หน้าผ้า!AS335</f>
        <v>26231.285000000003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 t="str">
        <f>[3]หน้าผ้า!DC338</f>
        <v>พร้อมส่ง</v>
      </c>
      <c r="AH326" s="1" t="str">
        <f>[2]หน้าผ้า!DL335</f>
        <v>P7</v>
      </c>
      <c r="AI326" s="1">
        <f>[2]หน้าผ้า!DM335</f>
        <v>2</v>
      </c>
      <c r="AJ326" s="3">
        <f>[2]หน้าผ้า!DN335</f>
        <v>45940</v>
      </c>
      <c r="AK326" s="3">
        <f>[2]หน้าผ้า!DQ335</f>
        <v>0</v>
      </c>
      <c r="AL326" s="3">
        <f>[2]หน้าผ้า!DR335</f>
        <v>45931</v>
      </c>
      <c r="AM326" s="3">
        <f>[2]หน้าผ้า!DS335</f>
        <v>45938</v>
      </c>
      <c r="AN326" s="3">
        <f>[2]หน้าผ้า!DT335</f>
        <v>45939</v>
      </c>
      <c r="AO326" s="3">
        <f>[2]หน้าผ้า!DU335</f>
        <v>45939</v>
      </c>
      <c r="AP326" s="3">
        <f>[2]หน้าผ้า!DP335</f>
        <v>45935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 t="str">
        <f>[2]หน้าผ้า!EC335</f>
        <v>งานพิมพ์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 t="str">
        <f>[2]หน้าผ้า!BZ335</f>
        <v>WRWT25850/WRWT25850</v>
      </c>
      <c r="BD326" s="56">
        <f>[2]หน้าผ้า!CA335</f>
        <v>2948.1049752777781</v>
      </c>
    </row>
    <row r="327" spans="1:56" ht="27.75" customHeight="1" x14ac:dyDescent="0.45">
      <c r="A327" s="3" t="str">
        <f>[2]หน้าผ้า!C336</f>
        <v>ประมาณการ</v>
      </c>
      <c r="B327" s="14" t="str">
        <f>[2]หน้าผ้า!B336</f>
        <v>ประมาณการ</v>
      </c>
      <c r="C327" s="9" t="str">
        <f>[2]หน้าผ้า!E336</f>
        <v>บจก.ที.ซี.ยูเนี่ยน อโกรเทค</v>
      </c>
      <c r="D327" s="13" t="str">
        <f>[2]หน้าผ้า!F336</f>
        <v>ไม่พิมพ์</v>
      </c>
      <c r="E327" s="9">
        <f>[2]หน้าผ้า!G336</f>
        <v>28</v>
      </c>
      <c r="F327" s="9">
        <f>[2]หน้าผ้า!H336</f>
        <v>47</v>
      </c>
      <c r="G327" s="9" t="str">
        <f>[2]หน้าผ้า!I336</f>
        <v>ขาว</v>
      </c>
      <c r="H327" s="9" t="str">
        <f>[2]หน้าผ้า!J336</f>
        <v>ใส</v>
      </c>
      <c r="I327" s="9">
        <f>[2]หน้าผ้า!L336</f>
        <v>180</v>
      </c>
      <c r="J327" s="9" t="str">
        <f>[2]หน้าผ้า!M336</f>
        <v>±</v>
      </c>
      <c r="K327" s="9">
        <f>[2]หน้าผ้า!N336</f>
        <v>5</v>
      </c>
      <c r="L327" s="9" t="str">
        <f>[2]หน้าผ้า!R336</f>
        <v>ไม่</v>
      </c>
      <c r="M327" s="10" t="str">
        <f>[2]หน้าผ้า!T336</f>
        <v>ไม่สวมถุงใน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 t="str">
        <f>[2]หน้าผ้า!Z336</f>
        <v xml:space="preserve">300กระสอบแบนเต็มใบ </v>
      </c>
      <c r="T327" s="12">
        <f>[2]หน้าผ้า!X336</f>
        <v>45961</v>
      </c>
      <c r="U327" s="11">
        <f>[2]หน้าผ้า!AA336</f>
        <v>5000</v>
      </c>
      <c r="V327" s="10">
        <f>[2]หน้าผ้า!AJ336</f>
        <v>0</v>
      </c>
      <c r="W327" s="10">
        <f>[2]หน้าผ้า!AL336</f>
        <v>5000</v>
      </c>
      <c r="X327" s="10">
        <f>[2]หน้าผ้า!AM336</f>
        <v>0</v>
      </c>
      <c r="Y327" s="10">
        <f>[2]หน้าผ้า!AN336</f>
        <v>0</v>
      </c>
      <c r="Z327" s="9" t="str">
        <f>[2]หน้าผ้า!AO336</f>
        <v>WSWT2825850</v>
      </c>
      <c r="AA327" s="8">
        <f>[2]หน้าผ้า!AQ336</f>
        <v>6775.4500000000007</v>
      </c>
      <c r="AB327" s="8">
        <f>[2]หน้าผ้า!AR336</f>
        <v>0</v>
      </c>
      <c r="AC327" s="8">
        <f>[2]หน้าผ้า!AS336</f>
        <v>6775.4500000000007</v>
      </c>
      <c r="AD327" s="8">
        <f>[2]หน้าผ้า!AT336</f>
        <v>0</v>
      </c>
      <c r="AE327" s="8">
        <f>[2]หน้าผ้า!AU336</f>
        <v>6775.4500000000007</v>
      </c>
      <c r="AF327" s="8">
        <f>[2]หน้าผ้า!AI336</f>
        <v>0</v>
      </c>
      <c r="AG327" s="1">
        <f>[3]หน้าผ้า!DC339</f>
        <v>0</v>
      </c>
      <c r="AH327" s="1" t="str">
        <f>[2]หน้าผ้า!DL336</f>
        <v>P11</v>
      </c>
      <c r="AI327" s="1">
        <f>[2]หน้าผ้า!DM336</f>
        <v>2</v>
      </c>
      <c r="AJ327" s="3">
        <f>[2]หน้าผ้า!DN336</f>
        <v>45961</v>
      </c>
      <c r="AK327" s="3">
        <f>[2]หน้าผ้า!DQ336</f>
        <v>45959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45960</v>
      </c>
      <c r="AP327" s="3">
        <f>[2]หน้าผ้า!DP336</f>
        <v>45956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 t="str">
        <f>[2]หน้าผ้า!EC336</f>
        <v>งานเคลือบ+ตัด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 t="str">
        <f>[2]หน้าผ้า!BZ336</f>
        <v>WRWT25850/WRWT25850</v>
      </c>
      <c r="BD327" s="56">
        <f>[2]หน้าผ้า!CA336</f>
        <v>761.48529722222236</v>
      </c>
    </row>
    <row r="328" spans="1:56" ht="27.7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28</v>
      </c>
      <c r="F328" s="9">
        <f>[2]หน้าผ้า!H337</f>
        <v>43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130</v>
      </c>
      <c r="J328" s="9" t="str">
        <f>[2]หน้าผ้า!M337</f>
        <v>±</v>
      </c>
      <c r="K328" s="9">
        <f>[2]หน้าผ้า!N337</f>
        <v>3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 t="str">
        <f>[2]หน้าผ้า!AO337</f>
        <v>WSWT2825850</v>
      </c>
      <c r="AA328" s="8">
        <f>[2]หน้าผ้า!AQ337</f>
        <v>65316.735000000001</v>
      </c>
      <c r="AB328" s="8">
        <f>[2]หน้าผ้า!AR337</f>
        <v>32310</v>
      </c>
      <c r="AC328" s="8">
        <f>[2]หน้าผ้า!AS337</f>
        <v>33006.735000000001</v>
      </c>
      <c r="AD328" s="8">
        <f>[2]หน้าผ้า!AT337</f>
        <v>0</v>
      </c>
      <c r="AE328" s="8">
        <f>[2]หน้าผ้า!AU337</f>
        <v>6775.4500000000007</v>
      </c>
      <c r="AF328" s="8" t="str">
        <f>[2]หน้าผ้า!AI337</f>
        <v>ระบุในSD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 t="str">
        <f>[2]หน้าผ้า!BZ337</f>
        <v>WRWT280850/WRWT25850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30</v>
      </c>
      <c r="F329" s="9">
        <f>[2]หน้าผ้า!H338</f>
        <v>41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122</v>
      </c>
      <c r="J329" s="9" t="str">
        <f>[2]หน้าผ้า!M338</f>
        <v>±</v>
      </c>
      <c r="K329" s="9">
        <f>[2]หน้าผ้า!N338</f>
        <v>5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 t="str">
        <f>[2]หน้าผ้า!AO338</f>
        <v>WSWT3025800</v>
      </c>
      <c r="AA329" s="8" t="e">
        <f>[2]หน้าผ้า!AQ338</f>
        <v>#REF!</v>
      </c>
      <c r="AB329" s="8" t="e">
        <f>[2]หน้าผ้า!AR338</f>
        <v>#REF!</v>
      </c>
      <c r="AC329" s="8" t="e">
        <f>[2]หน้าผ้า!AS338</f>
        <v>#REF!</v>
      </c>
      <c r="AD329" s="8" t="e">
        <f>[2]หน้าผ้า!AT338</f>
        <v>#REF!</v>
      </c>
      <c r="AE329" s="8" t="e">
        <f>[2]หน้าผ้า!AU338</f>
        <v>#REF!</v>
      </c>
      <c r="AF329" s="8" t="str">
        <f>[2]หน้าผ้า!AI338</f>
        <v>ระบุในSD</v>
      </c>
      <c r="AG329" s="1">
        <f>[3]หน้าผ้า!DC341</f>
        <v>0</v>
      </c>
      <c r="AH329" s="1">
        <f>[2]หน้าผ้า!DL338</f>
        <v>0</v>
      </c>
      <c r="AI329" s="1" t="str">
        <f>[2]หน้าผ้า!DM338</f>
        <v>Lead time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 t="str">
        <f>[2]หน้าผ้า!BZ338</f>
        <v>WRWT25800/WRWT28750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 t="str">
        <f>[2]หน้าผ้า!X339</f>
        <v>ค้างส่งทั้งหมด</v>
      </c>
      <c r="U330" s="11">
        <f>[2]หน้าผ้า!AA339</f>
        <v>5142615</v>
      </c>
      <c r="V330" s="10">
        <f>[2]หน้าผ้า!AJ339</f>
        <v>226491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 t="e">
        <f>[2]หน้าผ้า!AQ339</f>
        <v>#REF!</v>
      </c>
      <c r="AB330" s="8" t="e">
        <f>[2]หน้าผ้า!AR339</f>
        <v>#REF!</v>
      </c>
      <c r="AC330" s="8" t="e">
        <f>[2]หน้าผ้า!AS339</f>
        <v>#REF!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 t="str">
        <f>[3]หน้าผ้า!DC342</f>
        <v xml:space="preserve"> </v>
      </c>
      <c r="AH330" s="1">
        <f>[2]หน้าผ้า!DL339</f>
        <v>0</v>
      </c>
      <c r="AI330" s="1" t="str">
        <f>[2]หน้าผ้า!DM339</f>
        <v>Lead time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-5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336262.10894850572</v>
      </c>
    </row>
    <row r="331" spans="1:56" ht="27.7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140000</v>
      </c>
      <c r="T331" s="12">
        <f>[2]หน้าผ้า!X340</f>
        <v>0</v>
      </c>
      <c r="U331" s="11">
        <f>[2]หน้าผ้า!AA340</f>
        <v>36.732964285714289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 t="e">
        <f>[2]หน้าผ้า!AQ340</f>
        <v>#REF!</v>
      </c>
      <c r="AB331" s="8">
        <f>[2]หน้าผ้า!AR340</f>
        <v>0</v>
      </c>
      <c r="AC331" s="8" t="e">
        <f>[2]หน้าผ้า!AS340</f>
        <v>#REF!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 t="str">
        <f>[2]หน้าผ้า!DL340</f>
        <v>P1</v>
      </c>
      <c r="AI331" s="1">
        <f>[2]หน้าผ้า!DM340</f>
        <v>2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-9</v>
      </c>
      <c r="AM331" s="3">
        <f>[2]หน้าผ้า!DS340</f>
        <v>-2</v>
      </c>
      <c r="AN331" s="3">
        <f>[2]หน้าผ้า!DT340</f>
        <v>0</v>
      </c>
      <c r="AO331" s="3">
        <f>[2]หน้าผ้า!DU340</f>
        <v>-1</v>
      </c>
      <c r="AP331" s="3">
        <f>[2]หน้าผ้า!DP340</f>
        <v>-5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 t="str">
        <f>[2]หน้าผ้า!EC340</f>
        <v>งานพิมพ์</v>
      </c>
      <c r="AX331" s="2" t="str">
        <f>[2]หน้าผ้า!ED340</f>
        <v>รอART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 t="str">
        <f>[2]หน้าผ้า!CA340</f>
        <v>ห้ามลบ</v>
      </c>
    </row>
    <row r="332" spans="1:56" ht="27.7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 t="str">
        <f>[2]หน้าผ้า!X341</f>
        <v>ประมาณการ</v>
      </c>
      <c r="U332" s="11">
        <f>[2]หน้าผ้า!AA341</f>
        <v>2957500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 t="str">
        <f>[2]หน้าผ้า!DL341</f>
        <v>P3</v>
      </c>
      <c r="AI332" s="1">
        <f>[2]หน้าผ้า!DM341</f>
        <v>1</v>
      </c>
      <c r="AJ332" s="3" t="str">
        <f>[2]หน้าผ้า!DN341</f>
        <v>ประมาณการ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 t="e">
        <f>[2]หน้าผ้า!DU341</f>
        <v>#VALUE!</v>
      </c>
      <c r="AP332" s="3" t="e">
        <f>[2]หน้าผ้า!DP341</f>
        <v>#VALUE!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 t="str">
        <f>[2]หน้าผ้า!EC341</f>
        <v>ตัด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 t="str">
        <f>[2]หน้าผ้า!X342</f>
        <v>รอแจ้ง</v>
      </c>
      <c r="U333" s="11">
        <f>[2]หน้าผ้า!AA342</f>
        <v>2080044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1956217.6358200004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 t="str">
        <f>[2]หน้าผ้า!DL342</f>
        <v>P2</v>
      </c>
      <c r="AI333" s="1">
        <f>[2]หน้าผ้า!DM342</f>
        <v>3</v>
      </c>
      <c r="AJ333" s="3" t="str">
        <f>[2]หน้าผ้า!DN342</f>
        <v>รอแจ้ง</v>
      </c>
      <c r="AK333" s="3" t="e">
        <f>[2]หน้าผ้า!DQ342</f>
        <v>#VALUE!</v>
      </c>
      <c r="AL333" s="3" t="e">
        <f>[2]หน้าผ้า!DR342</f>
        <v>#VALUE!</v>
      </c>
      <c r="AM333" s="3" t="e">
        <f>[2]หน้าผ้า!DS342</f>
        <v>#VALUE!</v>
      </c>
      <c r="AN333" s="3">
        <f>[2]หน้าผ้า!DT342</f>
        <v>0</v>
      </c>
      <c r="AO333" s="3" t="e">
        <f>[2]หน้าผ้า!DU342</f>
        <v>#VALUE!</v>
      </c>
      <c r="AP333" s="3" t="e">
        <f>[2]หน้าผ้า!DP342</f>
        <v>#VALUE!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 t="str">
        <f>[2]หน้าผ้า!EC342</f>
        <v>งานเคลือบ+พิมพ์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 t="str">
        <f>[2]หน้าผ้า!X343</f>
        <v>รอส่ง</v>
      </c>
      <c r="U334" s="11">
        <f>[2]หน้าผ้า!AA343</f>
        <v>33000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 t="str">
        <f>[2]หน้าผ้า!DL343</f>
        <v>P6</v>
      </c>
      <c r="AI334" s="1">
        <f>[2]หน้าผ้า!DM343</f>
        <v>4</v>
      </c>
      <c r="AJ334" s="3" t="str">
        <f>[2]หน้าผ้า!DN343</f>
        <v>รอส่ง</v>
      </c>
      <c r="AK334" s="3" t="e">
        <f>[2]หน้าผ้า!DQ343</f>
        <v>#VALUE!</v>
      </c>
      <c r="AL334" s="3" t="e">
        <f>[2]หน้าผ้า!DR343</f>
        <v>#VALUE!</v>
      </c>
      <c r="AM334" s="3" t="e">
        <f>[2]หน้าผ้า!DS343</f>
        <v>#VALUE!</v>
      </c>
      <c r="AN334" s="3" t="e">
        <f>[2]หน้าผ้า!DT343</f>
        <v>#VALUE!</v>
      </c>
      <c r="AO334" s="3" t="e">
        <f>[2]หน้าผ้า!DU343</f>
        <v>#VALUE!</v>
      </c>
      <c r="AP334" s="3" t="e">
        <f>[2]หน้าผ้า!DP343</f>
        <v>#VALUE!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 t="str">
        <f>[2]หน้าผ้า!EC343</f>
        <v>งานเคลือบ+พิมพ์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 t="str">
        <f>[2]หน้าผ้า!X344</f>
        <v>มีกำหนดส่ง</v>
      </c>
      <c r="U335" s="11">
        <f>[2]หน้าผ้า!AA344</f>
        <v>72071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 t="e">
        <f>[2]หน้าผ้า!AS344</f>
        <v>#REF!</v>
      </c>
      <c r="AD335" s="8" t="e">
        <f>[2]หน้าผ้า!AT344</f>
        <v>#REF!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 t="str">
        <f>[2]หน้าผ้า!DL344</f>
        <v>P11</v>
      </c>
      <c r="AI335" s="1">
        <f>[2]หน้าผ้า!DM344</f>
        <v>2</v>
      </c>
      <c r="AJ335" s="3" t="str">
        <f>[2]หน้าผ้า!DN344</f>
        <v>มีกำหนดส่ง</v>
      </c>
      <c r="AK335" s="3" t="e">
        <f>[2]หน้าผ้า!DQ344</f>
        <v>#VALUE!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 t="e">
        <f>[2]หน้าผ้า!DU344</f>
        <v>#VALUE!</v>
      </c>
      <c r="AP335" s="3" t="e">
        <f>[2]หน้าผ้า!DP344</f>
        <v>#VALUE!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 t="str">
        <f>[2]หน้าผ้า!EC344</f>
        <v>งานเคลือบ+ตัด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 t="str">
        <f>[2]หน้าผ้า!E345</f>
        <v>ผู้สั่งผลิต..................................................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 t="str">
        <f>[2]หน้าผ้า!I345</f>
        <v xml:space="preserve"> </v>
      </c>
      <c r="H336" s="9">
        <f>[2]หน้าผ้า!J345</f>
        <v>0</v>
      </c>
      <c r="I336" s="9">
        <f>[2]หน้าผ้า!L345</f>
        <v>0</v>
      </c>
      <c r="J336" s="9" t="str">
        <f>[2]หน้าผ้า!M345</f>
        <v xml:space="preserve"> 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 t="str">
        <f>[2]หน้าผ้า!DL345</f>
        <v>P9</v>
      </c>
      <c r="AI336" s="1">
        <f>[2]หน้าผ้า!DM345</f>
        <v>3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-10</v>
      </c>
      <c r="AM336" s="3">
        <f>[2]หน้าผ้า!DS345</f>
        <v>-3</v>
      </c>
      <c r="AN336" s="3">
        <f>[2]หน้าผ้า!DT345</f>
        <v>-2</v>
      </c>
      <c r="AO336" s="3">
        <f>[2]หน้าผ้า!DU345</f>
        <v>-1</v>
      </c>
      <c r="AP336" s="3">
        <f>[2]หน้าผ้า!DP345</f>
        <v>-5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 t="str">
        <f>[2]หน้าผ้า!EC345</f>
        <v>งานพิมพ์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 t="str">
        <f>[2]หน้าผ้า!E346</f>
        <v>เจ้าหน้าที่วางแผนการผลิต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 t="str">
        <f>[2]หน้าผ้า!M346</f>
        <v>ผู้อนุมัติ..................................................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 t="str">
        <f>[2]หน้าผ้า!AT346</f>
        <v xml:space="preserve"> 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 t="str">
        <f>[2]หน้าผ้า!DL346</f>
        <v>P4</v>
      </c>
      <c r="AI337" s="1">
        <f>[2]หน้าผ้า!DM346</f>
        <v>3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-10</v>
      </c>
      <c r="AM337" s="3">
        <f>[2]หน้าผ้า!DS346</f>
        <v>-3</v>
      </c>
      <c r="AN337" s="3">
        <f>[2]หน้าผ้า!DT346</f>
        <v>0</v>
      </c>
      <c r="AO337" s="3">
        <f>[2]หน้าผ้า!DU346</f>
        <v>-2</v>
      </c>
      <c r="AP337" s="3">
        <f>[2]หน้าผ้า!DP346</f>
        <v>-5</v>
      </c>
      <c r="AQ337" s="3">
        <f>[2]หน้าผ้า!DW346</f>
        <v>-1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 t="str">
        <f>[2]หน้าผ้า!EC346</f>
        <v>งานพิมพ์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 t="str">
        <f>[2]หน้าผ้า!E347</f>
        <v xml:space="preserve">        /         /        .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 t="str">
        <f>[2]หน้าผ้า!M347</f>
        <v>ผู้จัดการฝ่ายผลิต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 t="str">
        <f>[2]หน้าผ้า!V347</f>
        <v xml:space="preserve"> 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 t="str">
        <f>[2]หน้าผ้า!DL347</f>
        <v>P7</v>
      </c>
      <c r="AI338" s="1">
        <f>[2]หน้าผ้า!DM347</f>
        <v>2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-9</v>
      </c>
      <c r="AM338" s="3">
        <f>[2]หน้าผ้า!DS347</f>
        <v>-2</v>
      </c>
      <c r="AN338" s="3">
        <f>[2]หน้าผ้า!DT347</f>
        <v>-1</v>
      </c>
      <c r="AO338" s="3">
        <f>[2]หน้าผ้า!DU347</f>
        <v>-1</v>
      </c>
      <c r="AP338" s="3">
        <f>[2]หน้าผ้า!DP347</f>
        <v>-5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 t="str">
        <f>[2]หน้าผ้า!EC347</f>
        <v>งานพิมพ์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 t="str">
        <f>[2]หน้าผ้า!M348</f>
        <v xml:space="preserve">        /         /        .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 t="str">
        <f>[2]หน้าผ้า!DL348</f>
        <v>P8</v>
      </c>
      <c r="AI339" s="1">
        <f>[2]หน้าผ้า!DM348</f>
        <v>4</v>
      </c>
      <c r="AJ339" s="3">
        <f>[2]หน้าผ้า!DN348</f>
        <v>0</v>
      </c>
      <c r="AK339" s="3">
        <f>[2]หน้าผ้า!DQ348</f>
        <v>-4</v>
      </c>
      <c r="AL339" s="3">
        <f>[2]หน้าผ้า!DR348</f>
        <v>-10</v>
      </c>
      <c r="AM339" s="3">
        <f>[2]หน้าผ้า!DS348</f>
        <v>-3</v>
      </c>
      <c r="AN339" s="3">
        <f>[2]หน้าผ้า!DT348</f>
        <v>-2</v>
      </c>
      <c r="AO339" s="3">
        <f>[2]หน้าผ้า!DU348</f>
        <v>-2</v>
      </c>
      <c r="AP339" s="3">
        <f>[2]หน้าผ้า!DP348</f>
        <v>-5</v>
      </c>
      <c r="AQ339" s="3">
        <f>[2]หน้าผ้า!DW348</f>
        <v>-1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 t="str">
        <f>[2]หน้าผ้า!EC348</f>
        <v>งานเคลือบ+พิมพ์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 t="str">
        <f>[2]หน้าผ้า!F349</f>
        <v xml:space="preserve"> </v>
      </c>
      <c r="E340" s="9" t="str">
        <f>[2]หน้าผ้า!G349</f>
        <v xml:space="preserve"> 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 t="str">
        <f>[2]หน้าผ้า!DL349</f>
        <v>P13</v>
      </c>
      <c r="AI340" s="1">
        <f>[2]หน้าผ้า!DM349</f>
        <v>2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-2</v>
      </c>
      <c r="AP340" s="3">
        <f>[2]หน้าผ้า!DP349</f>
        <v>-5</v>
      </c>
      <c r="AQ340" s="3">
        <f>[2]หน้าผ้า!DW349</f>
        <v>-1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 t="str">
        <f>[2]หน้าผ้า!EC349</f>
        <v>ตัด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 t="str">
        <f>[2]หน้าผ้า!V350</f>
        <v xml:space="preserve"> 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 t="str">
        <f>[2]หน้าผ้า!DL350</f>
        <v>P10</v>
      </c>
      <c r="AI341" s="1">
        <f>[2]หน้าผ้า!DM350</f>
        <v>3</v>
      </c>
      <c r="AJ341" s="3">
        <f>[2]หน้าผ้า!DN350</f>
        <v>0</v>
      </c>
      <c r="AK341" s="3">
        <f>[2]หน้าผ้า!DQ350</f>
        <v>-3</v>
      </c>
      <c r="AL341" s="3">
        <f>[2]หน้าผ้า!DR350</f>
        <v>-9</v>
      </c>
      <c r="AM341" s="3">
        <f>[2]หน้าผ้า!DS350</f>
        <v>-2</v>
      </c>
      <c r="AN341" s="3">
        <f>[2]หน้าผ้า!DT350</f>
        <v>0</v>
      </c>
      <c r="AO341" s="3">
        <f>[2]หน้าผ้า!DU350</f>
        <v>-1</v>
      </c>
      <c r="AP341" s="3">
        <f>[2]หน้าผ้า!DP350</f>
        <v>-5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 t="str">
        <f>[2]หน้าผ้า!EC350</f>
        <v>งานเคลือบ+พิมพ์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 t="str">
        <f>[2]หน้าผ้า!AA351</f>
        <v xml:space="preserve"> </v>
      </c>
      <c r="V342" s="10" t="str">
        <f>[2]หน้าผ้า!AJ351</f>
        <v>.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 t="str">
        <f>[2]หน้าผ้า!DM351</f>
        <v>Lead time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-5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 t="str">
        <f>[2]หน้าผ้า!DL352</f>
        <v>P5.2</v>
      </c>
      <c r="AI343" s="1">
        <f>[2]หน้าผ้า!DM352</f>
        <v>4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-11</v>
      </c>
      <c r="AM343" s="3">
        <f>[2]หน้าผ้า!DS352</f>
        <v>-4</v>
      </c>
      <c r="AN343" s="3">
        <f>[2]หน้าผ้า!DT352</f>
        <v>-3</v>
      </c>
      <c r="AO343" s="3">
        <f>[2]หน้าผ้า!DU352</f>
        <v>-3</v>
      </c>
      <c r="AP343" s="3">
        <f>[2]หน้าผ้า!DP352</f>
        <v>-15</v>
      </c>
      <c r="AQ343" s="3">
        <f>[2]หน้าผ้า!DW352</f>
        <v>-2</v>
      </c>
      <c r="AR343" s="3">
        <f>[2]หน้าผ้า!DX352</f>
        <v>-1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 t="str">
        <f>[2]หน้าผ้า!DL353</f>
        <v>P5.3</v>
      </c>
      <c r="AI344" s="1">
        <f>[2]หน้าผ้า!DM353</f>
        <v>6</v>
      </c>
      <c r="AJ344" s="3">
        <f>[2]หน้าผ้า!DN353</f>
        <v>0</v>
      </c>
      <c r="AK344" s="3">
        <f>[2]หน้าผ้า!DQ353</f>
        <v>-6</v>
      </c>
      <c r="AL344" s="3">
        <f>[2]หน้าผ้า!DR353</f>
        <v>-12</v>
      </c>
      <c r="AM344" s="3">
        <f>[2]หน้าผ้า!DS353</f>
        <v>-5</v>
      </c>
      <c r="AN344" s="3">
        <f>[2]หน้าผ้า!DT353</f>
        <v>-4</v>
      </c>
      <c r="AO344" s="3">
        <f>[2]หน้าผ้า!DU353</f>
        <v>-3</v>
      </c>
      <c r="AP344" s="3">
        <f>[2]หน้าผ้า!DP353</f>
        <v>-15</v>
      </c>
      <c r="AQ344" s="3">
        <f>[2]หน้าผ้า!DW353</f>
        <v>-2</v>
      </c>
      <c r="AR344" s="3">
        <f>[2]หน้าผ้า!DX353</f>
        <v>-1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 t="str">
        <f>[2]หน้าผ้า!H370</f>
        <v xml:space="preserve"> 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2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D14" sqref="D14"/>
    </sheetView>
  </sheetViews>
  <sheetFormatPr defaultRowHeight="14.25" x14ac:dyDescent="0.2"/>
  <cols>
    <col min="1" max="1" width="18.6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151</v>
      </c>
    </row>
    <row r="3" spans="1:13" x14ac:dyDescent="0.2">
      <c r="A3" s="57" t="s">
        <v>29</v>
      </c>
      <c r="B3" t="s">
        <v>151</v>
      </c>
    </row>
    <row r="4" spans="1:13" x14ac:dyDescent="0.2">
      <c r="A4" s="57" t="s">
        <v>42</v>
      </c>
      <c r="B4" t="s">
        <v>169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150</v>
      </c>
      <c r="C6" t="s">
        <v>159</v>
      </c>
      <c r="D6" t="s">
        <v>152</v>
      </c>
      <c r="E6" t="s">
        <v>170</v>
      </c>
      <c r="F6" t="s">
        <v>154</v>
      </c>
      <c r="G6" t="s">
        <v>140</v>
      </c>
    </row>
    <row r="7" spans="1:13" ht="20.25" customHeight="1" x14ac:dyDescent="0.2">
      <c r="A7" t="s">
        <v>172</v>
      </c>
      <c r="B7" s="59">
        <v>205000</v>
      </c>
      <c r="C7" s="59">
        <v>0</v>
      </c>
      <c r="D7" s="59">
        <v>30000</v>
      </c>
      <c r="E7" s="59">
        <v>0</v>
      </c>
      <c r="F7" s="59">
        <v>0</v>
      </c>
      <c r="G7" s="59">
        <v>0</v>
      </c>
      <c r="H7" s="59">
        <f>+J7-I7</f>
        <v>0</v>
      </c>
      <c r="J7" s="59">
        <f>G7</f>
        <v>0</v>
      </c>
    </row>
    <row r="8" spans="1:13" ht="20.25" customHeight="1" x14ac:dyDescent="0.2">
      <c r="A8" t="s">
        <v>112</v>
      </c>
      <c r="B8" s="59">
        <v>5040</v>
      </c>
      <c r="C8" s="59">
        <v>5292</v>
      </c>
      <c r="D8" s="59">
        <v>5040</v>
      </c>
      <c r="E8" s="59">
        <v>4999.0247999999992</v>
      </c>
      <c r="F8" s="59">
        <v>4999.0247999999992</v>
      </c>
      <c r="G8" s="59">
        <v>0</v>
      </c>
      <c r="H8" s="59">
        <f t="shared" ref="H8:H28" si="0">+J8-I8</f>
        <v>0</v>
      </c>
      <c r="J8" s="59">
        <f t="shared" ref="J8:J28" si="1">G8</f>
        <v>0</v>
      </c>
    </row>
    <row r="9" spans="1:13" ht="20.25" customHeight="1" x14ac:dyDescent="0.2">
      <c r="A9" t="s">
        <v>168</v>
      </c>
      <c r="B9" s="59">
        <v>20000</v>
      </c>
      <c r="C9" s="59">
        <v>21000</v>
      </c>
      <c r="D9" s="59">
        <v>20000</v>
      </c>
      <c r="E9" s="59">
        <v>17602.2</v>
      </c>
      <c r="F9" s="59">
        <v>17602.2</v>
      </c>
      <c r="G9" s="59">
        <v>0</v>
      </c>
      <c r="H9" s="59">
        <f t="shared" si="0"/>
        <v>0</v>
      </c>
      <c r="J9" s="59">
        <f t="shared" si="1"/>
        <v>0</v>
      </c>
    </row>
    <row r="10" spans="1:13" ht="20.25" customHeight="1" x14ac:dyDescent="0.2">
      <c r="A10" t="s">
        <v>81</v>
      </c>
      <c r="B10" s="59">
        <v>89360</v>
      </c>
      <c r="C10" s="59">
        <v>84000</v>
      </c>
      <c r="D10" s="59">
        <v>86360</v>
      </c>
      <c r="E10" s="59">
        <v>83820</v>
      </c>
      <c r="F10" s="59">
        <v>83820</v>
      </c>
      <c r="G10" s="59">
        <v>0</v>
      </c>
      <c r="H10" s="59">
        <f t="shared" si="0"/>
        <v>0</v>
      </c>
      <c r="J10" s="59">
        <f t="shared" si="1"/>
        <v>0</v>
      </c>
    </row>
    <row r="11" spans="1:13" ht="20.25" customHeight="1" x14ac:dyDescent="0.2">
      <c r="A11" t="s">
        <v>80</v>
      </c>
      <c r="B11" s="59">
        <v>171120</v>
      </c>
      <c r="C11" s="59">
        <v>68376</v>
      </c>
      <c r="D11" s="59">
        <v>72271</v>
      </c>
      <c r="E11" s="59">
        <v>70323.862400000013</v>
      </c>
      <c r="F11" s="59">
        <v>70323.862400000013</v>
      </c>
      <c r="G11" s="59">
        <v>0</v>
      </c>
      <c r="H11" s="59">
        <f t="shared" si="0"/>
        <v>0</v>
      </c>
      <c r="J11" s="59">
        <f t="shared" si="1"/>
        <v>0</v>
      </c>
    </row>
    <row r="12" spans="1:13" ht="20.25" customHeight="1" x14ac:dyDescent="0.2">
      <c r="A12" t="s">
        <v>120</v>
      </c>
      <c r="B12" s="59">
        <v>85000</v>
      </c>
      <c r="C12" s="59">
        <v>38850</v>
      </c>
      <c r="D12" s="59">
        <v>64000</v>
      </c>
      <c r="E12" s="59">
        <v>56774.080000000002</v>
      </c>
      <c r="F12" s="59">
        <v>56774.080000000002</v>
      </c>
      <c r="G12" s="59">
        <v>0</v>
      </c>
      <c r="H12" s="59">
        <f t="shared" si="0"/>
        <v>0</v>
      </c>
      <c r="J12" s="59">
        <f t="shared" si="1"/>
        <v>0</v>
      </c>
      <c r="K12" s="58">
        <v>40000</v>
      </c>
      <c r="L12" s="58">
        <f>+K5*K12</f>
        <v>360000</v>
      </c>
      <c r="M12" s="59">
        <f>+L12-J12</f>
        <v>360000</v>
      </c>
    </row>
    <row r="13" spans="1:13" ht="20.25" customHeight="1" x14ac:dyDescent="0.2">
      <c r="A13" t="s">
        <v>83</v>
      </c>
      <c r="B13" s="59">
        <v>60000</v>
      </c>
      <c r="C13" s="59">
        <v>63000</v>
      </c>
      <c r="D13" s="59">
        <v>60000</v>
      </c>
      <c r="E13" s="59">
        <v>59512.200000000004</v>
      </c>
      <c r="F13" s="59">
        <v>59512.200000000004</v>
      </c>
      <c r="G13" s="59">
        <v>0</v>
      </c>
      <c r="H13" s="59">
        <f t="shared" si="0"/>
        <v>0</v>
      </c>
      <c r="J13" s="59">
        <f t="shared" si="1"/>
        <v>0</v>
      </c>
      <c r="K13" s="58">
        <v>14000</v>
      </c>
      <c r="L13" s="58">
        <f>+K13*K5</f>
        <v>126000</v>
      </c>
      <c r="M13" s="59">
        <f>+L13-J13</f>
        <v>126000</v>
      </c>
    </row>
    <row r="14" spans="1:13" ht="20.25" customHeight="1" x14ac:dyDescent="0.2">
      <c r="A14" t="s">
        <v>84</v>
      </c>
      <c r="B14" s="59">
        <v>5000</v>
      </c>
      <c r="C14" s="59">
        <v>0</v>
      </c>
      <c r="D14" s="59">
        <v>0</v>
      </c>
      <c r="E14" s="59">
        <v>0</v>
      </c>
      <c r="F14" s="59">
        <v>0</v>
      </c>
      <c r="G14" s="59">
        <v>0</v>
      </c>
      <c r="H14" s="59">
        <f t="shared" si="0"/>
        <v>0</v>
      </c>
      <c r="J14" s="59">
        <f t="shared" si="1"/>
        <v>0</v>
      </c>
      <c r="K14" s="58"/>
      <c r="L14" s="58"/>
    </row>
    <row r="15" spans="1:13" ht="20.25" customHeight="1" x14ac:dyDescent="0.2">
      <c r="A15" t="s">
        <v>197</v>
      </c>
      <c r="B15" s="59">
        <v>10000</v>
      </c>
      <c r="C15" s="59">
        <v>0</v>
      </c>
      <c r="D15" s="59">
        <v>10000</v>
      </c>
      <c r="E15" s="59">
        <v>12433.3</v>
      </c>
      <c r="F15" s="59">
        <v>12433.3</v>
      </c>
      <c r="G15" s="59">
        <v>0</v>
      </c>
      <c r="H15" s="59">
        <f t="shared" si="0"/>
        <v>0</v>
      </c>
      <c r="J15" s="59">
        <f t="shared" si="1"/>
        <v>0</v>
      </c>
      <c r="K15" s="58">
        <v>20000</v>
      </c>
      <c r="L15" s="58">
        <f>+K15*K5</f>
        <v>180000</v>
      </c>
      <c r="M15" s="59">
        <f>+L15-J15</f>
        <v>180000</v>
      </c>
    </row>
    <row r="16" spans="1:13" ht="20.25" customHeight="1" x14ac:dyDescent="0.2">
      <c r="A16" t="s">
        <v>88</v>
      </c>
      <c r="B16" s="59">
        <v>40000</v>
      </c>
      <c r="C16" s="59">
        <v>31526.25</v>
      </c>
      <c r="D16" s="59">
        <v>35900</v>
      </c>
      <c r="E16" s="59">
        <v>38606.950662499999</v>
      </c>
      <c r="F16" s="59">
        <v>17295.635000000002</v>
      </c>
      <c r="G16" s="59">
        <v>21311.315662500001</v>
      </c>
      <c r="H16" s="59">
        <f t="shared" si="0"/>
        <v>21311.315662500001</v>
      </c>
      <c r="J16" s="59">
        <f t="shared" si="1"/>
        <v>21311.315662500001</v>
      </c>
    </row>
    <row r="17" spans="1:13" ht="20.25" customHeight="1" x14ac:dyDescent="0.2">
      <c r="A17" t="s">
        <v>127</v>
      </c>
      <c r="B17" s="59">
        <v>105000</v>
      </c>
      <c r="C17" s="59">
        <v>51765</v>
      </c>
      <c r="D17" s="59">
        <v>54300</v>
      </c>
      <c r="E17" s="59">
        <v>65316.735000000001</v>
      </c>
      <c r="F17" s="59">
        <v>5780</v>
      </c>
      <c r="G17" s="59">
        <v>59536.735000000001</v>
      </c>
      <c r="H17" s="59">
        <f t="shared" si="0"/>
        <v>59536.735000000001</v>
      </c>
      <c r="J17" s="59">
        <f t="shared" si="1"/>
        <v>59536.735000000001</v>
      </c>
    </row>
    <row r="18" spans="1:13" ht="20.25" customHeight="1" x14ac:dyDescent="0.2">
      <c r="A18" t="s">
        <v>96</v>
      </c>
      <c r="B18" s="59">
        <v>795520</v>
      </c>
      <c r="C18" s="59">
        <v>363809.25</v>
      </c>
      <c r="D18" s="59">
        <v>437871</v>
      </c>
      <c r="E18" s="59">
        <v>409388.3528625</v>
      </c>
      <c r="F18" s="59">
        <v>328540.30220000003</v>
      </c>
      <c r="G18" s="59">
        <v>80848.050662499998</v>
      </c>
      <c r="H18" s="59">
        <f t="shared" si="0"/>
        <v>80848.050662499998</v>
      </c>
      <c r="J18" s="59">
        <f t="shared" si="1"/>
        <v>80848.050662499998</v>
      </c>
    </row>
    <row r="19" spans="1:13" ht="20.25" customHeight="1" x14ac:dyDescent="0.2">
      <c r="C19"/>
      <c r="H19" s="59">
        <v>0</v>
      </c>
      <c r="I19" s="59">
        <v>54000</v>
      </c>
      <c r="J19" s="59">
        <f t="shared" si="1"/>
        <v>0</v>
      </c>
    </row>
    <row r="20" spans="1:13" ht="20.25" customHeight="1" x14ac:dyDescent="0.2">
      <c r="C20"/>
      <c r="H20" s="59">
        <f t="shared" si="0"/>
        <v>0</v>
      </c>
      <c r="J20" s="59">
        <f t="shared" si="1"/>
        <v>0</v>
      </c>
    </row>
    <row r="21" spans="1:13" ht="20.25" customHeight="1" x14ac:dyDescent="0.2">
      <c r="C21"/>
      <c r="H21" s="59">
        <f t="shared" si="0"/>
        <v>0</v>
      </c>
      <c r="J21" s="59">
        <f t="shared" si="1"/>
        <v>0</v>
      </c>
    </row>
    <row r="22" spans="1:13" ht="20.25" customHeight="1" x14ac:dyDescent="0.2">
      <c r="C22"/>
      <c r="H22" s="59">
        <f t="shared" si="0"/>
        <v>0</v>
      </c>
      <c r="J22" s="59">
        <f t="shared" si="1"/>
        <v>0</v>
      </c>
    </row>
    <row r="23" spans="1:13" ht="20.25" customHeight="1" x14ac:dyDescent="0.2">
      <c r="C23"/>
      <c r="H23" s="59">
        <f t="shared" si="0"/>
        <v>0</v>
      </c>
      <c r="J23" s="59">
        <f t="shared" si="1"/>
        <v>0</v>
      </c>
    </row>
    <row r="24" spans="1:13" ht="20.25" customHeight="1" x14ac:dyDescent="0.2">
      <c r="C24"/>
      <c r="H24" s="59">
        <f t="shared" si="0"/>
        <v>0</v>
      </c>
      <c r="J24" s="59">
        <f t="shared" si="1"/>
        <v>0</v>
      </c>
    </row>
    <row r="25" spans="1:13" ht="20.25" customHeight="1" x14ac:dyDescent="0.2">
      <c r="C25"/>
      <c r="H25" s="59">
        <f t="shared" si="0"/>
        <v>0</v>
      </c>
      <c r="J25" s="59">
        <f t="shared" si="1"/>
        <v>0</v>
      </c>
    </row>
    <row r="26" spans="1:13" ht="20.25" customHeight="1" x14ac:dyDescent="0.2">
      <c r="C26"/>
      <c r="H26" s="59">
        <f t="shared" si="0"/>
        <v>0</v>
      </c>
      <c r="J26" s="59">
        <f t="shared" si="1"/>
        <v>0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661084.45418750006</v>
      </c>
    </row>
    <row r="29" spans="1:13" ht="20.25" customHeight="1" x14ac:dyDescent="0.2">
      <c r="C29"/>
      <c r="H29" s="59">
        <f>SUM(H7:H28)</f>
        <v>161696.101325</v>
      </c>
      <c r="I29" s="59">
        <f t="shared" ref="I29:J29" si="2">SUM(I7:I28)</f>
        <v>54000</v>
      </c>
      <c r="J29" s="59">
        <f t="shared" si="2"/>
        <v>161696.101325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0</v>
      </c>
      <c r="I32">
        <v>85</v>
      </c>
      <c r="J32" s="58">
        <f>+(H32+H29)*I32</f>
        <v>13744168.612624999</v>
      </c>
      <c r="K32" s="58">
        <f>+J32/1000</f>
        <v>13744.168612624999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251696.101325</v>
      </c>
      <c r="J35" s="59"/>
      <c r="K35" s="59">
        <f>+K32+K33</f>
        <v>22294.168612624999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232</v>
      </c>
      <c r="B37" s="58">
        <v>1565717</v>
      </c>
      <c r="C37"/>
      <c r="D37" s="59"/>
      <c r="H37">
        <v>15</v>
      </c>
      <c r="I37" s="58">
        <f>+H35/H37</f>
        <v>16779.740088333332</v>
      </c>
    </row>
    <row r="38" spans="1:14" ht="20.25" customHeight="1" x14ac:dyDescent="0.2">
      <c r="C38"/>
      <c r="N38" s="59">
        <f>+H35+N36</f>
        <v>956918.10132499994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G17" sqref="G17"/>
    </sheetView>
  </sheetViews>
  <sheetFormatPr defaultRowHeight="14.25" x14ac:dyDescent="0.2"/>
  <cols>
    <col min="1" max="1" width="18.6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1" x14ac:dyDescent="0.2">
      <c r="A2" s="57" t="s">
        <v>43</v>
      </c>
      <c r="B2" t="s">
        <v>151</v>
      </c>
    </row>
    <row r="3" spans="1:11" x14ac:dyDescent="0.2">
      <c r="A3" s="57" t="s">
        <v>29</v>
      </c>
      <c r="B3" t="s">
        <v>151</v>
      </c>
    </row>
    <row r="4" spans="1:11" x14ac:dyDescent="0.2">
      <c r="A4" s="57" t="s">
        <v>42</v>
      </c>
      <c r="B4" t="s">
        <v>169</v>
      </c>
      <c r="C4"/>
    </row>
    <row r="5" spans="1:11" ht="20.25" customHeight="1" x14ac:dyDescent="0.2">
      <c r="C5"/>
    </row>
    <row r="6" spans="1:11" ht="20.25" customHeight="1" x14ac:dyDescent="0.2">
      <c r="A6" s="57" t="s">
        <v>23</v>
      </c>
      <c r="B6" t="s">
        <v>150</v>
      </c>
      <c r="C6" t="s">
        <v>159</v>
      </c>
      <c r="D6" t="s">
        <v>152</v>
      </c>
      <c r="E6" t="s">
        <v>170</v>
      </c>
      <c r="F6" t="s">
        <v>154</v>
      </c>
      <c r="G6" t="s">
        <v>140</v>
      </c>
    </row>
    <row r="7" spans="1:11" ht="16.5" customHeight="1" x14ac:dyDescent="0.2">
      <c r="A7" t="s">
        <v>379</v>
      </c>
      <c r="B7" s="59">
        <v>5000</v>
      </c>
      <c r="C7" s="59">
        <v>0</v>
      </c>
      <c r="D7" s="59">
        <v>0</v>
      </c>
      <c r="E7" s="59">
        <v>0</v>
      </c>
      <c r="F7" s="59">
        <v>0</v>
      </c>
      <c r="G7" s="59">
        <v>0</v>
      </c>
      <c r="I7" s="59">
        <f>+K7-J7</f>
        <v>0</v>
      </c>
      <c r="K7" s="59">
        <f>G7</f>
        <v>0</v>
      </c>
    </row>
    <row r="8" spans="1:11" ht="16.5" customHeight="1" x14ac:dyDescent="0.2">
      <c r="A8" t="s">
        <v>560</v>
      </c>
      <c r="B8" s="59">
        <v>10100</v>
      </c>
      <c r="C8" s="59">
        <v>10605</v>
      </c>
      <c r="D8" s="59">
        <v>10100</v>
      </c>
      <c r="E8" s="59">
        <v>7760.3350000000009</v>
      </c>
      <c r="F8" s="59">
        <v>7760.3350000000009</v>
      </c>
      <c r="G8" s="59">
        <v>0</v>
      </c>
      <c r="I8" s="59">
        <f t="shared" ref="I8:I25" si="0">+K8-J8</f>
        <v>0</v>
      </c>
      <c r="K8" s="59">
        <f t="shared" ref="K8:K25" si="1">G8</f>
        <v>0</v>
      </c>
    </row>
    <row r="9" spans="1:11" ht="16.5" customHeight="1" x14ac:dyDescent="0.2">
      <c r="A9" t="s">
        <v>417</v>
      </c>
      <c r="B9" s="59">
        <v>10000</v>
      </c>
      <c r="C9" s="59">
        <v>10500</v>
      </c>
      <c r="D9" s="59">
        <v>10000</v>
      </c>
      <c r="E9" s="59">
        <v>8801.1</v>
      </c>
      <c r="F9" s="59">
        <v>8801.1</v>
      </c>
      <c r="G9" s="59">
        <v>0</v>
      </c>
      <c r="I9" s="59">
        <f t="shared" si="0"/>
        <v>0</v>
      </c>
      <c r="K9" s="59">
        <f t="shared" si="1"/>
        <v>0</v>
      </c>
    </row>
    <row r="10" spans="1:11" ht="16.5" customHeight="1" x14ac:dyDescent="0.2">
      <c r="A10" t="s">
        <v>172</v>
      </c>
      <c r="B10" s="59">
        <v>205000</v>
      </c>
      <c r="C10" s="59">
        <v>0</v>
      </c>
      <c r="D10" s="59">
        <v>30000</v>
      </c>
      <c r="E10" s="59">
        <v>0</v>
      </c>
      <c r="F10" s="59">
        <v>0</v>
      </c>
      <c r="G10" s="59">
        <v>0</v>
      </c>
      <c r="I10" s="59">
        <f t="shared" si="0"/>
        <v>0</v>
      </c>
      <c r="K10" s="59">
        <f t="shared" si="1"/>
        <v>0</v>
      </c>
    </row>
    <row r="11" spans="1:11" ht="16.5" customHeight="1" x14ac:dyDescent="0.2">
      <c r="A11" t="s">
        <v>112</v>
      </c>
      <c r="B11" s="59">
        <v>5040</v>
      </c>
      <c r="C11" s="59">
        <v>5292</v>
      </c>
      <c r="D11" s="59">
        <v>5040</v>
      </c>
      <c r="E11" s="59">
        <v>4999.0247999999992</v>
      </c>
      <c r="F11" s="59">
        <v>4999.0247999999992</v>
      </c>
      <c r="G11" s="59">
        <v>0</v>
      </c>
      <c r="I11" s="59">
        <f t="shared" si="0"/>
        <v>0</v>
      </c>
      <c r="K11" s="59">
        <f t="shared" si="1"/>
        <v>0</v>
      </c>
    </row>
    <row r="12" spans="1:11" ht="16.5" customHeight="1" x14ac:dyDescent="0.2">
      <c r="A12" t="s">
        <v>168</v>
      </c>
      <c r="B12" s="59">
        <v>20000</v>
      </c>
      <c r="C12" s="59">
        <v>21000</v>
      </c>
      <c r="D12" s="59">
        <v>20000</v>
      </c>
      <c r="E12" s="59">
        <v>17602.2</v>
      </c>
      <c r="F12" s="59">
        <v>17602.2</v>
      </c>
      <c r="G12" s="59">
        <v>0</v>
      </c>
      <c r="I12" s="59">
        <f t="shared" si="0"/>
        <v>0</v>
      </c>
      <c r="K12" s="59">
        <f t="shared" si="1"/>
        <v>0</v>
      </c>
    </row>
    <row r="13" spans="1:11" ht="16.5" customHeight="1" x14ac:dyDescent="0.2">
      <c r="A13" t="s">
        <v>138</v>
      </c>
      <c r="B13" s="59">
        <v>10000</v>
      </c>
      <c r="C13" s="59">
        <v>0</v>
      </c>
      <c r="D13" s="59">
        <v>10000</v>
      </c>
      <c r="E13" s="59">
        <v>8801.1</v>
      </c>
      <c r="F13" s="59">
        <v>4400</v>
      </c>
      <c r="G13" s="59">
        <v>4401.1000000000004</v>
      </c>
      <c r="I13" s="59">
        <f t="shared" si="0"/>
        <v>4401.1000000000004</v>
      </c>
      <c r="K13" s="59">
        <f t="shared" si="1"/>
        <v>4401.1000000000004</v>
      </c>
    </row>
    <row r="14" spans="1:11" ht="16.5" customHeight="1" x14ac:dyDescent="0.2">
      <c r="A14" t="s">
        <v>81</v>
      </c>
      <c r="B14" s="59">
        <v>89360</v>
      </c>
      <c r="C14" s="59">
        <v>84000</v>
      </c>
      <c r="D14" s="59">
        <v>86360</v>
      </c>
      <c r="E14" s="59">
        <v>83820</v>
      </c>
      <c r="F14" s="59">
        <v>83820</v>
      </c>
      <c r="G14" s="59">
        <v>0</v>
      </c>
      <c r="I14" s="59">
        <f t="shared" si="0"/>
        <v>0</v>
      </c>
      <c r="K14" s="59">
        <f t="shared" si="1"/>
        <v>0</v>
      </c>
    </row>
    <row r="15" spans="1:11" ht="16.5" customHeight="1" x14ac:dyDescent="0.2">
      <c r="A15" t="s">
        <v>80</v>
      </c>
      <c r="B15" s="59">
        <v>171120</v>
      </c>
      <c r="C15" s="59">
        <v>68376</v>
      </c>
      <c r="D15" s="59">
        <v>72271</v>
      </c>
      <c r="E15" s="59">
        <v>70323.862400000013</v>
      </c>
      <c r="F15" s="59">
        <v>70323.862400000013</v>
      </c>
      <c r="G15" s="59">
        <v>0</v>
      </c>
      <c r="I15" s="59">
        <f t="shared" si="0"/>
        <v>0</v>
      </c>
      <c r="K15" s="59">
        <f t="shared" si="1"/>
        <v>0</v>
      </c>
    </row>
    <row r="16" spans="1:11" ht="16.5" customHeight="1" x14ac:dyDescent="0.2">
      <c r="A16" t="s">
        <v>271</v>
      </c>
      <c r="B16" s="59">
        <v>12500</v>
      </c>
      <c r="C16" s="59">
        <v>13125</v>
      </c>
      <c r="D16" s="59">
        <v>12500</v>
      </c>
      <c r="E16" s="59">
        <v>14144.625</v>
      </c>
      <c r="F16" s="59">
        <v>14144.625</v>
      </c>
      <c r="G16" s="59">
        <v>0</v>
      </c>
      <c r="I16" s="59">
        <f t="shared" si="0"/>
        <v>0</v>
      </c>
      <c r="K16" s="59">
        <f t="shared" si="1"/>
        <v>0</v>
      </c>
    </row>
    <row r="17" spans="1:11" ht="16.5" customHeight="1" x14ac:dyDescent="0.2">
      <c r="A17" t="s">
        <v>120</v>
      </c>
      <c r="B17" s="59">
        <v>85000</v>
      </c>
      <c r="C17" s="59">
        <v>38850</v>
      </c>
      <c r="D17" s="59">
        <v>64000</v>
      </c>
      <c r="E17" s="59">
        <v>56774.080000000002</v>
      </c>
      <c r="F17" s="59">
        <v>56774.080000000002</v>
      </c>
      <c r="G17" s="59">
        <v>0</v>
      </c>
      <c r="I17" s="59">
        <v>0</v>
      </c>
      <c r="J17" s="59">
        <v>54000</v>
      </c>
      <c r="K17" s="59">
        <f t="shared" si="1"/>
        <v>0</v>
      </c>
    </row>
    <row r="18" spans="1:11" ht="16.5" customHeight="1" x14ac:dyDescent="0.2">
      <c r="A18" t="s">
        <v>577</v>
      </c>
      <c r="B18" s="59">
        <v>2500</v>
      </c>
      <c r="C18" s="59">
        <v>2625</v>
      </c>
      <c r="D18" s="59">
        <v>2500</v>
      </c>
      <c r="E18" s="59">
        <v>2339.9750000000004</v>
      </c>
      <c r="F18" s="59">
        <v>2339.9750000000004</v>
      </c>
      <c r="G18" s="59">
        <v>0</v>
      </c>
      <c r="I18" s="59">
        <f t="shared" si="0"/>
        <v>0</v>
      </c>
      <c r="K18" s="59">
        <f t="shared" si="1"/>
        <v>0</v>
      </c>
    </row>
    <row r="19" spans="1:11" ht="16.5" customHeight="1" x14ac:dyDescent="0.2">
      <c r="A19" t="s">
        <v>84</v>
      </c>
      <c r="B19" s="59">
        <v>5000</v>
      </c>
      <c r="C19" s="59">
        <v>0</v>
      </c>
      <c r="D19" s="59">
        <v>0</v>
      </c>
      <c r="E19" s="59">
        <v>0</v>
      </c>
      <c r="F19" s="59">
        <v>0</v>
      </c>
      <c r="G19" s="59">
        <v>0</v>
      </c>
      <c r="I19" s="59">
        <f t="shared" si="0"/>
        <v>0</v>
      </c>
      <c r="K19" s="59">
        <f t="shared" si="1"/>
        <v>0</v>
      </c>
    </row>
    <row r="20" spans="1:11" ht="16.5" customHeight="1" x14ac:dyDescent="0.2">
      <c r="A20" t="s">
        <v>88</v>
      </c>
      <c r="B20" s="59">
        <v>40000</v>
      </c>
      <c r="C20" s="59">
        <v>31526.25</v>
      </c>
      <c r="D20" s="59">
        <v>35900</v>
      </c>
      <c r="E20" s="59">
        <v>38606.950662499999</v>
      </c>
      <c r="F20" s="59">
        <v>17295.635000000002</v>
      </c>
      <c r="G20" s="59">
        <v>21311.315662500001</v>
      </c>
      <c r="I20" s="59">
        <f t="shared" si="0"/>
        <v>21311.315662500001</v>
      </c>
      <c r="K20" s="59">
        <f t="shared" si="1"/>
        <v>21311.315662500001</v>
      </c>
    </row>
    <row r="21" spans="1:11" ht="16.5" customHeight="1" x14ac:dyDescent="0.2">
      <c r="A21" t="s">
        <v>127</v>
      </c>
      <c r="B21" s="59">
        <v>100000</v>
      </c>
      <c r="C21" s="59">
        <v>51765</v>
      </c>
      <c r="D21" s="59">
        <v>49300</v>
      </c>
      <c r="E21" s="59">
        <v>58541.285000000003</v>
      </c>
      <c r="F21" s="59">
        <v>5780</v>
      </c>
      <c r="G21" s="59">
        <v>52761.285000000003</v>
      </c>
      <c r="I21" s="59">
        <f t="shared" si="0"/>
        <v>52761.285000000003</v>
      </c>
      <c r="K21" s="59">
        <f t="shared" si="1"/>
        <v>52761.285000000003</v>
      </c>
    </row>
    <row r="22" spans="1:11" ht="16.5" customHeight="1" x14ac:dyDescent="0.2">
      <c r="A22" t="s">
        <v>96</v>
      </c>
      <c r="B22" s="59">
        <v>770620</v>
      </c>
      <c r="C22" s="59">
        <v>337664.25</v>
      </c>
      <c r="D22" s="59">
        <v>407971</v>
      </c>
      <c r="E22" s="59">
        <v>372514.53786249994</v>
      </c>
      <c r="F22" s="59">
        <v>294040.83720000001</v>
      </c>
      <c r="G22" s="59">
        <v>78473.700662500007</v>
      </c>
      <c r="I22" s="59">
        <f t="shared" si="0"/>
        <v>78473.700662500007</v>
      </c>
      <c r="K22" s="59">
        <f t="shared" si="1"/>
        <v>78473.700662500007</v>
      </c>
    </row>
    <row r="23" spans="1:11" ht="16.5" customHeight="1" x14ac:dyDescent="0.2">
      <c r="C23"/>
      <c r="I23" s="59">
        <f t="shared" si="0"/>
        <v>0</v>
      </c>
      <c r="K23" s="59">
        <f t="shared" si="1"/>
        <v>0</v>
      </c>
    </row>
    <row r="24" spans="1:11" ht="16.5" customHeight="1" x14ac:dyDescent="0.2">
      <c r="C24"/>
      <c r="I24" s="59">
        <f t="shared" si="0"/>
        <v>0</v>
      </c>
      <c r="K24" s="59">
        <f t="shared" si="1"/>
        <v>0</v>
      </c>
    </row>
    <row r="25" spans="1:11" ht="16.5" customHeight="1" x14ac:dyDescent="0.2">
      <c r="C25"/>
      <c r="I25" s="59">
        <f t="shared" si="0"/>
        <v>0</v>
      </c>
      <c r="K25" s="59">
        <f t="shared" si="1"/>
        <v>0</v>
      </c>
    </row>
    <row r="26" spans="1:11" ht="16.5" customHeight="1" x14ac:dyDescent="0.2">
      <c r="C26"/>
      <c r="I26" s="59">
        <f>SUM(I7:I25)</f>
        <v>156947.40132500001</v>
      </c>
      <c r="J26" s="59">
        <f t="shared" ref="J26:K26" si="2">SUM(J7:J25)</f>
        <v>54000</v>
      </c>
      <c r="K26" s="59">
        <f t="shared" si="2"/>
        <v>156947.40132500001</v>
      </c>
    </row>
    <row r="27" spans="1:11" ht="16.5" customHeight="1" x14ac:dyDescent="0.2">
      <c r="C27"/>
      <c r="J27" s="58"/>
    </row>
    <row r="28" spans="1:11" ht="16.5" customHeight="1" x14ac:dyDescent="0.2">
      <c r="C28"/>
    </row>
    <row r="29" spans="1:11" ht="16.5" customHeight="1" x14ac:dyDescent="0.2">
      <c r="C29"/>
    </row>
    <row r="30" spans="1:11" ht="16.5" customHeight="1" x14ac:dyDescent="0.2">
      <c r="C30"/>
    </row>
    <row r="31" spans="1:11" ht="16.5" customHeight="1" x14ac:dyDescent="0.2">
      <c r="C31"/>
    </row>
    <row r="32" spans="1:11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  <c r="D34" s="59">
        <f>D18</f>
        <v>2500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3">D20</f>
        <v>35900</v>
      </c>
      <c r="E36" s="59"/>
      <c r="F36" s="59"/>
      <c r="G36" s="59"/>
    </row>
    <row r="37" spans="1:11" ht="20.25" customHeight="1" x14ac:dyDescent="0.2">
      <c r="A37" t="s">
        <v>245</v>
      </c>
      <c r="B37" s="58">
        <v>887615</v>
      </c>
      <c r="C37"/>
    </row>
    <row r="38" spans="1:11" ht="20.25" customHeight="1" x14ac:dyDescent="0.2">
      <c r="A38" t="s">
        <v>175</v>
      </c>
      <c r="B38" s="65">
        <f>++B25+B37</f>
        <v>887615</v>
      </c>
      <c r="C38"/>
    </row>
    <row r="39" spans="1:11" ht="20.25" customHeight="1" x14ac:dyDescent="0.2">
      <c r="A39" t="s">
        <v>135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180</v>
      </c>
      <c r="B41" s="59">
        <f>+B25+B37+B39+B33</f>
        <v>1149615</v>
      </c>
      <c r="C41" s="59">
        <f t="shared" ref="C41:G41" si="4">+C25+C37+C39+C33</f>
        <v>238350</v>
      </c>
      <c r="D41" s="59">
        <f t="shared" si="4"/>
        <v>262000</v>
      </c>
      <c r="E41" s="59">
        <f t="shared" si="4"/>
        <v>279847.04000000004</v>
      </c>
      <c r="F41" s="59">
        <f t="shared" si="4"/>
        <v>60825.09</v>
      </c>
      <c r="G41" s="59">
        <f t="shared" si="4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5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43666.666666666664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D10" sqref="D10"/>
    </sheetView>
  </sheetViews>
  <sheetFormatPr defaultRowHeight="14.25" x14ac:dyDescent="0.2"/>
  <cols>
    <col min="1" max="1" width="35.375" customWidth="1"/>
    <col min="2" max="2" width="17.8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151</v>
      </c>
    </row>
    <row r="2" spans="1:11" x14ac:dyDescent="0.2">
      <c r="A2" s="57" t="s">
        <v>29</v>
      </c>
      <c r="B2" t="s">
        <v>151</v>
      </c>
    </row>
    <row r="4" spans="1:11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154</v>
      </c>
      <c r="G4" t="s">
        <v>140</v>
      </c>
      <c r="I4" t="s">
        <v>212</v>
      </c>
    </row>
    <row r="5" spans="1:11" ht="20.25" customHeight="1" x14ac:dyDescent="0.2">
      <c r="A5" t="s">
        <v>138</v>
      </c>
      <c r="B5" t="s">
        <v>495</v>
      </c>
      <c r="C5" s="59">
        <v>10000</v>
      </c>
      <c r="D5" s="59">
        <v>0</v>
      </c>
      <c r="E5" s="59">
        <v>10000</v>
      </c>
      <c r="F5" s="59">
        <v>4400</v>
      </c>
      <c r="G5" s="59">
        <v>4401.1000000000004</v>
      </c>
      <c r="H5" s="59">
        <f>G5</f>
        <v>4401.1000000000004</v>
      </c>
    </row>
    <row r="6" spans="1:11" ht="20.25" customHeight="1" x14ac:dyDescent="0.2">
      <c r="A6" s="61" t="s">
        <v>349</v>
      </c>
      <c r="B6" s="61"/>
      <c r="C6" s="62">
        <v>10000</v>
      </c>
      <c r="D6" s="62">
        <v>0</v>
      </c>
      <c r="E6" s="62">
        <v>10000</v>
      </c>
      <c r="F6" s="62">
        <v>4400</v>
      </c>
      <c r="G6" s="62">
        <v>4401.1000000000004</v>
      </c>
      <c r="H6" s="59">
        <f t="shared" ref="H6:H65" si="0">G6</f>
        <v>4401.1000000000004</v>
      </c>
    </row>
    <row r="7" spans="1:11" ht="20.25" customHeight="1" x14ac:dyDescent="0.2">
      <c r="A7" t="s">
        <v>80</v>
      </c>
      <c r="B7" t="s">
        <v>259</v>
      </c>
      <c r="C7" s="59">
        <v>8000</v>
      </c>
      <c r="D7" s="59">
        <v>0</v>
      </c>
      <c r="E7" s="59">
        <v>25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153</v>
      </c>
      <c r="B8" s="61"/>
      <c r="C8" s="62">
        <v>8000</v>
      </c>
      <c r="D8" s="62">
        <v>0</v>
      </c>
      <c r="E8" s="62">
        <v>25</v>
      </c>
      <c r="F8" s="62">
        <v>0</v>
      </c>
      <c r="G8" s="62">
        <v>0</v>
      </c>
      <c r="H8" s="59">
        <f t="shared" si="0"/>
        <v>0</v>
      </c>
    </row>
    <row r="9" spans="1:11" ht="20.25" customHeight="1" x14ac:dyDescent="0.2">
      <c r="A9" t="s">
        <v>120</v>
      </c>
      <c r="B9" t="s">
        <v>107</v>
      </c>
      <c r="C9" s="59">
        <v>3000</v>
      </c>
      <c r="D9" s="59">
        <v>0</v>
      </c>
      <c r="E9" s="59">
        <v>0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B10" t="s">
        <v>495</v>
      </c>
      <c r="C10" s="59">
        <v>10000</v>
      </c>
      <c r="D10" s="59">
        <v>10500</v>
      </c>
      <c r="E10" s="59">
        <v>10000</v>
      </c>
      <c r="F10" s="59">
        <v>10756.900000000001</v>
      </c>
      <c r="G10" s="59">
        <v>0</v>
      </c>
      <c r="H10" s="59">
        <f t="shared" si="0"/>
        <v>0</v>
      </c>
    </row>
    <row r="11" spans="1:11" ht="20.25" customHeight="1" x14ac:dyDescent="0.2">
      <c r="A11" s="61" t="s">
        <v>186</v>
      </c>
      <c r="B11" s="61"/>
      <c r="C11" s="62">
        <v>13000</v>
      </c>
      <c r="D11" s="62">
        <v>10500</v>
      </c>
      <c r="E11" s="62">
        <v>10000</v>
      </c>
      <c r="F11" s="62">
        <v>10756.900000000001</v>
      </c>
      <c r="G11" s="62">
        <v>0</v>
      </c>
      <c r="H11" s="59">
        <f t="shared" si="0"/>
        <v>0</v>
      </c>
    </row>
    <row r="12" spans="1:11" ht="20.25" customHeight="1" x14ac:dyDescent="0.2">
      <c r="A12" t="s">
        <v>96</v>
      </c>
      <c r="C12" s="59">
        <v>31000</v>
      </c>
      <c r="D12" s="59">
        <v>10500</v>
      </c>
      <c r="E12" s="59">
        <v>20025</v>
      </c>
      <c r="F12" s="59">
        <v>15156.900000000001</v>
      </c>
      <c r="G12" s="59">
        <v>4401.1000000000004</v>
      </c>
      <c r="H12" s="59">
        <f t="shared" si="0"/>
        <v>4401.1000000000004</v>
      </c>
      <c r="I12" s="66"/>
    </row>
    <row r="13" spans="1:11" ht="20.25" customHeight="1" x14ac:dyDescent="0.2">
      <c r="C13"/>
      <c r="H13" s="59">
        <f t="shared" si="0"/>
        <v>0</v>
      </c>
    </row>
    <row r="14" spans="1:11" ht="20.25" customHeight="1" x14ac:dyDescent="0.2">
      <c r="C14"/>
      <c r="H14" s="59">
        <f t="shared" si="0"/>
        <v>0</v>
      </c>
    </row>
    <row r="15" spans="1:11" ht="20.25" customHeight="1" x14ac:dyDescent="0.2">
      <c r="C15"/>
      <c r="H15" s="59">
        <f t="shared" si="0"/>
        <v>0</v>
      </c>
      <c r="I15" s="63"/>
      <c r="J15" s="63"/>
      <c r="K15" s="60"/>
    </row>
    <row r="16" spans="1:11" ht="20.25" customHeight="1" x14ac:dyDescent="0.2">
      <c r="C16"/>
      <c r="H16" s="59">
        <f t="shared" si="0"/>
        <v>0</v>
      </c>
    </row>
    <row r="17" spans="3:8" ht="20.25" customHeight="1" x14ac:dyDescent="0.2">
      <c r="C17"/>
      <c r="H17" s="59">
        <f t="shared" si="0"/>
        <v>0</v>
      </c>
    </row>
    <row r="18" spans="3:8" ht="20.25" customHeight="1" x14ac:dyDescent="0.2">
      <c r="C18"/>
      <c r="H18" s="59">
        <f t="shared" si="0"/>
        <v>0</v>
      </c>
    </row>
    <row r="19" spans="3:8" ht="20.25" customHeight="1" x14ac:dyDescent="0.2">
      <c r="C19"/>
      <c r="H19" s="59">
        <f t="shared" si="0"/>
        <v>0</v>
      </c>
    </row>
    <row r="20" spans="3:8" ht="20.25" customHeight="1" x14ac:dyDescent="0.2">
      <c r="C20"/>
      <c r="H20" s="59">
        <f t="shared" si="0"/>
        <v>0</v>
      </c>
    </row>
    <row r="21" spans="3:8" ht="20.25" customHeight="1" x14ac:dyDescent="0.2">
      <c r="C21"/>
      <c r="H21" s="59">
        <f t="shared" si="0"/>
        <v>0</v>
      </c>
    </row>
    <row r="22" spans="3:8" ht="20.25" customHeight="1" x14ac:dyDescent="0.2">
      <c r="C22"/>
      <c r="H22" s="59">
        <f t="shared" si="0"/>
        <v>0</v>
      </c>
    </row>
    <row r="23" spans="3:8" ht="20.25" customHeight="1" x14ac:dyDescent="0.2">
      <c r="C23"/>
      <c r="H23" s="59">
        <f t="shared" si="0"/>
        <v>0</v>
      </c>
    </row>
    <row r="24" spans="3:8" ht="20.25" customHeight="1" x14ac:dyDescent="0.2">
      <c r="C24"/>
      <c r="H24" s="59">
        <f t="shared" si="0"/>
        <v>0</v>
      </c>
    </row>
    <row r="25" spans="3:8" ht="20.25" customHeight="1" x14ac:dyDescent="0.2">
      <c r="C25"/>
      <c r="H25" s="59">
        <f t="shared" si="0"/>
        <v>0</v>
      </c>
    </row>
    <row r="26" spans="3:8" ht="20.25" customHeight="1" x14ac:dyDescent="0.2">
      <c r="C26"/>
      <c r="H26" s="59">
        <f t="shared" si="0"/>
        <v>0</v>
      </c>
    </row>
    <row r="27" spans="3:8" ht="20.25" customHeight="1" x14ac:dyDescent="0.2">
      <c r="C27"/>
      <c r="H27" s="59">
        <f t="shared" si="0"/>
        <v>0</v>
      </c>
    </row>
    <row r="28" spans="3:8" ht="20.25" customHeight="1" x14ac:dyDescent="0.2">
      <c r="C28"/>
      <c r="H28" s="59">
        <f t="shared" si="0"/>
        <v>0</v>
      </c>
    </row>
    <row r="29" spans="3:8" ht="20.25" customHeight="1" x14ac:dyDescent="0.2">
      <c r="C29"/>
      <c r="H29" s="59">
        <f t="shared" si="0"/>
        <v>0</v>
      </c>
    </row>
    <row r="30" spans="3:8" ht="20.25" customHeight="1" x14ac:dyDescent="0.2">
      <c r="C30"/>
      <c r="H30" s="59">
        <f t="shared" si="0"/>
        <v>0</v>
      </c>
    </row>
    <row r="31" spans="3:8" ht="20.25" customHeight="1" x14ac:dyDescent="0.2">
      <c r="C31"/>
      <c r="H31" s="59">
        <f t="shared" si="0"/>
        <v>0</v>
      </c>
    </row>
    <row r="32" spans="3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13203.300000000001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160</v>
      </c>
      <c r="E119" t="s">
        <v>161</v>
      </c>
      <c r="F119" t="s">
        <v>157</v>
      </c>
      <c r="G119" t="s">
        <v>162</v>
      </c>
      <c r="I119" t="s">
        <v>166</v>
      </c>
    </row>
    <row r="120" spans="1:10" x14ac:dyDescent="0.2">
      <c r="B120" s="64" t="s">
        <v>156</v>
      </c>
      <c r="C120" t="s">
        <v>155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164</v>
      </c>
      <c r="B122">
        <v>20700</v>
      </c>
      <c r="C122" s="58">
        <v>424374</v>
      </c>
    </row>
    <row r="123" spans="1:10" x14ac:dyDescent="0.2">
      <c r="A123" s="64" t="s">
        <v>164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D8" sqref="D8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135</v>
      </c>
    </row>
    <row r="2" spans="1:11" x14ac:dyDescent="0.2">
      <c r="A2" s="57" t="s">
        <v>29</v>
      </c>
      <c r="B2" t="s">
        <v>151</v>
      </c>
      <c r="D2">
        <v>12</v>
      </c>
    </row>
    <row r="4" spans="1:11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170</v>
      </c>
      <c r="G4" t="s">
        <v>154</v>
      </c>
      <c r="H4" t="s">
        <v>140</v>
      </c>
    </row>
    <row r="5" spans="1:11" ht="20.25" customHeight="1" x14ac:dyDescent="0.2">
      <c r="A5" t="s">
        <v>83</v>
      </c>
      <c r="B5" t="s">
        <v>216</v>
      </c>
      <c r="C5" s="59">
        <v>30000</v>
      </c>
      <c r="D5" s="59">
        <v>31500</v>
      </c>
      <c r="E5" s="59">
        <v>30000</v>
      </c>
      <c r="F5" s="59">
        <v>29756.100000000002</v>
      </c>
      <c r="G5" s="59">
        <v>29756.100000000002</v>
      </c>
      <c r="H5" s="59">
        <v>0</v>
      </c>
      <c r="I5" s="59"/>
    </row>
    <row r="6" spans="1:11" ht="20.25" customHeight="1" x14ac:dyDescent="0.2">
      <c r="B6" t="s">
        <v>221</v>
      </c>
      <c r="C6" s="59">
        <v>30000</v>
      </c>
      <c r="D6" s="59">
        <v>31500</v>
      </c>
      <c r="E6" s="59">
        <v>30000</v>
      </c>
      <c r="F6" s="59">
        <v>29756.100000000002</v>
      </c>
      <c r="G6" s="59">
        <v>29756.100000000002</v>
      </c>
      <c r="H6" s="59">
        <v>0</v>
      </c>
    </row>
    <row r="7" spans="1:11" ht="20.25" customHeight="1" x14ac:dyDescent="0.2">
      <c r="A7" s="61" t="s">
        <v>230</v>
      </c>
      <c r="B7" s="61"/>
      <c r="C7" s="62">
        <v>60000</v>
      </c>
      <c r="D7" s="62">
        <v>63000</v>
      </c>
      <c r="E7" s="62">
        <v>60000</v>
      </c>
      <c r="F7" s="62">
        <v>59512.200000000004</v>
      </c>
      <c r="G7" s="62">
        <v>59512.200000000004</v>
      </c>
      <c r="H7" s="62">
        <v>0</v>
      </c>
      <c r="I7" s="59"/>
      <c r="J7" s="59"/>
      <c r="K7" s="59"/>
    </row>
    <row r="8" spans="1:11" ht="20.25" customHeight="1" x14ac:dyDescent="0.2">
      <c r="A8" t="s">
        <v>197</v>
      </c>
      <c r="B8" t="s">
        <v>109</v>
      </c>
      <c r="C8" s="59">
        <v>10000</v>
      </c>
      <c r="D8" s="59">
        <v>0</v>
      </c>
      <c r="E8" s="59">
        <v>10000</v>
      </c>
      <c r="F8" s="59">
        <v>12433.3</v>
      </c>
      <c r="G8" s="59">
        <v>12433.3</v>
      </c>
      <c r="H8" s="59">
        <v>0</v>
      </c>
      <c r="J8" s="59"/>
      <c r="K8" s="59"/>
    </row>
    <row r="9" spans="1:11" ht="20.25" customHeight="1" x14ac:dyDescent="0.2">
      <c r="A9" s="61" t="s">
        <v>200</v>
      </c>
      <c r="B9" s="61"/>
      <c r="C9" s="62">
        <v>10000</v>
      </c>
      <c r="D9" s="62">
        <v>0</v>
      </c>
      <c r="E9" s="62">
        <v>10000</v>
      </c>
      <c r="F9" s="62">
        <v>12433.3</v>
      </c>
      <c r="G9" s="62">
        <v>12433.3</v>
      </c>
      <c r="H9" s="62">
        <v>0</v>
      </c>
      <c r="I9" s="59"/>
    </row>
    <row r="10" spans="1:11" ht="20.25" customHeight="1" x14ac:dyDescent="0.2">
      <c r="A10" t="s">
        <v>127</v>
      </c>
      <c r="B10" t="s">
        <v>109</v>
      </c>
      <c r="C10" s="59">
        <v>5000</v>
      </c>
      <c r="D10" s="59">
        <v>0</v>
      </c>
      <c r="E10" s="59">
        <v>5000</v>
      </c>
      <c r="F10" s="59">
        <v>6775.4500000000007</v>
      </c>
      <c r="G10" s="59">
        <v>0</v>
      </c>
      <c r="H10" s="59">
        <v>6775.4500000000007</v>
      </c>
    </row>
    <row r="11" spans="1:11" ht="20.25" customHeight="1" x14ac:dyDescent="0.2">
      <c r="A11" s="61" t="s">
        <v>231</v>
      </c>
      <c r="B11" s="61"/>
      <c r="C11" s="62">
        <v>5000</v>
      </c>
      <c r="D11" s="62">
        <v>0</v>
      </c>
      <c r="E11" s="62">
        <v>5000</v>
      </c>
      <c r="F11" s="62">
        <v>6775.4500000000007</v>
      </c>
      <c r="G11" s="62">
        <v>0</v>
      </c>
      <c r="H11" s="62">
        <v>6775.4500000000007</v>
      </c>
      <c r="I11" s="59"/>
    </row>
    <row r="12" spans="1:11" ht="20.25" customHeight="1" x14ac:dyDescent="0.2">
      <c r="A12" t="s">
        <v>96</v>
      </c>
      <c r="C12" s="59">
        <v>75000</v>
      </c>
      <c r="D12" s="59">
        <v>63000</v>
      </c>
      <c r="E12" s="59">
        <v>75000</v>
      </c>
      <c r="F12" s="59">
        <v>78720.95</v>
      </c>
      <c r="G12" s="59">
        <v>71945.5</v>
      </c>
      <c r="H12" s="59">
        <v>6775.4500000000007</v>
      </c>
      <c r="I12" s="59"/>
    </row>
    <row r="13" spans="1:11" ht="20.25" customHeight="1" x14ac:dyDescent="0.2">
      <c r="C13"/>
    </row>
    <row r="14" spans="1:11" ht="20.25" customHeight="1" x14ac:dyDescent="0.2">
      <c r="C14"/>
      <c r="I14" s="59"/>
    </row>
    <row r="15" spans="1:11" ht="20.25" customHeight="1" x14ac:dyDescent="0.2">
      <c r="C15"/>
    </row>
    <row r="16" spans="1:11" ht="20.25" customHeight="1" x14ac:dyDescent="0.2">
      <c r="C16"/>
      <c r="I16" s="59"/>
    </row>
    <row r="17" spans="3:9" ht="20.25" customHeight="1" x14ac:dyDescent="0.2">
      <c r="C17"/>
      <c r="I17" s="59"/>
    </row>
    <row r="18" spans="3:9" ht="20.25" customHeight="1" x14ac:dyDescent="0.2">
      <c r="C18"/>
      <c r="I18" s="59"/>
    </row>
    <row r="19" spans="3:9" ht="20.25" customHeight="1" x14ac:dyDescent="0.2">
      <c r="C19"/>
      <c r="I19" s="59"/>
    </row>
    <row r="20" spans="3:9" ht="20.25" customHeight="1" x14ac:dyDescent="0.2">
      <c r="C20"/>
      <c r="I20" s="59"/>
    </row>
    <row r="21" spans="3:9" ht="20.25" customHeight="1" x14ac:dyDescent="0.2">
      <c r="C21"/>
      <c r="I21" s="59"/>
    </row>
    <row r="22" spans="3:9" ht="20.25" customHeight="1" x14ac:dyDescent="0.2">
      <c r="C22"/>
      <c r="I22" s="59"/>
    </row>
    <row r="23" spans="3:9" ht="20.25" customHeight="1" x14ac:dyDescent="0.2">
      <c r="C23"/>
      <c r="I23" s="59"/>
    </row>
    <row r="24" spans="3:9" ht="20.25" customHeight="1" x14ac:dyDescent="0.2">
      <c r="C24"/>
      <c r="I24" s="59"/>
    </row>
    <row r="25" spans="3:9" ht="20.25" customHeight="1" x14ac:dyDescent="0.2">
      <c r="C25"/>
      <c r="I25" s="59"/>
    </row>
    <row r="26" spans="3:9" ht="20.25" customHeight="1" x14ac:dyDescent="0.2">
      <c r="C26"/>
      <c r="I26" s="59"/>
    </row>
    <row r="27" spans="3:9" ht="20.25" customHeight="1" x14ac:dyDescent="0.2">
      <c r="C27"/>
      <c r="I27" s="59"/>
    </row>
    <row r="28" spans="3:9" ht="20.25" customHeight="1" x14ac:dyDescent="0.2">
      <c r="C28"/>
      <c r="I28" s="59"/>
    </row>
    <row r="29" spans="3:9" ht="20.25" customHeight="1" x14ac:dyDescent="0.2">
      <c r="C29"/>
      <c r="I29" s="59"/>
    </row>
    <row r="30" spans="3:9" ht="20.25" customHeight="1" x14ac:dyDescent="0.2">
      <c r="C30"/>
    </row>
    <row r="31" spans="3:9" ht="20.25" customHeight="1" x14ac:dyDescent="0.2">
      <c r="C31"/>
      <c r="I31" s="59"/>
    </row>
    <row r="32" spans="3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160</v>
      </c>
      <c r="E119" t="s">
        <v>161</v>
      </c>
      <c r="F119" t="s">
        <v>157</v>
      </c>
      <c r="G119" t="s">
        <v>162</v>
      </c>
      <c r="I119" t="s">
        <v>166</v>
      </c>
    </row>
    <row r="120" spans="1:10" x14ac:dyDescent="0.2">
      <c r="B120" s="64" t="s">
        <v>156</v>
      </c>
      <c r="C120" t="s">
        <v>155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164</v>
      </c>
      <c r="B122">
        <v>20700</v>
      </c>
      <c r="C122" s="58">
        <v>424374</v>
      </c>
    </row>
    <row r="123" spans="1:10" x14ac:dyDescent="0.2">
      <c r="A123" s="64" t="s">
        <v>164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13" zoomScale="85" zoomScaleNormal="85" workbookViewId="0">
      <selection activeCell="K25" sqref="K25"/>
    </sheetView>
  </sheetViews>
  <sheetFormatPr defaultRowHeight="14.25" x14ac:dyDescent="0.2"/>
  <cols>
    <col min="1" max="1" width="35.375" customWidth="1"/>
    <col min="2" max="2" width="22.3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151</v>
      </c>
    </row>
    <row r="2" spans="1:17" x14ac:dyDescent="0.2">
      <c r="A2" s="57" t="s">
        <v>29</v>
      </c>
      <c r="B2" t="s">
        <v>151</v>
      </c>
      <c r="D2">
        <v>12</v>
      </c>
      <c r="I2" t="s">
        <v>207</v>
      </c>
      <c r="J2" t="s">
        <v>212</v>
      </c>
      <c r="K2" t="s">
        <v>206</v>
      </c>
      <c r="P2" t="s">
        <v>208</v>
      </c>
    </row>
    <row r="4" spans="1:17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170</v>
      </c>
      <c r="G4" t="s">
        <v>154</v>
      </c>
      <c r="H4" t="s">
        <v>140</v>
      </c>
    </row>
    <row r="5" spans="1:17" ht="20.25" customHeight="1" x14ac:dyDescent="0.2">
      <c r="A5" t="s">
        <v>172</v>
      </c>
      <c r="B5" t="s">
        <v>73</v>
      </c>
      <c r="C5" s="59">
        <v>215000</v>
      </c>
      <c r="D5" s="59">
        <v>57750</v>
      </c>
      <c r="E5" s="59">
        <v>155000</v>
      </c>
      <c r="F5" s="59">
        <v>99396.550000000017</v>
      </c>
      <c r="G5" s="59">
        <v>99396.550000000017</v>
      </c>
      <c r="H5" s="59">
        <v>0</v>
      </c>
      <c r="I5" s="59">
        <f>H5</f>
        <v>0</v>
      </c>
    </row>
    <row r="6" spans="1:17" ht="20.25" customHeight="1" x14ac:dyDescent="0.2">
      <c r="A6" s="61" t="s">
        <v>227</v>
      </c>
      <c r="B6" s="61"/>
      <c r="C6" s="62">
        <v>215000</v>
      </c>
      <c r="D6" s="62">
        <v>57750</v>
      </c>
      <c r="E6" s="62">
        <v>155000</v>
      </c>
      <c r="F6" s="62">
        <v>99396.550000000017</v>
      </c>
      <c r="G6" s="62">
        <v>99396.550000000017</v>
      </c>
      <c r="H6" s="62">
        <v>0</v>
      </c>
      <c r="I6" s="59"/>
    </row>
    <row r="7" spans="1:17" ht="20.25" customHeight="1" x14ac:dyDescent="0.2">
      <c r="A7" t="s">
        <v>112</v>
      </c>
      <c r="B7" t="s">
        <v>139</v>
      </c>
      <c r="C7" s="59">
        <v>10080</v>
      </c>
      <c r="D7" s="59">
        <v>10584</v>
      </c>
      <c r="E7" s="59">
        <v>10080</v>
      </c>
      <c r="F7" s="59">
        <v>10138.867200000001</v>
      </c>
      <c r="G7" s="59">
        <v>5139.8424000000005</v>
      </c>
      <c r="H7" s="59">
        <v>4999.0247999999992</v>
      </c>
      <c r="I7" s="59">
        <f t="shared" ref="I7:I68" si="0">H7</f>
        <v>4999.0247999999992</v>
      </c>
      <c r="J7" s="59"/>
    </row>
    <row r="8" spans="1:17" ht="20.25" customHeight="1" x14ac:dyDescent="0.2">
      <c r="A8" s="61" t="s">
        <v>279</v>
      </c>
      <c r="B8" s="61"/>
      <c r="C8" s="62">
        <v>10080</v>
      </c>
      <c r="D8" s="62">
        <v>10584</v>
      </c>
      <c r="E8" s="62">
        <v>10080</v>
      </c>
      <c r="F8" s="62">
        <v>10138.867200000001</v>
      </c>
      <c r="G8" s="62">
        <v>5139.8424000000005</v>
      </c>
      <c r="H8" s="62">
        <v>4999.0247999999992</v>
      </c>
      <c r="I8" s="59">
        <f t="shared" si="0"/>
        <v>4999.0247999999992</v>
      </c>
      <c r="J8" s="59"/>
    </row>
    <row r="9" spans="1:17" ht="20.25" customHeight="1" x14ac:dyDescent="0.2">
      <c r="A9" t="s">
        <v>168</v>
      </c>
      <c r="B9" t="s">
        <v>278</v>
      </c>
      <c r="C9" s="59">
        <v>5800</v>
      </c>
      <c r="D9" s="59">
        <v>0</v>
      </c>
      <c r="E9" s="59">
        <v>0</v>
      </c>
      <c r="F9" s="59">
        <v>0</v>
      </c>
      <c r="G9" s="59">
        <v>0</v>
      </c>
      <c r="H9" s="59">
        <v>0</v>
      </c>
      <c r="I9" s="59">
        <f t="shared" si="0"/>
        <v>0</v>
      </c>
    </row>
    <row r="10" spans="1:17" ht="20.25" customHeight="1" x14ac:dyDescent="0.2">
      <c r="A10" s="61" t="s">
        <v>228</v>
      </c>
      <c r="B10" s="61"/>
      <c r="C10" s="62">
        <v>5800</v>
      </c>
      <c r="D10" s="62">
        <v>0</v>
      </c>
      <c r="E10" s="62">
        <v>0</v>
      </c>
      <c r="F10" s="62">
        <v>0</v>
      </c>
      <c r="G10" s="62">
        <v>0</v>
      </c>
      <c r="H10" s="62">
        <v>0</v>
      </c>
      <c r="I10" s="59">
        <f t="shared" si="0"/>
        <v>0</v>
      </c>
    </row>
    <row r="11" spans="1:17" ht="20.25" customHeight="1" x14ac:dyDescent="0.2">
      <c r="A11" t="s">
        <v>138</v>
      </c>
      <c r="B11" t="s">
        <v>342</v>
      </c>
      <c r="C11" s="59">
        <v>5000</v>
      </c>
      <c r="D11" s="59">
        <v>0</v>
      </c>
      <c r="E11" s="59">
        <v>0</v>
      </c>
      <c r="F11" s="59">
        <v>0</v>
      </c>
      <c r="G11" s="59">
        <v>0</v>
      </c>
      <c r="H11" s="59">
        <v>0</v>
      </c>
      <c r="I11" s="59"/>
    </row>
    <row r="12" spans="1:17" ht="20.25" customHeight="1" x14ac:dyDescent="0.2">
      <c r="A12" s="61" t="s">
        <v>349</v>
      </c>
      <c r="B12" s="61"/>
      <c r="C12" s="62">
        <v>5000</v>
      </c>
      <c r="D12" s="62">
        <v>0</v>
      </c>
      <c r="E12" s="62">
        <v>0</v>
      </c>
      <c r="F12" s="62">
        <v>0</v>
      </c>
      <c r="G12" s="62">
        <v>0</v>
      </c>
      <c r="H12" s="62">
        <v>0</v>
      </c>
      <c r="I12" s="59">
        <f t="shared" si="0"/>
        <v>0</v>
      </c>
    </row>
    <row r="13" spans="1:17" ht="20.25" customHeight="1" x14ac:dyDescent="0.2">
      <c r="A13" t="s">
        <v>81</v>
      </c>
      <c r="B13" t="s">
        <v>85</v>
      </c>
      <c r="C13" s="59">
        <v>103000</v>
      </c>
      <c r="D13" s="59">
        <v>0</v>
      </c>
      <c r="E13" s="59">
        <v>2000</v>
      </c>
      <c r="F13" s="59">
        <v>0</v>
      </c>
      <c r="G13" s="59">
        <v>0</v>
      </c>
      <c r="H13" s="59">
        <v>0</v>
      </c>
      <c r="I13" s="59"/>
    </row>
    <row r="14" spans="1:17" ht="20.25" customHeight="1" x14ac:dyDescent="0.2">
      <c r="B14" t="s">
        <v>139</v>
      </c>
      <c r="C14" s="59">
        <v>80393</v>
      </c>
      <c r="D14" s="59">
        <v>21155.4</v>
      </c>
      <c r="E14" s="59">
        <v>50393</v>
      </c>
      <c r="F14" s="59">
        <v>22144.982062499999</v>
      </c>
      <c r="G14" s="59">
        <v>22144.982062499999</v>
      </c>
      <c r="H14" s="59">
        <v>0</v>
      </c>
      <c r="I14" s="59">
        <f t="shared" si="0"/>
        <v>0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A15" s="61" t="s">
        <v>229</v>
      </c>
      <c r="B15" s="61"/>
      <c r="C15" s="62">
        <v>183393</v>
      </c>
      <c r="D15" s="62">
        <v>21155.4</v>
      </c>
      <c r="E15" s="62">
        <v>52393</v>
      </c>
      <c r="F15" s="62">
        <v>22144.982062499999</v>
      </c>
      <c r="G15" s="62">
        <v>22144.982062499999</v>
      </c>
      <c r="H15" s="62">
        <v>0</v>
      </c>
      <c r="I15" s="59"/>
    </row>
    <row r="16" spans="1:17" ht="20.25" customHeight="1" x14ac:dyDescent="0.2">
      <c r="A16" t="s">
        <v>80</v>
      </c>
      <c r="B16" t="s">
        <v>139</v>
      </c>
      <c r="C16" s="59">
        <v>91933</v>
      </c>
      <c r="D16" s="59">
        <v>86964.150000000009</v>
      </c>
      <c r="E16" s="59">
        <v>91933</v>
      </c>
      <c r="F16" s="59">
        <v>87478.166737500011</v>
      </c>
      <c r="G16" s="59">
        <v>42098.067837500006</v>
      </c>
      <c r="H16" s="59">
        <v>45380.098900000005</v>
      </c>
      <c r="I16" s="59">
        <f t="shared" si="0"/>
        <v>45380.098900000005</v>
      </c>
    </row>
    <row r="17" spans="1:17" ht="20.25" customHeight="1" x14ac:dyDescent="0.2">
      <c r="B17" t="s">
        <v>107</v>
      </c>
      <c r="C17" s="59">
        <v>14000</v>
      </c>
      <c r="D17" s="59">
        <v>0</v>
      </c>
      <c r="E17" s="59">
        <v>10000</v>
      </c>
      <c r="F17" s="59">
        <v>0</v>
      </c>
      <c r="G17" s="59">
        <v>0</v>
      </c>
      <c r="H17" s="59">
        <v>0</v>
      </c>
      <c r="I17" s="59">
        <f t="shared" si="0"/>
        <v>0</v>
      </c>
    </row>
    <row r="18" spans="1:17" ht="20.25" customHeight="1" x14ac:dyDescent="0.2">
      <c r="B18" t="s">
        <v>267</v>
      </c>
      <c r="C18" s="59">
        <v>20000</v>
      </c>
      <c r="D18" s="59">
        <v>0</v>
      </c>
      <c r="E18" s="59">
        <v>0</v>
      </c>
      <c r="F18" s="59">
        <v>0</v>
      </c>
      <c r="G18" s="59">
        <v>0</v>
      </c>
      <c r="H18" s="59">
        <v>0</v>
      </c>
      <c r="I18" s="59">
        <f t="shared" si="0"/>
        <v>0</v>
      </c>
      <c r="K18" s="59"/>
      <c r="L18" s="59"/>
      <c r="M18" s="59"/>
    </row>
    <row r="19" spans="1:17" ht="20.25" customHeight="1" x14ac:dyDescent="0.2">
      <c r="B19" t="s">
        <v>351</v>
      </c>
      <c r="C19" s="59">
        <v>8000</v>
      </c>
      <c r="D19" s="59">
        <v>8400</v>
      </c>
      <c r="E19" s="59">
        <v>8000</v>
      </c>
      <c r="F19" s="59">
        <v>8605.52</v>
      </c>
      <c r="G19" s="59">
        <v>8605.52</v>
      </c>
      <c r="H19" s="59">
        <v>0</v>
      </c>
      <c r="I19" s="59">
        <f t="shared" si="0"/>
        <v>0</v>
      </c>
      <c r="K19" s="59"/>
      <c r="L19" s="59"/>
      <c r="M19" s="59"/>
    </row>
    <row r="20" spans="1:17" ht="20.25" customHeight="1" x14ac:dyDescent="0.2">
      <c r="A20" s="61" t="s">
        <v>153</v>
      </c>
      <c r="B20" s="61"/>
      <c r="C20" s="62">
        <v>133933</v>
      </c>
      <c r="D20" s="62">
        <v>95364.150000000009</v>
      </c>
      <c r="E20" s="62">
        <v>109933</v>
      </c>
      <c r="F20" s="62">
        <v>96083.686737500015</v>
      </c>
      <c r="G20" s="62">
        <v>50703.587837500003</v>
      </c>
      <c r="H20" s="62">
        <v>45380.098900000005</v>
      </c>
      <c r="I20" s="59">
        <f t="shared" si="0"/>
        <v>45380.098900000005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A21" t="s">
        <v>120</v>
      </c>
      <c r="B21" t="s">
        <v>280</v>
      </c>
      <c r="C21" s="59">
        <v>5000</v>
      </c>
      <c r="D21" s="59">
        <v>0</v>
      </c>
      <c r="E21" s="59">
        <v>0</v>
      </c>
      <c r="F21" s="59">
        <v>0</v>
      </c>
      <c r="G21" s="59">
        <v>0</v>
      </c>
      <c r="H21" s="59">
        <v>0</v>
      </c>
      <c r="I21" s="59"/>
      <c r="K21" s="59"/>
      <c r="L21" s="59"/>
      <c r="M21" s="59"/>
      <c r="Q21" s="60"/>
    </row>
    <row r="22" spans="1:17" ht="20.25" customHeight="1" x14ac:dyDescent="0.2">
      <c r="B22" t="s">
        <v>303</v>
      </c>
      <c r="C22" s="59">
        <v>30000</v>
      </c>
      <c r="D22" s="59">
        <v>0</v>
      </c>
      <c r="E22" s="59">
        <v>0</v>
      </c>
      <c r="F22" s="59">
        <v>0</v>
      </c>
      <c r="G22" s="59">
        <v>0</v>
      </c>
      <c r="H22" s="59">
        <v>0</v>
      </c>
      <c r="I22" s="59">
        <f t="shared" si="0"/>
        <v>0</v>
      </c>
      <c r="K22" s="59"/>
      <c r="L22" s="59"/>
      <c r="M22" s="59"/>
    </row>
    <row r="23" spans="1:17" ht="20.25" customHeight="1" x14ac:dyDescent="0.2">
      <c r="B23" t="s">
        <v>171</v>
      </c>
      <c r="C23" s="59">
        <v>5000</v>
      </c>
      <c r="D23" s="59">
        <v>5250</v>
      </c>
      <c r="E23" s="59">
        <v>5000</v>
      </c>
      <c r="F23" s="59">
        <v>5378.4500000000007</v>
      </c>
      <c r="G23" s="59">
        <v>5378.4500000000007</v>
      </c>
      <c r="H23" s="59">
        <v>0</v>
      </c>
      <c r="I23" s="59"/>
      <c r="J23" s="63"/>
      <c r="K23" s="68"/>
      <c r="L23" s="68"/>
      <c r="M23" s="68"/>
      <c r="P23" s="60"/>
    </row>
    <row r="24" spans="1:17" ht="20.25" customHeight="1" x14ac:dyDescent="0.2">
      <c r="A24" s="61" t="s">
        <v>186</v>
      </c>
      <c r="B24" s="61"/>
      <c r="C24" s="62">
        <v>40000</v>
      </c>
      <c r="D24" s="62">
        <v>5250</v>
      </c>
      <c r="E24" s="62">
        <v>5000</v>
      </c>
      <c r="F24" s="62">
        <v>5378.4500000000007</v>
      </c>
      <c r="G24" s="62">
        <v>5378.4500000000007</v>
      </c>
      <c r="H24" s="62">
        <v>0</v>
      </c>
      <c r="I24" s="59">
        <f t="shared" si="0"/>
        <v>0</v>
      </c>
    </row>
    <row r="25" spans="1:17" ht="20.25" customHeight="1" x14ac:dyDescent="0.2">
      <c r="A25" t="s">
        <v>130</v>
      </c>
      <c r="B25" t="s">
        <v>171</v>
      </c>
      <c r="C25" s="59">
        <v>15000</v>
      </c>
      <c r="D25" s="59">
        <v>0</v>
      </c>
      <c r="E25" s="59">
        <v>15000</v>
      </c>
      <c r="F25" s="59">
        <v>16554.45</v>
      </c>
      <c r="G25" s="59">
        <v>16554.45</v>
      </c>
      <c r="H25" s="59">
        <v>0</v>
      </c>
      <c r="I25" s="59"/>
    </row>
    <row r="26" spans="1:17" ht="20.25" customHeight="1" x14ac:dyDescent="0.2">
      <c r="A26" s="61" t="s">
        <v>247</v>
      </c>
      <c r="B26" s="61"/>
      <c r="C26" s="62">
        <v>15000</v>
      </c>
      <c r="D26" s="62">
        <v>0</v>
      </c>
      <c r="E26" s="62">
        <v>15000</v>
      </c>
      <c r="F26" s="62">
        <v>16554.45</v>
      </c>
      <c r="G26" s="62">
        <v>16554.45</v>
      </c>
      <c r="H26" s="62">
        <v>0</v>
      </c>
      <c r="I26" s="59">
        <f t="shared" si="0"/>
        <v>0</v>
      </c>
    </row>
    <row r="27" spans="1:17" ht="20.25" customHeight="1" x14ac:dyDescent="0.2">
      <c r="A27" t="s">
        <v>321</v>
      </c>
      <c r="B27" t="s">
        <v>320</v>
      </c>
      <c r="C27" s="59">
        <v>10000</v>
      </c>
      <c r="D27" s="59">
        <v>0</v>
      </c>
      <c r="E27" s="59">
        <v>0</v>
      </c>
      <c r="F27" s="59">
        <v>0</v>
      </c>
      <c r="G27" s="59">
        <v>0</v>
      </c>
      <c r="H27" s="59">
        <v>0</v>
      </c>
      <c r="I27" s="59"/>
    </row>
    <row r="28" spans="1:17" ht="20.25" customHeight="1" x14ac:dyDescent="0.2">
      <c r="A28" s="61" t="s">
        <v>323</v>
      </c>
      <c r="B28" s="61"/>
      <c r="C28" s="62">
        <v>10000</v>
      </c>
      <c r="D28" s="62">
        <v>0</v>
      </c>
      <c r="E28" s="62">
        <v>0</v>
      </c>
      <c r="F28" s="62">
        <v>0</v>
      </c>
      <c r="G28" s="62">
        <v>0</v>
      </c>
      <c r="H28" s="62">
        <v>0</v>
      </c>
      <c r="I28" s="59">
        <f t="shared" si="0"/>
        <v>0</v>
      </c>
    </row>
    <row r="29" spans="1:17" ht="20.25" customHeight="1" x14ac:dyDescent="0.2">
      <c r="A29" t="s">
        <v>213</v>
      </c>
      <c r="B29" t="s">
        <v>338</v>
      </c>
      <c r="C29" s="59">
        <v>10000</v>
      </c>
      <c r="D29" s="59">
        <v>1560.3</v>
      </c>
      <c r="E29" s="59">
        <v>1500</v>
      </c>
      <c r="F29" s="59">
        <v>1678.3991070000002</v>
      </c>
      <c r="G29" s="59">
        <v>0</v>
      </c>
      <c r="H29" s="59">
        <v>1678.3991070000002</v>
      </c>
      <c r="I29" s="59">
        <f t="shared" si="0"/>
        <v>1678.3991070000002</v>
      </c>
    </row>
    <row r="30" spans="1:17" ht="20.25" customHeight="1" x14ac:dyDescent="0.2">
      <c r="A30" s="61" t="s">
        <v>339</v>
      </c>
      <c r="B30" s="61"/>
      <c r="C30" s="62">
        <v>10000</v>
      </c>
      <c r="D30" s="62">
        <v>1560.3</v>
      </c>
      <c r="E30" s="62">
        <v>1500</v>
      </c>
      <c r="F30" s="62">
        <v>1678.3991070000002</v>
      </c>
      <c r="G30" s="62">
        <v>0</v>
      </c>
      <c r="H30" s="62">
        <v>1678.3991070000002</v>
      </c>
      <c r="I30" s="59">
        <f t="shared" si="0"/>
        <v>1678.3991070000002</v>
      </c>
    </row>
    <row r="31" spans="1:17" ht="20.25" customHeight="1" x14ac:dyDescent="0.2">
      <c r="A31" t="s">
        <v>83</v>
      </c>
      <c r="B31" t="s">
        <v>216</v>
      </c>
      <c r="C31" s="59">
        <v>30000</v>
      </c>
      <c r="D31" s="59">
        <v>31500</v>
      </c>
      <c r="E31" s="59">
        <v>30000</v>
      </c>
      <c r="F31" s="59">
        <v>29756.100000000002</v>
      </c>
      <c r="G31" s="59">
        <v>29756.100000000002</v>
      </c>
      <c r="H31" s="59">
        <v>0</v>
      </c>
      <c r="I31" s="59"/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B32" t="s">
        <v>302</v>
      </c>
      <c r="C32" s="59">
        <v>10000</v>
      </c>
      <c r="D32" s="59">
        <v>0</v>
      </c>
      <c r="E32" s="59">
        <v>5000</v>
      </c>
      <c r="F32" s="59">
        <v>0</v>
      </c>
      <c r="G32" s="59">
        <v>0</v>
      </c>
      <c r="H32" s="59">
        <v>0</v>
      </c>
      <c r="I32" s="59">
        <f t="shared" si="0"/>
        <v>0</v>
      </c>
      <c r="K32" s="68"/>
      <c r="L32" s="68"/>
      <c r="M32" s="68"/>
    </row>
    <row r="33" spans="1:16" ht="20.25" customHeight="1" x14ac:dyDescent="0.2">
      <c r="B33" t="s">
        <v>354</v>
      </c>
      <c r="C33" s="59">
        <v>5000</v>
      </c>
      <c r="D33" s="59">
        <v>5250</v>
      </c>
      <c r="E33" s="59">
        <v>5000</v>
      </c>
      <c r="F33" s="59">
        <v>4959.3500000000004</v>
      </c>
      <c r="G33" s="59">
        <v>4959.3500000000004</v>
      </c>
      <c r="H33" s="59">
        <v>0</v>
      </c>
      <c r="I33" s="59">
        <f t="shared" si="0"/>
        <v>0</v>
      </c>
      <c r="K33" s="68"/>
      <c r="L33" s="68"/>
      <c r="M33" s="68"/>
    </row>
    <row r="34" spans="1:16" ht="20.25" customHeight="1" x14ac:dyDescent="0.2">
      <c r="A34" s="61" t="s">
        <v>230</v>
      </c>
      <c r="B34" s="61"/>
      <c r="C34" s="62">
        <v>45000</v>
      </c>
      <c r="D34" s="62">
        <v>36750</v>
      </c>
      <c r="E34" s="62">
        <v>40000</v>
      </c>
      <c r="F34" s="62">
        <v>34715.450000000004</v>
      </c>
      <c r="G34" s="62">
        <v>34715.450000000004</v>
      </c>
      <c r="H34" s="62">
        <v>0</v>
      </c>
      <c r="I34" s="59">
        <f t="shared" si="0"/>
        <v>0</v>
      </c>
      <c r="J34" s="63"/>
      <c r="K34" s="68"/>
      <c r="L34" s="68"/>
      <c r="M34" s="68"/>
      <c r="P34" s="60"/>
    </row>
    <row r="35" spans="1:16" ht="20.25" customHeight="1" x14ac:dyDescent="0.2">
      <c r="A35" t="s">
        <v>84</v>
      </c>
      <c r="B35" t="s">
        <v>179</v>
      </c>
      <c r="C35" s="59">
        <v>8000</v>
      </c>
      <c r="D35" s="59">
        <v>8400</v>
      </c>
      <c r="E35" s="59">
        <v>8000</v>
      </c>
      <c r="F35" s="59">
        <v>9499.6</v>
      </c>
      <c r="G35" s="59">
        <v>1765</v>
      </c>
      <c r="H35" s="59">
        <v>7734.6</v>
      </c>
      <c r="I35" s="59">
        <f t="shared" si="0"/>
        <v>7734.6</v>
      </c>
    </row>
    <row r="36" spans="1:16" ht="20.25" customHeight="1" x14ac:dyDescent="0.2">
      <c r="A36" s="61" t="s">
        <v>190</v>
      </c>
      <c r="B36" s="61"/>
      <c r="C36" s="62">
        <v>8000</v>
      </c>
      <c r="D36" s="62">
        <v>8400</v>
      </c>
      <c r="E36" s="62">
        <v>8000</v>
      </c>
      <c r="F36" s="62">
        <v>9499.6</v>
      </c>
      <c r="G36" s="62">
        <v>1765</v>
      </c>
      <c r="H36" s="62">
        <v>7734.6</v>
      </c>
      <c r="I36" s="59">
        <f t="shared" si="0"/>
        <v>7734.6</v>
      </c>
    </row>
    <row r="37" spans="1:16" ht="20.25" customHeight="1" x14ac:dyDescent="0.2">
      <c r="A37" t="s">
        <v>197</v>
      </c>
      <c r="B37" t="s">
        <v>322</v>
      </c>
      <c r="C37" s="59">
        <v>10000</v>
      </c>
      <c r="D37" s="59">
        <v>0</v>
      </c>
      <c r="E37" s="59">
        <v>0</v>
      </c>
      <c r="F37" s="59">
        <v>0</v>
      </c>
      <c r="G37" s="59">
        <v>0</v>
      </c>
      <c r="H37" s="59">
        <v>0</v>
      </c>
      <c r="I37" s="59">
        <f t="shared" si="0"/>
        <v>0</v>
      </c>
    </row>
    <row r="38" spans="1:16" ht="20.25" customHeight="1" x14ac:dyDescent="0.2">
      <c r="A38" s="61" t="s">
        <v>200</v>
      </c>
      <c r="B38" s="61"/>
      <c r="C38" s="62">
        <v>10000</v>
      </c>
      <c r="D38" s="62">
        <v>0</v>
      </c>
      <c r="E38" s="62">
        <v>0</v>
      </c>
      <c r="F38" s="62">
        <v>0</v>
      </c>
      <c r="G38" s="62">
        <v>0</v>
      </c>
      <c r="H38" s="62">
        <v>0</v>
      </c>
      <c r="I38" s="59">
        <f t="shared" si="0"/>
        <v>0</v>
      </c>
    </row>
    <row r="39" spans="1:16" ht="20.25" customHeight="1" x14ac:dyDescent="0.2">
      <c r="A39" t="s">
        <v>127</v>
      </c>
      <c r="B39" t="s">
        <v>147</v>
      </c>
      <c r="C39" s="59">
        <v>53000</v>
      </c>
      <c r="D39" s="59">
        <v>52500</v>
      </c>
      <c r="E39" s="59">
        <v>50000</v>
      </c>
      <c r="F39" s="59">
        <v>59372.5</v>
      </c>
      <c r="G39" s="59">
        <v>59372.5</v>
      </c>
      <c r="H39" s="59">
        <v>0</v>
      </c>
      <c r="I39" s="59">
        <f t="shared" si="0"/>
        <v>0</v>
      </c>
      <c r="J39" s="59"/>
    </row>
    <row r="40" spans="1:16" ht="20.25" customHeight="1" x14ac:dyDescent="0.2">
      <c r="A40" s="61" t="s">
        <v>231</v>
      </c>
      <c r="B40" s="61"/>
      <c r="C40" s="62">
        <v>53000</v>
      </c>
      <c r="D40" s="62">
        <v>52500</v>
      </c>
      <c r="E40" s="62">
        <v>50000</v>
      </c>
      <c r="F40" s="62">
        <v>59372.5</v>
      </c>
      <c r="G40" s="62">
        <v>59372.5</v>
      </c>
      <c r="H40" s="62">
        <v>0</v>
      </c>
      <c r="I40" s="59">
        <f t="shared" si="0"/>
        <v>0</v>
      </c>
    </row>
    <row r="41" spans="1:16" ht="20.25" customHeight="1" x14ac:dyDescent="0.2">
      <c r="A41" t="s">
        <v>286</v>
      </c>
      <c r="B41" t="s">
        <v>354</v>
      </c>
      <c r="C41" s="59">
        <v>15000</v>
      </c>
      <c r="D41" s="59">
        <v>15750</v>
      </c>
      <c r="E41" s="59">
        <v>15000</v>
      </c>
      <c r="F41" s="59">
        <v>14878.050000000001</v>
      </c>
      <c r="G41" s="59">
        <v>0</v>
      </c>
      <c r="H41" s="59">
        <v>14878.050000000001</v>
      </c>
      <c r="I41" s="59"/>
    </row>
    <row r="42" spans="1:16" ht="20.25" customHeight="1" x14ac:dyDescent="0.2">
      <c r="A42" s="61" t="s">
        <v>340</v>
      </c>
      <c r="B42" s="61"/>
      <c r="C42" s="62">
        <v>15000</v>
      </c>
      <c r="D42" s="62">
        <v>15750</v>
      </c>
      <c r="E42" s="62">
        <v>15000</v>
      </c>
      <c r="F42" s="62">
        <v>14878.050000000001</v>
      </c>
      <c r="G42" s="62">
        <v>0</v>
      </c>
      <c r="H42" s="62">
        <v>14878.050000000001</v>
      </c>
      <c r="I42" s="59">
        <f t="shared" si="0"/>
        <v>14878.050000000001</v>
      </c>
    </row>
    <row r="43" spans="1:16" ht="20.25" customHeight="1" x14ac:dyDescent="0.2">
      <c r="A43" t="s">
        <v>96</v>
      </c>
      <c r="C43" s="59">
        <v>759206</v>
      </c>
      <c r="D43" s="59">
        <v>305063.84999999998</v>
      </c>
      <c r="E43" s="59">
        <v>461906</v>
      </c>
      <c r="F43" s="59">
        <v>369840.98510699999</v>
      </c>
      <c r="G43" s="59">
        <v>295170.81230000005</v>
      </c>
      <c r="H43" s="59">
        <v>74670.172806999995</v>
      </c>
      <c r="I43" s="59"/>
    </row>
    <row r="44" spans="1:16" ht="20.25" customHeight="1" x14ac:dyDescent="0.2">
      <c r="C44"/>
      <c r="I44" s="59">
        <f t="shared" si="0"/>
        <v>0</v>
      </c>
    </row>
    <row r="45" spans="1:16" ht="20.25" customHeight="1" x14ac:dyDescent="0.2">
      <c r="C45"/>
      <c r="I45" s="59">
        <f t="shared" si="0"/>
        <v>0</v>
      </c>
    </row>
    <row r="46" spans="1:16" ht="20.25" customHeight="1" x14ac:dyDescent="0.2">
      <c r="C46"/>
      <c r="I46" s="69"/>
      <c r="J46" s="69">
        <v>74000</v>
      </c>
    </row>
    <row r="47" spans="1:16" ht="20.25" customHeight="1" x14ac:dyDescent="0.2">
      <c r="C47"/>
      <c r="I47" s="59">
        <f t="shared" si="0"/>
        <v>0</v>
      </c>
    </row>
    <row r="48" spans="1:16" ht="20.25" customHeight="1" x14ac:dyDescent="0.2">
      <c r="C48"/>
      <c r="I48" s="59">
        <f t="shared" si="0"/>
        <v>0</v>
      </c>
    </row>
    <row r="49" spans="3:16" ht="20.25" customHeight="1" x14ac:dyDescent="0.2">
      <c r="C49"/>
      <c r="I49" s="69"/>
      <c r="J49" s="70"/>
    </row>
    <row r="50" spans="3:16" ht="20.25" customHeight="1" x14ac:dyDescent="0.2">
      <c r="C50"/>
      <c r="I50" s="59"/>
    </row>
    <row r="51" spans="3:16" ht="20.25" customHeight="1" x14ac:dyDescent="0.2">
      <c r="C51"/>
      <c r="I51" s="59">
        <f t="shared" si="0"/>
        <v>0</v>
      </c>
      <c r="J51" s="59"/>
      <c r="M51">
        <v>102.14</v>
      </c>
    </row>
    <row r="52" spans="3:16" ht="20.25" customHeight="1" x14ac:dyDescent="0.2">
      <c r="C52"/>
      <c r="I52" s="59">
        <f t="shared" si="0"/>
        <v>0</v>
      </c>
      <c r="M52">
        <v>3300</v>
      </c>
    </row>
    <row r="53" spans="3:16" ht="20.25" customHeight="1" x14ac:dyDescent="0.2">
      <c r="C53"/>
      <c r="I53" s="59"/>
      <c r="M53">
        <f>+M52/M51</f>
        <v>32.308596044644602</v>
      </c>
    </row>
    <row r="54" spans="3:16" ht="20.25" customHeight="1" x14ac:dyDescent="0.2">
      <c r="C54"/>
      <c r="I54" s="59">
        <f t="shared" si="0"/>
        <v>0</v>
      </c>
    </row>
    <row r="55" spans="3:16" ht="20.25" customHeight="1" x14ac:dyDescent="0.2">
      <c r="C55"/>
      <c r="I55" s="59">
        <f t="shared" si="0"/>
        <v>0</v>
      </c>
      <c r="J55" s="59"/>
      <c r="K55" s="68"/>
      <c r="L55" s="68"/>
      <c r="M55" s="68">
        <v>114.47</v>
      </c>
    </row>
    <row r="56" spans="3:16" ht="20.25" customHeight="1" x14ac:dyDescent="0.2">
      <c r="C56"/>
      <c r="I56" s="69">
        <f>H56-J56</f>
        <v>-166000</v>
      </c>
      <c r="J56" s="69">
        <v>166000</v>
      </c>
      <c r="M56">
        <f>+M55*32.2</f>
        <v>3685.9340000000002</v>
      </c>
    </row>
    <row r="57" spans="3:16" ht="20.25" customHeight="1" x14ac:dyDescent="0.2">
      <c r="C57"/>
      <c r="I57" s="59"/>
      <c r="J57" s="59"/>
      <c r="K57" s="68"/>
      <c r="L57" s="68"/>
      <c r="M57" s="68">
        <f>+M56-3300</f>
        <v>385.9340000000002</v>
      </c>
      <c r="P57" s="60"/>
    </row>
    <row r="58" spans="3:16" ht="20.25" customHeight="1" x14ac:dyDescent="0.2">
      <c r="C58"/>
      <c r="I58" s="59">
        <f t="shared" si="0"/>
        <v>0</v>
      </c>
    </row>
    <row r="59" spans="3:16" ht="20.25" customHeight="1" x14ac:dyDescent="0.2">
      <c r="C59"/>
      <c r="I59" s="59">
        <f t="shared" si="0"/>
        <v>0</v>
      </c>
      <c r="J59" s="59"/>
    </row>
    <row r="60" spans="3:16" ht="20.25" customHeight="1" x14ac:dyDescent="0.2">
      <c r="C60"/>
      <c r="I60" s="59">
        <f t="shared" si="0"/>
        <v>0</v>
      </c>
    </row>
    <row r="61" spans="3:16" ht="20.25" customHeight="1" x14ac:dyDescent="0.2">
      <c r="C61"/>
      <c r="I61" s="59">
        <f t="shared" si="0"/>
        <v>0</v>
      </c>
    </row>
    <row r="62" spans="3:16" ht="20.25" customHeight="1" x14ac:dyDescent="0.2">
      <c r="C62"/>
      <c r="I62" s="59">
        <f t="shared" si="0"/>
        <v>0</v>
      </c>
    </row>
    <row r="63" spans="3:16" ht="20.25" customHeight="1" x14ac:dyDescent="0.2">
      <c r="C63"/>
      <c r="I63" s="59"/>
    </row>
    <row r="64" spans="3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-31537.704385999969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-31537.704385999969</v>
      </c>
      <c r="J79">
        <v>16</v>
      </c>
      <c r="K79" s="58">
        <f>+I79*0.9779</f>
        <v>-30840.721119069371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-1971.106524124998</v>
      </c>
      <c r="K81" s="58">
        <f>+K79*85</f>
        <v>-2621461.2951208963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-2621.4612951208965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160</v>
      </c>
      <c r="E119" t="s">
        <v>161</v>
      </c>
      <c r="F119" t="s">
        <v>157</v>
      </c>
      <c r="G119" t="s">
        <v>162</v>
      </c>
      <c r="I119" t="s">
        <v>166</v>
      </c>
    </row>
    <row r="120" spans="1:9" x14ac:dyDescent="0.2">
      <c r="B120" s="64" t="s">
        <v>156</v>
      </c>
      <c r="C120" t="s">
        <v>155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164</v>
      </c>
      <c r="B122">
        <v>20700</v>
      </c>
      <c r="C122" s="58">
        <v>424374</v>
      </c>
    </row>
    <row r="123" spans="1:9" x14ac:dyDescent="0.2">
      <c r="A123" s="64" t="s">
        <v>164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9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9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9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G7" sqref="G7"/>
    </sheetView>
  </sheetViews>
  <sheetFormatPr defaultRowHeight="14.25" x14ac:dyDescent="0.2"/>
  <cols>
    <col min="1" max="1" width="17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151</v>
      </c>
    </row>
    <row r="3" spans="1:12" x14ac:dyDescent="0.2">
      <c r="A3" s="57" t="s">
        <v>29</v>
      </c>
      <c r="B3" t="s">
        <v>151</v>
      </c>
    </row>
    <row r="4" spans="1:12" x14ac:dyDescent="0.2">
      <c r="A4" s="57" t="s">
        <v>42</v>
      </c>
      <c r="B4" t="s">
        <v>169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150</v>
      </c>
      <c r="C6" t="s">
        <v>159</v>
      </c>
      <c r="D6" t="s">
        <v>152</v>
      </c>
      <c r="E6" t="s">
        <v>170</v>
      </c>
      <c r="F6" t="s">
        <v>154</v>
      </c>
      <c r="G6" t="s">
        <v>140</v>
      </c>
    </row>
    <row r="7" spans="1:12" ht="20.25" customHeight="1" x14ac:dyDescent="0.2">
      <c r="A7" t="s">
        <v>172</v>
      </c>
      <c r="B7" s="59">
        <v>130000</v>
      </c>
      <c r="C7" s="59">
        <v>52500</v>
      </c>
      <c r="D7" s="59">
        <v>130000</v>
      </c>
      <c r="E7" s="59">
        <v>121678.70000000001</v>
      </c>
      <c r="F7" s="59">
        <v>0</v>
      </c>
      <c r="G7" s="59">
        <v>121678.70000000001</v>
      </c>
    </row>
    <row r="8" spans="1:12" ht="20.25" customHeight="1" x14ac:dyDescent="0.2">
      <c r="A8" t="s">
        <v>168</v>
      </c>
      <c r="B8" s="59">
        <v>90000</v>
      </c>
      <c r="C8" s="59">
        <v>94500</v>
      </c>
      <c r="D8" s="59">
        <v>90000</v>
      </c>
      <c r="E8" s="59">
        <v>79209.899999999994</v>
      </c>
      <c r="F8" s="59">
        <v>13655</v>
      </c>
      <c r="G8" s="59">
        <v>65554.899999999994</v>
      </c>
    </row>
    <row r="9" spans="1:12" ht="20.25" customHeight="1" x14ac:dyDescent="0.2">
      <c r="A9" t="s">
        <v>81</v>
      </c>
      <c r="B9" s="59">
        <v>160363</v>
      </c>
      <c r="C9" s="59">
        <v>168381.15</v>
      </c>
      <c r="D9" s="59">
        <v>160363</v>
      </c>
      <c r="E9" s="59">
        <v>168020.33325000003</v>
      </c>
      <c r="F9" s="59">
        <v>62865.000000000007</v>
      </c>
      <c r="G9" s="59">
        <v>105155.33325000003</v>
      </c>
    </row>
    <row r="10" spans="1:12" ht="20.25" customHeight="1" x14ac:dyDescent="0.2">
      <c r="A10" t="s">
        <v>80</v>
      </c>
      <c r="B10" s="59">
        <v>263520</v>
      </c>
      <c r="C10" s="59">
        <v>264982.2</v>
      </c>
      <c r="D10" s="59">
        <v>257293</v>
      </c>
      <c r="E10" s="59">
        <v>272379.97721000004</v>
      </c>
      <c r="F10" s="59">
        <v>270190.44721000001</v>
      </c>
      <c r="G10" s="59">
        <v>2189.5300000000007</v>
      </c>
    </row>
    <row r="11" spans="1:12" ht="20.25" customHeight="1" x14ac:dyDescent="0.2">
      <c r="A11" t="s">
        <v>271</v>
      </c>
      <c r="B11" s="59">
        <v>320000</v>
      </c>
      <c r="C11" s="59">
        <v>336000</v>
      </c>
      <c r="D11" s="59">
        <v>320000</v>
      </c>
      <c r="E11" s="59">
        <v>355396.80000000005</v>
      </c>
      <c r="F11" s="59">
        <v>72224.900000000009</v>
      </c>
      <c r="G11" s="59">
        <v>283171.90000000002</v>
      </c>
      <c r="L11">
        <f>76*2500</f>
        <v>190000</v>
      </c>
    </row>
    <row r="12" spans="1:12" ht="20.25" customHeight="1" x14ac:dyDescent="0.2">
      <c r="A12" t="s">
        <v>120</v>
      </c>
      <c r="B12" s="59">
        <v>9000</v>
      </c>
      <c r="C12" s="59">
        <v>6300</v>
      </c>
      <c r="D12" s="59">
        <v>9000</v>
      </c>
      <c r="E12" s="59">
        <v>6957.0600000000013</v>
      </c>
      <c r="F12" s="59">
        <v>6957.0600000000013</v>
      </c>
      <c r="G12" s="59">
        <v>0</v>
      </c>
    </row>
    <row r="13" spans="1:12" ht="20.25" customHeight="1" x14ac:dyDescent="0.2">
      <c r="A13" t="s">
        <v>88</v>
      </c>
      <c r="B13" s="59">
        <v>10000</v>
      </c>
      <c r="C13" s="59">
        <v>10500</v>
      </c>
      <c r="D13" s="59">
        <v>10000</v>
      </c>
      <c r="E13" s="59">
        <v>12433.3</v>
      </c>
      <c r="F13" s="59">
        <v>0</v>
      </c>
      <c r="G13" s="59">
        <v>12433.3</v>
      </c>
    </row>
    <row r="14" spans="1:12" ht="20.25" customHeight="1" x14ac:dyDescent="0.2">
      <c r="A14" t="s">
        <v>96</v>
      </c>
      <c r="B14" s="59">
        <v>982883</v>
      </c>
      <c r="C14" s="59">
        <v>933163.35000000009</v>
      </c>
      <c r="D14" s="59">
        <v>976656</v>
      </c>
      <c r="E14" s="59">
        <v>1016076.0704600002</v>
      </c>
      <c r="F14" s="59">
        <v>425892.40721000003</v>
      </c>
      <c r="G14" s="59">
        <v>590183.6632500001</v>
      </c>
    </row>
    <row r="15" spans="1:12" ht="20.25" customHeight="1" x14ac:dyDescent="0.2">
      <c r="C15"/>
    </row>
    <row r="16" spans="1:12" ht="20.25" customHeight="1" x14ac:dyDescent="0.2">
      <c r="C16"/>
    </row>
    <row r="17" spans="3:3" ht="20.25" customHeight="1" x14ac:dyDescent="0.2">
      <c r="C17"/>
    </row>
    <row r="18" spans="3:3" ht="20.25" customHeight="1" x14ac:dyDescent="0.2">
      <c r="C18"/>
    </row>
    <row r="19" spans="3:3" ht="20.25" customHeight="1" x14ac:dyDescent="0.2">
      <c r="C19"/>
    </row>
    <row r="20" spans="3:3" ht="20.25" customHeight="1" x14ac:dyDescent="0.2">
      <c r="C20"/>
    </row>
    <row r="21" spans="3:3" ht="20.25" customHeight="1" x14ac:dyDescent="0.2">
      <c r="C21"/>
    </row>
    <row r="22" spans="3:3" ht="20.25" customHeight="1" x14ac:dyDescent="0.2">
      <c r="C22"/>
    </row>
    <row r="23" spans="3:3" ht="20.25" customHeight="1" x14ac:dyDescent="0.2">
      <c r="C23"/>
    </row>
    <row r="24" spans="3:3" ht="20.25" customHeight="1" x14ac:dyDescent="0.2">
      <c r="C24"/>
    </row>
    <row r="25" spans="3:3" ht="20.25" customHeight="1" x14ac:dyDescent="0.2">
      <c r="C25"/>
    </row>
    <row r="26" spans="3:3" ht="20.25" customHeight="1" x14ac:dyDescent="0.2">
      <c r="C26"/>
    </row>
    <row r="27" spans="3:3" ht="20.25" customHeight="1" x14ac:dyDescent="0.2">
      <c r="C27"/>
    </row>
    <row r="28" spans="3:3" ht="20.25" customHeight="1" x14ac:dyDescent="0.2">
      <c r="C28"/>
    </row>
    <row r="29" spans="3:3" ht="15.75" customHeight="1" x14ac:dyDescent="0.2">
      <c r="C29"/>
    </row>
    <row r="30" spans="3:3" ht="15.75" customHeight="1" x14ac:dyDescent="0.2">
      <c r="C30"/>
    </row>
    <row r="31" spans="3:3" ht="15.75" customHeight="1" x14ac:dyDescent="0.2">
      <c r="C31"/>
    </row>
    <row r="32" spans="3:3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223</v>
      </c>
      <c r="B37" s="58">
        <v>1287052</v>
      </c>
      <c r="C37"/>
      <c r="G37" s="59"/>
    </row>
    <row r="38" spans="1:9" ht="20.25" customHeight="1" x14ac:dyDescent="0.2">
      <c r="A38" t="s">
        <v>175</v>
      </c>
      <c r="B38" s="65">
        <f>++B22+B37</f>
        <v>1287052</v>
      </c>
      <c r="C38"/>
      <c r="G38" s="59"/>
    </row>
    <row r="39" spans="1:9" ht="20.25" customHeight="1" x14ac:dyDescent="0.2">
      <c r="A39" t="s">
        <v>135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180</v>
      </c>
      <c r="B41" s="59">
        <f>+B22+B37+B39+B29</f>
        <v>1287052</v>
      </c>
      <c r="C41" s="59">
        <f t="shared" ref="C41:G41" si="0">+C22+C37+C39+C29</f>
        <v>0</v>
      </c>
      <c r="D41" s="59">
        <f>+D22+D37+D39+D29</f>
        <v>0</v>
      </c>
      <c r="E41" s="59">
        <f t="shared" si="0"/>
        <v>0</v>
      </c>
      <c r="F41" s="59">
        <f t="shared" si="0"/>
        <v>0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-1712948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0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0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2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zoomScale="85" zoomScaleNormal="85" workbookViewId="0">
      <selection activeCell="D11" sqref="D11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151</v>
      </c>
    </row>
    <row r="2" spans="1:11" x14ac:dyDescent="0.2">
      <c r="A2" s="57" t="s">
        <v>29</v>
      </c>
      <c r="B2" t="s">
        <v>63</v>
      </c>
    </row>
    <row r="4" spans="1:11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154</v>
      </c>
      <c r="G4" t="s">
        <v>140</v>
      </c>
      <c r="I4" t="s">
        <v>212</v>
      </c>
    </row>
    <row r="5" spans="1:11" ht="20.25" customHeight="1" x14ac:dyDescent="0.2">
      <c r="A5" t="s">
        <v>112</v>
      </c>
      <c r="B5" t="s">
        <v>139</v>
      </c>
      <c r="C5" s="59">
        <v>503</v>
      </c>
      <c r="D5" s="59">
        <v>0</v>
      </c>
      <c r="E5" s="59">
        <v>503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279</v>
      </c>
      <c r="B6" s="61"/>
      <c r="C6" s="62">
        <v>503</v>
      </c>
      <c r="D6" s="62">
        <v>0</v>
      </c>
      <c r="E6" s="62">
        <v>503</v>
      </c>
      <c r="F6" s="62">
        <v>0</v>
      </c>
      <c r="G6" s="62">
        <v>0</v>
      </c>
      <c r="H6" s="59">
        <f t="shared" ref="H6:H68" si="0">G6</f>
        <v>0</v>
      </c>
    </row>
    <row r="7" spans="1:11" ht="20.25" customHeight="1" x14ac:dyDescent="0.2">
      <c r="A7" t="s">
        <v>80</v>
      </c>
      <c r="B7" t="s">
        <v>139</v>
      </c>
      <c r="C7" s="59">
        <v>3054</v>
      </c>
      <c r="D7" s="59">
        <v>252</v>
      </c>
      <c r="E7" s="59">
        <v>2529</v>
      </c>
      <c r="F7" s="59">
        <v>251.46</v>
      </c>
      <c r="G7" s="59">
        <v>0</v>
      </c>
      <c r="H7" s="59">
        <f t="shared" si="0"/>
        <v>0</v>
      </c>
    </row>
    <row r="8" spans="1:11" ht="20.25" customHeight="1" x14ac:dyDescent="0.2">
      <c r="B8" t="s">
        <v>107</v>
      </c>
      <c r="C8" s="59">
        <v>8000</v>
      </c>
      <c r="D8" s="59">
        <v>5250</v>
      </c>
      <c r="E8" s="59">
        <v>5000</v>
      </c>
      <c r="F8" s="59">
        <v>5518.15</v>
      </c>
      <c r="G8" s="59">
        <v>0</v>
      </c>
      <c r="H8" s="59"/>
    </row>
    <row r="9" spans="1:11" ht="20.25" customHeight="1" x14ac:dyDescent="0.2">
      <c r="A9" s="61" t="s">
        <v>153</v>
      </c>
      <c r="B9" s="61"/>
      <c r="C9" s="62">
        <v>11054</v>
      </c>
      <c r="D9" s="62">
        <v>5502</v>
      </c>
      <c r="E9" s="62">
        <v>7529</v>
      </c>
      <c r="F9" s="62">
        <v>5769.61</v>
      </c>
      <c r="G9" s="62">
        <v>0</v>
      </c>
      <c r="H9" s="59">
        <f t="shared" si="0"/>
        <v>0</v>
      </c>
    </row>
    <row r="10" spans="1:11" ht="20.25" customHeight="1" x14ac:dyDescent="0.2">
      <c r="A10" t="s">
        <v>120</v>
      </c>
      <c r="B10" t="s">
        <v>109</v>
      </c>
      <c r="C10" s="59">
        <v>25000</v>
      </c>
      <c r="D10" s="59">
        <v>26250</v>
      </c>
      <c r="E10" s="59">
        <v>25000</v>
      </c>
      <c r="F10" s="59">
        <v>26892.25</v>
      </c>
      <c r="G10" s="59">
        <v>0</v>
      </c>
      <c r="H10" s="59">
        <f t="shared" si="0"/>
        <v>0</v>
      </c>
    </row>
    <row r="11" spans="1:11" ht="20.25" customHeight="1" x14ac:dyDescent="0.2">
      <c r="B11" t="s">
        <v>107</v>
      </c>
      <c r="C11" s="59">
        <v>13000</v>
      </c>
      <c r="D11" s="59">
        <v>13156.5</v>
      </c>
      <c r="E11" s="59">
        <v>12530</v>
      </c>
      <c r="F11" s="59">
        <v>14107.883900000001</v>
      </c>
      <c r="G11" s="59">
        <v>0</v>
      </c>
      <c r="H11" s="59"/>
    </row>
    <row r="12" spans="1:11" ht="20.25" customHeight="1" x14ac:dyDescent="0.2">
      <c r="B12" t="s">
        <v>79</v>
      </c>
      <c r="C12" s="59">
        <v>11000</v>
      </c>
      <c r="D12" s="59">
        <v>11550</v>
      </c>
      <c r="E12" s="59">
        <v>11000</v>
      </c>
      <c r="F12" s="59">
        <v>12139.929999999998</v>
      </c>
      <c r="G12" s="59">
        <v>0</v>
      </c>
      <c r="H12" s="59">
        <f t="shared" si="0"/>
        <v>0</v>
      </c>
      <c r="I12" s="66"/>
    </row>
    <row r="13" spans="1:11" ht="20.25" customHeight="1" x14ac:dyDescent="0.2">
      <c r="A13" s="61" t="s">
        <v>186</v>
      </c>
      <c r="B13" s="61"/>
      <c r="C13" s="62">
        <v>49000</v>
      </c>
      <c r="D13" s="62">
        <v>50956.5</v>
      </c>
      <c r="E13" s="62">
        <v>48530</v>
      </c>
      <c r="F13" s="62">
        <v>53140.063900000001</v>
      </c>
      <c r="G13" s="62">
        <v>0</v>
      </c>
      <c r="H13" s="59">
        <f t="shared" si="0"/>
        <v>0</v>
      </c>
    </row>
    <row r="14" spans="1:11" ht="20.25" customHeight="1" x14ac:dyDescent="0.2">
      <c r="A14" t="s">
        <v>99</v>
      </c>
      <c r="B14" t="s">
        <v>93</v>
      </c>
      <c r="C14" s="59">
        <v>437878</v>
      </c>
      <c r="D14" s="59">
        <v>458196.9</v>
      </c>
      <c r="E14" s="59">
        <v>436378</v>
      </c>
      <c r="F14" s="59">
        <v>20359</v>
      </c>
      <c r="G14" s="59">
        <v>449048.45082000003</v>
      </c>
      <c r="H14" s="59">
        <f t="shared" si="0"/>
        <v>449048.45082000003</v>
      </c>
    </row>
    <row r="15" spans="1:11" ht="20.25" customHeight="1" x14ac:dyDescent="0.2">
      <c r="A15" s="61" t="s">
        <v>593</v>
      </c>
      <c r="B15" s="61"/>
      <c r="C15" s="62">
        <v>437878</v>
      </c>
      <c r="D15" s="62">
        <v>458196.9</v>
      </c>
      <c r="E15" s="62">
        <v>436378</v>
      </c>
      <c r="F15" s="62">
        <v>20359</v>
      </c>
      <c r="G15" s="62">
        <v>449048.45082000003</v>
      </c>
      <c r="H15" s="59"/>
      <c r="I15" s="63"/>
      <c r="J15" s="63"/>
      <c r="K15" s="60"/>
    </row>
    <row r="16" spans="1:11" ht="20.25" customHeight="1" x14ac:dyDescent="0.2">
      <c r="A16" t="s">
        <v>96</v>
      </c>
      <c r="C16" s="59">
        <v>498435</v>
      </c>
      <c r="D16" s="59">
        <v>514655.4</v>
      </c>
      <c r="E16" s="59">
        <v>492940</v>
      </c>
      <c r="F16" s="59">
        <v>79268.673899999994</v>
      </c>
      <c r="G16" s="59">
        <v>449048.45082000003</v>
      </c>
      <c r="H16" s="59">
        <f t="shared" si="0"/>
        <v>449048.45082000003</v>
      </c>
    </row>
    <row r="17" spans="3:8" ht="20.25" customHeight="1" x14ac:dyDescent="0.2">
      <c r="C17"/>
      <c r="H17" s="59"/>
    </row>
    <row r="18" spans="3:8" ht="20.25" customHeight="1" x14ac:dyDescent="0.2">
      <c r="C18"/>
      <c r="H18" s="59">
        <f t="shared" si="0"/>
        <v>0</v>
      </c>
    </row>
    <row r="19" spans="3:8" ht="20.25" customHeight="1" x14ac:dyDescent="0.2">
      <c r="C19"/>
      <c r="H19" s="59">
        <f t="shared" si="0"/>
        <v>0</v>
      </c>
    </row>
    <row r="20" spans="3:8" ht="20.25" customHeight="1" x14ac:dyDescent="0.2">
      <c r="C20"/>
      <c r="H20" s="59">
        <f t="shared" si="0"/>
        <v>0</v>
      </c>
    </row>
    <row r="21" spans="3:8" ht="20.25" customHeight="1" x14ac:dyDescent="0.2">
      <c r="C21"/>
      <c r="H21" s="59">
        <f t="shared" si="0"/>
        <v>0</v>
      </c>
    </row>
    <row r="22" spans="3:8" ht="20.25" customHeight="1" x14ac:dyDescent="0.2">
      <c r="C22"/>
      <c r="H22" s="59"/>
    </row>
    <row r="23" spans="3:8" ht="20.25" customHeight="1" x14ac:dyDescent="0.2">
      <c r="C23"/>
      <c r="H23" s="59">
        <f t="shared" si="0"/>
        <v>0</v>
      </c>
    </row>
    <row r="24" spans="3:8" ht="20.25" customHeight="1" x14ac:dyDescent="0.2">
      <c r="C24"/>
      <c r="H24" s="59"/>
    </row>
    <row r="25" spans="3:8" ht="20.25" customHeight="1" x14ac:dyDescent="0.2">
      <c r="C25"/>
      <c r="H25" s="59">
        <f t="shared" si="0"/>
        <v>0</v>
      </c>
    </row>
    <row r="26" spans="3:8" ht="20.25" customHeight="1" x14ac:dyDescent="0.2">
      <c r="C26"/>
      <c r="H26" s="59"/>
    </row>
    <row r="27" spans="3:8" ht="20.25" customHeight="1" x14ac:dyDescent="0.2">
      <c r="C27"/>
      <c r="H27" s="59">
        <f t="shared" si="0"/>
        <v>0</v>
      </c>
    </row>
    <row r="28" spans="3:8" ht="20.25" customHeight="1" x14ac:dyDescent="0.2">
      <c r="C28"/>
      <c r="H28" s="59">
        <f t="shared" si="0"/>
        <v>0</v>
      </c>
    </row>
    <row r="29" spans="3:8" ht="20.25" customHeight="1" x14ac:dyDescent="0.2">
      <c r="C29"/>
      <c r="H29" s="59">
        <f t="shared" si="0"/>
        <v>0</v>
      </c>
    </row>
    <row r="30" spans="3:8" ht="20.25" customHeight="1" x14ac:dyDescent="0.2">
      <c r="C30"/>
      <c r="H30" s="59"/>
    </row>
    <row r="31" spans="3:8" ht="20.25" customHeight="1" x14ac:dyDescent="0.2">
      <c r="C31"/>
      <c r="H31" s="59">
        <f t="shared" si="0"/>
        <v>0</v>
      </c>
    </row>
    <row r="32" spans="3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/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/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/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/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/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/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/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898096.90164000005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160</v>
      </c>
      <c r="E119" t="s">
        <v>161</v>
      </c>
      <c r="F119" t="s">
        <v>157</v>
      </c>
      <c r="G119" t="s">
        <v>162</v>
      </c>
      <c r="I119" t="s">
        <v>166</v>
      </c>
    </row>
    <row r="120" spans="1:10" x14ac:dyDescent="0.2">
      <c r="B120" s="64" t="s">
        <v>156</v>
      </c>
      <c r="C120" t="s">
        <v>155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164</v>
      </c>
      <c r="B122">
        <v>20700</v>
      </c>
      <c r="C122" s="58">
        <v>424374</v>
      </c>
    </row>
    <row r="123" spans="1:10" x14ac:dyDescent="0.2">
      <c r="A123" s="64" t="s">
        <v>164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F27" sqref="F27"/>
    </sheetView>
  </sheetViews>
  <sheetFormatPr defaultRowHeight="14.25" x14ac:dyDescent="0.2"/>
  <cols>
    <col min="1" max="1" width="35.375" customWidth="1"/>
    <col min="2" max="2" width="15.8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135</v>
      </c>
    </row>
    <row r="2" spans="1:11" x14ac:dyDescent="0.2">
      <c r="A2" s="57" t="s">
        <v>29</v>
      </c>
      <c r="B2" t="s">
        <v>151</v>
      </c>
      <c r="D2">
        <v>12</v>
      </c>
    </row>
    <row r="4" spans="1:11" x14ac:dyDescent="0.2">
      <c r="A4" s="57" t="s">
        <v>23</v>
      </c>
      <c r="B4" s="57" t="s">
        <v>42</v>
      </c>
      <c r="C4" t="s">
        <v>150</v>
      </c>
      <c r="D4" t="s">
        <v>159</v>
      </c>
      <c r="E4" t="s">
        <v>152</v>
      </c>
      <c r="F4" t="s">
        <v>170</v>
      </c>
      <c r="G4" t="s">
        <v>154</v>
      </c>
      <c r="H4" t="s">
        <v>140</v>
      </c>
    </row>
    <row r="5" spans="1:11" ht="20.25" customHeight="1" x14ac:dyDescent="0.2">
      <c r="A5" t="s">
        <v>83</v>
      </c>
      <c r="B5" t="s">
        <v>216</v>
      </c>
      <c r="C5" s="59">
        <v>30000</v>
      </c>
      <c r="D5" s="59">
        <v>31500</v>
      </c>
      <c r="E5" s="59">
        <v>30000</v>
      </c>
      <c r="F5" s="59">
        <v>29756.100000000002</v>
      </c>
      <c r="G5" s="59">
        <v>29756.100000000002</v>
      </c>
      <c r="H5" s="59">
        <v>0</v>
      </c>
      <c r="I5" s="59"/>
    </row>
    <row r="6" spans="1:11" ht="20.25" customHeight="1" x14ac:dyDescent="0.2">
      <c r="A6" s="61" t="s">
        <v>230</v>
      </c>
      <c r="B6" s="61"/>
      <c r="C6" s="62">
        <v>30000</v>
      </c>
      <c r="D6" s="62">
        <v>31500</v>
      </c>
      <c r="E6" s="62">
        <v>30000</v>
      </c>
      <c r="F6" s="62">
        <v>29756.100000000002</v>
      </c>
      <c r="G6" s="62">
        <v>29756.100000000002</v>
      </c>
      <c r="H6" s="62">
        <v>0</v>
      </c>
    </row>
    <row r="7" spans="1:11" ht="20.25" customHeight="1" x14ac:dyDescent="0.2">
      <c r="A7" t="s">
        <v>84</v>
      </c>
      <c r="B7" t="s">
        <v>179</v>
      </c>
      <c r="C7" s="59">
        <v>8000</v>
      </c>
      <c r="D7" s="59">
        <v>8400</v>
      </c>
      <c r="E7" s="59">
        <v>8000</v>
      </c>
      <c r="F7" s="59">
        <v>9499.6</v>
      </c>
      <c r="G7" s="59">
        <v>1765</v>
      </c>
      <c r="H7" s="59">
        <v>7734.6</v>
      </c>
      <c r="I7" s="59"/>
      <c r="J7" s="59"/>
      <c r="K7" s="59"/>
    </row>
    <row r="8" spans="1:11" ht="20.25" customHeight="1" x14ac:dyDescent="0.2">
      <c r="A8" s="61" t="s">
        <v>190</v>
      </c>
      <c r="B8" s="61"/>
      <c r="C8" s="62">
        <v>8000</v>
      </c>
      <c r="D8" s="62">
        <v>8400</v>
      </c>
      <c r="E8" s="62">
        <v>8000</v>
      </c>
      <c r="F8" s="62">
        <v>9499.6</v>
      </c>
      <c r="G8" s="62">
        <v>1765</v>
      </c>
      <c r="H8" s="62">
        <v>7734.6</v>
      </c>
      <c r="J8" s="59"/>
      <c r="K8" s="59"/>
    </row>
    <row r="9" spans="1:11" ht="20.25" customHeight="1" x14ac:dyDescent="0.2">
      <c r="A9" t="s">
        <v>96</v>
      </c>
      <c r="C9" s="59">
        <v>38000</v>
      </c>
      <c r="D9" s="59">
        <v>39900</v>
      </c>
      <c r="E9" s="59">
        <v>38000</v>
      </c>
      <c r="F9" s="59">
        <v>39255.700000000004</v>
      </c>
      <c r="G9" s="59">
        <v>31521.100000000002</v>
      </c>
      <c r="H9" s="59">
        <v>7734.6</v>
      </c>
      <c r="I9" s="59"/>
    </row>
    <row r="10" spans="1:11" ht="20.25" customHeight="1" x14ac:dyDescent="0.2">
      <c r="C10"/>
    </row>
    <row r="11" spans="1:11" ht="20.25" customHeight="1" x14ac:dyDescent="0.2">
      <c r="C11"/>
      <c r="I11" s="59"/>
    </row>
    <row r="12" spans="1:11" ht="20.25" customHeight="1" x14ac:dyDescent="0.2">
      <c r="C12"/>
      <c r="I12" s="59"/>
    </row>
    <row r="13" spans="1:11" ht="20.25" customHeight="1" x14ac:dyDescent="0.2">
      <c r="C13"/>
    </row>
    <row r="14" spans="1:11" ht="20.25" customHeight="1" x14ac:dyDescent="0.2">
      <c r="C14"/>
      <c r="I14" s="59"/>
    </row>
    <row r="15" spans="1:11" ht="20.25" customHeight="1" x14ac:dyDescent="0.2">
      <c r="C15"/>
    </row>
    <row r="16" spans="1:11" ht="20.25" customHeight="1" x14ac:dyDescent="0.2">
      <c r="C16"/>
      <c r="I16" s="59"/>
    </row>
    <row r="17" spans="3:9" ht="20.25" customHeight="1" x14ac:dyDescent="0.2">
      <c r="C17"/>
      <c r="I17" s="59"/>
    </row>
    <row r="18" spans="3:9" ht="20.25" customHeight="1" x14ac:dyDescent="0.2">
      <c r="C18"/>
      <c r="I18" s="59"/>
    </row>
    <row r="19" spans="3:9" ht="20.25" customHeight="1" x14ac:dyDescent="0.2">
      <c r="C19"/>
    </row>
    <row r="20" spans="3:9" ht="20.25" customHeight="1" x14ac:dyDescent="0.2">
      <c r="C20"/>
      <c r="I20" s="59"/>
    </row>
    <row r="21" spans="3:9" ht="20.25" customHeight="1" x14ac:dyDescent="0.2">
      <c r="C21"/>
    </row>
    <row r="22" spans="3:9" ht="20.25" customHeight="1" x14ac:dyDescent="0.2">
      <c r="C22"/>
      <c r="I22" s="59"/>
    </row>
    <row r="23" spans="3:9" ht="20.25" customHeight="1" x14ac:dyDescent="0.2">
      <c r="C23"/>
      <c r="I23" s="59"/>
    </row>
    <row r="24" spans="3:9" ht="20.25" customHeight="1" x14ac:dyDescent="0.2">
      <c r="C24"/>
      <c r="I24" s="59"/>
    </row>
    <row r="25" spans="3:9" ht="20.25" customHeight="1" x14ac:dyDescent="0.2">
      <c r="C25"/>
    </row>
    <row r="26" spans="3:9" ht="20.25" customHeight="1" x14ac:dyDescent="0.2">
      <c r="C26"/>
      <c r="I26" s="59"/>
    </row>
    <row r="27" spans="3:9" ht="20.25" customHeight="1" x14ac:dyDescent="0.2">
      <c r="C27"/>
    </row>
    <row r="28" spans="3:9" ht="20.25" customHeight="1" x14ac:dyDescent="0.2">
      <c r="C28"/>
      <c r="I28" s="59"/>
    </row>
    <row r="29" spans="3:9" ht="20.25" customHeight="1" x14ac:dyDescent="0.2">
      <c r="C29"/>
      <c r="I29" s="59"/>
    </row>
    <row r="30" spans="3:9" ht="20.25" customHeight="1" x14ac:dyDescent="0.2">
      <c r="C30"/>
    </row>
    <row r="31" spans="3:9" ht="20.25" customHeight="1" x14ac:dyDescent="0.2">
      <c r="C31"/>
      <c r="I31" s="59"/>
    </row>
    <row r="32" spans="3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  <c r="H43">
        <f>+GETPIVOTDATA("ผลรวม ของ ค้างทอ",$A$4)+H41</f>
        <v>7734.6</v>
      </c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166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164</v>
      </c>
      <c r="B122">
        <v>20700</v>
      </c>
      <c r="C122" s="58">
        <v>424374</v>
      </c>
    </row>
    <row r="123" spans="1:10" x14ac:dyDescent="0.2">
      <c r="A123" s="64" t="s">
        <v>164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163</v>
      </c>
      <c r="D126" t="s">
        <v>167</v>
      </c>
      <c r="E126" t="s">
        <v>167</v>
      </c>
      <c r="F126" t="s">
        <v>165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158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56652-97B9-4AC4-97B6-62AADBEC4F69}">
  <sheetPr>
    <tabColor rgb="FF92D050"/>
  </sheetPr>
  <dimension ref="A3:N18"/>
  <sheetViews>
    <sheetView workbookViewId="0">
      <selection activeCell="M34" sqref="M34"/>
    </sheetView>
  </sheetViews>
  <sheetFormatPr defaultRowHeight="12.75" x14ac:dyDescent="0.2"/>
  <cols>
    <col min="1" max="1" width="15.25" style="72" bestFit="1" customWidth="1"/>
    <col min="2" max="2" width="6.125" style="72" bestFit="1" customWidth="1"/>
    <col min="3" max="3" width="5.625" style="72" bestFit="1" customWidth="1"/>
    <col min="4" max="5" width="7" style="72" bestFit="1" customWidth="1"/>
    <col min="6" max="6" width="6.125" style="72" bestFit="1" customWidth="1"/>
    <col min="7" max="11" width="6.5" style="72" bestFit="1" customWidth="1"/>
    <col min="12" max="12" width="7" style="72" bestFit="1" customWidth="1"/>
    <col min="13" max="13" width="7.375" style="72" bestFit="1" customWidth="1"/>
    <col min="14" max="14" width="10.25" style="72" bestFit="1" customWidth="1"/>
    <col min="15" max="15" width="13.5" style="72" bestFit="1" customWidth="1"/>
    <col min="16" max="16" width="13.375" style="72" bestFit="1" customWidth="1"/>
    <col min="17" max="16384" width="9" style="72"/>
  </cols>
  <sheetData>
    <row r="3" spans="1:14" x14ac:dyDescent="0.2">
      <c r="A3" s="74" t="s">
        <v>140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</row>
    <row r="4" spans="1:14" s="73" customFormat="1" x14ac:dyDescent="0.2">
      <c r="A4" s="75" t="s">
        <v>423</v>
      </c>
      <c r="B4" s="75">
        <v>45901</v>
      </c>
      <c r="C4" s="75">
        <v>45903</v>
      </c>
      <c r="D4" s="75">
        <v>45904</v>
      </c>
      <c r="E4" s="75">
        <v>45905</v>
      </c>
      <c r="F4" s="75">
        <v>45907</v>
      </c>
      <c r="G4" s="75">
        <v>45910</v>
      </c>
      <c r="H4" s="75">
        <v>45912</v>
      </c>
      <c r="I4" s="75">
        <v>45914</v>
      </c>
      <c r="J4" s="75">
        <v>45917</v>
      </c>
      <c r="K4" s="75">
        <v>45921</v>
      </c>
      <c r="L4" s="75">
        <v>45925</v>
      </c>
      <c r="M4" s="75">
        <v>45940</v>
      </c>
      <c r="N4" s="75" t="s">
        <v>96</v>
      </c>
    </row>
    <row r="5" spans="1:14" x14ac:dyDescent="0.2">
      <c r="A5" s="74" t="s">
        <v>379</v>
      </c>
      <c r="B5" s="76">
        <v>3702</v>
      </c>
      <c r="C5" s="76"/>
      <c r="D5" s="76">
        <v>7404.0999999999995</v>
      </c>
      <c r="E5" s="76"/>
      <c r="F5" s="76"/>
      <c r="G5" s="76"/>
      <c r="H5" s="76"/>
      <c r="I5" s="76"/>
      <c r="J5" s="76"/>
      <c r="K5" s="76"/>
      <c r="L5" s="76"/>
      <c r="M5" s="76"/>
      <c r="N5" s="76">
        <f>SUM(B5:M5)</f>
        <v>11106.099999999999</v>
      </c>
    </row>
    <row r="6" spans="1:14" x14ac:dyDescent="0.2">
      <c r="A6" s="74" t="s">
        <v>234</v>
      </c>
      <c r="B6" s="76"/>
      <c r="C6" s="76">
        <v>0</v>
      </c>
      <c r="D6" s="76"/>
      <c r="E6" s="76"/>
      <c r="F6" s="76"/>
      <c r="G6" s="76"/>
      <c r="H6" s="76"/>
      <c r="I6" s="76"/>
      <c r="J6" s="76"/>
      <c r="K6" s="76"/>
      <c r="L6" s="76"/>
      <c r="M6" s="76"/>
      <c r="N6" s="76">
        <f t="shared" ref="N6:N17" si="0">SUM(B6:M6)</f>
        <v>0</v>
      </c>
    </row>
    <row r="7" spans="1:14" x14ac:dyDescent="0.2">
      <c r="A7" s="74" t="s">
        <v>417</v>
      </c>
      <c r="B7" s="76"/>
      <c r="C7" s="76"/>
      <c r="D7" s="76"/>
      <c r="E7" s="76"/>
      <c r="F7" s="76">
        <v>3841.7500000000005</v>
      </c>
      <c r="G7" s="76"/>
      <c r="H7" s="76"/>
      <c r="I7" s="76"/>
      <c r="J7" s="76"/>
      <c r="K7" s="76"/>
      <c r="L7" s="76"/>
      <c r="M7" s="76"/>
      <c r="N7" s="76">
        <f t="shared" si="0"/>
        <v>3841.7500000000005</v>
      </c>
    </row>
    <row r="8" spans="1:14" x14ac:dyDescent="0.2">
      <c r="A8" s="74" t="s">
        <v>172</v>
      </c>
      <c r="B8" s="76">
        <v>0</v>
      </c>
      <c r="C8" s="76"/>
      <c r="D8" s="76">
        <v>4679.9500000000007</v>
      </c>
      <c r="E8" s="76"/>
      <c r="F8" s="76"/>
      <c r="G8" s="76"/>
      <c r="H8" s="76"/>
      <c r="I8" s="76"/>
      <c r="J8" s="76"/>
      <c r="K8" s="76"/>
      <c r="L8" s="76"/>
      <c r="M8" s="76"/>
      <c r="N8" s="76">
        <f t="shared" si="0"/>
        <v>4679.9500000000007</v>
      </c>
    </row>
    <row r="9" spans="1:14" x14ac:dyDescent="0.2">
      <c r="A9" s="74" t="s">
        <v>112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>
        <f t="shared" si="0"/>
        <v>0</v>
      </c>
    </row>
    <row r="10" spans="1:14" x14ac:dyDescent="0.2">
      <c r="A10" s="74" t="s">
        <v>168</v>
      </c>
      <c r="B10" s="76"/>
      <c r="C10" s="76"/>
      <c r="D10" s="76"/>
      <c r="E10" s="76">
        <v>55162.899999999994</v>
      </c>
      <c r="F10" s="76"/>
      <c r="G10" s="76"/>
      <c r="H10" s="76"/>
      <c r="I10" s="76"/>
      <c r="J10" s="76"/>
      <c r="K10" s="76"/>
      <c r="L10" s="76"/>
      <c r="M10" s="76"/>
      <c r="N10" s="76">
        <f t="shared" si="0"/>
        <v>55162.899999999994</v>
      </c>
    </row>
    <row r="11" spans="1:14" x14ac:dyDescent="0.2">
      <c r="A11" s="74" t="s">
        <v>81</v>
      </c>
      <c r="B11" s="76">
        <v>0</v>
      </c>
      <c r="C11" s="76">
        <v>0</v>
      </c>
      <c r="D11" s="76"/>
      <c r="E11" s="76"/>
      <c r="F11" s="76"/>
      <c r="G11" s="76">
        <v>0</v>
      </c>
      <c r="H11" s="76"/>
      <c r="I11" s="76">
        <v>0</v>
      </c>
      <c r="J11" s="76">
        <v>0</v>
      </c>
      <c r="K11" s="76">
        <v>0</v>
      </c>
      <c r="L11" s="76"/>
      <c r="M11" s="76"/>
      <c r="N11" s="76">
        <f t="shared" si="0"/>
        <v>0</v>
      </c>
    </row>
    <row r="12" spans="1:14" x14ac:dyDescent="0.2">
      <c r="A12" s="74" t="s">
        <v>80</v>
      </c>
      <c r="B12" s="76"/>
      <c r="C12" s="76">
        <v>0</v>
      </c>
      <c r="D12" s="76">
        <v>0</v>
      </c>
      <c r="E12" s="76">
        <v>0</v>
      </c>
      <c r="F12" s="76"/>
      <c r="G12" s="76"/>
      <c r="H12" s="76"/>
      <c r="I12" s="76"/>
      <c r="J12" s="76">
        <v>0</v>
      </c>
      <c r="K12" s="76"/>
      <c r="L12" s="76">
        <v>4599.67</v>
      </c>
      <c r="M12" s="76"/>
      <c r="N12" s="76">
        <f t="shared" si="0"/>
        <v>4599.67</v>
      </c>
    </row>
    <row r="13" spans="1:14" x14ac:dyDescent="0.2">
      <c r="A13" s="74" t="s">
        <v>120</v>
      </c>
      <c r="B13" s="76"/>
      <c r="C13" s="76">
        <v>0</v>
      </c>
      <c r="D13" s="76"/>
      <c r="E13" s="76"/>
      <c r="F13" s="76"/>
      <c r="G13" s="76"/>
      <c r="H13" s="76"/>
      <c r="I13" s="76"/>
      <c r="J13" s="76"/>
      <c r="K13" s="76">
        <v>0</v>
      </c>
      <c r="L13" s="76"/>
      <c r="M13" s="76"/>
      <c r="N13" s="76">
        <f t="shared" si="0"/>
        <v>0</v>
      </c>
    </row>
    <row r="14" spans="1:14" x14ac:dyDescent="0.2">
      <c r="A14" s="74" t="s">
        <v>411</v>
      </c>
      <c r="B14" s="76"/>
      <c r="C14" s="76"/>
      <c r="D14" s="76">
        <v>0</v>
      </c>
      <c r="E14" s="76"/>
      <c r="F14" s="76"/>
      <c r="G14" s="76"/>
      <c r="H14" s="76"/>
      <c r="I14" s="76"/>
      <c r="J14" s="76"/>
      <c r="K14" s="76"/>
      <c r="L14" s="76"/>
      <c r="M14" s="76"/>
      <c r="N14" s="76">
        <f t="shared" si="0"/>
        <v>0</v>
      </c>
    </row>
    <row r="15" spans="1:14" x14ac:dyDescent="0.2">
      <c r="A15" s="74" t="s">
        <v>84</v>
      </c>
      <c r="B15" s="76">
        <v>1621</v>
      </c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>
        <f t="shared" si="0"/>
        <v>1621</v>
      </c>
    </row>
    <row r="16" spans="1:14" x14ac:dyDescent="0.2">
      <c r="A16" s="74" t="s">
        <v>88</v>
      </c>
      <c r="B16" s="76"/>
      <c r="C16" s="76">
        <v>0</v>
      </c>
      <c r="D16" s="76">
        <v>0</v>
      </c>
      <c r="E16" s="76"/>
      <c r="F16" s="76"/>
      <c r="G16" s="76"/>
      <c r="H16" s="76">
        <v>0</v>
      </c>
      <c r="I16" s="76"/>
      <c r="J16" s="76"/>
      <c r="K16" s="76"/>
      <c r="L16" s="76">
        <v>37299.899999999994</v>
      </c>
      <c r="M16" s="76">
        <v>12433.3</v>
      </c>
      <c r="N16" s="76">
        <f t="shared" si="0"/>
        <v>49733.2</v>
      </c>
    </row>
    <row r="17" spans="1:14" x14ac:dyDescent="0.2">
      <c r="A17" s="74" t="s">
        <v>127</v>
      </c>
      <c r="B17" s="76"/>
      <c r="C17" s="76"/>
      <c r="D17" s="76">
        <v>0</v>
      </c>
      <c r="E17" s="76"/>
      <c r="F17" s="76"/>
      <c r="G17" s="76"/>
      <c r="H17" s="76"/>
      <c r="I17" s="76"/>
      <c r="J17" s="76"/>
      <c r="K17" s="76"/>
      <c r="L17" s="76"/>
      <c r="M17" s="76"/>
      <c r="N17" s="76">
        <f t="shared" si="0"/>
        <v>0</v>
      </c>
    </row>
    <row r="18" spans="1:14" x14ac:dyDescent="0.2">
      <c r="A18" s="74" t="s">
        <v>96</v>
      </c>
      <c r="B18" s="76">
        <f>SUM(B5:B17)</f>
        <v>5323</v>
      </c>
      <c r="C18" s="76">
        <f t="shared" ref="C18:N18" si="1">SUM(C5:C17)</f>
        <v>0</v>
      </c>
      <c r="D18" s="76">
        <f t="shared" si="1"/>
        <v>12084.05</v>
      </c>
      <c r="E18" s="76">
        <f t="shared" si="1"/>
        <v>55162.899999999994</v>
      </c>
      <c r="F18" s="76">
        <f t="shared" si="1"/>
        <v>3841.7500000000005</v>
      </c>
      <c r="G18" s="76">
        <f t="shared" si="1"/>
        <v>0</v>
      </c>
      <c r="H18" s="76">
        <f t="shared" si="1"/>
        <v>0</v>
      </c>
      <c r="I18" s="76">
        <f t="shared" si="1"/>
        <v>0</v>
      </c>
      <c r="J18" s="76">
        <f t="shared" si="1"/>
        <v>0</v>
      </c>
      <c r="K18" s="76">
        <f t="shared" si="1"/>
        <v>0</v>
      </c>
      <c r="L18" s="76">
        <f t="shared" si="1"/>
        <v>41899.569999999992</v>
      </c>
      <c r="M18" s="76">
        <f t="shared" si="1"/>
        <v>12433.3</v>
      </c>
      <c r="N18" s="76">
        <f t="shared" si="1"/>
        <v>130744.56999999999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1046C-CE70-4A26-8E10-B89E304354DA}">
  <sheetPr>
    <tabColor rgb="FF92D050"/>
  </sheetPr>
  <dimension ref="A3:U25"/>
  <sheetViews>
    <sheetView workbookViewId="0">
      <selection activeCell="B28" sqref="B28"/>
    </sheetView>
  </sheetViews>
  <sheetFormatPr defaultRowHeight="12.75" x14ac:dyDescent="0.2"/>
  <cols>
    <col min="1" max="1" width="17.5" style="72" bestFit="1" customWidth="1"/>
    <col min="2" max="10" width="7.75" style="72" customWidth="1"/>
    <col min="11" max="11" width="8" style="72" customWidth="1"/>
    <col min="12" max="20" width="7.75" style="72" customWidth="1"/>
    <col min="21" max="21" width="10.25" style="72" bestFit="1" customWidth="1"/>
    <col min="22" max="16384" width="9" style="72"/>
  </cols>
  <sheetData>
    <row r="3" spans="1:21" s="81" customFormat="1" ht="24.75" customHeight="1" x14ac:dyDescent="0.2">
      <c r="A3" s="80" t="s">
        <v>140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</row>
    <row r="4" spans="1:21" s="79" customFormat="1" x14ac:dyDescent="0.2">
      <c r="A4" s="78" t="s">
        <v>423</v>
      </c>
      <c r="B4" s="78">
        <v>45921</v>
      </c>
      <c r="C4" s="78">
        <v>45925</v>
      </c>
      <c r="D4" s="78">
        <v>45927</v>
      </c>
      <c r="E4" s="78">
        <v>45929</v>
      </c>
      <c r="F4" s="78">
        <v>45932</v>
      </c>
      <c r="G4" s="78">
        <v>45933</v>
      </c>
      <c r="H4" s="78">
        <v>45934</v>
      </c>
      <c r="I4" s="78">
        <v>45940</v>
      </c>
      <c r="J4" s="78">
        <v>45941</v>
      </c>
      <c r="K4" s="78">
        <v>45942</v>
      </c>
      <c r="L4" s="78">
        <v>45945</v>
      </c>
      <c r="M4" s="78">
        <v>45946</v>
      </c>
      <c r="N4" s="78">
        <v>45947</v>
      </c>
      <c r="O4" s="78">
        <v>45949</v>
      </c>
      <c r="P4" s="78">
        <v>45952</v>
      </c>
      <c r="Q4" s="78">
        <v>45953</v>
      </c>
      <c r="R4" s="78">
        <v>45954</v>
      </c>
      <c r="S4" s="78">
        <v>45955</v>
      </c>
      <c r="T4" s="78">
        <v>45956</v>
      </c>
      <c r="U4" s="78" t="s">
        <v>96</v>
      </c>
    </row>
    <row r="5" spans="1:21" x14ac:dyDescent="0.2">
      <c r="A5" s="74" t="s">
        <v>379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>
        <f>SUM(B5:T5)</f>
        <v>0</v>
      </c>
    </row>
    <row r="6" spans="1:21" x14ac:dyDescent="0.2">
      <c r="A6" s="74" t="s">
        <v>560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>
        <f t="shared" ref="U6:U24" si="0">SUM(B6:T6)</f>
        <v>0</v>
      </c>
    </row>
    <row r="7" spans="1:21" x14ac:dyDescent="0.2">
      <c r="A7" s="74" t="s">
        <v>133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>
        <f t="shared" si="0"/>
        <v>0</v>
      </c>
    </row>
    <row r="8" spans="1:21" x14ac:dyDescent="0.2">
      <c r="A8" s="74" t="s">
        <v>417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>
        <f t="shared" si="0"/>
        <v>0</v>
      </c>
    </row>
    <row r="9" spans="1:21" x14ac:dyDescent="0.2">
      <c r="A9" s="74" t="s">
        <v>172</v>
      </c>
      <c r="B9" s="77"/>
      <c r="C9" s="77">
        <v>0</v>
      </c>
      <c r="D9" s="77">
        <v>23399.750000000004</v>
      </c>
      <c r="E9" s="77">
        <v>23399.750000000004</v>
      </c>
      <c r="F9" s="77">
        <v>37439.600000000006</v>
      </c>
      <c r="G9" s="77"/>
      <c r="H9" s="77"/>
      <c r="I9" s="77"/>
      <c r="J9" s="77"/>
      <c r="K9" s="77">
        <v>37439.600000000006</v>
      </c>
      <c r="L9" s="77"/>
      <c r="M9" s="77"/>
      <c r="N9" s="77"/>
      <c r="O9" s="77"/>
      <c r="P9" s="77"/>
      <c r="Q9" s="77"/>
      <c r="R9" s="77"/>
      <c r="S9" s="77"/>
      <c r="T9" s="77"/>
      <c r="U9" s="77">
        <f t="shared" si="0"/>
        <v>121678.70000000001</v>
      </c>
    </row>
    <row r="10" spans="1:21" x14ac:dyDescent="0.2">
      <c r="A10" s="74" t="s">
        <v>112</v>
      </c>
      <c r="B10" s="77"/>
      <c r="C10" s="77">
        <v>0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>
        <f t="shared" si="0"/>
        <v>0</v>
      </c>
    </row>
    <row r="11" spans="1:21" x14ac:dyDescent="0.2">
      <c r="A11" s="74" t="s">
        <v>168</v>
      </c>
      <c r="B11" s="77"/>
      <c r="C11" s="77"/>
      <c r="D11" s="77"/>
      <c r="E11" s="77"/>
      <c r="F11" s="77"/>
      <c r="G11" s="77">
        <v>47952.7</v>
      </c>
      <c r="H11" s="77"/>
      <c r="I11" s="77"/>
      <c r="J11" s="77"/>
      <c r="K11" s="77"/>
      <c r="L11" s="77"/>
      <c r="M11" s="77"/>
      <c r="N11" s="77">
        <v>17602.2</v>
      </c>
      <c r="O11" s="77"/>
      <c r="P11" s="77"/>
      <c r="Q11" s="77"/>
      <c r="R11" s="77"/>
      <c r="S11" s="77"/>
      <c r="T11" s="77"/>
      <c r="U11" s="77">
        <f t="shared" si="0"/>
        <v>65554.899999999994</v>
      </c>
    </row>
    <row r="12" spans="1:21" x14ac:dyDescent="0.2">
      <c r="A12" s="74" t="s">
        <v>138</v>
      </c>
      <c r="B12" s="77">
        <v>4401.1000000000004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>
        <f t="shared" si="0"/>
        <v>4401.1000000000004</v>
      </c>
    </row>
    <row r="13" spans="1:21" x14ac:dyDescent="0.2">
      <c r="A13" s="74" t="s">
        <v>81</v>
      </c>
      <c r="B13" s="77">
        <v>0</v>
      </c>
      <c r="C13" s="77">
        <v>0</v>
      </c>
      <c r="D13" s="77"/>
      <c r="E13" s="77"/>
      <c r="F13" s="77"/>
      <c r="G13" s="77">
        <v>0</v>
      </c>
      <c r="H13" s="77"/>
      <c r="I13" s="77">
        <v>20955</v>
      </c>
      <c r="J13" s="77"/>
      <c r="K13" s="77">
        <v>31432.500000000004</v>
      </c>
      <c r="L13" s="77"/>
      <c r="M13" s="77"/>
      <c r="N13" s="77">
        <v>26936.604750000006</v>
      </c>
      <c r="O13" s="77">
        <v>25831.228500000005</v>
      </c>
      <c r="P13" s="77"/>
      <c r="Q13" s="77"/>
      <c r="R13" s="77"/>
      <c r="S13" s="77"/>
      <c r="T13" s="77"/>
      <c r="U13" s="77">
        <f t="shared" si="0"/>
        <v>105155.33325</v>
      </c>
    </row>
    <row r="14" spans="1:21" x14ac:dyDescent="0.2">
      <c r="A14" s="74" t="s">
        <v>80</v>
      </c>
      <c r="B14" s="77">
        <v>0</v>
      </c>
      <c r="C14" s="77">
        <v>0</v>
      </c>
      <c r="D14" s="77"/>
      <c r="E14" s="77">
        <v>0</v>
      </c>
      <c r="F14" s="77">
        <v>0</v>
      </c>
      <c r="G14" s="77"/>
      <c r="H14" s="77">
        <v>0</v>
      </c>
      <c r="I14" s="77">
        <v>0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  <c r="R14" s="77">
        <v>0</v>
      </c>
      <c r="S14" s="77">
        <v>0</v>
      </c>
      <c r="T14" s="77">
        <v>2189.5300000000007</v>
      </c>
      <c r="U14" s="77">
        <f t="shared" si="0"/>
        <v>2189.5300000000007</v>
      </c>
    </row>
    <row r="15" spans="1:21" x14ac:dyDescent="0.2">
      <c r="A15" s="74" t="s">
        <v>271</v>
      </c>
      <c r="B15" s="77">
        <v>0</v>
      </c>
      <c r="C15" s="77"/>
      <c r="D15" s="77"/>
      <c r="E15" s="77"/>
      <c r="F15" s="77">
        <v>0</v>
      </c>
      <c r="G15" s="77"/>
      <c r="H15" s="77">
        <v>11315.7</v>
      </c>
      <c r="I15" s="77">
        <v>11315.7</v>
      </c>
      <c r="J15" s="77">
        <v>5657.85</v>
      </c>
      <c r="K15" s="77">
        <v>35798.125</v>
      </c>
      <c r="L15" s="77">
        <v>16903.7</v>
      </c>
      <c r="M15" s="77">
        <v>24901.525000000001</v>
      </c>
      <c r="N15" s="77">
        <v>14144.625</v>
      </c>
      <c r="O15" s="77">
        <v>33248.600000000006</v>
      </c>
      <c r="P15" s="77">
        <v>21793.200000000001</v>
      </c>
      <c r="Q15" s="77">
        <v>22352</v>
      </c>
      <c r="R15" s="77">
        <v>39046.15</v>
      </c>
      <c r="S15" s="77">
        <v>16135.350000000002</v>
      </c>
      <c r="T15" s="77">
        <v>30559.375</v>
      </c>
      <c r="U15" s="77">
        <f t="shared" si="0"/>
        <v>283171.90000000002</v>
      </c>
    </row>
    <row r="16" spans="1:21" x14ac:dyDescent="0.2">
      <c r="A16" s="74" t="s">
        <v>120</v>
      </c>
      <c r="B16" s="77">
        <v>0</v>
      </c>
      <c r="C16" s="77"/>
      <c r="D16" s="77"/>
      <c r="E16" s="77"/>
      <c r="F16" s="77"/>
      <c r="G16" s="77"/>
      <c r="H16" s="77"/>
      <c r="I16" s="77"/>
      <c r="J16" s="77"/>
      <c r="K16" s="77">
        <v>0</v>
      </c>
      <c r="L16" s="77"/>
      <c r="M16" s="77"/>
      <c r="N16" s="77"/>
      <c r="O16" s="77"/>
      <c r="P16" s="77"/>
      <c r="Q16" s="77"/>
      <c r="R16" s="77"/>
      <c r="S16" s="77"/>
      <c r="T16" s="77">
        <v>0</v>
      </c>
      <c r="U16" s="77">
        <f t="shared" si="0"/>
        <v>0</v>
      </c>
    </row>
    <row r="17" spans="1:21" x14ac:dyDescent="0.2">
      <c r="A17" s="74" t="s">
        <v>130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>
        <f t="shared" si="0"/>
        <v>0</v>
      </c>
    </row>
    <row r="18" spans="1:21" x14ac:dyDescent="0.2">
      <c r="A18" s="74" t="s">
        <v>577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>
        <f t="shared" si="0"/>
        <v>0</v>
      </c>
    </row>
    <row r="19" spans="1:21" x14ac:dyDescent="0.2">
      <c r="A19" s="74" t="s">
        <v>99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>
        <f t="shared" si="0"/>
        <v>0</v>
      </c>
    </row>
    <row r="20" spans="1:21" x14ac:dyDescent="0.2">
      <c r="A20" s="74" t="s">
        <v>83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>
        <f t="shared" si="0"/>
        <v>0</v>
      </c>
    </row>
    <row r="21" spans="1:21" x14ac:dyDescent="0.2">
      <c r="A21" s="74" t="s">
        <v>84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>
        <f t="shared" si="0"/>
        <v>0</v>
      </c>
    </row>
    <row r="22" spans="1:21" x14ac:dyDescent="0.2">
      <c r="A22" s="74" t="s">
        <v>197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>
        <f t="shared" si="0"/>
        <v>0</v>
      </c>
    </row>
    <row r="23" spans="1:21" x14ac:dyDescent="0.2">
      <c r="A23" s="74" t="s">
        <v>88</v>
      </c>
      <c r="B23" s="77"/>
      <c r="C23" s="77">
        <v>21311.315662500001</v>
      </c>
      <c r="D23" s="77"/>
      <c r="E23" s="77"/>
      <c r="F23" s="77"/>
      <c r="G23" s="77"/>
      <c r="H23" s="77"/>
      <c r="I23" s="77">
        <v>12433.3</v>
      </c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>
        <f t="shared" si="0"/>
        <v>33744.6156625</v>
      </c>
    </row>
    <row r="24" spans="1:21" x14ac:dyDescent="0.2">
      <c r="A24" s="74" t="s">
        <v>127</v>
      </c>
      <c r="B24" s="77"/>
      <c r="C24" s="77">
        <v>52761.285000000003</v>
      </c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>
        <f t="shared" si="0"/>
        <v>52761.285000000003</v>
      </c>
    </row>
    <row r="25" spans="1:21" x14ac:dyDescent="0.2">
      <c r="A25" s="74" t="s">
        <v>96</v>
      </c>
      <c r="B25" s="77">
        <f>SUM(B5:B24)</f>
        <v>4401.1000000000004</v>
      </c>
      <c r="C25" s="77">
        <f t="shared" ref="C25:U25" si="1">SUM(C5:C24)</f>
        <v>74072.600662500001</v>
      </c>
      <c r="D25" s="77">
        <f t="shared" si="1"/>
        <v>23399.750000000004</v>
      </c>
      <c r="E25" s="77">
        <f t="shared" si="1"/>
        <v>23399.750000000004</v>
      </c>
      <c r="F25" s="77">
        <f t="shared" si="1"/>
        <v>37439.600000000006</v>
      </c>
      <c r="G25" s="77">
        <f t="shared" si="1"/>
        <v>47952.7</v>
      </c>
      <c r="H25" s="77">
        <f t="shared" si="1"/>
        <v>11315.7</v>
      </c>
      <c r="I25" s="77">
        <f t="shared" si="1"/>
        <v>44704</v>
      </c>
      <c r="J25" s="77">
        <f t="shared" si="1"/>
        <v>5657.85</v>
      </c>
      <c r="K25" s="77">
        <f t="shared" si="1"/>
        <v>104670.22500000001</v>
      </c>
      <c r="L25" s="77">
        <f t="shared" si="1"/>
        <v>16903.7</v>
      </c>
      <c r="M25" s="77">
        <f t="shared" si="1"/>
        <v>24901.525000000001</v>
      </c>
      <c r="N25" s="77">
        <f t="shared" si="1"/>
        <v>58683.42975000001</v>
      </c>
      <c r="O25" s="77">
        <f t="shared" si="1"/>
        <v>59079.828500000011</v>
      </c>
      <c r="P25" s="77">
        <f t="shared" si="1"/>
        <v>21793.200000000001</v>
      </c>
      <c r="Q25" s="77">
        <f t="shared" si="1"/>
        <v>22352</v>
      </c>
      <c r="R25" s="77">
        <f t="shared" si="1"/>
        <v>39046.15</v>
      </c>
      <c r="S25" s="77">
        <f t="shared" si="1"/>
        <v>16135.350000000002</v>
      </c>
      <c r="T25" s="77">
        <f t="shared" si="1"/>
        <v>32748.904999999999</v>
      </c>
      <c r="U25" s="77">
        <f t="shared" si="1"/>
        <v>668657.36391250009</v>
      </c>
    </row>
  </sheetData>
  <pageMargins left="0" right="0" top="0.74803149606299213" bottom="0.74803149606299213" header="0.31496062992125984" footer="0.31496062992125984"/>
  <pageSetup paperSize="9" scale="78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4D13D-B2E5-481F-94E4-08B510FEE8B9}">
  <sheetPr>
    <tabColor rgb="FFFFFF00"/>
  </sheetPr>
  <dimension ref="A1:BD294"/>
  <sheetViews>
    <sheetView tabSelected="1" zoomScale="80" zoomScaleNormal="80" workbookViewId="0">
      <selection activeCell="E11" sqref="E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45924</v>
      </c>
      <c r="E3" s="84" t="s">
        <v>52</v>
      </c>
      <c r="F3" s="84"/>
      <c r="G3" s="85">
        <v>12</v>
      </c>
      <c r="H3" s="8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6" t="s">
        <v>51</v>
      </c>
      <c r="B4" s="28" t="s">
        <v>43</v>
      </c>
      <c r="C4" s="29" t="s">
        <v>42</v>
      </c>
      <c r="D4" s="30"/>
      <c r="E4" s="87">
        <v>10.3</v>
      </c>
      <c r="F4" s="88"/>
      <c r="G4" s="89"/>
      <c r="H4" s="90"/>
      <c r="I4" s="91" t="s">
        <v>50</v>
      </c>
      <c r="J4" s="92"/>
      <c r="K4" s="93"/>
      <c r="L4" s="31" t="s">
        <v>89</v>
      </c>
      <c r="M4" s="94" t="s">
        <v>49</v>
      </c>
      <c r="N4" s="95"/>
      <c r="O4" s="95"/>
      <c r="P4" s="9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2" t="s">
        <v>46</v>
      </c>
      <c r="AA4" s="8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45897</v>
      </c>
      <c r="B6" s="14" t="s">
        <v>377</v>
      </c>
      <c r="C6" s="9" t="s">
        <v>73</v>
      </c>
      <c r="D6" s="13" t="s">
        <v>425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141</v>
      </c>
      <c r="T6" s="12">
        <v>45925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379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74</v>
      </c>
      <c r="AI6" s="1">
        <v>2</v>
      </c>
      <c r="AJ6" s="3">
        <v>45925</v>
      </c>
      <c r="AK6" s="3">
        <v>0</v>
      </c>
      <c r="AL6" s="3">
        <v>45916</v>
      </c>
      <c r="AM6" s="3">
        <v>45923</v>
      </c>
      <c r="AN6" s="3">
        <v>45924</v>
      </c>
      <c r="AO6" s="3">
        <v>45924</v>
      </c>
      <c r="AP6" s="3">
        <v>45920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556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379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45923</v>
      </c>
      <c r="B8" s="14" t="s">
        <v>644</v>
      </c>
      <c r="C8" s="9" t="s">
        <v>645</v>
      </c>
      <c r="D8" s="13" t="s">
        <v>646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29</v>
      </c>
      <c r="O8" s="9">
        <v>40</v>
      </c>
      <c r="P8" s="10">
        <v>67.968380191999998</v>
      </c>
      <c r="Q8" s="10">
        <v>0</v>
      </c>
      <c r="R8" s="10">
        <v>67.968380191999998</v>
      </c>
      <c r="S8" s="9" t="s">
        <v>71</v>
      </c>
      <c r="T8" s="12">
        <v>45930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133</v>
      </c>
      <c r="AA8" s="8">
        <v>4121.1500000000005</v>
      </c>
      <c r="AB8" s="8">
        <v>2500</v>
      </c>
      <c r="AC8" s="8">
        <v>1621.1500000000005</v>
      </c>
      <c r="AD8" s="8">
        <v>0</v>
      </c>
      <c r="AE8" s="8">
        <v>0</v>
      </c>
      <c r="AF8" s="8">
        <v>0</v>
      </c>
      <c r="AG8" s="1" t="s">
        <v>116</v>
      </c>
      <c r="AH8" s="1" t="s">
        <v>72</v>
      </c>
      <c r="AI8" s="1">
        <v>3</v>
      </c>
      <c r="AJ8" s="3">
        <v>45930</v>
      </c>
      <c r="AK8" s="3">
        <v>0</v>
      </c>
      <c r="AL8" s="3">
        <v>45920</v>
      </c>
      <c r="AM8" s="3">
        <v>45927</v>
      </c>
      <c r="AN8" s="3">
        <v>45928</v>
      </c>
      <c r="AO8" s="3">
        <v>45928</v>
      </c>
      <c r="AP8" s="3">
        <v>45925</v>
      </c>
      <c r="AQ8" s="3">
        <v>45929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111.53512000000003</v>
      </c>
    </row>
    <row r="9" spans="1:56" ht="27.75" customHeight="1" x14ac:dyDescent="0.45">
      <c r="A9" s="3">
        <v>45923</v>
      </c>
      <c r="B9" s="14" t="s">
        <v>647</v>
      </c>
      <c r="C9" s="9" t="s">
        <v>648</v>
      </c>
      <c r="D9" s="13" t="s">
        <v>649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72.655854687999991</v>
      </c>
      <c r="Q9" s="10">
        <v>0</v>
      </c>
      <c r="R9" s="10">
        <v>72.655854687999991</v>
      </c>
      <c r="S9" s="9" t="s">
        <v>67</v>
      </c>
      <c r="T9" s="12">
        <v>45950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133</v>
      </c>
      <c r="AA9" s="8">
        <v>4121.1500000000005</v>
      </c>
      <c r="AB9" s="8">
        <v>0</v>
      </c>
      <c r="AC9" s="8">
        <v>4121.1500000000005</v>
      </c>
      <c r="AD9" s="8">
        <v>0</v>
      </c>
      <c r="AE9" s="8">
        <v>0</v>
      </c>
      <c r="AF9" s="8">
        <v>0</v>
      </c>
      <c r="AG9" s="1" t="s">
        <v>116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283.53512000000006</v>
      </c>
    </row>
    <row r="10" spans="1:56" ht="27.75" customHeight="1" x14ac:dyDescent="0.45">
      <c r="A10" s="3">
        <v>45923</v>
      </c>
      <c r="B10" s="14" t="s">
        <v>650</v>
      </c>
      <c r="C10" s="9" t="s">
        <v>648</v>
      </c>
      <c r="D10" s="13" t="s">
        <v>651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92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45950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133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116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1417.6755999999998</v>
      </c>
    </row>
    <row r="11" spans="1:56" ht="27.75" customHeight="1" x14ac:dyDescent="0.45">
      <c r="A11" s="3">
        <v>45923</v>
      </c>
      <c r="B11" s="14" t="s">
        <v>650</v>
      </c>
      <c r="C11" s="9" t="s">
        <v>648</v>
      </c>
      <c r="D11" s="13" t="s">
        <v>651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92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45955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133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116</v>
      </c>
      <c r="AH11" s="1" t="s">
        <v>72</v>
      </c>
      <c r="AI11" s="1">
        <v>3</v>
      </c>
      <c r="AJ11" s="3">
        <v>45955</v>
      </c>
      <c r="AK11" s="3">
        <v>0</v>
      </c>
      <c r="AL11" s="3">
        <v>45945</v>
      </c>
      <c r="AM11" s="3">
        <v>45952</v>
      </c>
      <c r="AN11" s="3">
        <v>45953</v>
      </c>
      <c r="AO11" s="3">
        <v>45953</v>
      </c>
      <c r="AP11" s="3">
        <v>45950</v>
      </c>
      <c r="AQ11" s="3">
        <v>45954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1417.6755999999998</v>
      </c>
    </row>
    <row r="12" spans="1:56" ht="27.75" customHeight="1" x14ac:dyDescent="0.45">
      <c r="A12" s="3">
        <v>45923</v>
      </c>
      <c r="B12" s="14" t="s">
        <v>650</v>
      </c>
      <c r="C12" s="9" t="s">
        <v>648</v>
      </c>
      <c r="D12" s="13" t="s">
        <v>651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92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133</v>
      </c>
      <c r="AA12" s="8">
        <v>20605.75</v>
      </c>
      <c r="AB12" s="8">
        <v>0</v>
      </c>
      <c r="AC12" s="8">
        <v>20605.75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>
        <v>45958</v>
      </c>
      <c r="AK12" s="3">
        <v>0</v>
      </c>
      <c r="AL12" s="3">
        <v>45948</v>
      </c>
      <c r="AM12" s="3">
        <v>45955</v>
      </c>
      <c r="AN12" s="3">
        <v>45956</v>
      </c>
      <c r="AO12" s="3">
        <v>45956</v>
      </c>
      <c r="AP12" s="3">
        <v>45953</v>
      </c>
      <c r="AQ12" s="3">
        <v>45957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1417.6755999999998</v>
      </c>
    </row>
    <row r="13" spans="1:56" ht="27.75" customHeight="1" x14ac:dyDescent="0.45">
      <c r="A13" s="3">
        <v>45923</v>
      </c>
      <c r="B13" s="14" t="s">
        <v>650</v>
      </c>
      <c r="C13" s="9" t="s">
        <v>648</v>
      </c>
      <c r="D13" s="13" t="s">
        <v>651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92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45961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133</v>
      </c>
      <c r="AA13" s="8">
        <v>20605.75</v>
      </c>
      <c r="AB13" s="8">
        <v>0</v>
      </c>
      <c r="AC13" s="8">
        <v>20605.75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1417.6755999999998</v>
      </c>
    </row>
    <row r="14" spans="1:56" ht="27.75" customHeight="1" x14ac:dyDescent="0.45">
      <c r="A14" s="3" t="s">
        <v>135</v>
      </c>
      <c r="B14" s="14" t="s">
        <v>135</v>
      </c>
      <c r="C14" s="9" t="s">
        <v>211</v>
      </c>
      <c r="D14" s="13" t="s">
        <v>236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133</v>
      </c>
      <c r="AA14" s="8">
        <v>13201.65</v>
      </c>
      <c r="AB14" s="8">
        <v>0</v>
      </c>
      <c r="AC14" s="8">
        <v>13201.65</v>
      </c>
      <c r="AD14" s="8">
        <v>0</v>
      </c>
      <c r="AE14" s="8">
        <v>0</v>
      </c>
      <c r="AF14" s="8">
        <v>0</v>
      </c>
      <c r="AG14" s="1" t="s">
        <v>117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908.27351999999996</v>
      </c>
    </row>
    <row r="15" spans="1:56" ht="27.75" customHeight="1" x14ac:dyDescent="0.45">
      <c r="A15" s="3">
        <v>0</v>
      </c>
      <c r="B15" s="14">
        <v>0</v>
      </c>
      <c r="C15" s="9" t="s">
        <v>201</v>
      </c>
      <c r="D15" s="13" t="s">
        <v>95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133</v>
      </c>
      <c r="AA15" s="8">
        <v>103866.95</v>
      </c>
      <c r="AB15" s="8">
        <v>2500</v>
      </c>
      <c r="AC15" s="8">
        <v>101366.95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45916</v>
      </c>
      <c r="B16" s="14" t="s">
        <v>595</v>
      </c>
      <c r="C16" s="9" t="s">
        <v>594</v>
      </c>
      <c r="D16" s="13" t="s">
        <v>563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45925</v>
      </c>
      <c r="U16" s="11">
        <v>20000</v>
      </c>
      <c r="V16" s="10">
        <v>0</v>
      </c>
      <c r="W16" s="10">
        <v>20000</v>
      </c>
      <c r="X16" s="10">
        <v>20940</v>
      </c>
      <c r="Y16" s="10">
        <v>0</v>
      </c>
      <c r="Z16" s="9" t="s">
        <v>168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45925</v>
      </c>
      <c r="AK16" s="3">
        <v>0</v>
      </c>
      <c r="AL16" s="3">
        <v>45916</v>
      </c>
      <c r="AM16" s="3">
        <v>45923</v>
      </c>
      <c r="AN16" s="3">
        <v>45924</v>
      </c>
      <c r="AO16" s="3">
        <v>45924</v>
      </c>
      <c r="AP16" s="3">
        <v>45920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45920</v>
      </c>
      <c r="B17" s="14" t="s">
        <v>624</v>
      </c>
      <c r="C17" s="9" t="s">
        <v>136</v>
      </c>
      <c r="D17" s="13" t="s">
        <v>124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50000</v>
      </c>
      <c r="V17" s="10">
        <v>0</v>
      </c>
      <c r="W17" s="10">
        <v>50000</v>
      </c>
      <c r="X17" s="10">
        <v>0</v>
      </c>
      <c r="Y17" s="10">
        <v>52500</v>
      </c>
      <c r="Z17" s="9" t="s">
        <v>168</v>
      </c>
      <c r="AA17" s="8">
        <v>44005.499999999993</v>
      </c>
      <c r="AB17" s="8">
        <v>39260</v>
      </c>
      <c r="AC17" s="8">
        <v>4745.4999999999927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608</v>
      </c>
      <c r="AZ17" s="2">
        <v>0</v>
      </c>
      <c r="BA17" s="2">
        <v>0</v>
      </c>
      <c r="BB17" s="2">
        <v>0</v>
      </c>
      <c r="BC17" s="1" t="s">
        <v>102</v>
      </c>
      <c r="BD17" s="56">
        <v>344.62875555555507</v>
      </c>
    </row>
    <row r="18" spans="1:56" ht="27.75" customHeight="1" x14ac:dyDescent="0.45">
      <c r="A18" s="3">
        <v>45920</v>
      </c>
      <c r="B18" s="14" t="s">
        <v>625</v>
      </c>
      <c r="C18" s="9" t="s">
        <v>136</v>
      </c>
      <c r="D18" s="13" t="s">
        <v>199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45938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168</v>
      </c>
      <c r="AA18" s="8">
        <v>17602.2</v>
      </c>
      <c r="AB18" s="8">
        <v>0</v>
      </c>
      <c r="AC18" s="8">
        <v>17602.2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45938</v>
      </c>
      <c r="AK18" s="3">
        <v>0</v>
      </c>
      <c r="AL18" s="3">
        <v>45929</v>
      </c>
      <c r="AM18" s="3">
        <v>45936</v>
      </c>
      <c r="AN18" s="3">
        <v>45937</v>
      </c>
      <c r="AO18" s="3">
        <v>45937</v>
      </c>
      <c r="AP18" s="3">
        <v>45933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608</v>
      </c>
      <c r="AZ18" s="2">
        <v>0</v>
      </c>
      <c r="BA18" s="2">
        <v>0</v>
      </c>
      <c r="BB18" s="2">
        <v>0</v>
      </c>
      <c r="BC18" s="1" t="s">
        <v>102</v>
      </c>
      <c r="BD18" s="56">
        <v>1278.3108800000005</v>
      </c>
    </row>
    <row r="19" spans="1:56" ht="27.75" customHeight="1" x14ac:dyDescent="0.45">
      <c r="A19" s="3">
        <v>45920</v>
      </c>
      <c r="B19" s="14" t="s">
        <v>625</v>
      </c>
      <c r="C19" s="9" t="s">
        <v>136</v>
      </c>
      <c r="D19" s="13" t="s">
        <v>199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45952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168</v>
      </c>
      <c r="AA19" s="8">
        <v>17602.2</v>
      </c>
      <c r="AB19" s="8">
        <v>0</v>
      </c>
      <c r="AC19" s="8">
        <v>17602.2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45952</v>
      </c>
      <c r="AK19" s="3">
        <v>0</v>
      </c>
      <c r="AL19" s="3">
        <v>45943</v>
      </c>
      <c r="AM19" s="3">
        <v>45950</v>
      </c>
      <c r="AN19" s="3">
        <v>45951</v>
      </c>
      <c r="AO19" s="3">
        <v>45951</v>
      </c>
      <c r="AP19" s="3">
        <v>45947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1278.3108800000005</v>
      </c>
    </row>
    <row r="20" spans="1:56" ht="27.75" customHeight="1" x14ac:dyDescent="0.45">
      <c r="A20" s="3" t="s">
        <v>135</v>
      </c>
      <c r="B20" s="14" t="s">
        <v>135</v>
      </c>
      <c r="C20" s="9" t="s">
        <v>204</v>
      </c>
      <c r="D20" s="13" t="s">
        <v>205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45961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168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115</v>
      </c>
      <c r="AH20" s="1" t="s">
        <v>72</v>
      </c>
      <c r="AI20" s="1">
        <v>3</v>
      </c>
      <c r="AJ20" s="3">
        <v>45961</v>
      </c>
      <c r="AK20" s="3">
        <v>0</v>
      </c>
      <c r="AL20" s="3">
        <v>45951</v>
      </c>
      <c r="AM20" s="3">
        <v>45958</v>
      </c>
      <c r="AN20" s="3">
        <v>45959</v>
      </c>
      <c r="AO20" s="3">
        <v>45959</v>
      </c>
      <c r="AP20" s="3">
        <v>45956</v>
      </c>
      <c r="AQ20" s="3">
        <v>45960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1343.6356095653334</v>
      </c>
    </row>
    <row r="21" spans="1:56" ht="27.75" customHeight="1" x14ac:dyDescent="0.45">
      <c r="A21" s="3" t="s">
        <v>135</v>
      </c>
      <c r="B21" s="14" t="s">
        <v>135</v>
      </c>
      <c r="C21" s="9" t="s">
        <v>237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168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2556.6217600000009</v>
      </c>
    </row>
    <row r="22" spans="1:56" ht="27.75" customHeight="1" x14ac:dyDescent="0.45">
      <c r="A22" s="3" t="s">
        <v>135</v>
      </c>
      <c r="B22" s="14" t="s">
        <v>135</v>
      </c>
      <c r="C22" s="9" t="s">
        <v>136</v>
      </c>
      <c r="D22" s="13" t="s">
        <v>124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45961</v>
      </c>
      <c r="U22" s="11">
        <v>140000</v>
      </c>
      <c r="V22" s="10">
        <v>0</v>
      </c>
      <c r="W22" s="10">
        <v>140000</v>
      </c>
      <c r="X22" s="10">
        <v>0</v>
      </c>
      <c r="Y22" s="10">
        <v>147000</v>
      </c>
      <c r="Z22" s="9" t="s">
        <v>168</v>
      </c>
      <c r="AA22" s="8">
        <v>123215.4</v>
      </c>
      <c r="AB22" s="8">
        <v>0</v>
      </c>
      <c r="AC22" s="8">
        <v>123215.4</v>
      </c>
      <c r="AD22" s="8">
        <v>0</v>
      </c>
      <c r="AE22" s="8">
        <v>0</v>
      </c>
      <c r="AF22" s="8">
        <v>0</v>
      </c>
      <c r="AG22" s="1" t="s">
        <v>115</v>
      </c>
      <c r="AH22" s="1" t="s">
        <v>74</v>
      </c>
      <c r="AI22" s="1">
        <v>2</v>
      </c>
      <c r="AJ22" s="3">
        <v>45961</v>
      </c>
      <c r="AK22" s="3">
        <v>0</v>
      </c>
      <c r="AL22" s="3">
        <v>45952</v>
      </c>
      <c r="AM22" s="3">
        <v>45959</v>
      </c>
      <c r="AN22" s="3">
        <v>45960</v>
      </c>
      <c r="AO22" s="3">
        <v>45960</v>
      </c>
      <c r="AP22" s="3">
        <v>45956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8948.1761600000009</v>
      </c>
    </row>
    <row r="23" spans="1:56" ht="27.7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168</v>
      </c>
      <c r="AA23" s="8">
        <v>256131.41433</v>
      </c>
      <c r="AB23" s="8">
        <v>39260</v>
      </c>
      <c r="AC23" s="8">
        <v>216871.41433</v>
      </c>
      <c r="AD23" s="8">
        <v>0</v>
      </c>
      <c r="AE23" s="8">
        <v>0</v>
      </c>
      <c r="AF23" s="8" t="s">
        <v>58</v>
      </c>
      <c r="AG23" s="1" t="s">
        <v>115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0</v>
      </c>
    </row>
    <row r="24" spans="1:56" ht="27.75" customHeight="1" x14ac:dyDescent="0.45">
      <c r="A24" s="3">
        <v>45910</v>
      </c>
      <c r="B24" s="14" t="s">
        <v>503</v>
      </c>
      <c r="C24" s="9" t="s">
        <v>73</v>
      </c>
      <c r="D24" s="13" t="s">
        <v>288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45925</v>
      </c>
      <c r="U24" s="11">
        <v>10000</v>
      </c>
      <c r="V24" s="10">
        <v>10000</v>
      </c>
      <c r="W24" s="10">
        <v>0</v>
      </c>
      <c r="X24" s="10">
        <v>10400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504</v>
      </c>
      <c r="AG24" s="1" t="s">
        <v>115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45910</v>
      </c>
      <c r="B25" s="14" t="s">
        <v>503</v>
      </c>
      <c r="C25" s="9" t="s">
        <v>73</v>
      </c>
      <c r="D25" s="13" t="s">
        <v>189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45925</v>
      </c>
      <c r="U25" s="11">
        <v>10000</v>
      </c>
      <c r="V25" s="10">
        <v>10000</v>
      </c>
      <c r="W25" s="10">
        <v>0</v>
      </c>
      <c r="X25" s="10">
        <v>10490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504</v>
      </c>
      <c r="AG25" s="1" t="s">
        <v>115</v>
      </c>
      <c r="AH25" s="1" t="s">
        <v>74</v>
      </c>
      <c r="AI25" s="1">
        <v>2</v>
      </c>
      <c r="AJ25" s="3">
        <v>45925</v>
      </c>
      <c r="AK25" s="3">
        <v>0</v>
      </c>
      <c r="AL25" s="3">
        <v>45916</v>
      </c>
      <c r="AM25" s="3">
        <v>45923</v>
      </c>
      <c r="AN25" s="3">
        <v>45924</v>
      </c>
      <c r="AO25" s="3">
        <v>45924</v>
      </c>
      <c r="AP25" s="3">
        <v>45920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564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45910</v>
      </c>
      <c r="B26" s="14" t="s">
        <v>503</v>
      </c>
      <c r="C26" s="9" t="s">
        <v>73</v>
      </c>
      <c r="D26" s="13" t="s">
        <v>275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45925</v>
      </c>
      <c r="U26" s="11">
        <v>5000</v>
      </c>
      <c r="V26" s="10">
        <v>5000</v>
      </c>
      <c r="W26" s="10">
        <v>0</v>
      </c>
      <c r="X26" s="10">
        <v>5250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504</v>
      </c>
      <c r="AG26" s="1" t="s">
        <v>115</v>
      </c>
      <c r="AH26" s="1" t="s">
        <v>74</v>
      </c>
      <c r="AI26" s="1">
        <v>2</v>
      </c>
      <c r="AJ26" s="3">
        <v>45925</v>
      </c>
      <c r="AK26" s="3">
        <v>0</v>
      </c>
      <c r="AL26" s="3">
        <v>45916</v>
      </c>
      <c r="AM26" s="3">
        <v>45923</v>
      </c>
      <c r="AN26" s="3">
        <v>45924</v>
      </c>
      <c r="AO26" s="3">
        <v>45924</v>
      </c>
      <c r="AP26" s="3">
        <v>45920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565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45912</v>
      </c>
      <c r="B27" s="14" t="s">
        <v>521</v>
      </c>
      <c r="C27" s="9" t="s">
        <v>73</v>
      </c>
      <c r="D27" s="13" t="s">
        <v>288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45925</v>
      </c>
      <c r="U27" s="11">
        <v>10000</v>
      </c>
      <c r="V27" s="10">
        <v>10000</v>
      </c>
      <c r="W27" s="10">
        <v>0</v>
      </c>
      <c r="X27" s="10">
        <v>10600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524</v>
      </c>
      <c r="AG27" s="1" t="s">
        <v>115</v>
      </c>
      <c r="AH27" s="1" t="s">
        <v>74</v>
      </c>
      <c r="AI27" s="1">
        <v>2</v>
      </c>
      <c r="AJ27" s="3">
        <v>45925</v>
      </c>
      <c r="AK27" s="3">
        <v>0</v>
      </c>
      <c r="AL27" s="3">
        <v>45916</v>
      </c>
      <c r="AM27" s="3">
        <v>45923</v>
      </c>
      <c r="AN27" s="3">
        <v>45924</v>
      </c>
      <c r="AO27" s="3">
        <v>45924</v>
      </c>
      <c r="AP27" s="3">
        <v>45920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45912</v>
      </c>
      <c r="B28" s="14" t="s">
        <v>521</v>
      </c>
      <c r="C28" s="9" t="s">
        <v>73</v>
      </c>
      <c r="D28" s="13" t="s">
        <v>464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45925</v>
      </c>
      <c r="U28" s="11">
        <v>5000</v>
      </c>
      <c r="V28" s="10">
        <v>5000</v>
      </c>
      <c r="W28" s="10">
        <v>0</v>
      </c>
      <c r="X28" s="10">
        <v>5300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524</v>
      </c>
      <c r="AG28" s="1" t="s">
        <v>115</v>
      </c>
      <c r="AH28" s="1" t="s">
        <v>74</v>
      </c>
      <c r="AI28" s="1">
        <v>2</v>
      </c>
      <c r="AJ28" s="3">
        <v>45925</v>
      </c>
      <c r="AK28" s="3">
        <v>0</v>
      </c>
      <c r="AL28" s="3">
        <v>45916</v>
      </c>
      <c r="AM28" s="3">
        <v>45923</v>
      </c>
      <c r="AN28" s="3">
        <v>45924</v>
      </c>
      <c r="AO28" s="3">
        <v>45924</v>
      </c>
      <c r="AP28" s="3">
        <v>45920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45912</v>
      </c>
      <c r="B29" s="14" t="s">
        <v>521</v>
      </c>
      <c r="C29" s="9" t="s">
        <v>73</v>
      </c>
      <c r="D29" s="13" t="s">
        <v>291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45925</v>
      </c>
      <c r="U29" s="11">
        <v>5000</v>
      </c>
      <c r="V29" s="10">
        <v>5000</v>
      </c>
      <c r="W29" s="10">
        <v>0</v>
      </c>
      <c r="X29" s="10">
        <v>5600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524</v>
      </c>
      <c r="AG29" s="1" t="s">
        <v>115</v>
      </c>
      <c r="AH29" s="1" t="s">
        <v>74</v>
      </c>
      <c r="AI29" s="1">
        <v>2</v>
      </c>
      <c r="AJ29" s="3">
        <v>45925</v>
      </c>
      <c r="AK29" s="3">
        <v>0</v>
      </c>
      <c r="AL29" s="3">
        <v>45916</v>
      </c>
      <c r="AM29" s="3">
        <v>45923</v>
      </c>
      <c r="AN29" s="3">
        <v>45924</v>
      </c>
      <c r="AO29" s="3">
        <v>45924</v>
      </c>
      <c r="AP29" s="3">
        <v>45920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45912</v>
      </c>
      <c r="B30" s="14" t="s">
        <v>545</v>
      </c>
      <c r="C30" s="9" t="s">
        <v>73</v>
      </c>
      <c r="D30" s="13" t="s">
        <v>522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45927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546</v>
      </c>
      <c r="AG30" s="1" t="s">
        <v>115</v>
      </c>
      <c r="AH30" s="1" t="s">
        <v>74</v>
      </c>
      <c r="AI30" s="1">
        <v>2</v>
      </c>
      <c r="AJ30" s="3">
        <v>45927</v>
      </c>
      <c r="AK30" s="3">
        <v>0</v>
      </c>
      <c r="AL30" s="3">
        <v>45918</v>
      </c>
      <c r="AM30" s="3">
        <v>45925</v>
      </c>
      <c r="AN30" s="3">
        <v>45926</v>
      </c>
      <c r="AO30" s="3">
        <v>45926</v>
      </c>
      <c r="AP30" s="3">
        <v>45922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45912</v>
      </c>
      <c r="B31" s="14" t="s">
        <v>545</v>
      </c>
      <c r="C31" s="9" t="s">
        <v>73</v>
      </c>
      <c r="D31" s="13" t="s">
        <v>464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45927</v>
      </c>
      <c r="U31" s="11">
        <v>5000</v>
      </c>
      <c r="V31" s="10">
        <v>5000</v>
      </c>
      <c r="W31" s="10">
        <v>0</v>
      </c>
      <c r="X31" s="10">
        <v>5300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546</v>
      </c>
      <c r="AG31" s="1" t="s">
        <v>115</v>
      </c>
      <c r="AH31" s="1" t="s">
        <v>74</v>
      </c>
      <c r="AI31" s="1">
        <v>2</v>
      </c>
      <c r="AJ31" s="3">
        <v>45927</v>
      </c>
      <c r="AK31" s="3">
        <v>0</v>
      </c>
      <c r="AL31" s="3">
        <v>45918</v>
      </c>
      <c r="AM31" s="3">
        <v>45925</v>
      </c>
      <c r="AN31" s="3">
        <v>45926</v>
      </c>
      <c r="AO31" s="3">
        <v>45926</v>
      </c>
      <c r="AP31" s="3">
        <v>45922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45912</v>
      </c>
      <c r="B32" s="14" t="s">
        <v>545</v>
      </c>
      <c r="C32" s="9" t="s">
        <v>73</v>
      </c>
      <c r="D32" s="13" t="s">
        <v>282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45927</v>
      </c>
      <c r="U32" s="11">
        <v>10000</v>
      </c>
      <c r="V32" s="10">
        <v>10000</v>
      </c>
      <c r="W32" s="10">
        <v>0</v>
      </c>
      <c r="X32" s="10">
        <v>10500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546</v>
      </c>
      <c r="AG32" s="1" t="s">
        <v>115</v>
      </c>
      <c r="AH32" s="1" t="s">
        <v>74</v>
      </c>
      <c r="AI32" s="1">
        <v>2</v>
      </c>
      <c r="AJ32" s="3">
        <v>45927</v>
      </c>
      <c r="AK32" s="3">
        <v>0</v>
      </c>
      <c r="AL32" s="3">
        <v>45918</v>
      </c>
      <c r="AM32" s="3">
        <v>45925</v>
      </c>
      <c r="AN32" s="3">
        <v>45926</v>
      </c>
      <c r="AO32" s="3">
        <v>45926</v>
      </c>
      <c r="AP32" s="3">
        <v>45922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45916</v>
      </c>
      <c r="B33" s="14" t="s">
        <v>568</v>
      </c>
      <c r="C33" s="9" t="s">
        <v>73</v>
      </c>
      <c r="D33" s="13" t="s">
        <v>386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45927</v>
      </c>
      <c r="U33" s="11">
        <v>10000</v>
      </c>
      <c r="V33" s="10">
        <v>10000</v>
      </c>
      <c r="W33" s="10">
        <v>0</v>
      </c>
      <c r="X33" s="10">
        <v>10500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569</v>
      </c>
      <c r="AG33" s="1" t="s">
        <v>118</v>
      </c>
      <c r="AH33" s="1" t="s">
        <v>74</v>
      </c>
      <c r="AI33" s="1">
        <v>2</v>
      </c>
      <c r="AJ33" s="3">
        <v>45927</v>
      </c>
      <c r="AK33" s="3">
        <v>0</v>
      </c>
      <c r="AL33" s="3">
        <v>45918</v>
      </c>
      <c r="AM33" s="3">
        <v>45925</v>
      </c>
      <c r="AN33" s="3">
        <v>45926</v>
      </c>
      <c r="AO33" s="3">
        <v>45926</v>
      </c>
      <c r="AP33" s="3">
        <v>45922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45916</v>
      </c>
      <c r="B34" s="14" t="s">
        <v>568</v>
      </c>
      <c r="C34" s="9" t="s">
        <v>73</v>
      </c>
      <c r="D34" s="13" t="s">
        <v>282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45927</v>
      </c>
      <c r="U34" s="11">
        <v>10000</v>
      </c>
      <c r="V34" s="10">
        <v>10000</v>
      </c>
      <c r="W34" s="10">
        <v>0</v>
      </c>
      <c r="X34" s="10">
        <v>10500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569</v>
      </c>
      <c r="AG34" s="1" t="s">
        <v>115</v>
      </c>
      <c r="AH34" s="1" t="s">
        <v>74</v>
      </c>
      <c r="AI34" s="1">
        <v>2</v>
      </c>
      <c r="AJ34" s="3">
        <v>45927</v>
      </c>
      <c r="AK34" s="3">
        <v>0</v>
      </c>
      <c r="AL34" s="3">
        <v>45918</v>
      </c>
      <c r="AM34" s="3">
        <v>45925</v>
      </c>
      <c r="AN34" s="3">
        <v>45926</v>
      </c>
      <c r="AO34" s="3">
        <v>45926</v>
      </c>
      <c r="AP34" s="3">
        <v>45922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45916</v>
      </c>
      <c r="B35" s="14" t="s">
        <v>568</v>
      </c>
      <c r="C35" s="9" t="s">
        <v>73</v>
      </c>
      <c r="D35" s="13" t="s">
        <v>382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45927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569</v>
      </c>
      <c r="AG35" s="1" t="s">
        <v>115</v>
      </c>
      <c r="AH35" s="1" t="s">
        <v>74</v>
      </c>
      <c r="AI35" s="1">
        <v>2</v>
      </c>
      <c r="AJ35" s="3">
        <v>45927</v>
      </c>
      <c r="AK35" s="3">
        <v>0</v>
      </c>
      <c r="AL35" s="3">
        <v>45918</v>
      </c>
      <c r="AM35" s="3">
        <v>45925</v>
      </c>
      <c r="AN35" s="3">
        <v>45926</v>
      </c>
      <c r="AO35" s="3">
        <v>45926</v>
      </c>
      <c r="AP35" s="3">
        <v>45922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 t="s">
        <v>626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45913</v>
      </c>
      <c r="B36" s="14" t="s">
        <v>553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45930</v>
      </c>
      <c r="U36" s="11">
        <v>10000</v>
      </c>
      <c r="V36" s="10">
        <v>10000</v>
      </c>
      <c r="W36" s="10">
        <v>0</v>
      </c>
      <c r="X36" s="10">
        <v>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554</v>
      </c>
      <c r="AG36" s="1" t="s">
        <v>116</v>
      </c>
      <c r="AH36" s="1" t="s">
        <v>77</v>
      </c>
      <c r="AI36" s="1">
        <v>1</v>
      </c>
      <c r="AJ36" s="3">
        <v>45930</v>
      </c>
      <c r="AK36" s="3">
        <v>0</v>
      </c>
      <c r="AL36" s="3">
        <v>0</v>
      </c>
      <c r="AM36" s="3">
        <v>0</v>
      </c>
      <c r="AN36" s="3">
        <v>0</v>
      </c>
      <c r="AO36" s="3">
        <v>45929</v>
      </c>
      <c r="AP36" s="3">
        <v>45925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 t="s">
        <v>95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45913</v>
      </c>
      <c r="B37" s="14" t="s">
        <v>553</v>
      </c>
      <c r="C37" s="9" t="s">
        <v>73</v>
      </c>
      <c r="D37" s="13" t="s">
        <v>189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45930</v>
      </c>
      <c r="U37" s="11">
        <v>10000</v>
      </c>
      <c r="V37" s="10">
        <v>9500</v>
      </c>
      <c r="W37" s="10">
        <v>500</v>
      </c>
      <c r="X37" s="10">
        <v>10650</v>
      </c>
      <c r="Y37" s="10">
        <v>0</v>
      </c>
      <c r="Z37" s="9" t="s">
        <v>172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554</v>
      </c>
      <c r="AG37" s="1" t="s">
        <v>116</v>
      </c>
      <c r="AH37" s="1" t="s">
        <v>74</v>
      </c>
      <c r="AI37" s="1">
        <v>2</v>
      </c>
      <c r="AJ37" s="3">
        <v>45930</v>
      </c>
      <c r="AK37" s="3">
        <v>0</v>
      </c>
      <c r="AL37" s="3">
        <v>45921</v>
      </c>
      <c r="AM37" s="3">
        <v>45928</v>
      </c>
      <c r="AN37" s="3">
        <v>45929</v>
      </c>
      <c r="AO37" s="3">
        <v>45929</v>
      </c>
      <c r="AP37" s="3">
        <v>45925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45913</v>
      </c>
      <c r="B38" s="14" t="s">
        <v>553</v>
      </c>
      <c r="C38" s="9" t="s">
        <v>73</v>
      </c>
      <c r="D38" s="13" t="s">
        <v>248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45930</v>
      </c>
      <c r="U38" s="11">
        <v>5000</v>
      </c>
      <c r="V38" s="10">
        <v>5000</v>
      </c>
      <c r="W38" s="10">
        <v>0</v>
      </c>
      <c r="X38" s="10">
        <v>5400</v>
      </c>
      <c r="Y38" s="10">
        <v>0</v>
      </c>
      <c r="Z38" s="9" t="s">
        <v>172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554</v>
      </c>
      <c r="AG38" s="1" t="s">
        <v>116</v>
      </c>
      <c r="AH38" s="1" t="s">
        <v>74</v>
      </c>
      <c r="AI38" s="1">
        <v>2</v>
      </c>
      <c r="AJ38" s="3">
        <v>45930</v>
      </c>
      <c r="AK38" s="3">
        <v>0</v>
      </c>
      <c r="AL38" s="3">
        <v>45921</v>
      </c>
      <c r="AM38" s="3">
        <v>45928</v>
      </c>
      <c r="AN38" s="3">
        <v>45929</v>
      </c>
      <c r="AO38" s="3">
        <v>45929</v>
      </c>
      <c r="AP38" s="3">
        <v>45925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 t="s">
        <v>544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45919</v>
      </c>
      <c r="B39" s="14" t="s">
        <v>609</v>
      </c>
      <c r="C39" s="9" t="s">
        <v>73</v>
      </c>
      <c r="D39" s="13" t="s">
        <v>248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45932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610</v>
      </c>
      <c r="AG39" s="1" t="s">
        <v>116</v>
      </c>
      <c r="AH39" s="1" t="s">
        <v>74</v>
      </c>
      <c r="AI39" s="1">
        <v>2</v>
      </c>
      <c r="AJ39" s="3">
        <v>45932</v>
      </c>
      <c r="AK39" s="3">
        <v>0</v>
      </c>
      <c r="AL39" s="3">
        <v>45923</v>
      </c>
      <c r="AM39" s="3">
        <v>45930</v>
      </c>
      <c r="AN39" s="3">
        <v>45931</v>
      </c>
      <c r="AO39" s="3">
        <v>45931</v>
      </c>
      <c r="AP39" s="3">
        <v>45927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45919</v>
      </c>
      <c r="B40" s="14" t="s">
        <v>609</v>
      </c>
      <c r="C40" s="9" t="s">
        <v>73</v>
      </c>
      <c r="D40" s="13" t="s">
        <v>305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45932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172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610</v>
      </c>
      <c r="AG40" s="1" t="s">
        <v>116</v>
      </c>
      <c r="AH40" s="1" t="s">
        <v>74</v>
      </c>
      <c r="AI40" s="1">
        <v>2</v>
      </c>
      <c r="AJ40" s="3">
        <v>45932</v>
      </c>
      <c r="AK40" s="3">
        <v>0</v>
      </c>
      <c r="AL40" s="3">
        <v>45923</v>
      </c>
      <c r="AM40" s="3">
        <v>45930</v>
      </c>
      <c r="AN40" s="3">
        <v>45931</v>
      </c>
      <c r="AO40" s="3">
        <v>45931</v>
      </c>
      <c r="AP40" s="3">
        <v>45927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45919</v>
      </c>
      <c r="B41" s="14" t="s">
        <v>609</v>
      </c>
      <c r="C41" s="9" t="s">
        <v>73</v>
      </c>
      <c r="D41" s="13" t="s">
        <v>326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45932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610</v>
      </c>
      <c r="AG41" s="1" t="s">
        <v>116</v>
      </c>
      <c r="AH41" s="1" t="s">
        <v>74</v>
      </c>
      <c r="AI41" s="1">
        <v>2</v>
      </c>
      <c r="AJ41" s="3">
        <v>45932</v>
      </c>
      <c r="AK41" s="3">
        <v>0</v>
      </c>
      <c r="AL41" s="3">
        <v>45923</v>
      </c>
      <c r="AM41" s="3">
        <v>45930</v>
      </c>
      <c r="AN41" s="3">
        <v>45931</v>
      </c>
      <c r="AO41" s="3">
        <v>45931</v>
      </c>
      <c r="AP41" s="3">
        <v>45927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45919</v>
      </c>
      <c r="B42" s="14" t="s">
        <v>609</v>
      </c>
      <c r="C42" s="9" t="s">
        <v>73</v>
      </c>
      <c r="D42" s="13" t="s">
        <v>386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45932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172</v>
      </c>
      <c r="AA42" s="8">
        <v>9359.9000000000015</v>
      </c>
      <c r="AB42" s="8">
        <v>9359.9000000000015</v>
      </c>
      <c r="AC42" s="8">
        <v>0</v>
      </c>
      <c r="AD42" s="8">
        <v>0</v>
      </c>
      <c r="AE42" s="8">
        <v>0</v>
      </c>
      <c r="AF42" s="8" t="s">
        <v>610</v>
      </c>
      <c r="AG42" s="1" t="s">
        <v>116</v>
      </c>
      <c r="AH42" s="1" t="s">
        <v>74</v>
      </c>
      <c r="AI42" s="1">
        <v>2</v>
      </c>
      <c r="AJ42" s="3">
        <v>45932</v>
      </c>
      <c r="AK42" s="3">
        <v>0</v>
      </c>
      <c r="AL42" s="3">
        <v>45923</v>
      </c>
      <c r="AM42" s="3">
        <v>45930</v>
      </c>
      <c r="AN42" s="3">
        <v>45931</v>
      </c>
      <c r="AO42" s="3">
        <v>45931</v>
      </c>
      <c r="AP42" s="3">
        <v>45927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45919</v>
      </c>
      <c r="B43" s="14" t="s">
        <v>609</v>
      </c>
      <c r="C43" s="9" t="s">
        <v>73</v>
      </c>
      <c r="D43" s="13" t="s">
        <v>288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45934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172</v>
      </c>
      <c r="AA43" s="8">
        <v>9359.9000000000015</v>
      </c>
      <c r="AB43" s="8">
        <v>2739</v>
      </c>
      <c r="AC43" s="8">
        <v>6620.9000000000015</v>
      </c>
      <c r="AD43" s="8">
        <v>0</v>
      </c>
      <c r="AE43" s="8">
        <v>0</v>
      </c>
      <c r="AF43" s="8" t="s">
        <v>611</v>
      </c>
      <c r="AG43" s="1" t="s">
        <v>116</v>
      </c>
      <c r="AH43" s="1" t="s">
        <v>74</v>
      </c>
      <c r="AI43" s="1">
        <v>2</v>
      </c>
      <c r="AJ43" s="3">
        <v>45934</v>
      </c>
      <c r="AK43" s="3">
        <v>0</v>
      </c>
      <c r="AL43" s="3">
        <v>45925</v>
      </c>
      <c r="AM43" s="3">
        <v>45932</v>
      </c>
      <c r="AN43" s="3">
        <v>45933</v>
      </c>
      <c r="AO43" s="3">
        <v>45933</v>
      </c>
      <c r="AP43" s="3">
        <v>45929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498.71561422222231</v>
      </c>
    </row>
    <row r="44" spans="1:56" ht="27.75" customHeight="1" x14ac:dyDescent="0.45">
      <c r="A44" s="3">
        <v>45919</v>
      </c>
      <c r="B44" s="14" t="s">
        <v>609</v>
      </c>
      <c r="C44" s="9" t="s">
        <v>73</v>
      </c>
      <c r="D44" s="13" t="s">
        <v>612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45934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611</v>
      </c>
      <c r="AG44" s="1" t="s">
        <v>118</v>
      </c>
      <c r="AH44" s="1" t="s">
        <v>74</v>
      </c>
      <c r="AI44" s="1">
        <v>2</v>
      </c>
      <c r="AJ44" s="3">
        <v>45934</v>
      </c>
      <c r="AK44" s="3">
        <v>0</v>
      </c>
      <c r="AL44" s="3">
        <v>45925</v>
      </c>
      <c r="AM44" s="3">
        <v>45932</v>
      </c>
      <c r="AN44" s="3">
        <v>45933</v>
      </c>
      <c r="AO44" s="3">
        <v>45933</v>
      </c>
      <c r="AP44" s="3">
        <v>45929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45919</v>
      </c>
      <c r="B45" s="14" t="s">
        <v>609</v>
      </c>
      <c r="C45" s="9" t="s">
        <v>73</v>
      </c>
      <c r="D45" s="13" t="s">
        <v>275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45934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611</v>
      </c>
      <c r="AG45" s="1" t="s">
        <v>118</v>
      </c>
      <c r="AH45" s="1" t="s">
        <v>74</v>
      </c>
      <c r="AI45" s="1">
        <v>2</v>
      </c>
      <c r="AJ45" s="3">
        <v>45934</v>
      </c>
      <c r="AK45" s="3">
        <v>0</v>
      </c>
      <c r="AL45" s="3">
        <v>45925</v>
      </c>
      <c r="AM45" s="3">
        <v>45932</v>
      </c>
      <c r="AN45" s="3">
        <v>45933</v>
      </c>
      <c r="AO45" s="3">
        <v>45933</v>
      </c>
      <c r="AP45" s="3">
        <v>45929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352.51463377777782</v>
      </c>
    </row>
    <row r="46" spans="1:56" ht="27.75" customHeight="1" x14ac:dyDescent="0.45">
      <c r="A46" s="3">
        <v>45919</v>
      </c>
      <c r="B46" s="14" t="s">
        <v>609</v>
      </c>
      <c r="C46" s="9" t="s">
        <v>73</v>
      </c>
      <c r="D46" s="13" t="s">
        <v>385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45934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611</v>
      </c>
      <c r="AG46" s="1" t="s">
        <v>118</v>
      </c>
      <c r="AH46" s="1" t="s">
        <v>74</v>
      </c>
      <c r="AI46" s="1">
        <v>2</v>
      </c>
      <c r="AJ46" s="3">
        <v>45934</v>
      </c>
      <c r="AK46" s="3">
        <v>0</v>
      </c>
      <c r="AL46" s="3">
        <v>45925</v>
      </c>
      <c r="AM46" s="3">
        <v>45932</v>
      </c>
      <c r="AN46" s="3">
        <v>45933</v>
      </c>
      <c r="AO46" s="3">
        <v>45933</v>
      </c>
      <c r="AP46" s="3">
        <v>45929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352.51463377777782</v>
      </c>
    </row>
    <row r="47" spans="1:56" ht="27.75" customHeight="1" x14ac:dyDescent="0.45">
      <c r="A47" s="3">
        <v>45919</v>
      </c>
      <c r="B47" s="14" t="s">
        <v>613</v>
      </c>
      <c r="C47" s="9" t="s">
        <v>73</v>
      </c>
      <c r="D47" s="13" t="s">
        <v>59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447</v>
      </c>
      <c r="T47" s="12">
        <v>45937</v>
      </c>
      <c r="U47" s="11">
        <v>20000</v>
      </c>
      <c r="V47" s="10">
        <v>0</v>
      </c>
      <c r="W47" s="10">
        <v>20000</v>
      </c>
      <c r="X47" s="10">
        <v>0</v>
      </c>
      <c r="Y47" s="10">
        <v>0</v>
      </c>
      <c r="Z47" s="9" t="s">
        <v>172</v>
      </c>
      <c r="AA47" s="8">
        <v>18719.800000000003</v>
      </c>
      <c r="AB47" s="8">
        <v>0</v>
      </c>
      <c r="AC47" s="8">
        <v>18719.800000000003</v>
      </c>
      <c r="AD47" s="8">
        <v>0</v>
      </c>
      <c r="AE47" s="8">
        <v>0</v>
      </c>
      <c r="AF47" s="8" t="s">
        <v>614</v>
      </c>
      <c r="AG47" s="1" t="s">
        <v>118</v>
      </c>
      <c r="AH47" s="1" t="s">
        <v>77</v>
      </c>
      <c r="AI47" s="1">
        <v>1</v>
      </c>
      <c r="AJ47" s="3">
        <v>45937</v>
      </c>
      <c r="AK47" s="3">
        <v>0</v>
      </c>
      <c r="AL47" s="3">
        <v>0</v>
      </c>
      <c r="AM47" s="3">
        <v>0</v>
      </c>
      <c r="AN47" s="3">
        <v>0</v>
      </c>
      <c r="AO47" s="3">
        <v>45936</v>
      </c>
      <c r="AP47" s="3">
        <v>45932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1410.0585351111113</v>
      </c>
    </row>
    <row r="48" spans="1:56" ht="27.75" customHeight="1" x14ac:dyDescent="0.45">
      <c r="A48" s="3">
        <v>45919</v>
      </c>
      <c r="B48" s="14" t="s">
        <v>615</v>
      </c>
      <c r="C48" s="9" t="s">
        <v>73</v>
      </c>
      <c r="D48" s="13" t="s">
        <v>59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447</v>
      </c>
      <c r="T48" s="12">
        <v>45937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172</v>
      </c>
      <c r="AA48" s="8">
        <v>18719.800000000003</v>
      </c>
      <c r="AB48" s="8">
        <v>0</v>
      </c>
      <c r="AC48" s="8">
        <v>18719.800000000003</v>
      </c>
      <c r="AD48" s="8">
        <v>0</v>
      </c>
      <c r="AE48" s="8">
        <v>0</v>
      </c>
      <c r="AF48" s="8" t="s">
        <v>616</v>
      </c>
      <c r="AG48" s="1" t="s">
        <v>115</v>
      </c>
      <c r="AH48" s="1" t="s">
        <v>77</v>
      </c>
      <c r="AI48" s="1">
        <v>1</v>
      </c>
      <c r="AJ48" s="3">
        <v>45937</v>
      </c>
      <c r="AK48" s="3">
        <v>0</v>
      </c>
      <c r="AL48" s="3">
        <v>0</v>
      </c>
      <c r="AM48" s="3">
        <v>0</v>
      </c>
      <c r="AN48" s="3">
        <v>0</v>
      </c>
      <c r="AO48" s="3">
        <v>45936</v>
      </c>
      <c r="AP48" s="3">
        <v>45932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1410.0585351111113</v>
      </c>
    </row>
    <row r="49" spans="1:56" ht="27.75" customHeight="1" x14ac:dyDescent="0.45">
      <c r="A49" s="3">
        <v>45919</v>
      </c>
      <c r="B49" s="14" t="s">
        <v>613</v>
      </c>
      <c r="C49" s="9" t="s">
        <v>73</v>
      </c>
      <c r="D49" s="13" t="s">
        <v>59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447</v>
      </c>
      <c r="T49" s="12">
        <v>45947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172</v>
      </c>
      <c r="AA49" s="8">
        <v>18719.800000000003</v>
      </c>
      <c r="AB49" s="8">
        <v>0</v>
      </c>
      <c r="AC49" s="8">
        <v>18719.800000000003</v>
      </c>
      <c r="AD49" s="8">
        <v>0</v>
      </c>
      <c r="AE49" s="8">
        <v>0</v>
      </c>
      <c r="AF49" s="8" t="s">
        <v>614</v>
      </c>
      <c r="AG49" s="1" t="s">
        <v>61</v>
      </c>
      <c r="AH49" s="1" t="s">
        <v>77</v>
      </c>
      <c r="AI49" s="1">
        <v>1</v>
      </c>
      <c r="AJ49" s="3">
        <v>45947</v>
      </c>
      <c r="AK49" s="3">
        <v>0</v>
      </c>
      <c r="AL49" s="3">
        <v>0</v>
      </c>
      <c r="AM49" s="3">
        <v>0</v>
      </c>
      <c r="AN49" s="3">
        <v>0</v>
      </c>
      <c r="AO49" s="3">
        <v>45946</v>
      </c>
      <c r="AP49" s="3">
        <v>45942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1410.0585351111113</v>
      </c>
    </row>
    <row r="50" spans="1:56" ht="27.75" customHeight="1" x14ac:dyDescent="0.45">
      <c r="A50" s="3">
        <v>45919</v>
      </c>
      <c r="B50" s="14" t="s">
        <v>615</v>
      </c>
      <c r="C50" s="9" t="s">
        <v>73</v>
      </c>
      <c r="D50" s="13" t="s">
        <v>59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447</v>
      </c>
      <c r="T50" s="12">
        <v>45947</v>
      </c>
      <c r="U50" s="11">
        <v>20000</v>
      </c>
      <c r="V50" s="10">
        <v>0</v>
      </c>
      <c r="W50" s="10">
        <v>20000</v>
      </c>
      <c r="X50" s="10">
        <v>0</v>
      </c>
      <c r="Y50" s="10">
        <v>0</v>
      </c>
      <c r="Z50" s="9" t="s">
        <v>172</v>
      </c>
      <c r="AA50" s="8">
        <v>18719.800000000003</v>
      </c>
      <c r="AB50" s="8">
        <v>0</v>
      </c>
      <c r="AC50" s="8">
        <v>18719.800000000003</v>
      </c>
      <c r="AD50" s="8">
        <v>0</v>
      </c>
      <c r="AE50" s="8">
        <v>0</v>
      </c>
      <c r="AF50" s="8" t="s">
        <v>616</v>
      </c>
      <c r="AG50" s="1" t="s">
        <v>115</v>
      </c>
      <c r="AH50" s="1" t="s">
        <v>77</v>
      </c>
      <c r="AI50" s="1">
        <v>1</v>
      </c>
      <c r="AJ50" s="3">
        <v>45947</v>
      </c>
      <c r="AK50" s="3">
        <v>0</v>
      </c>
      <c r="AL50" s="3">
        <v>0</v>
      </c>
      <c r="AM50" s="3">
        <v>0</v>
      </c>
      <c r="AN50" s="3">
        <v>0</v>
      </c>
      <c r="AO50" s="3">
        <v>45946</v>
      </c>
      <c r="AP50" s="3">
        <v>45942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1410.0585351111113</v>
      </c>
    </row>
    <row r="51" spans="1:56" ht="27.75" customHeight="1" x14ac:dyDescent="0.45">
      <c r="A51" s="3" t="s">
        <v>135</v>
      </c>
      <c r="B51" s="14" t="s">
        <v>135</v>
      </c>
      <c r="C51" s="9" t="s">
        <v>73</v>
      </c>
      <c r="D51" s="13" t="s">
        <v>467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141</v>
      </c>
      <c r="T51" s="12" t="s">
        <v>63</v>
      </c>
      <c r="U51" s="11">
        <v>5000</v>
      </c>
      <c r="V51" s="10">
        <v>5000</v>
      </c>
      <c r="W51" s="10">
        <v>0</v>
      </c>
      <c r="X51" s="10">
        <v>5400</v>
      </c>
      <c r="Y51" s="10">
        <v>0</v>
      </c>
      <c r="Z51" s="9" t="s">
        <v>172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115</v>
      </c>
      <c r="AH51" s="1" t="s">
        <v>74</v>
      </c>
      <c r="AI51" s="1">
        <v>2</v>
      </c>
      <c r="AJ51" s="3" t="s">
        <v>63</v>
      </c>
      <c r="AK51" s="3">
        <v>0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0</v>
      </c>
    </row>
    <row r="52" spans="1:56" ht="27.75" customHeight="1" x14ac:dyDescent="0.45">
      <c r="A52" s="3" t="s">
        <v>135</v>
      </c>
      <c r="B52" s="14" t="s">
        <v>135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141</v>
      </c>
      <c r="T52" s="12">
        <v>45961</v>
      </c>
      <c r="U52" s="11">
        <v>400000</v>
      </c>
      <c r="V52" s="10">
        <v>0</v>
      </c>
      <c r="W52" s="10">
        <v>400000</v>
      </c>
      <c r="X52" s="10">
        <v>0</v>
      </c>
      <c r="Y52" s="10">
        <v>420000</v>
      </c>
      <c r="Z52" s="9" t="s">
        <v>172</v>
      </c>
      <c r="AA52" s="8">
        <v>374396.00000000006</v>
      </c>
      <c r="AB52" s="8">
        <v>0</v>
      </c>
      <c r="AC52" s="8">
        <v>374396.00000000006</v>
      </c>
      <c r="AD52" s="8">
        <v>0</v>
      </c>
      <c r="AE52" s="8">
        <v>0</v>
      </c>
      <c r="AF52" s="8">
        <v>0</v>
      </c>
      <c r="AG52" s="1" t="s">
        <v>116</v>
      </c>
      <c r="AH52" s="1" t="s">
        <v>74</v>
      </c>
      <c r="AI52" s="1">
        <v>2</v>
      </c>
      <c r="AJ52" s="3">
        <v>45961</v>
      </c>
      <c r="AK52" s="3">
        <v>0</v>
      </c>
      <c r="AL52" s="3">
        <v>45952</v>
      </c>
      <c r="AM52" s="3">
        <v>45959</v>
      </c>
      <c r="AN52" s="3">
        <v>45960</v>
      </c>
      <c r="AO52" s="3">
        <v>45960</v>
      </c>
      <c r="AP52" s="3">
        <v>45956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28201.170702222225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172</v>
      </c>
      <c r="AA53" s="8">
        <v>496074.70000000007</v>
      </c>
      <c r="AB53" s="8">
        <v>26138.750000000004</v>
      </c>
      <c r="AC53" s="8">
        <v>469935.95000000007</v>
      </c>
      <c r="AD53" s="8">
        <v>0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174</v>
      </c>
      <c r="BD53" s="56">
        <v>0</v>
      </c>
    </row>
    <row r="54" spans="1:56" ht="27.75" customHeight="1" x14ac:dyDescent="0.45">
      <c r="A54" s="3">
        <v>45919</v>
      </c>
      <c r="B54" s="14" t="s">
        <v>627</v>
      </c>
      <c r="C54" s="9" t="s">
        <v>139</v>
      </c>
      <c r="D54" s="13" t="s">
        <v>599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196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45930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112</v>
      </c>
      <c r="AA54" s="8">
        <v>4999.0247999999992</v>
      </c>
      <c r="AB54" s="8">
        <v>4999.0247999999992</v>
      </c>
      <c r="AC54" s="8">
        <v>0</v>
      </c>
      <c r="AD54" s="8">
        <v>4999.0247999999992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45930</v>
      </c>
      <c r="AK54" s="3">
        <v>45926</v>
      </c>
      <c r="AL54" s="3">
        <v>45919</v>
      </c>
      <c r="AM54" s="3">
        <v>45927</v>
      </c>
      <c r="AN54" s="3">
        <v>45928</v>
      </c>
      <c r="AO54" s="3">
        <v>45929</v>
      </c>
      <c r="AP54" s="3">
        <v>45925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191</v>
      </c>
      <c r="BD54" s="56">
        <v>0</v>
      </c>
    </row>
    <row r="55" spans="1:56" ht="27.75" customHeight="1" x14ac:dyDescent="0.45">
      <c r="A55" s="3">
        <v>45905</v>
      </c>
      <c r="B55" s="14" t="s">
        <v>470</v>
      </c>
      <c r="C55" s="9" t="s">
        <v>139</v>
      </c>
      <c r="D55" s="13" t="s">
        <v>449</v>
      </c>
      <c r="E55" s="9">
        <v>19</v>
      </c>
      <c r="F55" s="9">
        <v>34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196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 t="s">
        <v>63</v>
      </c>
      <c r="U55" s="11">
        <v>109</v>
      </c>
      <c r="V55" s="10">
        <v>0</v>
      </c>
      <c r="W55" s="10">
        <v>109</v>
      </c>
      <c r="X55" s="10">
        <v>6124</v>
      </c>
      <c r="Y55" s="10">
        <v>0</v>
      </c>
      <c r="Z55" s="9" t="s">
        <v>112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116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191</v>
      </c>
      <c r="BD55" s="56">
        <v>0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34</v>
      </c>
      <c r="G56" s="9" t="s">
        <v>60</v>
      </c>
      <c r="H56" s="9">
        <v>0</v>
      </c>
      <c r="I56" s="9">
        <v>80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112</v>
      </c>
      <c r="AA56" s="8">
        <v>4999.0247999999992</v>
      </c>
      <c r="AB56" s="8">
        <v>4999.0247999999992</v>
      </c>
      <c r="AC56" s="8">
        <v>0</v>
      </c>
      <c r="AD56" s="8">
        <v>4999.0247999999992</v>
      </c>
      <c r="AE56" s="8">
        <v>0</v>
      </c>
      <c r="AF56" s="8" t="s">
        <v>58</v>
      </c>
      <c r="AG56" s="1" t="s">
        <v>115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192</v>
      </c>
      <c r="BD56" s="56">
        <v>0</v>
      </c>
    </row>
    <row r="57" spans="1:56" ht="27.75" customHeight="1" x14ac:dyDescent="0.45">
      <c r="A57" s="3">
        <v>45923</v>
      </c>
      <c r="B57" s="14" t="s">
        <v>652</v>
      </c>
      <c r="C57" s="9" t="s">
        <v>653</v>
      </c>
      <c r="D57" s="13" t="s">
        <v>654</v>
      </c>
      <c r="E57" s="9">
        <v>20</v>
      </c>
      <c r="F57" s="9">
        <v>37</v>
      </c>
      <c r="G57" s="9" t="s">
        <v>60</v>
      </c>
      <c r="H57" s="9">
        <v>0</v>
      </c>
      <c r="I57" s="9">
        <v>70</v>
      </c>
      <c r="J57" s="9" t="s">
        <v>57</v>
      </c>
      <c r="K57" s="9">
        <v>5</v>
      </c>
      <c r="L57" s="9" t="s">
        <v>92</v>
      </c>
      <c r="M57" s="10">
        <v>21</v>
      </c>
      <c r="N57" s="9">
        <v>40</v>
      </c>
      <c r="O57" s="9">
        <v>40</v>
      </c>
      <c r="P57" s="10">
        <v>103.61785728</v>
      </c>
      <c r="Q57" s="10">
        <v>0</v>
      </c>
      <c r="R57" s="10">
        <v>103.61785728</v>
      </c>
      <c r="S57" s="9" t="s">
        <v>71</v>
      </c>
      <c r="T57" s="12">
        <v>45936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655</v>
      </c>
      <c r="AA57" s="8">
        <v>5378.4500000000007</v>
      </c>
      <c r="AB57" s="8">
        <v>0</v>
      </c>
      <c r="AC57" s="8">
        <v>5378.4500000000007</v>
      </c>
      <c r="AD57" s="8">
        <v>0</v>
      </c>
      <c r="AE57" s="8">
        <v>0</v>
      </c>
      <c r="AF57" s="8">
        <v>0</v>
      </c>
      <c r="AG57" s="1" t="s">
        <v>115</v>
      </c>
      <c r="AH57" s="1" t="s">
        <v>72</v>
      </c>
      <c r="AI57" s="1">
        <v>3</v>
      </c>
      <c r="AJ57" s="3">
        <v>45936</v>
      </c>
      <c r="AK57" s="3">
        <v>0</v>
      </c>
      <c r="AL57" s="3">
        <v>45926</v>
      </c>
      <c r="AM57" s="3">
        <v>45933</v>
      </c>
      <c r="AN57" s="3">
        <v>45934</v>
      </c>
      <c r="AO57" s="3">
        <v>45934</v>
      </c>
      <c r="AP57" s="3">
        <v>45931</v>
      </c>
      <c r="AQ57" s="3">
        <v>45935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450</v>
      </c>
      <c r="BD57" s="56">
        <v>387.24840000000006</v>
      </c>
    </row>
    <row r="58" spans="1:56" ht="27.7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70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655</v>
      </c>
      <c r="AA58" s="8">
        <v>5378.4500000000007</v>
      </c>
      <c r="AB58" s="8">
        <v>0</v>
      </c>
      <c r="AC58" s="8">
        <v>5378.4500000000007</v>
      </c>
      <c r="AD58" s="8">
        <v>0</v>
      </c>
      <c r="AE58" s="8">
        <v>0</v>
      </c>
      <c r="AF58" s="8" t="s">
        <v>58</v>
      </c>
      <c r="AG58" s="1" t="s">
        <v>115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450</v>
      </c>
      <c r="BD58" s="56">
        <v>0</v>
      </c>
    </row>
    <row r="59" spans="1:56" ht="27.75" customHeight="1" x14ac:dyDescent="0.45">
      <c r="A59" s="3">
        <v>45908</v>
      </c>
      <c r="B59" s="14" t="s">
        <v>507</v>
      </c>
      <c r="C59" s="9" t="s">
        <v>259</v>
      </c>
      <c r="D59" s="13" t="s">
        <v>260</v>
      </c>
      <c r="E59" s="9">
        <v>20</v>
      </c>
      <c r="F59" s="9">
        <v>34</v>
      </c>
      <c r="G59" s="9" t="s">
        <v>60</v>
      </c>
      <c r="H59" s="9" t="s">
        <v>66</v>
      </c>
      <c r="I59" s="9">
        <v>95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 t="s">
        <v>132</v>
      </c>
      <c r="U59" s="11">
        <v>4000</v>
      </c>
      <c r="V59" s="10">
        <v>4000</v>
      </c>
      <c r="W59" s="10">
        <v>0</v>
      </c>
      <c r="X59" s="10">
        <v>4060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 t="s">
        <v>132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45908</v>
      </c>
      <c r="B60" s="14" t="s">
        <v>507</v>
      </c>
      <c r="C60" s="9" t="s">
        <v>259</v>
      </c>
      <c r="D60" s="13" t="s">
        <v>358</v>
      </c>
      <c r="E60" s="9">
        <v>20</v>
      </c>
      <c r="F60" s="9">
        <v>34</v>
      </c>
      <c r="G60" s="9" t="s">
        <v>60</v>
      </c>
      <c r="H60" s="9" t="s">
        <v>66</v>
      </c>
      <c r="I60" s="9">
        <v>95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 t="s">
        <v>132</v>
      </c>
      <c r="U60" s="11">
        <v>4000</v>
      </c>
      <c r="V60" s="10">
        <v>4000</v>
      </c>
      <c r="W60" s="10">
        <v>0</v>
      </c>
      <c r="X60" s="10">
        <v>4060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119</v>
      </c>
      <c r="AH60" s="1" t="s">
        <v>75</v>
      </c>
      <c r="AI60" s="1">
        <v>4</v>
      </c>
      <c r="AJ60" s="3" t="s">
        <v>132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45799</v>
      </c>
      <c r="B61" s="14" t="s">
        <v>264</v>
      </c>
      <c r="C61" s="9" t="s">
        <v>259</v>
      </c>
      <c r="D61" s="13" t="s">
        <v>260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 t="s">
        <v>132</v>
      </c>
      <c r="U61" s="11">
        <v>4000</v>
      </c>
      <c r="V61" s="10">
        <v>3975</v>
      </c>
      <c r="W61" s="10">
        <v>25</v>
      </c>
      <c r="X61" s="10">
        <v>4140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210</v>
      </c>
      <c r="AG61" s="1" t="s">
        <v>116</v>
      </c>
      <c r="AH61" s="1" t="s">
        <v>75</v>
      </c>
      <c r="AI61" s="1">
        <v>4</v>
      </c>
      <c r="AJ61" s="3" t="s">
        <v>132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45799</v>
      </c>
      <c r="B62" s="14" t="s">
        <v>264</v>
      </c>
      <c r="C62" s="9" t="s">
        <v>259</v>
      </c>
      <c r="D62" s="13" t="s">
        <v>358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 t="s">
        <v>132</v>
      </c>
      <c r="U62" s="11">
        <v>4000</v>
      </c>
      <c r="V62" s="10">
        <v>4056</v>
      </c>
      <c r="W62" s="10">
        <v>0</v>
      </c>
      <c r="X62" s="10">
        <v>4404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210</v>
      </c>
      <c r="AG62" s="1" t="s">
        <v>116</v>
      </c>
      <c r="AH62" s="1" t="s">
        <v>75</v>
      </c>
      <c r="AI62" s="1">
        <v>4</v>
      </c>
      <c r="AJ62" s="3" t="s">
        <v>132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45923</v>
      </c>
      <c r="B63" s="14" t="s">
        <v>656</v>
      </c>
      <c r="C63" s="9" t="s">
        <v>657</v>
      </c>
      <c r="D63" s="13" t="s">
        <v>658</v>
      </c>
      <c r="E63" s="9">
        <v>20</v>
      </c>
      <c r="F63" s="9">
        <v>30</v>
      </c>
      <c r="G63" s="9" t="s">
        <v>60</v>
      </c>
      <c r="H63" s="9" t="s">
        <v>66</v>
      </c>
      <c r="I63" s="9">
        <v>80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45930</v>
      </c>
      <c r="U63" s="11">
        <v>5000</v>
      </c>
      <c r="V63" s="10">
        <v>0</v>
      </c>
      <c r="W63" s="10">
        <v>5000</v>
      </c>
      <c r="X63" s="10">
        <v>1730</v>
      </c>
      <c r="Y63" s="10">
        <v>3433.5</v>
      </c>
      <c r="Z63" s="9" t="s">
        <v>80</v>
      </c>
      <c r="AA63" s="8">
        <v>3021.8576849999999</v>
      </c>
      <c r="AB63" s="8">
        <v>3021.8576849999999</v>
      </c>
      <c r="AC63" s="8">
        <v>0</v>
      </c>
      <c r="AD63" s="8">
        <v>3021.8576849999999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45922</v>
      </c>
      <c r="B64" s="14" t="s">
        <v>659</v>
      </c>
      <c r="C64" s="9" t="s">
        <v>267</v>
      </c>
      <c r="D64" s="13" t="s">
        <v>660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45927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80</v>
      </c>
      <c r="AA64" s="8">
        <v>10756.900000000001</v>
      </c>
      <c r="AB64" s="8">
        <v>0</v>
      </c>
      <c r="AC64" s="8">
        <v>10756.900000000001</v>
      </c>
      <c r="AD64" s="8">
        <v>0</v>
      </c>
      <c r="AE64" s="8">
        <v>10756.900000000001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45927</v>
      </c>
      <c r="AK64" s="3">
        <v>45923</v>
      </c>
      <c r="AL64" s="3">
        <v>45916</v>
      </c>
      <c r="AM64" s="3">
        <v>45924</v>
      </c>
      <c r="AN64" s="3">
        <v>45925</v>
      </c>
      <c r="AO64" s="3">
        <v>45926</v>
      </c>
      <c r="AP64" s="3">
        <v>45922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134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812.74355555555564</v>
      </c>
    </row>
    <row r="65" spans="1:56" ht="27.75" customHeight="1" x14ac:dyDescent="0.45">
      <c r="A65" s="3">
        <v>45922</v>
      </c>
      <c r="B65" s="14" t="s">
        <v>659</v>
      </c>
      <c r="C65" s="9" t="s">
        <v>267</v>
      </c>
      <c r="D65" s="13" t="s">
        <v>661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45927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5378.4500000000007</v>
      </c>
      <c r="AB65" s="8">
        <v>0</v>
      </c>
      <c r="AC65" s="8">
        <v>5378.4500000000007</v>
      </c>
      <c r="AD65" s="8">
        <v>0</v>
      </c>
      <c r="AE65" s="8">
        <v>5378.4500000000007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45927</v>
      </c>
      <c r="AK65" s="3">
        <v>45923</v>
      </c>
      <c r="AL65" s="3">
        <v>45916</v>
      </c>
      <c r="AM65" s="3">
        <v>45924</v>
      </c>
      <c r="AN65" s="3">
        <v>45925</v>
      </c>
      <c r="AO65" s="3">
        <v>45926</v>
      </c>
      <c r="AP65" s="3">
        <v>45922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134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406.37177777777782</v>
      </c>
    </row>
    <row r="66" spans="1:56" ht="27.75" customHeight="1" x14ac:dyDescent="0.45">
      <c r="A66" s="3">
        <v>45922</v>
      </c>
      <c r="B66" s="14" t="s">
        <v>662</v>
      </c>
      <c r="C66" s="9" t="s">
        <v>267</v>
      </c>
      <c r="D66" s="13" t="s">
        <v>431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45929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80</v>
      </c>
      <c r="AA66" s="8">
        <v>10756.900000000001</v>
      </c>
      <c r="AB66" s="8">
        <v>0</v>
      </c>
      <c r="AC66" s="8">
        <v>10756.900000000001</v>
      </c>
      <c r="AD66" s="8">
        <v>0</v>
      </c>
      <c r="AE66" s="8">
        <v>10756.900000000001</v>
      </c>
      <c r="AF66" s="8">
        <v>0</v>
      </c>
      <c r="AG66" s="1" t="s">
        <v>116</v>
      </c>
      <c r="AH66" s="1" t="s">
        <v>75</v>
      </c>
      <c r="AI66" s="1">
        <v>4</v>
      </c>
      <c r="AJ66" s="3">
        <v>45929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45924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134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812.74355555555564</v>
      </c>
    </row>
    <row r="67" spans="1:56" ht="27.75" customHeight="1" x14ac:dyDescent="0.45">
      <c r="A67" s="3">
        <v>45922</v>
      </c>
      <c r="B67" s="14" t="s">
        <v>662</v>
      </c>
      <c r="C67" s="9" t="s">
        <v>267</v>
      </c>
      <c r="D67" s="13" t="s">
        <v>663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45929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5378.4500000000007</v>
      </c>
      <c r="AB67" s="8">
        <v>0</v>
      </c>
      <c r="AC67" s="8">
        <v>5378.4500000000007</v>
      </c>
      <c r="AD67" s="8">
        <v>0</v>
      </c>
      <c r="AE67" s="8">
        <v>5378.4500000000007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45929</v>
      </c>
      <c r="AK67" s="3">
        <v>45925</v>
      </c>
      <c r="AL67" s="3">
        <v>45918</v>
      </c>
      <c r="AM67" s="3">
        <v>45926</v>
      </c>
      <c r="AN67" s="3">
        <v>45927</v>
      </c>
      <c r="AO67" s="3">
        <v>45928</v>
      </c>
      <c r="AP67" s="3">
        <v>45924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134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406.37177777777782</v>
      </c>
    </row>
    <row r="68" spans="1:56" ht="27.75" customHeight="1" x14ac:dyDescent="0.45">
      <c r="A68" s="3">
        <v>45922</v>
      </c>
      <c r="B68" s="14" t="s">
        <v>664</v>
      </c>
      <c r="C68" s="9" t="s">
        <v>267</v>
      </c>
      <c r="D68" s="13" t="s">
        <v>665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45937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80</v>
      </c>
      <c r="AA68" s="8">
        <v>10756.900000000001</v>
      </c>
      <c r="AB68" s="8">
        <v>0</v>
      </c>
      <c r="AC68" s="8">
        <v>10756.900000000001</v>
      </c>
      <c r="AD68" s="8">
        <v>0</v>
      </c>
      <c r="AE68" s="8">
        <v>10756.900000000001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45937</v>
      </c>
      <c r="AK68" s="3">
        <v>45933</v>
      </c>
      <c r="AL68" s="3">
        <v>45926</v>
      </c>
      <c r="AM68" s="3">
        <v>45934</v>
      </c>
      <c r="AN68" s="3">
        <v>45935</v>
      </c>
      <c r="AO68" s="3">
        <v>45936</v>
      </c>
      <c r="AP68" s="3">
        <v>45932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134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812.74355555555564</v>
      </c>
    </row>
    <row r="69" spans="1:56" ht="27.75" customHeight="1" x14ac:dyDescent="0.45">
      <c r="A69" s="3">
        <v>45922</v>
      </c>
      <c r="B69" s="14" t="s">
        <v>664</v>
      </c>
      <c r="C69" s="9" t="s">
        <v>267</v>
      </c>
      <c r="D69" s="13" t="s">
        <v>666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45937</v>
      </c>
      <c r="U69" s="11">
        <v>30000</v>
      </c>
      <c r="V69" s="10">
        <v>0</v>
      </c>
      <c r="W69" s="10">
        <v>30000</v>
      </c>
      <c r="X69" s="10">
        <v>0</v>
      </c>
      <c r="Y69" s="10">
        <v>31500</v>
      </c>
      <c r="Z69" s="9" t="s">
        <v>80</v>
      </c>
      <c r="AA69" s="8">
        <v>32270.700000000004</v>
      </c>
      <c r="AB69" s="8">
        <v>0</v>
      </c>
      <c r="AC69" s="8">
        <v>32270.700000000004</v>
      </c>
      <c r="AD69" s="8">
        <v>0</v>
      </c>
      <c r="AE69" s="8">
        <v>32270.700000000004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45937</v>
      </c>
      <c r="AK69" s="3">
        <v>45933</v>
      </c>
      <c r="AL69" s="3">
        <v>45926</v>
      </c>
      <c r="AM69" s="3">
        <v>45934</v>
      </c>
      <c r="AN69" s="3">
        <v>45935</v>
      </c>
      <c r="AO69" s="3">
        <v>45936</v>
      </c>
      <c r="AP69" s="3">
        <v>45932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134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2438.2306666666668</v>
      </c>
    </row>
    <row r="70" spans="1:56" ht="27.75" customHeight="1" x14ac:dyDescent="0.45">
      <c r="A70" s="3">
        <v>45922</v>
      </c>
      <c r="B70" s="14" t="s">
        <v>664</v>
      </c>
      <c r="C70" s="9" t="s">
        <v>267</v>
      </c>
      <c r="D70" s="13" t="s">
        <v>667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45937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5378.4500000000007</v>
      </c>
      <c r="AB70" s="8">
        <v>0</v>
      </c>
      <c r="AC70" s="8">
        <v>5378.4500000000007</v>
      </c>
      <c r="AD70" s="8">
        <v>0</v>
      </c>
      <c r="AE70" s="8">
        <v>5378.4500000000007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45937</v>
      </c>
      <c r="AK70" s="3">
        <v>45933</v>
      </c>
      <c r="AL70" s="3">
        <v>45926</v>
      </c>
      <c r="AM70" s="3">
        <v>45934</v>
      </c>
      <c r="AN70" s="3">
        <v>45935</v>
      </c>
      <c r="AO70" s="3">
        <v>45936</v>
      </c>
      <c r="AP70" s="3">
        <v>45932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134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406.37177777777782</v>
      </c>
    </row>
    <row r="71" spans="1:56" ht="27.75" customHeight="1" x14ac:dyDescent="0.45">
      <c r="A71" s="3">
        <v>45923</v>
      </c>
      <c r="B71" s="14" t="s">
        <v>668</v>
      </c>
      <c r="C71" s="9" t="s">
        <v>79</v>
      </c>
      <c r="D71" s="13" t="s">
        <v>669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45958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3310.89</v>
      </c>
      <c r="AB71" s="8">
        <v>0</v>
      </c>
      <c r="AC71" s="8">
        <v>3310.89</v>
      </c>
      <c r="AD71" s="8">
        <v>0</v>
      </c>
      <c r="AE71" s="8">
        <v>3310.89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45958</v>
      </c>
      <c r="AK71" s="3">
        <v>45954</v>
      </c>
      <c r="AL71" s="3">
        <v>45947</v>
      </c>
      <c r="AM71" s="3">
        <v>45955</v>
      </c>
      <c r="AN71" s="3">
        <v>45956</v>
      </c>
      <c r="AO71" s="3">
        <v>45957</v>
      </c>
      <c r="AP71" s="3">
        <v>45953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134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250.15613333333337</v>
      </c>
    </row>
    <row r="72" spans="1:56" ht="27.75" customHeight="1" x14ac:dyDescent="0.45">
      <c r="A72" s="3">
        <v>45923</v>
      </c>
      <c r="B72" s="14" t="s">
        <v>670</v>
      </c>
      <c r="C72" s="9" t="s">
        <v>79</v>
      </c>
      <c r="D72" s="13" t="s">
        <v>671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0</v>
      </c>
      <c r="AC72" s="8">
        <v>3310.89</v>
      </c>
      <c r="AD72" s="8">
        <v>0</v>
      </c>
      <c r="AE72" s="8">
        <v>3310.89</v>
      </c>
      <c r="AF72" s="8">
        <v>0</v>
      </c>
      <c r="AG72" s="1" t="s">
        <v>116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134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250.15613333333337</v>
      </c>
    </row>
    <row r="73" spans="1:56" ht="27.75" customHeight="1" x14ac:dyDescent="0.45">
      <c r="A73" s="3">
        <v>45923</v>
      </c>
      <c r="B73" s="14" t="s">
        <v>672</v>
      </c>
      <c r="C73" s="9" t="s">
        <v>79</v>
      </c>
      <c r="D73" s="13" t="s">
        <v>673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25000</v>
      </c>
      <c r="V73" s="10">
        <v>0</v>
      </c>
      <c r="W73" s="10">
        <v>25000</v>
      </c>
      <c r="X73" s="10">
        <v>0</v>
      </c>
      <c r="Y73" s="10">
        <v>26250</v>
      </c>
      <c r="Z73" s="9" t="s">
        <v>80</v>
      </c>
      <c r="AA73" s="8">
        <v>27590.75</v>
      </c>
      <c r="AB73" s="8">
        <v>0</v>
      </c>
      <c r="AC73" s="8">
        <v>27590.75</v>
      </c>
      <c r="AD73" s="8">
        <v>0</v>
      </c>
      <c r="AE73" s="8">
        <v>27590.75</v>
      </c>
      <c r="AF73" s="8">
        <v>0</v>
      </c>
      <c r="AG73" s="1" t="s">
        <v>115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2084.6344444444444</v>
      </c>
    </row>
    <row r="74" spans="1:56" ht="27.75" customHeight="1" x14ac:dyDescent="0.45">
      <c r="A74" s="3">
        <v>45923</v>
      </c>
      <c r="B74" s="14" t="s">
        <v>674</v>
      </c>
      <c r="C74" s="9" t="s">
        <v>79</v>
      </c>
      <c r="D74" s="13" t="s">
        <v>675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115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250.15613333333337</v>
      </c>
    </row>
    <row r="75" spans="1:56" ht="27.75" customHeight="1" x14ac:dyDescent="0.45">
      <c r="A75" s="3">
        <v>45923</v>
      </c>
      <c r="B75" s="14" t="s">
        <v>676</v>
      </c>
      <c r="C75" s="9" t="s">
        <v>79</v>
      </c>
      <c r="D75" s="13" t="s">
        <v>677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>
        <v>0</v>
      </c>
      <c r="AG75" s="1" t="s">
        <v>117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134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250.15613333333337</v>
      </c>
    </row>
    <row r="76" spans="1:56" ht="27.75" customHeight="1" x14ac:dyDescent="0.45">
      <c r="A76" s="3">
        <v>45909</v>
      </c>
      <c r="B76" s="14" t="s">
        <v>510</v>
      </c>
      <c r="C76" s="9" t="s">
        <v>79</v>
      </c>
      <c r="D76" s="13" t="s">
        <v>491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45958</v>
      </c>
      <c r="U76" s="11">
        <v>6000</v>
      </c>
      <c r="V76" s="10">
        <v>5531</v>
      </c>
      <c r="W76" s="10">
        <v>469</v>
      </c>
      <c r="X76" s="10">
        <v>6100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117</v>
      </c>
      <c r="AH76" s="1" t="s">
        <v>75</v>
      </c>
      <c r="AI76" s="1">
        <v>4</v>
      </c>
      <c r="AJ76" s="3">
        <v>45958</v>
      </c>
      <c r="AK76" s="3">
        <v>45954</v>
      </c>
      <c r="AL76" s="3">
        <v>45947</v>
      </c>
      <c r="AM76" s="3">
        <v>45955</v>
      </c>
      <c r="AN76" s="3">
        <v>45956</v>
      </c>
      <c r="AO76" s="3">
        <v>45957</v>
      </c>
      <c r="AP76" s="3">
        <v>45953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134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45896</v>
      </c>
      <c r="B77" s="14" t="s">
        <v>396</v>
      </c>
      <c r="C77" s="9" t="s">
        <v>79</v>
      </c>
      <c r="D77" s="13" t="s">
        <v>397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45926</v>
      </c>
      <c r="U77" s="11">
        <v>8000</v>
      </c>
      <c r="V77" s="10">
        <v>7232</v>
      </c>
      <c r="W77" s="10">
        <v>768</v>
      </c>
      <c r="X77" s="10">
        <v>8100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117</v>
      </c>
      <c r="AH77" s="1" t="s">
        <v>75</v>
      </c>
      <c r="AI77" s="1">
        <v>5</v>
      </c>
      <c r="AJ77" s="3">
        <v>45926</v>
      </c>
      <c r="AK77" s="3">
        <v>45921</v>
      </c>
      <c r="AL77" s="3">
        <v>45914</v>
      </c>
      <c r="AM77" s="3">
        <v>45922</v>
      </c>
      <c r="AN77" s="3">
        <v>45923</v>
      </c>
      <c r="AO77" s="3">
        <v>45924</v>
      </c>
      <c r="AP77" s="3">
        <v>45921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45916</v>
      </c>
      <c r="B78" s="14" t="s">
        <v>596</v>
      </c>
      <c r="C78" s="9" t="s">
        <v>270</v>
      </c>
      <c r="D78" s="13" t="s">
        <v>571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110</v>
      </c>
      <c r="T78" s="12">
        <v>45926</v>
      </c>
      <c r="U78" s="11">
        <v>10000</v>
      </c>
      <c r="V78" s="10">
        <v>0</v>
      </c>
      <c r="W78" s="10">
        <v>10000</v>
      </c>
      <c r="X78" s="10">
        <v>10100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115</v>
      </c>
      <c r="AH78" s="1" t="s">
        <v>75</v>
      </c>
      <c r="AI78" s="1">
        <v>4</v>
      </c>
      <c r="AJ78" s="3">
        <v>45926</v>
      </c>
      <c r="AK78" s="3">
        <v>45922</v>
      </c>
      <c r="AL78" s="3">
        <v>45915</v>
      </c>
      <c r="AM78" s="3">
        <v>45923</v>
      </c>
      <c r="AN78" s="3">
        <v>45924</v>
      </c>
      <c r="AO78" s="3">
        <v>45925</v>
      </c>
      <c r="AP78" s="3">
        <v>45921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45916</v>
      </c>
      <c r="B79" s="14" t="s">
        <v>596</v>
      </c>
      <c r="C79" s="9" t="s">
        <v>270</v>
      </c>
      <c r="D79" s="13" t="s">
        <v>572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110</v>
      </c>
      <c r="T79" s="12">
        <v>45926</v>
      </c>
      <c r="U79" s="11">
        <v>5000</v>
      </c>
      <c r="V79" s="10">
        <v>0</v>
      </c>
      <c r="W79" s="10">
        <v>5000</v>
      </c>
      <c r="X79" s="10">
        <v>5050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45926</v>
      </c>
      <c r="AK79" s="3">
        <v>45922</v>
      </c>
      <c r="AL79" s="3">
        <v>45915</v>
      </c>
      <c r="AM79" s="3">
        <v>45923</v>
      </c>
      <c r="AN79" s="3">
        <v>45924</v>
      </c>
      <c r="AO79" s="3">
        <v>45925</v>
      </c>
      <c r="AP79" s="3">
        <v>45921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45916</v>
      </c>
      <c r="B80" s="14" t="s">
        <v>596</v>
      </c>
      <c r="C80" s="9" t="s">
        <v>270</v>
      </c>
      <c r="D80" s="13">
        <v>952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110</v>
      </c>
      <c r="T80" s="12">
        <v>45926</v>
      </c>
      <c r="U80" s="11">
        <v>5000</v>
      </c>
      <c r="V80" s="10">
        <v>0</v>
      </c>
      <c r="W80" s="10">
        <v>5000</v>
      </c>
      <c r="X80" s="10">
        <v>5100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>
        <v>45926</v>
      </c>
      <c r="AK80" s="3">
        <v>45922</v>
      </c>
      <c r="AL80" s="3">
        <v>45915</v>
      </c>
      <c r="AM80" s="3">
        <v>45923</v>
      </c>
      <c r="AN80" s="3">
        <v>45924</v>
      </c>
      <c r="AO80" s="3">
        <v>45925</v>
      </c>
      <c r="AP80" s="3">
        <v>45921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45892</v>
      </c>
      <c r="B81" s="14" t="s">
        <v>363</v>
      </c>
      <c r="C81" s="9" t="s">
        <v>79</v>
      </c>
      <c r="D81" s="13" t="s">
        <v>364</v>
      </c>
      <c r="E81" s="9">
        <v>20</v>
      </c>
      <c r="F81" s="9">
        <v>37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45930</v>
      </c>
      <c r="U81" s="11">
        <v>3000</v>
      </c>
      <c r="V81" s="10">
        <v>3000</v>
      </c>
      <c r="W81" s="10">
        <v>0</v>
      </c>
      <c r="X81" s="10">
        <v>3100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>
        <v>45930</v>
      </c>
      <c r="AK81" s="3">
        <v>45926</v>
      </c>
      <c r="AL81" s="3">
        <v>45919</v>
      </c>
      <c r="AM81" s="3">
        <v>45927</v>
      </c>
      <c r="AN81" s="3">
        <v>45928</v>
      </c>
      <c r="AO81" s="3">
        <v>45929</v>
      </c>
      <c r="AP81" s="3">
        <v>45925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570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45891</v>
      </c>
      <c r="B82" s="14" t="s">
        <v>389</v>
      </c>
      <c r="C82" s="9" t="s">
        <v>79</v>
      </c>
      <c r="D82" s="13" t="s">
        <v>390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45930</v>
      </c>
      <c r="U82" s="11">
        <v>9000</v>
      </c>
      <c r="V82" s="10">
        <v>8447</v>
      </c>
      <c r="W82" s="10">
        <v>553</v>
      </c>
      <c r="X82" s="10">
        <v>9150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115</v>
      </c>
      <c r="AH82" s="1" t="s">
        <v>75</v>
      </c>
      <c r="AI82" s="1">
        <v>5</v>
      </c>
      <c r="AJ82" s="3">
        <v>45930</v>
      </c>
      <c r="AK82" s="3">
        <v>45925</v>
      </c>
      <c r="AL82" s="3">
        <v>45918</v>
      </c>
      <c r="AM82" s="3">
        <v>45926</v>
      </c>
      <c r="AN82" s="3">
        <v>45927</v>
      </c>
      <c r="AO82" s="3">
        <v>45928</v>
      </c>
      <c r="AP82" s="3">
        <v>45925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45891</v>
      </c>
      <c r="B83" s="14" t="s">
        <v>391</v>
      </c>
      <c r="C83" s="9" t="s">
        <v>79</v>
      </c>
      <c r="D83" s="13" t="s">
        <v>392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45930</v>
      </c>
      <c r="U83" s="11">
        <v>4000</v>
      </c>
      <c r="V83" s="10">
        <v>3780</v>
      </c>
      <c r="W83" s="10">
        <v>220</v>
      </c>
      <c r="X83" s="10">
        <v>4100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5</v>
      </c>
      <c r="AJ83" s="3">
        <v>45930</v>
      </c>
      <c r="AK83" s="3">
        <v>45925</v>
      </c>
      <c r="AL83" s="3">
        <v>45918</v>
      </c>
      <c r="AM83" s="3">
        <v>45926</v>
      </c>
      <c r="AN83" s="3">
        <v>45927</v>
      </c>
      <c r="AO83" s="3">
        <v>45928</v>
      </c>
      <c r="AP83" s="3">
        <v>45925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45891</v>
      </c>
      <c r="B84" s="14" t="s">
        <v>393</v>
      </c>
      <c r="C84" s="9" t="s">
        <v>79</v>
      </c>
      <c r="D84" s="13" t="s">
        <v>394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45930</v>
      </c>
      <c r="U84" s="11">
        <v>9000</v>
      </c>
      <c r="V84" s="10">
        <v>8500</v>
      </c>
      <c r="W84" s="10">
        <v>500</v>
      </c>
      <c r="X84" s="10">
        <v>9455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5</v>
      </c>
      <c r="AJ84" s="3">
        <v>45930</v>
      </c>
      <c r="AK84" s="3">
        <v>45925</v>
      </c>
      <c r="AL84" s="3">
        <v>45918</v>
      </c>
      <c r="AM84" s="3">
        <v>45926</v>
      </c>
      <c r="AN84" s="3">
        <v>45927</v>
      </c>
      <c r="AO84" s="3">
        <v>45928</v>
      </c>
      <c r="AP84" s="3">
        <v>45925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45782</v>
      </c>
      <c r="B85" s="14" t="s">
        <v>249</v>
      </c>
      <c r="C85" s="9" t="s">
        <v>79</v>
      </c>
      <c r="D85" s="13" t="s">
        <v>243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45930</v>
      </c>
      <c r="U85" s="11">
        <v>5000</v>
      </c>
      <c r="V85" s="10">
        <v>5000</v>
      </c>
      <c r="W85" s="10">
        <v>0</v>
      </c>
      <c r="X85" s="10">
        <v>7290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119</v>
      </c>
      <c r="AH85" s="1" t="s">
        <v>75</v>
      </c>
      <c r="AI85" s="1">
        <v>4</v>
      </c>
      <c r="AJ85" s="3">
        <v>45930</v>
      </c>
      <c r="AK85" s="3">
        <v>45926</v>
      </c>
      <c r="AL85" s="3">
        <v>45919</v>
      </c>
      <c r="AM85" s="3">
        <v>45927</v>
      </c>
      <c r="AN85" s="3">
        <v>45928</v>
      </c>
      <c r="AO85" s="3">
        <v>45929</v>
      </c>
      <c r="AP85" s="3">
        <v>45925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134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45916</v>
      </c>
      <c r="B86" s="14" t="s">
        <v>596</v>
      </c>
      <c r="C86" s="9" t="s">
        <v>270</v>
      </c>
      <c r="D86" s="13" t="s">
        <v>571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>
        <v>45929</v>
      </c>
      <c r="U86" s="11">
        <v>5000</v>
      </c>
      <c r="V86" s="10">
        <v>0</v>
      </c>
      <c r="W86" s="10">
        <v>5000</v>
      </c>
      <c r="X86" s="10">
        <v>5050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45929</v>
      </c>
      <c r="AK86" s="3">
        <v>45925</v>
      </c>
      <c r="AL86" s="3">
        <v>45918</v>
      </c>
      <c r="AM86" s="3">
        <v>45926</v>
      </c>
      <c r="AN86" s="3">
        <v>45927</v>
      </c>
      <c r="AO86" s="3">
        <v>45928</v>
      </c>
      <c r="AP86" s="3">
        <v>45924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45916</v>
      </c>
      <c r="B87" s="14" t="s">
        <v>596</v>
      </c>
      <c r="C87" s="9" t="s">
        <v>270</v>
      </c>
      <c r="D87" s="13" t="s">
        <v>572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110</v>
      </c>
      <c r="T87" s="12">
        <v>45929</v>
      </c>
      <c r="U87" s="11">
        <v>5000</v>
      </c>
      <c r="V87" s="10">
        <v>0</v>
      </c>
      <c r="W87" s="10">
        <v>5000</v>
      </c>
      <c r="X87" s="10">
        <v>5050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45929</v>
      </c>
      <c r="AK87" s="3">
        <v>45925</v>
      </c>
      <c r="AL87" s="3">
        <v>45918</v>
      </c>
      <c r="AM87" s="3">
        <v>45926</v>
      </c>
      <c r="AN87" s="3">
        <v>45927</v>
      </c>
      <c r="AO87" s="3">
        <v>45928</v>
      </c>
      <c r="AP87" s="3">
        <v>45924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45916</v>
      </c>
      <c r="B88" s="14" t="s">
        <v>596</v>
      </c>
      <c r="C88" s="9" t="s">
        <v>270</v>
      </c>
      <c r="D88" s="13">
        <v>952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110</v>
      </c>
      <c r="T88" s="12">
        <v>45929</v>
      </c>
      <c r="U88" s="11">
        <v>5000</v>
      </c>
      <c r="V88" s="10">
        <v>0</v>
      </c>
      <c r="W88" s="10">
        <v>5000</v>
      </c>
      <c r="X88" s="10">
        <v>2040</v>
      </c>
      <c r="Y88" s="10">
        <v>3108</v>
      </c>
      <c r="Z88" s="9" t="s">
        <v>80</v>
      </c>
      <c r="AA88" s="8">
        <v>3430.0820400000002</v>
      </c>
      <c r="AB88" s="8">
        <v>3430.0820400000002</v>
      </c>
      <c r="AC88" s="8">
        <v>0</v>
      </c>
      <c r="AD88" s="8">
        <v>3430.0820400000002</v>
      </c>
      <c r="AE88" s="8">
        <v>0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45929</v>
      </c>
      <c r="AK88" s="3">
        <v>45925</v>
      </c>
      <c r="AL88" s="3">
        <v>45918</v>
      </c>
      <c r="AM88" s="3">
        <v>45926</v>
      </c>
      <c r="AN88" s="3">
        <v>45927</v>
      </c>
      <c r="AO88" s="3">
        <v>45928</v>
      </c>
      <c r="AP88" s="3">
        <v>45924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45931</v>
      </c>
      <c r="B89" s="14" t="s">
        <v>629</v>
      </c>
      <c r="C89" s="9" t="s">
        <v>139</v>
      </c>
      <c r="D89" s="13" t="s">
        <v>238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196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45930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80</v>
      </c>
      <c r="AA89" s="8">
        <v>10477.5</v>
      </c>
      <c r="AB89" s="8">
        <v>10477.5</v>
      </c>
      <c r="AC89" s="8">
        <v>0</v>
      </c>
      <c r="AD89" s="8">
        <v>10477.5</v>
      </c>
      <c r="AE89" s="8">
        <v>0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45930</v>
      </c>
      <c r="AK89" s="3">
        <v>45926</v>
      </c>
      <c r="AL89" s="3">
        <v>45919</v>
      </c>
      <c r="AM89" s="3">
        <v>45927</v>
      </c>
      <c r="AN89" s="3">
        <v>45928</v>
      </c>
      <c r="AO89" s="3">
        <v>45929</v>
      </c>
      <c r="AP89" s="3">
        <v>45925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45919</v>
      </c>
      <c r="B90" s="14" t="s">
        <v>630</v>
      </c>
      <c r="C90" s="9" t="s">
        <v>139</v>
      </c>
      <c r="D90" s="13" t="s">
        <v>331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246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45930</v>
      </c>
      <c r="U90" s="11">
        <v>5040</v>
      </c>
      <c r="V90" s="10">
        <v>0</v>
      </c>
      <c r="W90" s="10">
        <v>5040</v>
      </c>
      <c r="X90" s="10">
        <v>0</v>
      </c>
      <c r="Y90" s="10">
        <v>5292</v>
      </c>
      <c r="Z90" s="9" t="s">
        <v>80</v>
      </c>
      <c r="AA90" s="8">
        <v>5280.6600000000008</v>
      </c>
      <c r="AB90" s="8">
        <v>5280.6600000000008</v>
      </c>
      <c r="AC90" s="8">
        <v>0</v>
      </c>
      <c r="AD90" s="8">
        <v>5280.6600000000008</v>
      </c>
      <c r="AE90" s="8">
        <v>0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45930</v>
      </c>
      <c r="AK90" s="3">
        <v>45926</v>
      </c>
      <c r="AL90" s="3">
        <v>45919</v>
      </c>
      <c r="AM90" s="3">
        <v>45927</v>
      </c>
      <c r="AN90" s="3">
        <v>45928</v>
      </c>
      <c r="AO90" s="3">
        <v>45929</v>
      </c>
      <c r="AP90" s="3">
        <v>45925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45919</v>
      </c>
      <c r="B91" s="14" t="s">
        <v>630</v>
      </c>
      <c r="C91" s="9" t="s">
        <v>139</v>
      </c>
      <c r="D91" s="13" t="s">
        <v>604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246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45930</v>
      </c>
      <c r="U91" s="11">
        <v>5040</v>
      </c>
      <c r="V91" s="10">
        <v>0</v>
      </c>
      <c r="W91" s="10">
        <v>5040</v>
      </c>
      <c r="X91" s="10">
        <v>0</v>
      </c>
      <c r="Y91" s="10">
        <v>5292</v>
      </c>
      <c r="Z91" s="9" t="s">
        <v>80</v>
      </c>
      <c r="AA91" s="8">
        <v>5280.6600000000008</v>
      </c>
      <c r="AB91" s="8">
        <v>5280.6600000000008</v>
      </c>
      <c r="AC91" s="8">
        <v>0</v>
      </c>
      <c r="AD91" s="8">
        <v>5280.6600000000008</v>
      </c>
      <c r="AE91" s="8">
        <v>0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45930</v>
      </c>
      <c r="AK91" s="3">
        <v>45926</v>
      </c>
      <c r="AL91" s="3">
        <v>45919</v>
      </c>
      <c r="AM91" s="3">
        <v>45927</v>
      </c>
      <c r="AN91" s="3">
        <v>45928</v>
      </c>
      <c r="AO91" s="3">
        <v>45929</v>
      </c>
      <c r="AP91" s="3">
        <v>45925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45919</v>
      </c>
      <c r="B92" s="14" t="s">
        <v>627</v>
      </c>
      <c r="C92" s="9" t="s">
        <v>139</v>
      </c>
      <c r="D92" s="13" t="s">
        <v>181</v>
      </c>
      <c r="E92" s="9">
        <v>20</v>
      </c>
      <c r="F92" s="9">
        <v>35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45930</v>
      </c>
      <c r="U92" s="11">
        <v>5040</v>
      </c>
      <c r="V92" s="10">
        <v>0</v>
      </c>
      <c r="W92" s="10">
        <v>5040</v>
      </c>
      <c r="X92" s="10">
        <v>0</v>
      </c>
      <c r="Y92" s="10">
        <v>5292</v>
      </c>
      <c r="Z92" s="9" t="s">
        <v>80</v>
      </c>
      <c r="AA92" s="8">
        <v>5139.8424000000005</v>
      </c>
      <c r="AB92" s="8">
        <v>5139.8424000000005</v>
      </c>
      <c r="AC92" s="8">
        <v>0</v>
      </c>
      <c r="AD92" s="8">
        <v>5139.8424000000005</v>
      </c>
      <c r="AE92" s="8">
        <v>0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45930</v>
      </c>
      <c r="AK92" s="3">
        <v>45926</v>
      </c>
      <c r="AL92" s="3">
        <v>45919</v>
      </c>
      <c r="AM92" s="3">
        <v>45927</v>
      </c>
      <c r="AN92" s="3">
        <v>45928</v>
      </c>
      <c r="AO92" s="3">
        <v>45929</v>
      </c>
      <c r="AP92" s="3">
        <v>45925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45919</v>
      </c>
      <c r="B93" s="14" t="s">
        <v>629</v>
      </c>
      <c r="C93" s="9" t="s">
        <v>139</v>
      </c>
      <c r="D93" s="13" t="s">
        <v>306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196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45934</v>
      </c>
      <c r="U93" s="11">
        <v>10000</v>
      </c>
      <c r="V93" s="10">
        <v>0</v>
      </c>
      <c r="W93" s="10">
        <v>10000</v>
      </c>
      <c r="X93" s="10">
        <v>0</v>
      </c>
      <c r="Y93" s="10">
        <v>10500</v>
      </c>
      <c r="Z93" s="9" t="s">
        <v>80</v>
      </c>
      <c r="AA93" s="8">
        <v>10477.5</v>
      </c>
      <c r="AB93" s="8">
        <v>10477.5</v>
      </c>
      <c r="AC93" s="8">
        <v>0</v>
      </c>
      <c r="AD93" s="8">
        <v>10477.5</v>
      </c>
      <c r="AE93" s="8">
        <v>0</v>
      </c>
      <c r="AF93" s="8">
        <v>0</v>
      </c>
      <c r="AG93" s="1" t="s">
        <v>116</v>
      </c>
      <c r="AH93" s="1" t="s">
        <v>75</v>
      </c>
      <c r="AI93" s="1">
        <v>4</v>
      </c>
      <c r="AJ93" s="3">
        <v>45934</v>
      </c>
      <c r="AK93" s="3">
        <v>45930</v>
      </c>
      <c r="AL93" s="3">
        <v>45923</v>
      </c>
      <c r="AM93" s="3">
        <v>45931</v>
      </c>
      <c r="AN93" s="3">
        <v>45932</v>
      </c>
      <c r="AO93" s="3">
        <v>45933</v>
      </c>
      <c r="AP93" s="3">
        <v>45929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45919</v>
      </c>
      <c r="B94" s="14" t="s">
        <v>631</v>
      </c>
      <c r="C94" s="9" t="s">
        <v>139</v>
      </c>
      <c r="D94" s="13" t="s">
        <v>131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196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45934</v>
      </c>
      <c r="U94" s="11">
        <v>30000</v>
      </c>
      <c r="V94" s="10">
        <v>0</v>
      </c>
      <c r="W94" s="10">
        <v>30000</v>
      </c>
      <c r="X94" s="10">
        <v>0</v>
      </c>
      <c r="Y94" s="10">
        <v>31500</v>
      </c>
      <c r="Z94" s="9" t="s">
        <v>80</v>
      </c>
      <c r="AA94" s="8">
        <v>31432.500000000004</v>
      </c>
      <c r="AB94" s="8">
        <v>31432.500000000004</v>
      </c>
      <c r="AC94" s="8">
        <v>0</v>
      </c>
      <c r="AD94" s="8">
        <v>10478</v>
      </c>
      <c r="AE94" s="8">
        <v>20954.500000000004</v>
      </c>
      <c r="AF94" s="8">
        <v>0</v>
      </c>
      <c r="AG94" s="1" t="s">
        <v>115</v>
      </c>
      <c r="AH94" s="1" t="s">
        <v>75</v>
      </c>
      <c r="AI94" s="1">
        <v>4</v>
      </c>
      <c r="AJ94" s="3">
        <v>45934</v>
      </c>
      <c r="AK94" s="3">
        <v>45930</v>
      </c>
      <c r="AL94" s="3">
        <v>45923</v>
      </c>
      <c r="AM94" s="3">
        <v>45931</v>
      </c>
      <c r="AN94" s="3">
        <v>45932</v>
      </c>
      <c r="AO94" s="3">
        <v>45933</v>
      </c>
      <c r="AP94" s="3">
        <v>45929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602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45892</v>
      </c>
      <c r="B95" s="14" t="s">
        <v>362</v>
      </c>
      <c r="C95" s="9" t="s">
        <v>139</v>
      </c>
      <c r="D95" s="13" t="s">
        <v>131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45934</v>
      </c>
      <c r="U95" s="11">
        <v>1840</v>
      </c>
      <c r="V95" s="10">
        <v>80</v>
      </c>
      <c r="W95" s="10">
        <v>1760</v>
      </c>
      <c r="X95" s="10">
        <v>0</v>
      </c>
      <c r="Y95" s="10">
        <v>1848</v>
      </c>
      <c r="Z95" s="9" t="s">
        <v>80</v>
      </c>
      <c r="AA95" s="8">
        <v>1844.0400000000002</v>
      </c>
      <c r="AB95" s="8">
        <v>1844.0400000000002</v>
      </c>
      <c r="AC95" s="8">
        <v>0</v>
      </c>
      <c r="AD95" s="8">
        <v>0</v>
      </c>
      <c r="AE95" s="8">
        <v>1844.0400000000002</v>
      </c>
      <c r="AF95" s="8">
        <v>0</v>
      </c>
      <c r="AG95" s="1" t="s">
        <v>116</v>
      </c>
      <c r="AH95" s="1" t="s">
        <v>75</v>
      </c>
      <c r="AI95" s="1">
        <v>4</v>
      </c>
      <c r="AJ95" s="3">
        <v>45934</v>
      </c>
      <c r="AK95" s="3">
        <v>45930</v>
      </c>
      <c r="AL95" s="3">
        <v>45923</v>
      </c>
      <c r="AM95" s="3">
        <v>45931</v>
      </c>
      <c r="AN95" s="3">
        <v>45932</v>
      </c>
      <c r="AO95" s="3">
        <v>45933</v>
      </c>
      <c r="AP95" s="3">
        <v>45929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45919</v>
      </c>
      <c r="B96" s="14" t="s">
        <v>631</v>
      </c>
      <c r="C96" s="9" t="s">
        <v>139</v>
      </c>
      <c r="D96" s="13" t="s">
        <v>224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196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45934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80</v>
      </c>
      <c r="AA96" s="8">
        <v>20955</v>
      </c>
      <c r="AB96" s="8">
        <v>20955</v>
      </c>
      <c r="AC96" s="8">
        <v>0</v>
      </c>
      <c r="AD96" s="8">
        <v>0</v>
      </c>
      <c r="AE96" s="8">
        <v>20955</v>
      </c>
      <c r="AF96" s="8">
        <v>0</v>
      </c>
      <c r="AG96" s="1" t="s">
        <v>116</v>
      </c>
      <c r="AH96" s="1" t="s">
        <v>75</v>
      </c>
      <c r="AI96" s="1">
        <v>4</v>
      </c>
      <c r="AJ96" s="3">
        <v>45934</v>
      </c>
      <c r="AK96" s="3">
        <v>45930</v>
      </c>
      <c r="AL96" s="3">
        <v>45923</v>
      </c>
      <c r="AM96" s="3">
        <v>45931</v>
      </c>
      <c r="AN96" s="3">
        <v>45932</v>
      </c>
      <c r="AO96" s="3">
        <v>45933</v>
      </c>
      <c r="AP96" s="3">
        <v>45929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603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45887</v>
      </c>
      <c r="B97" s="14" t="s">
        <v>345</v>
      </c>
      <c r="C97" s="9" t="s">
        <v>139</v>
      </c>
      <c r="D97" s="13" t="s">
        <v>224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45934</v>
      </c>
      <c r="U97" s="11">
        <v>104</v>
      </c>
      <c r="V97" s="10">
        <v>0</v>
      </c>
      <c r="W97" s="10">
        <v>104</v>
      </c>
      <c r="X97" s="10">
        <v>0</v>
      </c>
      <c r="Y97" s="10">
        <v>109.2</v>
      </c>
      <c r="Z97" s="9" t="s">
        <v>80</v>
      </c>
      <c r="AA97" s="8">
        <v>108.96600000000001</v>
      </c>
      <c r="AB97" s="8">
        <v>108.96600000000001</v>
      </c>
      <c r="AC97" s="8">
        <v>0</v>
      </c>
      <c r="AD97" s="8">
        <v>0</v>
      </c>
      <c r="AE97" s="8">
        <v>108.96600000000001</v>
      </c>
      <c r="AF97" s="8">
        <v>0</v>
      </c>
      <c r="AG97" s="1" t="s">
        <v>115</v>
      </c>
      <c r="AH97" s="1" t="s">
        <v>75</v>
      </c>
      <c r="AI97" s="1">
        <v>4</v>
      </c>
      <c r="AJ97" s="3">
        <v>45934</v>
      </c>
      <c r="AK97" s="3">
        <v>45930</v>
      </c>
      <c r="AL97" s="3">
        <v>45923</v>
      </c>
      <c r="AM97" s="3">
        <v>45931</v>
      </c>
      <c r="AN97" s="3">
        <v>45932</v>
      </c>
      <c r="AO97" s="3">
        <v>45933</v>
      </c>
      <c r="AP97" s="3">
        <v>45929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45919</v>
      </c>
      <c r="B98" s="14" t="s">
        <v>632</v>
      </c>
      <c r="C98" s="9" t="s">
        <v>139</v>
      </c>
      <c r="D98" s="13" t="s">
        <v>452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196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45936</v>
      </c>
      <c r="U98" s="11">
        <v>15040</v>
      </c>
      <c r="V98" s="10">
        <v>0</v>
      </c>
      <c r="W98" s="10">
        <v>15040</v>
      </c>
      <c r="X98" s="10">
        <v>0</v>
      </c>
      <c r="Y98" s="10">
        <v>15792</v>
      </c>
      <c r="Z98" s="9" t="s">
        <v>80</v>
      </c>
      <c r="AA98" s="8">
        <v>15758.160000000002</v>
      </c>
      <c r="AB98" s="8">
        <v>15758.160000000002</v>
      </c>
      <c r="AC98" s="8">
        <v>0</v>
      </c>
      <c r="AD98" s="8">
        <v>0</v>
      </c>
      <c r="AE98" s="8">
        <v>15758.160000000002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45936</v>
      </c>
      <c r="AK98" s="3">
        <v>45932</v>
      </c>
      <c r="AL98" s="3">
        <v>45925</v>
      </c>
      <c r="AM98" s="3">
        <v>45933</v>
      </c>
      <c r="AN98" s="3">
        <v>45934</v>
      </c>
      <c r="AO98" s="3">
        <v>45935</v>
      </c>
      <c r="AP98" s="3">
        <v>45931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45919</v>
      </c>
      <c r="B99" s="14" t="s">
        <v>633</v>
      </c>
      <c r="C99" s="9" t="s">
        <v>139</v>
      </c>
      <c r="D99" s="13" t="s">
        <v>329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196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45936</v>
      </c>
      <c r="U99" s="11">
        <v>10000</v>
      </c>
      <c r="V99" s="10">
        <v>0</v>
      </c>
      <c r="W99" s="10">
        <v>10000</v>
      </c>
      <c r="X99" s="10">
        <v>0</v>
      </c>
      <c r="Y99" s="10">
        <v>10500</v>
      </c>
      <c r="Z99" s="9" t="s">
        <v>80</v>
      </c>
      <c r="AA99" s="8">
        <v>10477.5</v>
      </c>
      <c r="AB99" s="8">
        <v>10477.5</v>
      </c>
      <c r="AC99" s="8">
        <v>0</v>
      </c>
      <c r="AD99" s="8">
        <v>0</v>
      </c>
      <c r="AE99" s="8">
        <v>10477.5</v>
      </c>
      <c r="AF99" s="8">
        <v>0</v>
      </c>
      <c r="AG99" s="1" t="s">
        <v>115</v>
      </c>
      <c r="AH99" s="1" t="s">
        <v>75</v>
      </c>
      <c r="AI99" s="1">
        <v>4</v>
      </c>
      <c r="AJ99" s="3">
        <v>45936</v>
      </c>
      <c r="AK99" s="3">
        <v>45932</v>
      </c>
      <c r="AL99" s="3">
        <v>45925</v>
      </c>
      <c r="AM99" s="3">
        <v>45933</v>
      </c>
      <c r="AN99" s="3">
        <v>45934</v>
      </c>
      <c r="AO99" s="3">
        <v>45935</v>
      </c>
      <c r="AP99" s="3">
        <v>45931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45892</v>
      </c>
      <c r="B100" s="14" t="s">
        <v>360</v>
      </c>
      <c r="C100" s="9" t="s">
        <v>139</v>
      </c>
      <c r="D100" s="13" t="s">
        <v>329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45936</v>
      </c>
      <c r="U100" s="11">
        <v>640</v>
      </c>
      <c r="V100" s="10">
        <v>0</v>
      </c>
      <c r="W100" s="10">
        <v>640</v>
      </c>
      <c r="X100" s="10">
        <v>0</v>
      </c>
      <c r="Y100" s="10">
        <v>672</v>
      </c>
      <c r="Z100" s="9" t="s">
        <v>80</v>
      </c>
      <c r="AA100" s="8">
        <v>670.56000000000006</v>
      </c>
      <c r="AB100" s="8">
        <v>670.56000000000006</v>
      </c>
      <c r="AC100" s="8">
        <v>0</v>
      </c>
      <c r="AD100" s="8">
        <v>0</v>
      </c>
      <c r="AE100" s="8">
        <v>670.56000000000006</v>
      </c>
      <c r="AF100" s="8">
        <v>0</v>
      </c>
      <c r="AG100" s="1" t="s">
        <v>116</v>
      </c>
      <c r="AH100" s="1" t="s">
        <v>75</v>
      </c>
      <c r="AI100" s="1">
        <v>4</v>
      </c>
      <c r="AJ100" s="3">
        <v>45936</v>
      </c>
      <c r="AK100" s="3">
        <v>45932</v>
      </c>
      <c r="AL100" s="3">
        <v>45925</v>
      </c>
      <c r="AM100" s="3">
        <v>45933</v>
      </c>
      <c r="AN100" s="3">
        <v>45934</v>
      </c>
      <c r="AO100" s="3">
        <v>45935</v>
      </c>
      <c r="AP100" s="3">
        <v>45931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370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45919</v>
      </c>
      <c r="B101" s="14" t="s">
        <v>633</v>
      </c>
      <c r="C101" s="9" t="s">
        <v>139</v>
      </c>
      <c r="D101" s="13" t="s">
        <v>145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45936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20955</v>
      </c>
      <c r="AB101" s="8">
        <v>20955</v>
      </c>
      <c r="AC101" s="8">
        <v>0</v>
      </c>
      <c r="AD101" s="8">
        <v>0</v>
      </c>
      <c r="AE101" s="8">
        <v>20955</v>
      </c>
      <c r="AF101" s="8">
        <v>0</v>
      </c>
      <c r="AG101" s="1" t="s">
        <v>116</v>
      </c>
      <c r="AH101" s="1" t="s">
        <v>75</v>
      </c>
      <c r="AI101" s="1">
        <v>4</v>
      </c>
      <c r="AJ101" s="3">
        <v>45936</v>
      </c>
      <c r="AK101" s="3">
        <v>45932</v>
      </c>
      <c r="AL101" s="3">
        <v>45925</v>
      </c>
      <c r="AM101" s="3">
        <v>45933</v>
      </c>
      <c r="AN101" s="3">
        <v>45934</v>
      </c>
      <c r="AO101" s="3">
        <v>45935</v>
      </c>
      <c r="AP101" s="3">
        <v>45931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45796</v>
      </c>
      <c r="B102" s="14" t="s">
        <v>258</v>
      </c>
      <c r="C102" s="9" t="s">
        <v>139</v>
      </c>
      <c r="D102" s="13" t="s">
        <v>145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45936</v>
      </c>
      <c r="U102" s="11">
        <v>240</v>
      </c>
      <c r="V102" s="10">
        <v>0</v>
      </c>
      <c r="W102" s="10">
        <v>240</v>
      </c>
      <c r="X102" s="10">
        <v>0</v>
      </c>
      <c r="Y102" s="10">
        <v>252</v>
      </c>
      <c r="Z102" s="9" t="s">
        <v>80</v>
      </c>
      <c r="AA102" s="8">
        <v>251.46</v>
      </c>
      <c r="AB102" s="8">
        <v>251.46</v>
      </c>
      <c r="AC102" s="8">
        <v>0</v>
      </c>
      <c r="AD102" s="8">
        <v>0</v>
      </c>
      <c r="AE102" s="8">
        <v>251.46</v>
      </c>
      <c r="AF102" s="8">
        <v>0</v>
      </c>
      <c r="AG102" s="1" t="s">
        <v>117</v>
      </c>
      <c r="AH102" s="1" t="s">
        <v>75</v>
      </c>
      <c r="AI102" s="1">
        <v>4</v>
      </c>
      <c r="AJ102" s="3">
        <v>45936</v>
      </c>
      <c r="AK102" s="3">
        <v>45932</v>
      </c>
      <c r="AL102" s="3">
        <v>45925</v>
      </c>
      <c r="AM102" s="3">
        <v>45933</v>
      </c>
      <c r="AN102" s="3">
        <v>45934</v>
      </c>
      <c r="AO102" s="3">
        <v>45935</v>
      </c>
      <c r="AP102" s="3">
        <v>45931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254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45916</v>
      </c>
      <c r="B103" s="14" t="s">
        <v>596</v>
      </c>
      <c r="C103" s="9" t="s">
        <v>270</v>
      </c>
      <c r="D103" s="13">
        <v>953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>
        <v>45937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5518.15</v>
      </c>
      <c r="AC103" s="8">
        <v>0</v>
      </c>
      <c r="AD103" s="8">
        <v>0</v>
      </c>
      <c r="AE103" s="8">
        <v>5518.15</v>
      </c>
      <c r="AF103" s="8">
        <v>0</v>
      </c>
      <c r="AG103" s="1" t="s">
        <v>117</v>
      </c>
      <c r="AH103" s="1" t="s">
        <v>75</v>
      </c>
      <c r="AI103" s="1">
        <v>4</v>
      </c>
      <c r="AJ103" s="3">
        <v>45937</v>
      </c>
      <c r="AK103" s="3">
        <v>45933</v>
      </c>
      <c r="AL103" s="3">
        <v>45926</v>
      </c>
      <c r="AM103" s="3">
        <v>45934</v>
      </c>
      <c r="AN103" s="3">
        <v>45935</v>
      </c>
      <c r="AO103" s="3">
        <v>45936</v>
      </c>
      <c r="AP103" s="3">
        <v>45932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45916</v>
      </c>
      <c r="B104" s="14" t="s">
        <v>596</v>
      </c>
      <c r="C104" s="9" t="s">
        <v>270</v>
      </c>
      <c r="D104" s="13">
        <v>956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110</v>
      </c>
      <c r="T104" s="12">
        <v>45937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2759.0749999999998</v>
      </c>
      <c r="AC104" s="8">
        <v>0</v>
      </c>
      <c r="AD104" s="8">
        <v>0</v>
      </c>
      <c r="AE104" s="8">
        <v>2759.0749999999998</v>
      </c>
      <c r="AF104" s="8">
        <v>0</v>
      </c>
      <c r="AG104" s="1" t="s">
        <v>116</v>
      </c>
      <c r="AH104" s="1" t="s">
        <v>75</v>
      </c>
      <c r="AI104" s="1">
        <v>4</v>
      </c>
      <c r="AJ104" s="3">
        <v>45937</v>
      </c>
      <c r="AK104" s="3">
        <v>45933</v>
      </c>
      <c r="AL104" s="3">
        <v>45926</v>
      </c>
      <c r="AM104" s="3">
        <v>45934</v>
      </c>
      <c r="AN104" s="3">
        <v>45935</v>
      </c>
      <c r="AO104" s="3">
        <v>45936</v>
      </c>
      <c r="AP104" s="3">
        <v>45932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45916</v>
      </c>
      <c r="B105" s="14" t="s">
        <v>596</v>
      </c>
      <c r="C105" s="9" t="s">
        <v>270</v>
      </c>
      <c r="D105" s="13" t="s">
        <v>571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110</v>
      </c>
      <c r="T105" s="12">
        <v>45939</v>
      </c>
      <c r="U105" s="11">
        <v>5000</v>
      </c>
      <c r="V105" s="10">
        <v>0</v>
      </c>
      <c r="W105" s="10">
        <v>5000</v>
      </c>
      <c r="X105" s="10">
        <v>5050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75</v>
      </c>
      <c r="AI105" s="1">
        <v>4</v>
      </c>
      <c r="AJ105" s="3">
        <v>45939</v>
      </c>
      <c r="AK105" s="3">
        <v>45935</v>
      </c>
      <c r="AL105" s="3">
        <v>45928</v>
      </c>
      <c r="AM105" s="3">
        <v>45936</v>
      </c>
      <c r="AN105" s="3">
        <v>45937</v>
      </c>
      <c r="AO105" s="3">
        <v>45938</v>
      </c>
      <c r="AP105" s="3">
        <v>45934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45916</v>
      </c>
      <c r="B106" s="14" t="s">
        <v>596</v>
      </c>
      <c r="C106" s="9" t="s">
        <v>270</v>
      </c>
      <c r="D106" s="13" t="s">
        <v>572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110</v>
      </c>
      <c r="T106" s="12">
        <v>45939</v>
      </c>
      <c r="U106" s="11">
        <v>5000</v>
      </c>
      <c r="V106" s="10">
        <v>0</v>
      </c>
      <c r="W106" s="10">
        <v>5000</v>
      </c>
      <c r="X106" s="10">
        <v>5900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116</v>
      </c>
      <c r="AH106" s="1" t="s">
        <v>75</v>
      </c>
      <c r="AI106" s="1">
        <v>4</v>
      </c>
      <c r="AJ106" s="3">
        <v>45939</v>
      </c>
      <c r="AK106" s="3">
        <v>45935</v>
      </c>
      <c r="AL106" s="3">
        <v>45928</v>
      </c>
      <c r="AM106" s="3">
        <v>45936</v>
      </c>
      <c r="AN106" s="3">
        <v>45937</v>
      </c>
      <c r="AO106" s="3">
        <v>45938</v>
      </c>
      <c r="AP106" s="3">
        <v>45934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45916</v>
      </c>
      <c r="B107" s="14" t="s">
        <v>596</v>
      </c>
      <c r="C107" s="9" t="s">
        <v>270</v>
      </c>
      <c r="D107" s="13" t="s">
        <v>580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110</v>
      </c>
      <c r="T107" s="12">
        <v>45940</v>
      </c>
      <c r="U107" s="11">
        <v>2500</v>
      </c>
      <c r="V107" s="10">
        <v>0</v>
      </c>
      <c r="W107" s="10">
        <v>2500</v>
      </c>
      <c r="X107" s="10">
        <v>0</v>
      </c>
      <c r="Y107" s="10">
        <v>2625</v>
      </c>
      <c r="Z107" s="9" t="s">
        <v>80</v>
      </c>
      <c r="AA107" s="8">
        <v>2759.0749999999998</v>
      </c>
      <c r="AB107" s="8">
        <v>2759.0749999999998</v>
      </c>
      <c r="AC107" s="8">
        <v>0</v>
      </c>
      <c r="AD107" s="8">
        <v>0</v>
      </c>
      <c r="AE107" s="8">
        <v>2759.0749999999998</v>
      </c>
      <c r="AF107" s="8">
        <v>0</v>
      </c>
      <c r="AG107" s="1" t="s">
        <v>115</v>
      </c>
      <c r="AH107" s="1" t="s">
        <v>75</v>
      </c>
      <c r="AI107" s="1">
        <v>4</v>
      </c>
      <c r="AJ107" s="3">
        <v>45940</v>
      </c>
      <c r="AK107" s="3">
        <v>45936</v>
      </c>
      <c r="AL107" s="3">
        <v>45929</v>
      </c>
      <c r="AM107" s="3">
        <v>45937</v>
      </c>
      <c r="AN107" s="3">
        <v>45938</v>
      </c>
      <c r="AO107" s="3">
        <v>45939</v>
      </c>
      <c r="AP107" s="3">
        <v>45935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45916</v>
      </c>
      <c r="B108" s="14" t="s">
        <v>596</v>
      </c>
      <c r="C108" s="9" t="s">
        <v>270</v>
      </c>
      <c r="D108" s="13">
        <v>952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>
        <v>45940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5518.15</v>
      </c>
      <c r="AC108" s="8">
        <v>0</v>
      </c>
      <c r="AD108" s="8">
        <v>0</v>
      </c>
      <c r="AE108" s="8">
        <v>5518.15</v>
      </c>
      <c r="AF108" s="8">
        <v>0</v>
      </c>
      <c r="AG108" s="1" t="s">
        <v>115</v>
      </c>
      <c r="AH108" s="1" t="s">
        <v>75</v>
      </c>
      <c r="AI108" s="1">
        <v>4</v>
      </c>
      <c r="AJ108" s="3">
        <v>45940</v>
      </c>
      <c r="AK108" s="3">
        <v>45936</v>
      </c>
      <c r="AL108" s="3">
        <v>45929</v>
      </c>
      <c r="AM108" s="3">
        <v>45937</v>
      </c>
      <c r="AN108" s="3">
        <v>45938</v>
      </c>
      <c r="AO108" s="3">
        <v>45939</v>
      </c>
      <c r="AP108" s="3">
        <v>45935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45919</v>
      </c>
      <c r="B109" s="14" t="s">
        <v>632</v>
      </c>
      <c r="C109" s="9" t="s">
        <v>139</v>
      </c>
      <c r="D109" s="13" t="s">
        <v>252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196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45941</v>
      </c>
      <c r="U109" s="11">
        <v>5040</v>
      </c>
      <c r="V109" s="10">
        <v>0</v>
      </c>
      <c r="W109" s="10">
        <v>5040</v>
      </c>
      <c r="X109" s="10">
        <v>0</v>
      </c>
      <c r="Y109" s="10">
        <v>5292</v>
      </c>
      <c r="Z109" s="9" t="s">
        <v>80</v>
      </c>
      <c r="AA109" s="8">
        <v>5280.6600000000008</v>
      </c>
      <c r="AB109" s="8">
        <v>5280.6600000000008</v>
      </c>
      <c r="AC109" s="8">
        <v>0</v>
      </c>
      <c r="AD109" s="8">
        <v>0</v>
      </c>
      <c r="AE109" s="8">
        <v>5280.6600000000008</v>
      </c>
      <c r="AF109" s="8">
        <v>0</v>
      </c>
      <c r="AG109" s="1" t="s">
        <v>119</v>
      </c>
      <c r="AH109" s="1" t="s">
        <v>75</v>
      </c>
      <c r="AI109" s="1">
        <v>4</v>
      </c>
      <c r="AJ109" s="3">
        <v>45941</v>
      </c>
      <c r="AK109" s="3">
        <v>45937</v>
      </c>
      <c r="AL109" s="3">
        <v>45930</v>
      </c>
      <c r="AM109" s="3">
        <v>45938</v>
      </c>
      <c r="AN109" s="3">
        <v>45939</v>
      </c>
      <c r="AO109" s="3">
        <v>45940</v>
      </c>
      <c r="AP109" s="3">
        <v>45936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45918</v>
      </c>
      <c r="B110" s="14" t="s">
        <v>634</v>
      </c>
      <c r="C110" s="9" t="s">
        <v>79</v>
      </c>
      <c r="D110" s="13" t="s">
        <v>600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601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45944</v>
      </c>
      <c r="U110" s="11">
        <v>616</v>
      </c>
      <c r="V110" s="10">
        <v>616</v>
      </c>
      <c r="W110" s="10">
        <v>0</v>
      </c>
      <c r="X110" s="10">
        <v>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116</v>
      </c>
      <c r="AH110" s="1">
        <v>0</v>
      </c>
      <c r="AI110" s="1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45877</v>
      </c>
      <c r="B111" s="14" t="s">
        <v>318</v>
      </c>
      <c r="C111" s="9" t="s">
        <v>79</v>
      </c>
      <c r="D111" s="13" t="s">
        <v>319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45944</v>
      </c>
      <c r="U111" s="11">
        <v>3500</v>
      </c>
      <c r="V111" s="10">
        <v>3500</v>
      </c>
      <c r="W111" s="10">
        <v>0</v>
      </c>
      <c r="X111" s="10">
        <v>3605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>
        <v>45944</v>
      </c>
      <c r="AK111" s="3">
        <v>45940</v>
      </c>
      <c r="AL111" s="3">
        <v>45933</v>
      </c>
      <c r="AM111" s="3">
        <v>45941</v>
      </c>
      <c r="AN111" s="3">
        <v>45942</v>
      </c>
      <c r="AO111" s="3">
        <v>45943</v>
      </c>
      <c r="AP111" s="3">
        <v>45939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45877</v>
      </c>
      <c r="B112" s="14" t="s">
        <v>318</v>
      </c>
      <c r="C112" s="9" t="s">
        <v>79</v>
      </c>
      <c r="D112" s="13" t="s">
        <v>319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3500</v>
      </c>
      <c r="V112" s="10">
        <v>1217</v>
      </c>
      <c r="W112" s="10">
        <v>2283</v>
      </c>
      <c r="X112" s="10">
        <v>1545</v>
      </c>
      <c r="Y112" s="10">
        <v>2052.75</v>
      </c>
      <c r="Z112" s="9" t="s">
        <v>80</v>
      </c>
      <c r="AA112" s="8">
        <v>2265.4764825000002</v>
      </c>
      <c r="AB112" s="8">
        <v>2265.4764825000002</v>
      </c>
      <c r="AC112" s="8">
        <v>0</v>
      </c>
      <c r="AD112" s="8">
        <v>2265.4764825000002</v>
      </c>
      <c r="AE112" s="8">
        <v>0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45916</v>
      </c>
      <c r="B113" s="14" t="s">
        <v>596</v>
      </c>
      <c r="C113" s="9" t="s">
        <v>270</v>
      </c>
      <c r="D113" s="13" t="s">
        <v>571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110</v>
      </c>
      <c r="T113" s="12">
        <v>45945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5518.15</v>
      </c>
      <c r="AC113" s="8">
        <v>0</v>
      </c>
      <c r="AD113" s="8">
        <v>0</v>
      </c>
      <c r="AE113" s="8">
        <v>5518.15</v>
      </c>
      <c r="AF113" s="8">
        <v>0</v>
      </c>
      <c r="AG113" s="1" t="s">
        <v>116</v>
      </c>
      <c r="AH113" s="1" t="s">
        <v>75</v>
      </c>
      <c r="AI113" s="1">
        <v>4</v>
      </c>
      <c r="AJ113" s="3">
        <v>45945</v>
      </c>
      <c r="AK113" s="3">
        <v>45941</v>
      </c>
      <c r="AL113" s="3">
        <v>45934</v>
      </c>
      <c r="AM113" s="3">
        <v>45942</v>
      </c>
      <c r="AN113" s="3">
        <v>45943</v>
      </c>
      <c r="AO113" s="3">
        <v>45944</v>
      </c>
      <c r="AP113" s="3">
        <v>45940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45916</v>
      </c>
      <c r="B114" s="14" t="s">
        <v>596</v>
      </c>
      <c r="C114" s="9" t="s">
        <v>270</v>
      </c>
      <c r="D114" s="13">
        <v>952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110</v>
      </c>
      <c r="T114" s="12">
        <v>45946</v>
      </c>
      <c r="U114" s="11">
        <v>7500</v>
      </c>
      <c r="V114" s="10">
        <v>0</v>
      </c>
      <c r="W114" s="10">
        <v>7500</v>
      </c>
      <c r="X114" s="10">
        <v>0</v>
      </c>
      <c r="Y114" s="10">
        <v>7875</v>
      </c>
      <c r="Z114" s="9" t="s">
        <v>80</v>
      </c>
      <c r="AA114" s="8">
        <v>8277.2250000000004</v>
      </c>
      <c r="AB114" s="8">
        <v>8277.2250000000004</v>
      </c>
      <c r="AC114" s="8">
        <v>0</v>
      </c>
      <c r="AD114" s="8">
        <v>0</v>
      </c>
      <c r="AE114" s="8">
        <v>8277.2250000000004</v>
      </c>
      <c r="AF114" s="8">
        <v>0</v>
      </c>
      <c r="AG114" s="1" t="s">
        <v>116</v>
      </c>
      <c r="AH114" s="1" t="s">
        <v>75</v>
      </c>
      <c r="AI114" s="1">
        <v>4</v>
      </c>
      <c r="AJ114" s="3">
        <v>45946</v>
      </c>
      <c r="AK114" s="3">
        <v>45942</v>
      </c>
      <c r="AL114" s="3">
        <v>45935</v>
      </c>
      <c r="AM114" s="3">
        <v>45943</v>
      </c>
      <c r="AN114" s="3">
        <v>45944</v>
      </c>
      <c r="AO114" s="3">
        <v>45945</v>
      </c>
      <c r="AP114" s="3">
        <v>45941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45916</v>
      </c>
      <c r="B115" s="14" t="s">
        <v>596</v>
      </c>
      <c r="C115" s="9" t="s">
        <v>270</v>
      </c>
      <c r="D115" s="13">
        <v>953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110</v>
      </c>
      <c r="T115" s="12">
        <v>45946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80</v>
      </c>
      <c r="AA115" s="8">
        <v>5518.15</v>
      </c>
      <c r="AB115" s="8">
        <v>5518.15</v>
      </c>
      <c r="AC115" s="8">
        <v>0</v>
      </c>
      <c r="AD115" s="8">
        <v>0</v>
      </c>
      <c r="AE115" s="8">
        <v>5518.15</v>
      </c>
      <c r="AF115" s="8">
        <v>0</v>
      </c>
      <c r="AG115" s="1" t="s">
        <v>116</v>
      </c>
      <c r="AH115" s="1" t="s">
        <v>75</v>
      </c>
      <c r="AI115" s="1">
        <v>4</v>
      </c>
      <c r="AJ115" s="3">
        <v>45946</v>
      </c>
      <c r="AK115" s="3">
        <v>45942</v>
      </c>
      <c r="AL115" s="3">
        <v>45935</v>
      </c>
      <c r="AM115" s="3">
        <v>45943</v>
      </c>
      <c r="AN115" s="3">
        <v>45944</v>
      </c>
      <c r="AO115" s="3">
        <v>45945</v>
      </c>
      <c r="AP115" s="3">
        <v>45941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45916</v>
      </c>
      <c r="B116" s="14" t="s">
        <v>596</v>
      </c>
      <c r="C116" s="9" t="s">
        <v>270</v>
      </c>
      <c r="D116" s="13" t="s">
        <v>580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>
        <v>45947</v>
      </c>
      <c r="U116" s="11">
        <v>2500</v>
      </c>
      <c r="V116" s="10">
        <v>0</v>
      </c>
      <c r="W116" s="10">
        <v>2500</v>
      </c>
      <c r="X116" s="10">
        <v>0</v>
      </c>
      <c r="Y116" s="10">
        <v>2625</v>
      </c>
      <c r="Z116" s="9" t="s">
        <v>80</v>
      </c>
      <c r="AA116" s="8">
        <v>2759.0749999999998</v>
      </c>
      <c r="AB116" s="8">
        <v>2759.0749999999998</v>
      </c>
      <c r="AC116" s="8">
        <v>0</v>
      </c>
      <c r="AD116" s="8">
        <v>0</v>
      </c>
      <c r="AE116" s="8">
        <v>2759.0749999999998</v>
      </c>
      <c r="AF116" s="8">
        <v>0</v>
      </c>
      <c r="AG116" s="1" t="s">
        <v>116</v>
      </c>
      <c r="AH116" s="1" t="s">
        <v>75</v>
      </c>
      <c r="AI116" s="1">
        <v>4</v>
      </c>
      <c r="AJ116" s="3">
        <v>45947</v>
      </c>
      <c r="AK116" s="3">
        <v>45943</v>
      </c>
      <c r="AL116" s="3">
        <v>45936</v>
      </c>
      <c r="AM116" s="3">
        <v>45944</v>
      </c>
      <c r="AN116" s="3">
        <v>45945</v>
      </c>
      <c r="AO116" s="3">
        <v>45946</v>
      </c>
      <c r="AP116" s="3">
        <v>45942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45916</v>
      </c>
      <c r="B117" s="14" t="s">
        <v>596</v>
      </c>
      <c r="C117" s="9" t="s">
        <v>270</v>
      </c>
      <c r="D117" s="13" t="s">
        <v>572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>
        <v>45947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80</v>
      </c>
      <c r="AA117" s="8">
        <v>5518.15</v>
      </c>
      <c r="AB117" s="8">
        <v>5518.15</v>
      </c>
      <c r="AC117" s="8">
        <v>0</v>
      </c>
      <c r="AD117" s="8">
        <v>0</v>
      </c>
      <c r="AE117" s="8">
        <v>5518.15</v>
      </c>
      <c r="AF117" s="8">
        <v>0</v>
      </c>
      <c r="AG117" s="1" t="s">
        <v>116</v>
      </c>
      <c r="AH117" s="1" t="s">
        <v>75</v>
      </c>
      <c r="AI117" s="1">
        <v>4</v>
      </c>
      <c r="AJ117" s="3">
        <v>45947</v>
      </c>
      <c r="AK117" s="3">
        <v>45943</v>
      </c>
      <c r="AL117" s="3">
        <v>45936</v>
      </c>
      <c r="AM117" s="3">
        <v>45944</v>
      </c>
      <c r="AN117" s="3">
        <v>45945</v>
      </c>
      <c r="AO117" s="3">
        <v>45946</v>
      </c>
      <c r="AP117" s="3">
        <v>45942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>
        <v>45911</v>
      </c>
      <c r="B118" s="14" t="s">
        <v>525</v>
      </c>
      <c r="C118" s="9" t="s">
        <v>107</v>
      </c>
      <c r="D118" s="13" t="s">
        <v>526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45947</v>
      </c>
      <c r="U118" s="11">
        <v>8000</v>
      </c>
      <c r="V118" s="10">
        <v>0</v>
      </c>
      <c r="W118" s="10">
        <v>8000</v>
      </c>
      <c r="X118" s="10">
        <v>0</v>
      </c>
      <c r="Y118" s="10">
        <v>8400</v>
      </c>
      <c r="Z118" s="9" t="s">
        <v>80</v>
      </c>
      <c r="AA118" s="8">
        <v>8829.0399999999991</v>
      </c>
      <c r="AB118" s="8">
        <v>8829.0399999999991</v>
      </c>
      <c r="AC118" s="8">
        <v>0</v>
      </c>
      <c r="AD118" s="8">
        <v>0</v>
      </c>
      <c r="AE118" s="8">
        <v>8829.0399999999991</v>
      </c>
      <c r="AF118" s="8">
        <v>0</v>
      </c>
      <c r="AG118" s="1" t="s">
        <v>116</v>
      </c>
      <c r="AH118" s="1" t="s">
        <v>75</v>
      </c>
      <c r="AI118" s="1">
        <v>4</v>
      </c>
      <c r="AJ118" s="3">
        <v>45947</v>
      </c>
      <c r="AK118" s="3">
        <v>45943</v>
      </c>
      <c r="AL118" s="3">
        <v>45936</v>
      </c>
      <c r="AM118" s="3">
        <v>45944</v>
      </c>
      <c r="AN118" s="3">
        <v>45945</v>
      </c>
      <c r="AO118" s="3">
        <v>45946</v>
      </c>
      <c r="AP118" s="3">
        <v>45942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45909</v>
      </c>
      <c r="B119" s="14" t="s">
        <v>511</v>
      </c>
      <c r="C119" s="9" t="s">
        <v>107</v>
      </c>
      <c r="D119" s="13" t="s">
        <v>492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45947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80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116</v>
      </c>
      <c r="AH119" s="1" t="s">
        <v>75</v>
      </c>
      <c r="AI119" s="1">
        <v>4</v>
      </c>
      <c r="AJ119" s="3">
        <v>45947</v>
      </c>
      <c r="AK119" s="3">
        <v>45943</v>
      </c>
      <c r="AL119" s="3">
        <v>45936</v>
      </c>
      <c r="AM119" s="3">
        <v>45944</v>
      </c>
      <c r="AN119" s="3">
        <v>45945</v>
      </c>
      <c r="AO119" s="3">
        <v>45946</v>
      </c>
      <c r="AP119" s="3">
        <v>45942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134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45916</v>
      </c>
      <c r="B120" s="14" t="s">
        <v>596</v>
      </c>
      <c r="C120" s="9" t="s">
        <v>270</v>
      </c>
      <c r="D120" s="13" t="s">
        <v>571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110</v>
      </c>
      <c r="T120" s="12">
        <v>45950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80</v>
      </c>
      <c r="AA120" s="8">
        <v>5518.15</v>
      </c>
      <c r="AB120" s="8">
        <v>5518.15</v>
      </c>
      <c r="AC120" s="8">
        <v>0</v>
      </c>
      <c r="AD120" s="8">
        <v>0</v>
      </c>
      <c r="AE120" s="8">
        <v>5518.15</v>
      </c>
      <c r="AF120" s="8">
        <v>0</v>
      </c>
      <c r="AG120" s="1" t="s">
        <v>116</v>
      </c>
      <c r="AH120" s="1" t="s">
        <v>75</v>
      </c>
      <c r="AI120" s="1">
        <v>4</v>
      </c>
      <c r="AJ120" s="3">
        <v>45950</v>
      </c>
      <c r="AK120" s="3">
        <v>45946</v>
      </c>
      <c r="AL120" s="3">
        <v>45939</v>
      </c>
      <c r="AM120" s="3">
        <v>45947</v>
      </c>
      <c r="AN120" s="3">
        <v>45948</v>
      </c>
      <c r="AO120" s="3">
        <v>45949</v>
      </c>
      <c r="AP120" s="3">
        <v>45945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45916</v>
      </c>
      <c r="B121" s="14" t="s">
        <v>596</v>
      </c>
      <c r="C121" s="9" t="s">
        <v>270</v>
      </c>
      <c r="D121" s="13" t="s">
        <v>572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110</v>
      </c>
      <c r="T121" s="12">
        <v>45951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80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>
        <v>0</v>
      </c>
      <c r="AG121" s="1" t="s">
        <v>116</v>
      </c>
      <c r="AH121" s="1" t="s">
        <v>75</v>
      </c>
      <c r="AI121" s="1">
        <v>4</v>
      </c>
      <c r="AJ121" s="3">
        <v>45951</v>
      </c>
      <c r="AK121" s="3">
        <v>45947</v>
      </c>
      <c r="AL121" s="3">
        <v>45940</v>
      </c>
      <c r="AM121" s="3">
        <v>45948</v>
      </c>
      <c r="AN121" s="3">
        <v>45949</v>
      </c>
      <c r="AO121" s="3">
        <v>45950</v>
      </c>
      <c r="AP121" s="3">
        <v>45946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45916</v>
      </c>
      <c r="B122" s="14" t="s">
        <v>596</v>
      </c>
      <c r="C122" s="9" t="s">
        <v>270</v>
      </c>
      <c r="D122" s="13">
        <v>956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110</v>
      </c>
      <c r="T122" s="12">
        <v>45951</v>
      </c>
      <c r="U122" s="11">
        <v>2500</v>
      </c>
      <c r="V122" s="10">
        <v>0</v>
      </c>
      <c r="W122" s="10">
        <v>2500</v>
      </c>
      <c r="X122" s="10">
        <v>0</v>
      </c>
      <c r="Y122" s="10">
        <v>2625</v>
      </c>
      <c r="Z122" s="9" t="s">
        <v>80</v>
      </c>
      <c r="AA122" s="8">
        <v>2759.0749999999998</v>
      </c>
      <c r="AB122" s="8">
        <v>2759.0749999999998</v>
      </c>
      <c r="AC122" s="8">
        <v>0</v>
      </c>
      <c r="AD122" s="8">
        <v>0</v>
      </c>
      <c r="AE122" s="8">
        <v>2759.0749999999998</v>
      </c>
      <c r="AF122" s="8">
        <v>0</v>
      </c>
      <c r="AG122" s="1" t="s">
        <v>116</v>
      </c>
      <c r="AH122" s="1" t="s">
        <v>75</v>
      </c>
      <c r="AI122" s="1">
        <v>4</v>
      </c>
      <c r="AJ122" s="3">
        <v>45951</v>
      </c>
      <c r="AK122" s="3">
        <v>45947</v>
      </c>
      <c r="AL122" s="3">
        <v>45940</v>
      </c>
      <c r="AM122" s="3">
        <v>45948</v>
      </c>
      <c r="AN122" s="3">
        <v>45949</v>
      </c>
      <c r="AO122" s="3">
        <v>45950</v>
      </c>
      <c r="AP122" s="3">
        <v>45946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45892</v>
      </c>
      <c r="B123" s="14" t="s">
        <v>365</v>
      </c>
      <c r="C123" s="9" t="s">
        <v>79</v>
      </c>
      <c r="D123" s="13" t="s">
        <v>220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45951</v>
      </c>
      <c r="U123" s="11">
        <v>6000</v>
      </c>
      <c r="V123" s="10">
        <v>0</v>
      </c>
      <c r="W123" s="10">
        <v>6000</v>
      </c>
      <c r="X123" s="10">
        <v>0</v>
      </c>
      <c r="Y123" s="10">
        <v>6300</v>
      </c>
      <c r="Z123" s="9" t="s">
        <v>80</v>
      </c>
      <c r="AA123" s="8">
        <v>6621.78</v>
      </c>
      <c r="AB123" s="8">
        <v>6621.78</v>
      </c>
      <c r="AC123" s="8">
        <v>0</v>
      </c>
      <c r="AD123" s="8">
        <v>0</v>
      </c>
      <c r="AE123" s="8">
        <v>6621.78</v>
      </c>
      <c r="AF123" s="8">
        <v>0</v>
      </c>
      <c r="AG123" s="1" t="s">
        <v>116</v>
      </c>
      <c r="AH123" s="1" t="s">
        <v>75</v>
      </c>
      <c r="AI123" s="1">
        <v>4</v>
      </c>
      <c r="AJ123" s="3">
        <v>45951</v>
      </c>
      <c r="AK123" s="3">
        <v>45947</v>
      </c>
      <c r="AL123" s="3">
        <v>45940</v>
      </c>
      <c r="AM123" s="3">
        <v>45948</v>
      </c>
      <c r="AN123" s="3">
        <v>45949</v>
      </c>
      <c r="AO123" s="3">
        <v>45950</v>
      </c>
      <c r="AP123" s="3">
        <v>45946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>
        <v>45916</v>
      </c>
      <c r="B124" s="14" t="s">
        <v>596</v>
      </c>
      <c r="C124" s="9" t="s">
        <v>270</v>
      </c>
      <c r="D124" s="13">
        <v>917</v>
      </c>
      <c r="E124" s="9">
        <v>20</v>
      </c>
      <c r="F124" s="9">
        <v>37</v>
      </c>
      <c r="G124" s="9" t="s">
        <v>60</v>
      </c>
      <c r="H124" s="9" t="s">
        <v>76</v>
      </c>
      <c r="I124" s="9">
        <v>98</v>
      </c>
      <c r="J124" s="9" t="s">
        <v>78</v>
      </c>
      <c r="K124" s="9">
        <v>0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110</v>
      </c>
      <c r="T124" s="12">
        <v>45952</v>
      </c>
      <c r="U124" s="11">
        <v>2500</v>
      </c>
      <c r="V124" s="10">
        <v>0</v>
      </c>
      <c r="W124" s="10">
        <v>2500</v>
      </c>
      <c r="X124" s="10">
        <v>0</v>
      </c>
      <c r="Y124" s="10">
        <v>2625</v>
      </c>
      <c r="Z124" s="9" t="s">
        <v>80</v>
      </c>
      <c r="AA124" s="8">
        <v>2689.2250000000004</v>
      </c>
      <c r="AB124" s="8">
        <v>2689.2250000000004</v>
      </c>
      <c r="AC124" s="8">
        <v>0</v>
      </c>
      <c r="AD124" s="8">
        <v>0</v>
      </c>
      <c r="AE124" s="8">
        <v>2689.2250000000004</v>
      </c>
      <c r="AF124" s="8">
        <v>0</v>
      </c>
      <c r="AG124" s="1" t="s">
        <v>116</v>
      </c>
      <c r="AH124" s="1" t="s">
        <v>75</v>
      </c>
      <c r="AI124" s="1">
        <v>4</v>
      </c>
      <c r="AJ124" s="3">
        <v>45952</v>
      </c>
      <c r="AK124" s="3">
        <v>45948</v>
      </c>
      <c r="AL124" s="3">
        <v>45941</v>
      </c>
      <c r="AM124" s="3">
        <v>45949</v>
      </c>
      <c r="AN124" s="3">
        <v>45950</v>
      </c>
      <c r="AO124" s="3">
        <v>45951</v>
      </c>
      <c r="AP124" s="3">
        <v>45947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45916</v>
      </c>
      <c r="B125" s="14" t="s">
        <v>596</v>
      </c>
      <c r="C125" s="9" t="s">
        <v>270</v>
      </c>
      <c r="D125" s="13">
        <v>952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110</v>
      </c>
      <c r="T125" s="12">
        <v>45952</v>
      </c>
      <c r="U125" s="11">
        <v>7500</v>
      </c>
      <c r="V125" s="10">
        <v>0</v>
      </c>
      <c r="W125" s="10">
        <v>7500</v>
      </c>
      <c r="X125" s="10">
        <v>0</v>
      </c>
      <c r="Y125" s="10">
        <v>7875</v>
      </c>
      <c r="Z125" s="9" t="s">
        <v>80</v>
      </c>
      <c r="AA125" s="8">
        <v>8277.2250000000004</v>
      </c>
      <c r="AB125" s="8">
        <v>8277.2250000000004</v>
      </c>
      <c r="AC125" s="8">
        <v>0</v>
      </c>
      <c r="AD125" s="8">
        <v>0</v>
      </c>
      <c r="AE125" s="8">
        <v>8277.2250000000004</v>
      </c>
      <c r="AF125" s="8">
        <v>0</v>
      </c>
      <c r="AG125" s="1" t="s">
        <v>116</v>
      </c>
      <c r="AH125" s="1" t="s">
        <v>75</v>
      </c>
      <c r="AI125" s="1">
        <v>4</v>
      </c>
      <c r="AJ125" s="3">
        <v>45952</v>
      </c>
      <c r="AK125" s="3">
        <v>45948</v>
      </c>
      <c r="AL125" s="3">
        <v>45941</v>
      </c>
      <c r="AM125" s="3">
        <v>45949</v>
      </c>
      <c r="AN125" s="3">
        <v>45950</v>
      </c>
      <c r="AO125" s="3">
        <v>45951</v>
      </c>
      <c r="AP125" s="3">
        <v>45947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45916</v>
      </c>
      <c r="B126" s="14" t="s">
        <v>596</v>
      </c>
      <c r="C126" s="9" t="s">
        <v>270</v>
      </c>
      <c r="D126" s="13" t="s">
        <v>580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110</v>
      </c>
      <c r="T126" s="12">
        <v>45954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80</v>
      </c>
      <c r="AA126" s="8">
        <v>2759.0749999999998</v>
      </c>
      <c r="AB126" s="8">
        <v>2759.0749999999998</v>
      </c>
      <c r="AC126" s="8">
        <v>0</v>
      </c>
      <c r="AD126" s="8">
        <v>0</v>
      </c>
      <c r="AE126" s="8">
        <v>2759.0749999999998</v>
      </c>
      <c r="AF126" s="8">
        <v>0</v>
      </c>
      <c r="AG126" s="1" t="s">
        <v>116</v>
      </c>
      <c r="AH126" s="1" t="s">
        <v>75</v>
      </c>
      <c r="AI126" s="1">
        <v>4</v>
      </c>
      <c r="AJ126" s="3">
        <v>45954</v>
      </c>
      <c r="AK126" s="3">
        <v>45950</v>
      </c>
      <c r="AL126" s="3">
        <v>45943</v>
      </c>
      <c r="AM126" s="3">
        <v>45951</v>
      </c>
      <c r="AN126" s="3">
        <v>45952</v>
      </c>
      <c r="AO126" s="3">
        <v>45953</v>
      </c>
      <c r="AP126" s="3">
        <v>45949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>
        <v>45916</v>
      </c>
      <c r="B127" s="14" t="s">
        <v>596</v>
      </c>
      <c r="C127" s="9" t="s">
        <v>270</v>
      </c>
      <c r="D127" s="13" t="s">
        <v>571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110</v>
      </c>
      <c r="T127" s="12">
        <v>45954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80</v>
      </c>
      <c r="AA127" s="8">
        <v>5518.15</v>
      </c>
      <c r="AB127" s="8">
        <v>5518.15</v>
      </c>
      <c r="AC127" s="8">
        <v>0</v>
      </c>
      <c r="AD127" s="8">
        <v>0</v>
      </c>
      <c r="AE127" s="8">
        <v>5518.15</v>
      </c>
      <c r="AF127" s="8">
        <v>0</v>
      </c>
      <c r="AG127" s="1" t="s">
        <v>116</v>
      </c>
      <c r="AH127" s="1" t="s">
        <v>75</v>
      </c>
      <c r="AI127" s="1">
        <v>4</v>
      </c>
      <c r="AJ127" s="3">
        <v>45954</v>
      </c>
      <c r="AK127" s="3">
        <v>45950</v>
      </c>
      <c r="AL127" s="3">
        <v>45943</v>
      </c>
      <c r="AM127" s="3">
        <v>45951</v>
      </c>
      <c r="AN127" s="3">
        <v>45952</v>
      </c>
      <c r="AO127" s="3">
        <v>45953</v>
      </c>
      <c r="AP127" s="3">
        <v>45949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7.75" customHeight="1" x14ac:dyDescent="0.45">
      <c r="A128" s="3">
        <v>45916</v>
      </c>
      <c r="B128" s="14" t="s">
        <v>596</v>
      </c>
      <c r="C128" s="9" t="s">
        <v>270</v>
      </c>
      <c r="D128" s="13" t="s">
        <v>572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110</v>
      </c>
      <c r="T128" s="12">
        <v>45957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80</v>
      </c>
      <c r="AA128" s="8">
        <v>5518.15</v>
      </c>
      <c r="AB128" s="8">
        <v>5518.15</v>
      </c>
      <c r="AC128" s="8">
        <v>0</v>
      </c>
      <c r="AD128" s="8">
        <v>0</v>
      </c>
      <c r="AE128" s="8">
        <v>5518.15</v>
      </c>
      <c r="AF128" s="8">
        <v>0</v>
      </c>
      <c r="AG128" s="1" t="s">
        <v>61</v>
      </c>
      <c r="AH128" s="1" t="s">
        <v>75</v>
      </c>
      <c r="AI128" s="1">
        <v>4</v>
      </c>
      <c r="AJ128" s="3">
        <v>45957</v>
      </c>
      <c r="AK128" s="3">
        <v>45953</v>
      </c>
      <c r="AL128" s="3">
        <v>45946</v>
      </c>
      <c r="AM128" s="3">
        <v>45954</v>
      </c>
      <c r="AN128" s="3">
        <v>45955</v>
      </c>
      <c r="AO128" s="3">
        <v>45956</v>
      </c>
      <c r="AP128" s="3">
        <v>45952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45916</v>
      </c>
      <c r="B129" s="14" t="s">
        <v>596</v>
      </c>
      <c r="C129" s="9" t="s">
        <v>270</v>
      </c>
      <c r="D129" s="13">
        <v>952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110</v>
      </c>
      <c r="T129" s="12">
        <v>45958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80</v>
      </c>
      <c r="AA129" s="8">
        <v>5518.15</v>
      </c>
      <c r="AB129" s="8">
        <v>5518.15</v>
      </c>
      <c r="AC129" s="8">
        <v>0</v>
      </c>
      <c r="AD129" s="8">
        <v>0</v>
      </c>
      <c r="AE129" s="8">
        <v>5518.15</v>
      </c>
      <c r="AF129" s="8">
        <v>0</v>
      </c>
      <c r="AG129" s="1" t="s">
        <v>61</v>
      </c>
      <c r="AH129" s="1" t="s">
        <v>75</v>
      </c>
      <c r="AI129" s="1">
        <v>4</v>
      </c>
      <c r="AJ129" s="3">
        <v>45958</v>
      </c>
      <c r="AK129" s="3">
        <v>45954</v>
      </c>
      <c r="AL129" s="3">
        <v>45947</v>
      </c>
      <c r="AM129" s="3">
        <v>45955</v>
      </c>
      <c r="AN129" s="3">
        <v>45956</v>
      </c>
      <c r="AO129" s="3">
        <v>45957</v>
      </c>
      <c r="AP129" s="3">
        <v>45953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>
        <v>45916</v>
      </c>
      <c r="B130" s="14" t="s">
        <v>596</v>
      </c>
      <c r="C130" s="9" t="s">
        <v>270</v>
      </c>
      <c r="D130" s="13">
        <v>953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110</v>
      </c>
      <c r="T130" s="12">
        <v>45959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80</v>
      </c>
      <c r="AA130" s="8">
        <v>5518.15</v>
      </c>
      <c r="AB130" s="8">
        <v>5518.15</v>
      </c>
      <c r="AC130" s="8">
        <v>0</v>
      </c>
      <c r="AD130" s="8">
        <v>0</v>
      </c>
      <c r="AE130" s="8">
        <v>5518.15</v>
      </c>
      <c r="AF130" s="8">
        <v>0</v>
      </c>
      <c r="AG130" s="1" t="s">
        <v>116</v>
      </c>
      <c r="AH130" s="1" t="s">
        <v>75</v>
      </c>
      <c r="AI130" s="1">
        <v>4</v>
      </c>
      <c r="AJ130" s="3">
        <v>45959</v>
      </c>
      <c r="AK130" s="3">
        <v>45955</v>
      </c>
      <c r="AL130" s="3">
        <v>45948</v>
      </c>
      <c r="AM130" s="3">
        <v>45956</v>
      </c>
      <c r="AN130" s="3">
        <v>45957</v>
      </c>
      <c r="AO130" s="3">
        <v>45958</v>
      </c>
      <c r="AP130" s="3">
        <v>45954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79</v>
      </c>
      <c r="D131" s="13" t="s">
        <v>61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45960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80</v>
      </c>
      <c r="AA131" s="8">
        <v>22072.6</v>
      </c>
      <c r="AB131" s="8">
        <v>0</v>
      </c>
      <c r="AC131" s="8">
        <v>22072.6</v>
      </c>
      <c r="AD131" s="8">
        <v>0</v>
      </c>
      <c r="AE131" s="8">
        <v>22072.6</v>
      </c>
      <c r="AF131" s="8">
        <v>0</v>
      </c>
      <c r="AG131" s="1" t="s">
        <v>116</v>
      </c>
      <c r="AH131" s="1" t="s">
        <v>75</v>
      </c>
      <c r="AI131" s="1">
        <v>4</v>
      </c>
      <c r="AJ131" s="3">
        <v>45960</v>
      </c>
      <c r="AK131" s="3">
        <v>45956</v>
      </c>
      <c r="AL131" s="3">
        <v>45949</v>
      </c>
      <c r="AM131" s="3">
        <v>45957</v>
      </c>
      <c r="AN131" s="3">
        <v>45958</v>
      </c>
      <c r="AO131" s="3">
        <v>45959</v>
      </c>
      <c r="AP131" s="3">
        <v>45955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1667.7075555555555</v>
      </c>
    </row>
    <row r="132" spans="1:56" ht="27.75" customHeight="1" x14ac:dyDescent="0.45">
      <c r="A132" s="3" t="s">
        <v>135</v>
      </c>
      <c r="B132" s="14" t="s">
        <v>135</v>
      </c>
      <c r="C132" s="9" t="s">
        <v>97</v>
      </c>
      <c r="D132" s="13" t="s">
        <v>61</v>
      </c>
      <c r="E132" s="9">
        <v>20</v>
      </c>
      <c r="F132" s="9">
        <v>37</v>
      </c>
      <c r="G132" s="9" t="s">
        <v>60</v>
      </c>
      <c r="H132" s="9" t="s">
        <v>76</v>
      </c>
      <c r="I132" s="9">
        <v>97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45960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80</v>
      </c>
      <c r="AA132" s="8">
        <v>21513.800000000003</v>
      </c>
      <c r="AB132" s="8">
        <v>0</v>
      </c>
      <c r="AC132" s="8">
        <v>21513.800000000003</v>
      </c>
      <c r="AD132" s="8">
        <v>0</v>
      </c>
      <c r="AE132" s="8">
        <v>21513.800000000003</v>
      </c>
      <c r="AF132" s="8">
        <v>0</v>
      </c>
      <c r="AG132" s="1" t="s">
        <v>116</v>
      </c>
      <c r="AH132" s="1" t="s">
        <v>75</v>
      </c>
      <c r="AI132" s="1">
        <v>4</v>
      </c>
      <c r="AJ132" s="3">
        <v>45960</v>
      </c>
      <c r="AK132" s="3">
        <v>45956</v>
      </c>
      <c r="AL132" s="3">
        <v>45949</v>
      </c>
      <c r="AM132" s="3">
        <v>45957</v>
      </c>
      <c r="AN132" s="3">
        <v>45958</v>
      </c>
      <c r="AO132" s="3">
        <v>45959</v>
      </c>
      <c r="AP132" s="3">
        <v>45955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1625.4871111111113</v>
      </c>
    </row>
    <row r="133" spans="1:56" ht="27.75" customHeight="1" x14ac:dyDescent="0.45">
      <c r="A133" s="3">
        <v>45916</v>
      </c>
      <c r="B133" s="14" t="s">
        <v>596</v>
      </c>
      <c r="C133" s="9" t="s">
        <v>270</v>
      </c>
      <c r="D133" s="13" t="s">
        <v>571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110</v>
      </c>
      <c r="T133" s="12">
        <v>45960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80</v>
      </c>
      <c r="AA133" s="8">
        <v>5518.15</v>
      </c>
      <c r="AB133" s="8">
        <v>5518.15</v>
      </c>
      <c r="AC133" s="8">
        <v>0</v>
      </c>
      <c r="AD133" s="8">
        <v>0</v>
      </c>
      <c r="AE133" s="8">
        <v>5518.15</v>
      </c>
      <c r="AF133" s="8">
        <v>0</v>
      </c>
      <c r="AG133" s="1" t="s">
        <v>116</v>
      </c>
      <c r="AH133" s="1" t="s">
        <v>75</v>
      </c>
      <c r="AI133" s="1">
        <v>4</v>
      </c>
      <c r="AJ133" s="3">
        <v>45960</v>
      </c>
      <c r="AK133" s="3">
        <v>45956</v>
      </c>
      <c r="AL133" s="3">
        <v>45949</v>
      </c>
      <c r="AM133" s="3">
        <v>45957</v>
      </c>
      <c r="AN133" s="3">
        <v>45958</v>
      </c>
      <c r="AO133" s="3">
        <v>45959</v>
      </c>
      <c r="AP133" s="3">
        <v>45955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0</v>
      </c>
    </row>
    <row r="134" spans="1:56" ht="27.75" customHeight="1" x14ac:dyDescent="0.45">
      <c r="A134" s="3">
        <v>45916</v>
      </c>
      <c r="B134" s="14" t="s">
        <v>596</v>
      </c>
      <c r="C134" s="9" t="s">
        <v>270</v>
      </c>
      <c r="D134" s="13" t="s">
        <v>580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78</v>
      </c>
      <c r="K134" s="9">
        <v>0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110</v>
      </c>
      <c r="T134" s="12">
        <v>45961</v>
      </c>
      <c r="U134" s="11">
        <v>2500</v>
      </c>
      <c r="V134" s="10">
        <v>0</v>
      </c>
      <c r="W134" s="10">
        <v>2500</v>
      </c>
      <c r="X134" s="10">
        <v>0</v>
      </c>
      <c r="Y134" s="10">
        <v>2625</v>
      </c>
      <c r="Z134" s="9" t="s">
        <v>80</v>
      </c>
      <c r="AA134" s="8">
        <v>2759.0749999999998</v>
      </c>
      <c r="AB134" s="8">
        <v>2759.0749999999998</v>
      </c>
      <c r="AC134" s="8">
        <v>0</v>
      </c>
      <c r="AD134" s="8">
        <v>0</v>
      </c>
      <c r="AE134" s="8">
        <v>2759.0749999999998</v>
      </c>
      <c r="AF134" s="8">
        <v>0</v>
      </c>
      <c r="AG134" s="1" t="s">
        <v>116</v>
      </c>
      <c r="AH134" s="1" t="s">
        <v>75</v>
      </c>
      <c r="AI134" s="1">
        <v>4</v>
      </c>
      <c r="AJ134" s="3">
        <v>45961</v>
      </c>
      <c r="AK134" s="3">
        <v>45957</v>
      </c>
      <c r="AL134" s="3">
        <v>45950</v>
      </c>
      <c r="AM134" s="3">
        <v>45958</v>
      </c>
      <c r="AN134" s="3">
        <v>45959</v>
      </c>
      <c r="AO134" s="3">
        <v>45960</v>
      </c>
      <c r="AP134" s="3">
        <v>45956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7.75" customHeight="1" x14ac:dyDescent="0.45">
      <c r="A135" s="3">
        <v>45916</v>
      </c>
      <c r="B135" s="14" t="s">
        <v>596</v>
      </c>
      <c r="C135" s="9" t="s">
        <v>270</v>
      </c>
      <c r="D135" s="13">
        <v>917</v>
      </c>
      <c r="E135" s="9">
        <v>20</v>
      </c>
      <c r="F135" s="9">
        <v>37</v>
      </c>
      <c r="G135" s="9" t="s">
        <v>60</v>
      </c>
      <c r="H135" s="9" t="s">
        <v>76</v>
      </c>
      <c r="I135" s="9">
        <v>98</v>
      </c>
      <c r="J135" s="9" t="s">
        <v>78</v>
      </c>
      <c r="K135" s="9">
        <v>0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110</v>
      </c>
      <c r="T135" s="12">
        <v>45961</v>
      </c>
      <c r="U135" s="11">
        <v>2500</v>
      </c>
      <c r="V135" s="10">
        <v>0</v>
      </c>
      <c r="W135" s="10">
        <v>2500</v>
      </c>
      <c r="X135" s="10">
        <v>0</v>
      </c>
      <c r="Y135" s="10">
        <v>2625</v>
      </c>
      <c r="Z135" s="9" t="s">
        <v>80</v>
      </c>
      <c r="AA135" s="8">
        <v>2689.2250000000004</v>
      </c>
      <c r="AB135" s="8">
        <v>2689.2250000000004</v>
      </c>
      <c r="AC135" s="8">
        <v>0</v>
      </c>
      <c r="AD135" s="8">
        <v>0</v>
      </c>
      <c r="AE135" s="8">
        <v>2689.2250000000004</v>
      </c>
      <c r="AF135" s="8">
        <v>0</v>
      </c>
      <c r="AG135" s="1" t="s">
        <v>116</v>
      </c>
      <c r="AH135" s="1" t="s">
        <v>75</v>
      </c>
      <c r="AI135" s="1">
        <v>4</v>
      </c>
      <c r="AJ135" s="3">
        <v>45961</v>
      </c>
      <c r="AK135" s="3">
        <v>45957</v>
      </c>
      <c r="AL135" s="3">
        <v>45950</v>
      </c>
      <c r="AM135" s="3">
        <v>45958</v>
      </c>
      <c r="AN135" s="3">
        <v>45959</v>
      </c>
      <c r="AO135" s="3">
        <v>45960</v>
      </c>
      <c r="AP135" s="3">
        <v>45956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7.75" customHeight="1" x14ac:dyDescent="0.45">
      <c r="A136" s="3">
        <v>45916</v>
      </c>
      <c r="B136" s="14" t="s">
        <v>596</v>
      </c>
      <c r="C136" s="9" t="s">
        <v>270</v>
      </c>
      <c r="D136" s="13">
        <v>952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78</v>
      </c>
      <c r="K136" s="9">
        <v>0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110</v>
      </c>
      <c r="T136" s="12">
        <v>45961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80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5518.15</v>
      </c>
      <c r="AF136" s="8">
        <v>0</v>
      </c>
      <c r="AG136" s="1" t="s">
        <v>116</v>
      </c>
      <c r="AH136" s="1" t="s">
        <v>75</v>
      </c>
      <c r="AI136" s="1">
        <v>4</v>
      </c>
      <c r="AJ136" s="3">
        <v>45961</v>
      </c>
      <c r="AK136" s="3">
        <v>45957</v>
      </c>
      <c r="AL136" s="3">
        <v>45950</v>
      </c>
      <c r="AM136" s="3">
        <v>45958</v>
      </c>
      <c r="AN136" s="3">
        <v>45959</v>
      </c>
      <c r="AO136" s="3">
        <v>45960</v>
      </c>
      <c r="AP136" s="3">
        <v>45956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7.75" customHeight="1" x14ac:dyDescent="0.45">
      <c r="A137" s="3">
        <v>45911</v>
      </c>
      <c r="B137" s="14" t="s">
        <v>527</v>
      </c>
      <c r="C137" s="9" t="s">
        <v>107</v>
      </c>
      <c r="D137" s="13" t="s">
        <v>528</v>
      </c>
      <c r="E137" s="9">
        <v>20</v>
      </c>
      <c r="F137" s="9">
        <v>38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45961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80</v>
      </c>
      <c r="AA137" s="8">
        <v>3310.89</v>
      </c>
      <c r="AB137" s="8">
        <v>3310.89</v>
      </c>
      <c r="AC137" s="8">
        <v>0</v>
      </c>
      <c r="AD137" s="8">
        <v>0</v>
      </c>
      <c r="AE137" s="8">
        <v>3310.89</v>
      </c>
      <c r="AF137" s="8">
        <v>0</v>
      </c>
      <c r="AG137" s="1" t="s">
        <v>61</v>
      </c>
      <c r="AH137" s="1" t="s">
        <v>75</v>
      </c>
      <c r="AI137" s="1">
        <v>4</v>
      </c>
      <c r="AJ137" s="3">
        <v>45961</v>
      </c>
      <c r="AK137" s="3">
        <v>45957</v>
      </c>
      <c r="AL137" s="3">
        <v>45950</v>
      </c>
      <c r="AM137" s="3">
        <v>45958</v>
      </c>
      <c r="AN137" s="3">
        <v>45959</v>
      </c>
      <c r="AO137" s="3">
        <v>45960</v>
      </c>
      <c r="AP137" s="3">
        <v>45956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45911</v>
      </c>
      <c r="B138" s="14" t="s">
        <v>529</v>
      </c>
      <c r="C138" s="9" t="s">
        <v>107</v>
      </c>
      <c r="D138" s="13" t="s">
        <v>530</v>
      </c>
      <c r="E138" s="9">
        <v>20</v>
      </c>
      <c r="F138" s="9">
        <v>38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45961</v>
      </c>
      <c r="U138" s="11">
        <v>4000</v>
      </c>
      <c r="V138" s="10">
        <v>0</v>
      </c>
      <c r="W138" s="10">
        <v>4000</v>
      </c>
      <c r="X138" s="10">
        <v>0</v>
      </c>
      <c r="Y138" s="10">
        <v>4200</v>
      </c>
      <c r="Z138" s="9" t="s">
        <v>80</v>
      </c>
      <c r="AA138" s="8">
        <v>4414.5199999999995</v>
      </c>
      <c r="AB138" s="8">
        <v>4414.5199999999995</v>
      </c>
      <c r="AC138" s="8">
        <v>0</v>
      </c>
      <c r="AD138" s="8">
        <v>0</v>
      </c>
      <c r="AE138" s="8">
        <v>4414.5199999999995</v>
      </c>
      <c r="AF138" s="8">
        <v>0</v>
      </c>
      <c r="AG138" s="1" t="s">
        <v>61</v>
      </c>
      <c r="AH138" s="1" t="s">
        <v>75</v>
      </c>
      <c r="AI138" s="1">
        <v>4</v>
      </c>
      <c r="AJ138" s="3">
        <v>45961</v>
      </c>
      <c r="AK138" s="3">
        <v>45957</v>
      </c>
      <c r="AL138" s="3">
        <v>45950</v>
      </c>
      <c r="AM138" s="3">
        <v>45958</v>
      </c>
      <c r="AN138" s="3">
        <v>45959</v>
      </c>
      <c r="AO138" s="3">
        <v>45960</v>
      </c>
      <c r="AP138" s="3">
        <v>45956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45909</v>
      </c>
      <c r="B139" s="14" t="s">
        <v>512</v>
      </c>
      <c r="C139" s="9" t="s">
        <v>107</v>
      </c>
      <c r="D139" s="13" t="s">
        <v>493</v>
      </c>
      <c r="E139" s="9">
        <v>20</v>
      </c>
      <c r="F139" s="9">
        <v>40</v>
      </c>
      <c r="G139" s="9" t="s">
        <v>60</v>
      </c>
      <c r="H139" s="9" t="s">
        <v>66</v>
      </c>
      <c r="I139" s="9">
        <v>108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45961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80</v>
      </c>
      <c r="AA139" s="8">
        <v>3478.5300000000007</v>
      </c>
      <c r="AB139" s="8">
        <v>3478.5300000000007</v>
      </c>
      <c r="AC139" s="8">
        <v>0</v>
      </c>
      <c r="AD139" s="8">
        <v>0</v>
      </c>
      <c r="AE139" s="8">
        <v>3478.5300000000007</v>
      </c>
      <c r="AF139" s="8">
        <v>0</v>
      </c>
      <c r="AG139" s="1" t="s">
        <v>116</v>
      </c>
      <c r="AH139" s="1" t="s">
        <v>75</v>
      </c>
      <c r="AI139" s="1">
        <v>4</v>
      </c>
      <c r="AJ139" s="3">
        <v>45961</v>
      </c>
      <c r="AK139" s="3">
        <v>45957</v>
      </c>
      <c r="AL139" s="3">
        <v>45950</v>
      </c>
      <c r="AM139" s="3">
        <v>45958</v>
      </c>
      <c r="AN139" s="3">
        <v>45959</v>
      </c>
      <c r="AO139" s="3">
        <v>45960</v>
      </c>
      <c r="AP139" s="3">
        <v>45956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134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 t="s">
        <v>135</v>
      </c>
      <c r="B140" s="14" t="s">
        <v>135</v>
      </c>
      <c r="C140" s="9" t="s">
        <v>139</v>
      </c>
      <c r="D140" s="13" t="s">
        <v>61</v>
      </c>
      <c r="E140" s="9">
        <v>20</v>
      </c>
      <c r="F140" s="9">
        <v>36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45961</v>
      </c>
      <c r="U140" s="11">
        <v>100000</v>
      </c>
      <c r="V140" s="10">
        <v>0</v>
      </c>
      <c r="W140" s="10">
        <v>100000</v>
      </c>
      <c r="X140" s="10">
        <v>0</v>
      </c>
      <c r="Y140" s="10">
        <v>105000</v>
      </c>
      <c r="Z140" s="9" t="s">
        <v>80</v>
      </c>
      <c r="AA140" s="8">
        <v>104775.00000000001</v>
      </c>
      <c r="AB140" s="8">
        <v>15023</v>
      </c>
      <c r="AC140" s="8">
        <v>89752.000000000015</v>
      </c>
      <c r="AD140" s="8">
        <v>0</v>
      </c>
      <c r="AE140" s="8">
        <v>104775.00000000001</v>
      </c>
      <c r="AF140" s="8">
        <v>0</v>
      </c>
      <c r="AG140" s="1" t="s">
        <v>115</v>
      </c>
      <c r="AH140" s="1" t="s">
        <v>75</v>
      </c>
      <c r="AI140" s="1">
        <v>4</v>
      </c>
      <c r="AJ140" s="3">
        <v>45961</v>
      </c>
      <c r="AK140" s="3">
        <v>45957</v>
      </c>
      <c r="AL140" s="3">
        <v>45950</v>
      </c>
      <c r="AM140" s="3">
        <v>45958</v>
      </c>
      <c r="AN140" s="3">
        <v>45959</v>
      </c>
      <c r="AO140" s="3">
        <v>45960</v>
      </c>
      <c r="AP140" s="3">
        <v>45956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6781.2622222222217</v>
      </c>
    </row>
    <row r="141" spans="1:56" ht="27.75" customHeight="1" x14ac:dyDescent="0.45">
      <c r="A141" s="3" t="s">
        <v>135</v>
      </c>
      <c r="B141" s="14" t="s">
        <v>135</v>
      </c>
      <c r="C141" s="9" t="s">
        <v>270</v>
      </c>
      <c r="D141" s="13" t="s">
        <v>61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78</v>
      </c>
      <c r="K141" s="9">
        <v>0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45961</v>
      </c>
      <c r="U141" s="11">
        <v>305000</v>
      </c>
      <c r="V141" s="10">
        <v>0</v>
      </c>
      <c r="W141" s="10">
        <v>305000</v>
      </c>
      <c r="X141" s="10">
        <v>0</v>
      </c>
      <c r="Y141" s="10">
        <v>320250</v>
      </c>
      <c r="Z141" s="9" t="s">
        <v>80</v>
      </c>
      <c r="AA141" s="8">
        <v>336607.14999999997</v>
      </c>
      <c r="AB141" s="8">
        <v>0</v>
      </c>
      <c r="AC141" s="8">
        <v>336607.14999999997</v>
      </c>
      <c r="AD141" s="8">
        <v>0</v>
      </c>
      <c r="AE141" s="8">
        <v>336607.14999999997</v>
      </c>
      <c r="AF141" s="8">
        <v>0</v>
      </c>
      <c r="AG141" s="1" t="s">
        <v>116</v>
      </c>
      <c r="AH141" s="1" t="s">
        <v>75</v>
      </c>
      <c r="AI141" s="1">
        <v>4</v>
      </c>
      <c r="AJ141" s="3">
        <v>45961</v>
      </c>
      <c r="AK141" s="3">
        <v>45957</v>
      </c>
      <c r="AL141" s="3">
        <v>45950</v>
      </c>
      <c r="AM141" s="3">
        <v>45958</v>
      </c>
      <c r="AN141" s="3">
        <v>45959</v>
      </c>
      <c r="AO141" s="3">
        <v>45960</v>
      </c>
      <c r="AP141" s="3">
        <v>45956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25432.540222222222</v>
      </c>
    </row>
    <row r="142" spans="1:56" ht="27.75" customHeight="1" x14ac:dyDescent="0.45">
      <c r="A142" s="3">
        <v>45896</v>
      </c>
      <c r="B142" s="14" t="s">
        <v>395</v>
      </c>
      <c r="C142" s="9" t="s">
        <v>79</v>
      </c>
      <c r="D142" s="13" t="s">
        <v>310</v>
      </c>
      <c r="E142" s="9">
        <v>20</v>
      </c>
      <c r="F142" s="9">
        <v>38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3000</v>
      </c>
      <c r="V142" s="10">
        <v>0</v>
      </c>
      <c r="W142" s="10">
        <v>3000</v>
      </c>
      <c r="X142" s="10">
        <v>0</v>
      </c>
      <c r="Y142" s="10">
        <v>3150</v>
      </c>
      <c r="Z142" s="9" t="s">
        <v>80</v>
      </c>
      <c r="AA142" s="8">
        <v>3310.89</v>
      </c>
      <c r="AB142" s="8">
        <v>0</v>
      </c>
      <c r="AC142" s="8">
        <v>3310.89</v>
      </c>
      <c r="AD142" s="8">
        <v>0</v>
      </c>
      <c r="AE142" s="8">
        <v>3310.89</v>
      </c>
      <c r="AF142" s="8">
        <v>0</v>
      </c>
      <c r="AG142" s="1" t="s">
        <v>115</v>
      </c>
      <c r="AH142" s="1" t="s">
        <v>75</v>
      </c>
      <c r="AI142" s="1">
        <v>5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134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250.15613333333337</v>
      </c>
    </row>
    <row r="143" spans="1:56" ht="27.75" customHeight="1" x14ac:dyDescent="0.45">
      <c r="A143" s="3">
        <v>45876</v>
      </c>
      <c r="B143" s="14" t="s">
        <v>328</v>
      </c>
      <c r="C143" s="9" t="s">
        <v>107</v>
      </c>
      <c r="D143" s="13" t="s">
        <v>314</v>
      </c>
      <c r="E143" s="9">
        <v>20</v>
      </c>
      <c r="F143" s="9">
        <v>40</v>
      </c>
      <c r="G143" s="9" t="s">
        <v>60</v>
      </c>
      <c r="H143" s="9" t="s">
        <v>66</v>
      </c>
      <c r="I143" s="9">
        <v>108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3000</v>
      </c>
      <c r="V143" s="10">
        <v>3075</v>
      </c>
      <c r="W143" s="10">
        <v>0</v>
      </c>
      <c r="X143" s="10">
        <v>0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7.75" customHeight="1" x14ac:dyDescent="0.45">
      <c r="A144" s="3">
        <v>45798</v>
      </c>
      <c r="B144" s="14" t="s">
        <v>263</v>
      </c>
      <c r="C144" s="9" t="s">
        <v>107</v>
      </c>
      <c r="D144" s="13" t="s">
        <v>261</v>
      </c>
      <c r="E144" s="9">
        <v>20</v>
      </c>
      <c r="F144" s="9">
        <v>38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80</v>
      </c>
      <c r="AA144" s="8">
        <v>5518.15</v>
      </c>
      <c r="AB144" s="8">
        <v>0</v>
      </c>
      <c r="AC144" s="8">
        <v>5518.15</v>
      </c>
      <c r="AD144" s="8">
        <v>0</v>
      </c>
      <c r="AE144" s="8">
        <v>5518.15</v>
      </c>
      <c r="AF144" s="8">
        <v>0</v>
      </c>
      <c r="AG144" s="1" t="s">
        <v>115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134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416.92688888888887</v>
      </c>
    </row>
    <row r="145" spans="1:56" ht="27.75" customHeight="1" x14ac:dyDescent="0.45">
      <c r="A145" s="3">
        <v>45905</v>
      </c>
      <c r="B145" s="14" t="s">
        <v>472</v>
      </c>
      <c r="C145" s="9" t="s">
        <v>139</v>
      </c>
      <c r="D145" s="13" t="s">
        <v>251</v>
      </c>
      <c r="E145" s="9">
        <v>20</v>
      </c>
      <c r="F145" s="9">
        <v>36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 t="s">
        <v>63</v>
      </c>
      <c r="U145" s="11">
        <v>243</v>
      </c>
      <c r="V145" s="10">
        <v>0</v>
      </c>
      <c r="W145" s="10">
        <v>243</v>
      </c>
      <c r="X145" s="10">
        <v>5950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427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7.75" customHeight="1" x14ac:dyDescent="0.45">
      <c r="A146" s="3">
        <v>45825</v>
      </c>
      <c r="B146" s="14" t="s">
        <v>269</v>
      </c>
      <c r="C146" s="9" t="s">
        <v>139</v>
      </c>
      <c r="D146" s="13" t="s">
        <v>239</v>
      </c>
      <c r="E146" s="9">
        <v>20</v>
      </c>
      <c r="F146" s="9">
        <v>36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246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 t="s">
        <v>63</v>
      </c>
      <c r="U146" s="11">
        <v>894</v>
      </c>
      <c r="V146" s="10">
        <v>525</v>
      </c>
      <c r="W146" s="10">
        <v>369</v>
      </c>
      <c r="X146" s="10">
        <v>6000</v>
      </c>
      <c r="Y146" s="10">
        <v>0</v>
      </c>
      <c r="Z146" s="9" t="s">
        <v>80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134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45796</v>
      </c>
      <c r="B147" s="14" t="s">
        <v>257</v>
      </c>
      <c r="C147" s="9" t="s">
        <v>139</v>
      </c>
      <c r="D147" s="13" t="s">
        <v>253</v>
      </c>
      <c r="E147" s="9">
        <v>20</v>
      </c>
      <c r="F147" s="9">
        <v>36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 t="s">
        <v>63</v>
      </c>
      <c r="U147" s="11">
        <v>302</v>
      </c>
      <c r="V147" s="10">
        <v>0</v>
      </c>
      <c r="W147" s="10">
        <v>302</v>
      </c>
      <c r="X147" s="10">
        <v>5300</v>
      </c>
      <c r="Y147" s="10">
        <v>0</v>
      </c>
      <c r="Z147" s="9" t="s">
        <v>80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117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45674</v>
      </c>
      <c r="B148" s="14" t="s">
        <v>226</v>
      </c>
      <c r="C148" s="9" t="s">
        <v>139</v>
      </c>
      <c r="D148" s="13" t="s">
        <v>225</v>
      </c>
      <c r="E148" s="9">
        <v>20</v>
      </c>
      <c r="F148" s="9">
        <v>35</v>
      </c>
      <c r="G148" s="9" t="s">
        <v>60</v>
      </c>
      <c r="H148" s="9" t="s">
        <v>76</v>
      </c>
      <c r="I148" s="9">
        <v>97</v>
      </c>
      <c r="J148" s="9" t="s">
        <v>57</v>
      </c>
      <c r="K148" s="9">
        <v>5</v>
      </c>
      <c r="L148" s="9" t="s">
        <v>196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 t="s">
        <v>63</v>
      </c>
      <c r="U148" s="11">
        <v>152</v>
      </c>
      <c r="V148" s="10">
        <v>0</v>
      </c>
      <c r="W148" s="10">
        <v>152</v>
      </c>
      <c r="X148" s="10">
        <v>6000</v>
      </c>
      <c r="Y148" s="10">
        <v>0</v>
      </c>
      <c r="Z148" s="9" t="s">
        <v>80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5987</v>
      </c>
      <c r="AG148" s="1" t="s">
        <v>115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235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>
        <v>45611</v>
      </c>
      <c r="B149" s="14" t="s">
        <v>195</v>
      </c>
      <c r="C149" s="9" t="s">
        <v>139</v>
      </c>
      <c r="D149" s="13" t="s">
        <v>194</v>
      </c>
      <c r="E149" s="9">
        <v>20</v>
      </c>
      <c r="F149" s="9">
        <v>36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 t="s">
        <v>63</v>
      </c>
      <c r="U149" s="11">
        <v>117</v>
      </c>
      <c r="V149" s="10">
        <v>0</v>
      </c>
      <c r="W149" s="10">
        <v>117</v>
      </c>
      <c r="X149" s="10">
        <v>10065</v>
      </c>
      <c r="Y149" s="10">
        <v>0</v>
      </c>
      <c r="Z149" s="9" t="s">
        <v>80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115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0</v>
      </c>
    </row>
    <row r="150" spans="1:56" ht="27.75" customHeight="1" x14ac:dyDescent="0.45">
      <c r="A150" s="3">
        <v>45523</v>
      </c>
      <c r="B150" s="14" t="s">
        <v>178</v>
      </c>
      <c r="C150" s="9" t="s">
        <v>139</v>
      </c>
      <c r="D150" s="13" t="s">
        <v>176</v>
      </c>
      <c r="E150" s="9">
        <v>20</v>
      </c>
      <c r="F150" s="9">
        <v>36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 t="s">
        <v>63</v>
      </c>
      <c r="U150" s="11">
        <v>1260</v>
      </c>
      <c r="V150" s="10">
        <v>0</v>
      </c>
      <c r="W150" s="10">
        <v>1260</v>
      </c>
      <c r="X150" s="10">
        <v>11095</v>
      </c>
      <c r="Y150" s="10">
        <v>0</v>
      </c>
      <c r="Z150" s="9" t="s">
        <v>80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45">
      <c r="A151" s="3">
        <v>45523</v>
      </c>
      <c r="B151" s="14" t="s">
        <v>178</v>
      </c>
      <c r="C151" s="9" t="s">
        <v>139</v>
      </c>
      <c r="D151" s="13" t="s">
        <v>177</v>
      </c>
      <c r="E151" s="9">
        <v>20</v>
      </c>
      <c r="F151" s="9">
        <v>36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 t="s">
        <v>63</v>
      </c>
      <c r="U151" s="11">
        <v>89</v>
      </c>
      <c r="V151" s="10">
        <v>0</v>
      </c>
      <c r="W151" s="10">
        <v>89</v>
      </c>
      <c r="X151" s="10">
        <v>11180</v>
      </c>
      <c r="Y151" s="10">
        <v>0</v>
      </c>
      <c r="Z151" s="9" t="s">
        <v>80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0</v>
      </c>
    </row>
    <row r="152" spans="1:56" ht="27.75" customHeight="1" x14ac:dyDescent="0.45">
      <c r="A152" s="3">
        <v>45741</v>
      </c>
      <c r="B152" s="14" t="s">
        <v>242</v>
      </c>
      <c r="C152" s="9" t="s">
        <v>107</v>
      </c>
      <c r="D152" s="13" t="s">
        <v>241</v>
      </c>
      <c r="E152" s="9">
        <v>20</v>
      </c>
      <c r="F152" s="9">
        <v>38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132</v>
      </c>
      <c r="U152" s="11">
        <v>4000</v>
      </c>
      <c r="V152" s="10">
        <v>3867</v>
      </c>
      <c r="W152" s="10">
        <v>133</v>
      </c>
      <c r="X152" s="10">
        <v>4200</v>
      </c>
      <c r="Y152" s="10">
        <v>0</v>
      </c>
      <c r="Z152" s="9" t="s">
        <v>80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115</v>
      </c>
      <c r="AH152" s="1" t="s">
        <v>75</v>
      </c>
      <c r="AI152" s="1">
        <v>4</v>
      </c>
      <c r="AJ152" s="3" t="s">
        <v>132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 t="s">
        <v>244</v>
      </c>
      <c r="AZ152" s="2">
        <v>0</v>
      </c>
      <c r="BA152" s="2">
        <v>0</v>
      </c>
      <c r="BB152" s="2">
        <v>0</v>
      </c>
      <c r="BC152" s="1" t="s">
        <v>104</v>
      </c>
      <c r="BD152" s="56">
        <v>0</v>
      </c>
    </row>
    <row r="153" spans="1:56" ht="27.75" customHeight="1" x14ac:dyDescent="0.45">
      <c r="A153" s="3">
        <v>45720</v>
      </c>
      <c r="B153" s="14" t="s">
        <v>128</v>
      </c>
      <c r="C153" s="9" t="s">
        <v>107</v>
      </c>
      <c r="D153" s="13" t="s">
        <v>209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132</v>
      </c>
      <c r="U153" s="11">
        <v>4000</v>
      </c>
      <c r="V153" s="10">
        <v>4010</v>
      </c>
      <c r="W153" s="10">
        <v>0</v>
      </c>
      <c r="X153" s="10">
        <v>4470</v>
      </c>
      <c r="Y153" s="10">
        <v>0</v>
      </c>
      <c r="Z153" s="9" t="s">
        <v>80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115</v>
      </c>
      <c r="AH153" s="1" t="s">
        <v>75</v>
      </c>
      <c r="AI153" s="1">
        <v>4</v>
      </c>
      <c r="AJ153" s="3" t="s">
        <v>132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7.75" customHeight="1" x14ac:dyDescent="0.45">
      <c r="A154" s="3">
        <v>45720</v>
      </c>
      <c r="B154" s="14" t="s">
        <v>128</v>
      </c>
      <c r="C154" s="9" t="s">
        <v>107</v>
      </c>
      <c r="D154" s="13" t="s">
        <v>219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132</v>
      </c>
      <c r="U154" s="11">
        <v>3000</v>
      </c>
      <c r="V154" s="10">
        <v>3065</v>
      </c>
      <c r="W154" s="10">
        <v>0</v>
      </c>
      <c r="X154" s="10">
        <v>3300</v>
      </c>
      <c r="Y154" s="10">
        <v>0</v>
      </c>
      <c r="Z154" s="9" t="s">
        <v>80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115</v>
      </c>
      <c r="AH154" s="1" t="s">
        <v>75</v>
      </c>
      <c r="AI154" s="1">
        <v>4</v>
      </c>
      <c r="AJ154" s="3" t="s">
        <v>132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0</v>
      </c>
    </row>
    <row r="155" spans="1:56" ht="27.75" customHeight="1" x14ac:dyDescent="0.45">
      <c r="A155" s="3">
        <v>45541</v>
      </c>
      <c r="B155" s="14" t="s">
        <v>182</v>
      </c>
      <c r="C155" s="9" t="s">
        <v>107</v>
      </c>
      <c r="D155" s="13" t="s">
        <v>183</v>
      </c>
      <c r="E155" s="9">
        <v>20</v>
      </c>
      <c r="F155" s="9">
        <v>40</v>
      </c>
      <c r="G155" s="9" t="s">
        <v>60</v>
      </c>
      <c r="H155" s="9" t="s">
        <v>76</v>
      </c>
      <c r="I155" s="9">
        <v>108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132</v>
      </c>
      <c r="U155" s="11">
        <v>3000</v>
      </c>
      <c r="V155" s="10">
        <v>3318</v>
      </c>
      <c r="W155" s="10">
        <v>0</v>
      </c>
      <c r="X155" s="10">
        <v>0</v>
      </c>
      <c r="Y155" s="10">
        <v>0</v>
      </c>
      <c r="Z155" s="9" t="s">
        <v>80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 t="s">
        <v>184</v>
      </c>
      <c r="AG155" s="1" t="s">
        <v>117</v>
      </c>
      <c r="AH155" s="1" t="s">
        <v>75</v>
      </c>
      <c r="AI155" s="1">
        <v>4</v>
      </c>
      <c r="AJ155" s="3" t="s">
        <v>132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>
        <v>0</v>
      </c>
      <c r="AY155" s="2" t="s">
        <v>222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7.75" customHeight="1" x14ac:dyDescent="0.45">
      <c r="A156" s="3">
        <v>45581</v>
      </c>
      <c r="B156" s="14" t="s">
        <v>187</v>
      </c>
      <c r="C156" s="9" t="s">
        <v>107</v>
      </c>
      <c r="D156" s="13" t="s">
        <v>188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132</v>
      </c>
      <c r="U156" s="11">
        <v>3000</v>
      </c>
      <c r="V156" s="10">
        <v>3194</v>
      </c>
      <c r="W156" s="10">
        <v>0</v>
      </c>
      <c r="X156" s="10">
        <v>5632</v>
      </c>
      <c r="Y156" s="10">
        <v>0</v>
      </c>
      <c r="Z156" s="9" t="s">
        <v>80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117</v>
      </c>
      <c r="AH156" s="1" t="s">
        <v>75</v>
      </c>
      <c r="AI156" s="1">
        <v>4</v>
      </c>
      <c r="AJ156" s="3" t="s">
        <v>132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0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20</v>
      </c>
      <c r="F157" s="9">
        <v>38</v>
      </c>
      <c r="G157" s="9">
        <v>0</v>
      </c>
      <c r="H157" s="9">
        <v>0</v>
      </c>
      <c r="I157" s="9">
        <v>84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80</v>
      </c>
      <c r="AA157" s="8">
        <v>908605.02460750029</v>
      </c>
      <c r="AB157" s="8">
        <v>308319.37460750015</v>
      </c>
      <c r="AC157" s="8">
        <v>600285.65</v>
      </c>
      <c r="AD157" s="8">
        <v>55851.578607500007</v>
      </c>
      <c r="AE157" s="8">
        <v>852753.44600000023</v>
      </c>
      <c r="AF157" s="8" t="s">
        <v>58</v>
      </c>
      <c r="AG157" s="1" t="s">
        <v>117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0</v>
      </c>
    </row>
    <row r="158" spans="1:56" ht="27.75" customHeight="1" x14ac:dyDescent="0.45">
      <c r="A158" s="3">
        <v>45916</v>
      </c>
      <c r="B158" s="14" t="s">
        <v>597</v>
      </c>
      <c r="C158" s="9" t="s">
        <v>270</v>
      </c>
      <c r="D158" s="13" t="s">
        <v>573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110</v>
      </c>
      <c r="T158" s="12">
        <v>45926</v>
      </c>
      <c r="U158" s="11">
        <v>2500</v>
      </c>
      <c r="V158" s="10">
        <v>0</v>
      </c>
      <c r="W158" s="10">
        <v>2500</v>
      </c>
      <c r="X158" s="10">
        <v>2600</v>
      </c>
      <c r="Y158" s="10">
        <v>0</v>
      </c>
      <c r="Z158" s="9" t="s">
        <v>271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74</v>
      </c>
      <c r="AI158" s="1">
        <v>2</v>
      </c>
      <c r="AJ158" s="3">
        <v>45926</v>
      </c>
      <c r="AK158" s="3">
        <v>0</v>
      </c>
      <c r="AL158" s="3">
        <v>45917</v>
      </c>
      <c r="AM158" s="3">
        <v>45924</v>
      </c>
      <c r="AN158" s="3">
        <v>45925</v>
      </c>
      <c r="AO158" s="3">
        <v>45925</v>
      </c>
      <c r="AP158" s="3">
        <v>45921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272</v>
      </c>
      <c r="BD158" s="56">
        <v>0</v>
      </c>
    </row>
    <row r="159" spans="1:56" ht="27.75" customHeight="1" x14ac:dyDescent="0.45">
      <c r="A159" s="3">
        <v>45916</v>
      </c>
      <c r="B159" s="14" t="s">
        <v>597</v>
      </c>
      <c r="C159" s="9" t="s">
        <v>270</v>
      </c>
      <c r="D159" s="13" t="s">
        <v>574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110</v>
      </c>
      <c r="T159" s="12">
        <v>45929</v>
      </c>
      <c r="U159" s="11">
        <v>5000</v>
      </c>
      <c r="V159" s="10">
        <v>0</v>
      </c>
      <c r="W159" s="10">
        <v>5000</v>
      </c>
      <c r="X159" s="10">
        <v>5100</v>
      </c>
      <c r="Y159" s="10">
        <v>0</v>
      </c>
      <c r="Z159" s="9" t="s">
        <v>271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116</v>
      </c>
      <c r="AH159" s="1" t="s">
        <v>74</v>
      </c>
      <c r="AI159" s="1">
        <v>2</v>
      </c>
      <c r="AJ159" s="3">
        <v>45929</v>
      </c>
      <c r="AK159" s="3">
        <v>0</v>
      </c>
      <c r="AL159" s="3">
        <v>45920</v>
      </c>
      <c r="AM159" s="3">
        <v>45927</v>
      </c>
      <c r="AN159" s="3">
        <v>45928</v>
      </c>
      <c r="AO159" s="3">
        <v>45928</v>
      </c>
      <c r="AP159" s="3">
        <v>45924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272</v>
      </c>
      <c r="BD159" s="56">
        <v>0</v>
      </c>
    </row>
    <row r="160" spans="1:56" ht="27.75" customHeight="1" x14ac:dyDescent="0.45">
      <c r="A160" s="3">
        <v>45916</v>
      </c>
      <c r="B160" s="14" t="s">
        <v>597</v>
      </c>
      <c r="C160" s="9" t="s">
        <v>270</v>
      </c>
      <c r="D160" s="13">
        <v>21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110</v>
      </c>
      <c r="T160" s="12">
        <v>45929</v>
      </c>
      <c r="U160" s="11">
        <v>5000</v>
      </c>
      <c r="V160" s="10">
        <v>0</v>
      </c>
      <c r="W160" s="10">
        <v>5000</v>
      </c>
      <c r="X160" s="10">
        <v>5150</v>
      </c>
      <c r="Y160" s="10">
        <v>0</v>
      </c>
      <c r="Z160" s="9" t="s">
        <v>271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74</v>
      </c>
      <c r="AI160" s="1">
        <v>2</v>
      </c>
      <c r="AJ160" s="3">
        <v>45929</v>
      </c>
      <c r="AK160" s="3">
        <v>0</v>
      </c>
      <c r="AL160" s="3">
        <v>45920</v>
      </c>
      <c r="AM160" s="3">
        <v>45927</v>
      </c>
      <c r="AN160" s="3">
        <v>45928</v>
      </c>
      <c r="AO160" s="3">
        <v>45928</v>
      </c>
      <c r="AP160" s="3">
        <v>45924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272</v>
      </c>
      <c r="BD160" s="56">
        <v>0</v>
      </c>
    </row>
    <row r="161" spans="1:56" ht="27.75" customHeight="1" x14ac:dyDescent="0.45">
      <c r="A161" s="3">
        <v>45916</v>
      </c>
      <c r="B161" s="14" t="s">
        <v>597</v>
      </c>
      <c r="C161" s="9" t="s">
        <v>270</v>
      </c>
      <c r="D161" s="13" t="s">
        <v>581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>
        <v>45937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271</v>
      </c>
      <c r="AA161" s="8">
        <v>5657.85</v>
      </c>
      <c r="AB161" s="8">
        <v>5657.85</v>
      </c>
      <c r="AC161" s="8">
        <v>0</v>
      </c>
      <c r="AD161" s="8">
        <v>0</v>
      </c>
      <c r="AE161" s="8">
        <v>0</v>
      </c>
      <c r="AF161" s="8">
        <v>0</v>
      </c>
      <c r="AG161" s="1" t="s">
        <v>116</v>
      </c>
      <c r="AH161" s="1" t="s">
        <v>74</v>
      </c>
      <c r="AI161" s="1">
        <v>2</v>
      </c>
      <c r="AJ161" s="3">
        <v>45937</v>
      </c>
      <c r="AK161" s="3">
        <v>0</v>
      </c>
      <c r="AL161" s="3">
        <v>45928</v>
      </c>
      <c r="AM161" s="3">
        <v>45935</v>
      </c>
      <c r="AN161" s="3">
        <v>45936</v>
      </c>
      <c r="AO161" s="3">
        <v>45936</v>
      </c>
      <c r="AP161" s="3">
        <v>45932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272</v>
      </c>
      <c r="BD161" s="56">
        <v>0</v>
      </c>
    </row>
    <row r="162" spans="1:56" ht="27.75" customHeight="1" x14ac:dyDescent="0.45">
      <c r="A162" s="3">
        <v>45916</v>
      </c>
      <c r="B162" s="14" t="s">
        <v>597</v>
      </c>
      <c r="C162" s="9" t="s">
        <v>270</v>
      </c>
      <c r="D162" s="13" t="s">
        <v>582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110</v>
      </c>
      <c r="T162" s="12">
        <v>45937</v>
      </c>
      <c r="U162" s="11">
        <v>7500</v>
      </c>
      <c r="V162" s="10">
        <v>0</v>
      </c>
      <c r="W162" s="10">
        <v>7500</v>
      </c>
      <c r="X162" s="10">
        <v>0</v>
      </c>
      <c r="Y162" s="10">
        <v>7875</v>
      </c>
      <c r="Z162" s="9" t="s">
        <v>271</v>
      </c>
      <c r="AA162" s="8">
        <v>8486.7750000000015</v>
      </c>
      <c r="AB162" s="8">
        <v>8486.7750000000015</v>
      </c>
      <c r="AC162" s="8">
        <v>0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74</v>
      </c>
      <c r="AI162" s="1">
        <v>2</v>
      </c>
      <c r="AJ162" s="3">
        <v>45937</v>
      </c>
      <c r="AK162" s="3">
        <v>0</v>
      </c>
      <c r="AL162" s="3">
        <v>45928</v>
      </c>
      <c r="AM162" s="3">
        <v>45935</v>
      </c>
      <c r="AN162" s="3">
        <v>45936</v>
      </c>
      <c r="AO162" s="3">
        <v>45936</v>
      </c>
      <c r="AP162" s="3">
        <v>45932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272</v>
      </c>
      <c r="BD162" s="56">
        <v>0</v>
      </c>
    </row>
    <row r="163" spans="1:56" ht="27.75" customHeight="1" x14ac:dyDescent="0.45">
      <c r="A163" s="3">
        <v>45916</v>
      </c>
      <c r="B163" s="14" t="s">
        <v>597</v>
      </c>
      <c r="C163" s="9" t="s">
        <v>270</v>
      </c>
      <c r="D163" s="13">
        <v>21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110</v>
      </c>
      <c r="T163" s="12">
        <v>45937</v>
      </c>
      <c r="U163" s="11">
        <v>2500</v>
      </c>
      <c r="V163" s="10">
        <v>0</v>
      </c>
      <c r="W163" s="10">
        <v>2500</v>
      </c>
      <c r="X163" s="10">
        <v>0</v>
      </c>
      <c r="Y163" s="10">
        <v>2625</v>
      </c>
      <c r="Z163" s="9" t="s">
        <v>271</v>
      </c>
      <c r="AA163" s="8">
        <v>2828.9250000000002</v>
      </c>
      <c r="AB163" s="8">
        <v>2828.9250000000002</v>
      </c>
      <c r="AC163" s="8">
        <v>0</v>
      </c>
      <c r="AD163" s="8">
        <v>0</v>
      </c>
      <c r="AE163" s="8">
        <v>0</v>
      </c>
      <c r="AF163" s="8">
        <v>0</v>
      </c>
      <c r="AG163" s="1" t="s">
        <v>116</v>
      </c>
      <c r="AH163" s="1" t="s">
        <v>74</v>
      </c>
      <c r="AI163" s="1">
        <v>2</v>
      </c>
      <c r="AJ163" s="3">
        <v>45937</v>
      </c>
      <c r="AK163" s="3">
        <v>0</v>
      </c>
      <c r="AL163" s="3">
        <v>45928</v>
      </c>
      <c r="AM163" s="3">
        <v>45935</v>
      </c>
      <c r="AN163" s="3">
        <v>45936</v>
      </c>
      <c r="AO163" s="3">
        <v>45936</v>
      </c>
      <c r="AP163" s="3">
        <v>45932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272</v>
      </c>
      <c r="BD163" s="56">
        <v>0</v>
      </c>
    </row>
    <row r="164" spans="1:56" ht="27.75" customHeight="1" x14ac:dyDescent="0.45">
      <c r="A164" s="3">
        <v>45916</v>
      </c>
      <c r="B164" s="14" t="s">
        <v>597</v>
      </c>
      <c r="C164" s="9" t="s">
        <v>270</v>
      </c>
      <c r="D164" s="13" t="s">
        <v>583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110</v>
      </c>
      <c r="T164" s="12">
        <v>45937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271</v>
      </c>
      <c r="AA164" s="8">
        <v>2689.2250000000004</v>
      </c>
      <c r="AB164" s="8">
        <v>2689.2250000000004</v>
      </c>
      <c r="AC164" s="8">
        <v>0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>
        <v>45937</v>
      </c>
      <c r="AK164" s="3">
        <v>0</v>
      </c>
      <c r="AL164" s="3">
        <v>45928</v>
      </c>
      <c r="AM164" s="3">
        <v>45935</v>
      </c>
      <c r="AN164" s="3">
        <v>45936</v>
      </c>
      <c r="AO164" s="3">
        <v>45936</v>
      </c>
      <c r="AP164" s="3">
        <v>45932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272</v>
      </c>
      <c r="BD164" s="56">
        <v>0</v>
      </c>
    </row>
    <row r="165" spans="1:56" ht="27.75" customHeight="1" x14ac:dyDescent="0.45">
      <c r="A165" s="3">
        <v>45916</v>
      </c>
      <c r="B165" s="14" t="s">
        <v>597</v>
      </c>
      <c r="C165" s="9" t="s">
        <v>270</v>
      </c>
      <c r="D165" s="13" t="s">
        <v>581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110</v>
      </c>
      <c r="T165" s="12">
        <v>45939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271</v>
      </c>
      <c r="AA165" s="8">
        <v>11315.7</v>
      </c>
      <c r="AB165" s="8">
        <v>2058</v>
      </c>
      <c r="AC165" s="8">
        <v>9257.7000000000007</v>
      </c>
      <c r="AD165" s="8">
        <v>0</v>
      </c>
      <c r="AE165" s="8">
        <v>0</v>
      </c>
      <c r="AF165" s="8">
        <v>0</v>
      </c>
      <c r="AG165" s="1" t="s">
        <v>116</v>
      </c>
      <c r="AH165" s="1" t="s">
        <v>74</v>
      </c>
      <c r="AI165" s="1">
        <v>2</v>
      </c>
      <c r="AJ165" s="3">
        <v>45939</v>
      </c>
      <c r="AK165" s="3">
        <v>0</v>
      </c>
      <c r="AL165" s="3">
        <v>45930</v>
      </c>
      <c r="AM165" s="3">
        <v>45937</v>
      </c>
      <c r="AN165" s="3">
        <v>45938</v>
      </c>
      <c r="AO165" s="3">
        <v>45938</v>
      </c>
      <c r="AP165" s="3">
        <v>45934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272</v>
      </c>
      <c r="BD165" s="56">
        <v>729.30103333333341</v>
      </c>
    </row>
    <row r="166" spans="1:56" ht="27.75" customHeight="1" x14ac:dyDescent="0.45">
      <c r="A166" s="3">
        <v>45916</v>
      </c>
      <c r="B166" s="14" t="s">
        <v>597</v>
      </c>
      <c r="C166" s="9" t="s">
        <v>270</v>
      </c>
      <c r="D166" s="13" t="s">
        <v>581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110</v>
      </c>
      <c r="T166" s="12">
        <v>45940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271</v>
      </c>
      <c r="AA166" s="8">
        <v>5657.85</v>
      </c>
      <c r="AB166" s="8">
        <v>5657.85</v>
      </c>
      <c r="AC166" s="8">
        <v>0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74</v>
      </c>
      <c r="AI166" s="1">
        <v>2</v>
      </c>
      <c r="AJ166" s="3">
        <v>45940</v>
      </c>
      <c r="AK166" s="3">
        <v>0</v>
      </c>
      <c r="AL166" s="3">
        <v>45931</v>
      </c>
      <c r="AM166" s="3">
        <v>45938</v>
      </c>
      <c r="AN166" s="3">
        <v>45939</v>
      </c>
      <c r="AO166" s="3">
        <v>45939</v>
      </c>
      <c r="AP166" s="3">
        <v>45935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272</v>
      </c>
      <c r="BD166" s="56">
        <v>0</v>
      </c>
    </row>
    <row r="167" spans="1:56" ht="27.75" customHeight="1" x14ac:dyDescent="0.45">
      <c r="A167" s="3">
        <v>45916</v>
      </c>
      <c r="B167" s="14" t="s">
        <v>597</v>
      </c>
      <c r="C167" s="9" t="s">
        <v>270</v>
      </c>
      <c r="D167" s="13" t="s">
        <v>582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110</v>
      </c>
      <c r="T167" s="12">
        <v>45940</v>
      </c>
      <c r="U167" s="11">
        <v>7500</v>
      </c>
      <c r="V167" s="10">
        <v>0</v>
      </c>
      <c r="W167" s="10">
        <v>7500</v>
      </c>
      <c r="X167" s="10">
        <v>0</v>
      </c>
      <c r="Y167" s="10">
        <v>7875</v>
      </c>
      <c r="Z167" s="9" t="s">
        <v>271</v>
      </c>
      <c r="AA167" s="8">
        <v>8486.7750000000015</v>
      </c>
      <c r="AB167" s="8">
        <v>8486.7750000000015</v>
      </c>
      <c r="AC167" s="8">
        <v>0</v>
      </c>
      <c r="AD167" s="8">
        <v>0</v>
      </c>
      <c r="AE167" s="8">
        <v>0</v>
      </c>
      <c r="AF167" s="8">
        <v>0</v>
      </c>
      <c r="AG167" s="1" t="s">
        <v>116</v>
      </c>
      <c r="AH167" s="1" t="s">
        <v>74</v>
      </c>
      <c r="AI167" s="1">
        <v>2</v>
      </c>
      <c r="AJ167" s="3">
        <v>45940</v>
      </c>
      <c r="AK167" s="3">
        <v>0</v>
      </c>
      <c r="AL167" s="3">
        <v>45931</v>
      </c>
      <c r="AM167" s="3">
        <v>45938</v>
      </c>
      <c r="AN167" s="3">
        <v>45939</v>
      </c>
      <c r="AO167" s="3">
        <v>45939</v>
      </c>
      <c r="AP167" s="3">
        <v>45935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272</v>
      </c>
      <c r="BD167" s="56">
        <v>0</v>
      </c>
    </row>
    <row r="168" spans="1:56" ht="27.75" customHeight="1" x14ac:dyDescent="0.45">
      <c r="A168" s="3">
        <v>45916</v>
      </c>
      <c r="B168" s="14" t="s">
        <v>597</v>
      </c>
      <c r="C168" s="9" t="s">
        <v>270</v>
      </c>
      <c r="D168" s="13" t="s">
        <v>581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110</v>
      </c>
      <c r="T168" s="12">
        <v>45945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271</v>
      </c>
      <c r="AA168" s="8">
        <v>11315.7</v>
      </c>
      <c r="AB168" s="8">
        <v>0</v>
      </c>
      <c r="AC168" s="8">
        <v>11315.7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74</v>
      </c>
      <c r="AI168" s="1">
        <v>2</v>
      </c>
      <c r="AJ168" s="3">
        <v>45945</v>
      </c>
      <c r="AK168" s="3">
        <v>0</v>
      </c>
      <c r="AL168" s="3">
        <v>45936</v>
      </c>
      <c r="AM168" s="3">
        <v>45943</v>
      </c>
      <c r="AN168" s="3">
        <v>45944</v>
      </c>
      <c r="AO168" s="3">
        <v>45944</v>
      </c>
      <c r="AP168" s="3">
        <v>45940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272</v>
      </c>
      <c r="BD168" s="56">
        <v>891.42570000000023</v>
      </c>
    </row>
    <row r="169" spans="1:56" ht="27.75" customHeight="1" x14ac:dyDescent="0.45">
      <c r="A169" s="3">
        <v>45916</v>
      </c>
      <c r="B169" s="14" t="s">
        <v>597</v>
      </c>
      <c r="C169" s="9" t="s">
        <v>270</v>
      </c>
      <c r="D169" s="13" t="s">
        <v>582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110</v>
      </c>
      <c r="T169" s="12">
        <v>45945</v>
      </c>
      <c r="U169" s="11">
        <v>7500</v>
      </c>
      <c r="V169" s="10">
        <v>0</v>
      </c>
      <c r="W169" s="10">
        <v>7500</v>
      </c>
      <c r="X169" s="10">
        <v>0</v>
      </c>
      <c r="Y169" s="10">
        <v>7875</v>
      </c>
      <c r="Z169" s="9" t="s">
        <v>271</v>
      </c>
      <c r="AA169" s="8">
        <v>8486.7750000000015</v>
      </c>
      <c r="AB169" s="8">
        <v>8486.7750000000015</v>
      </c>
      <c r="AC169" s="8">
        <v>0</v>
      </c>
      <c r="AD169" s="8">
        <v>0</v>
      </c>
      <c r="AE169" s="8">
        <v>0</v>
      </c>
      <c r="AF169" s="8">
        <v>0</v>
      </c>
      <c r="AG169" s="1" t="s">
        <v>116</v>
      </c>
      <c r="AH169" s="1" t="s">
        <v>74</v>
      </c>
      <c r="AI169" s="1">
        <v>2</v>
      </c>
      <c r="AJ169" s="3">
        <v>45945</v>
      </c>
      <c r="AK169" s="3">
        <v>0</v>
      </c>
      <c r="AL169" s="3">
        <v>45936</v>
      </c>
      <c r="AM169" s="3">
        <v>45943</v>
      </c>
      <c r="AN169" s="3">
        <v>45944</v>
      </c>
      <c r="AO169" s="3">
        <v>45944</v>
      </c>
      <c r="AP169" s="3">
        <v>45940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272</v>
      </c>
      <c r="BD169" s="56">
        <v>0</v>
      </c>
    </row>
    <row r="170" spans="1:56" ht="27.75" customHeight="1" x14ac:dyDescent="0.45">
      <c r="A170" s="3">
        <v>45916</v>
      </c>
      <c r="B170" s="14" t="s">
        <v>597</v>
      </c>
      <c r="C170" s="9" t="s">
        <v>270</v>
      </c>
      <c r="D170" s="13">
        <v>932</v>
      </c>
      <c r="E170" s="9">
        <v>20</v>
      </c>
      <c r="F170" s="9">
        <v>38</v>
      </c>
      <c r="G170" s="9" t="s">
        <v>60</v>
      </c>
      <c r="H170" s="9">
        <v>0</v>
      </c>
      <c r="I170" s="9">
        <v>82</v>
      </c>
      <c r="J170" s="9" t="s">
        <v>78</v>
      </c>
      <c r="K170" s="9">
        <v>0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110</v>
      </c>
      <c r="T170" s="12">
        <v>45945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271</v>
      </c>
      <c r="AA170" s="8">
        <v>2759.0749999999998</v>
      </c>
      <c r="AB170" s="8">
        <v>2759.0749999999998</v>
      </c>
      <c r="AC170" s="8">
        <v>0</v>
      </c>
      <c r="AD170" s="8">
        <v>0</v>
      </c>
      <c r="AE170" s="8">
        <v>0</v>
      </c>
      <c r="AF170" s="8">
        <v>0</v>
      </c>
      <c r="AG170" s="1" t="s">
        <v>116</v>
      </c>
      <c r="AH170" s="1" t="s">
        <v>74</v>
      </c>
      <c r="AI170" s="1">
        <v>2</v>
      </c>
      <c r="AJ170" s="3">
        <v>45945</v>
      </c>
      <c r="AK170" s="3">
        <v>0</v>
      </c>
      <c r="AL170" s="3">
        <v>45936</v>
      </c>
      <c r="AM170" s="3">
        <v>45943</v>
      </c>
      <c r="AN170" s="3">
        <v>45944</v>
      </c>
      <c r="AO170" s="3">
        <v>45944</v>
      </c>
      <c r="AP170" s="3">
        <v>45940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272</v>
      </c>
      <c r="BD170" s="56">
        <v>0</v>
      </c>
    </row>
    <row r="171" spans="1:56" ht="27.75" customHeight="1" x14ac:dyDescent="0.45">
      <c r="A171" s="3">
        <v>45916</v>
      </c>
      <c r="B171" s="14" t="s">
        <v>597</v>
      </c>
      <c r="C171" s="9" t="s">
        <v>270</v>
      </c>
      <c r="D171" s="13">
        <v>21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110</v>
      </c>
      <c r="T171" s="12">
        <v>45946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271</v>
      </c>
      <c r="AA171" s="8">
        <v>2828.9250000000002</v>
      </c>
      <c r="AB171" s="8">
        <v>2828.9250000000002</v>
      </c>
      <c r="AC171" s="8">
        <v>0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74</v>
      </c>
      <c r="AI171" s="1">
        <v>2</v>
      </c>
      <c r="AJ171" s="3">
        <v>45946</v>
      </c>
      <c r="AK171" s="3">
        <v>0</v>
      </c>
      <c r="AL171" s="3">
        <v>45937</v>
      </c>
      <c r="AM171" s="3">
        <v>45944</v>
      </c>
      <c r="AN171" s="3">
        <v>45945</v>
      </c>
      <c r="AO171" s="3">
        <v>45945</v>
      </c>
      <c r="AP171" s="3">
        <v>45941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272</v>
      </c>
      <c r="BD171" s="56">
        <v>0</v>
      </c>
    </row>
    <row r="172" spans="1:56" ht="27.75" customHeight="1" x14ac:dyDescent="0.45">
      <c r="A172" s="3">
        <v>45916</v>
      </c>
      <c r="B172" s="14" t="s">
        <v>597</v>
      </c>
      <c r="C172" s="9" t="s">
        <v>270</v>
      </c>
      <c r="D172" s="13" t="s">
        <v>584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110</v>
      </c>
      <c r="T172" s="12">
        <v>45946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271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116</v>
      </c>
      <c r="AH172" s="1" t="s">
        <v>74</v>
      </c>
      <c r="AI172" s="1">
        <v>2</v>
      </c>
      <c r="AJ172" s="3">
        <v>45946</v>
      </c>
      <c r="AK172" s="3">
        <v>0</v>
      </c>
      <c r="AL172" s="3">
        <v>45937</v>
      </c>
      <c r="AM172" s="3">
        <v>45944</v>
      </c>
      <c r="AN172" s="3">
        <v>45945</v>
      </c>
      <c r="AO172" s="3">
        <v>45945</v>
      </c>
      <c r="AP172" s="3">
        <v>45941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272</v>
      </c>
      <c r="BD172" s="56">
        <v>445.71285000000012</v>
      </c>
    </row>
    <row r="173" spans="1:56" ht="27.75" customHeight="1" x14ac:dyDescent="0.45">
      <c r="A173" s="3">
        <v>45916</v>
      </c>
      <c r="B173" s="14" t="s">
        <v>597</v>
      </c>
      <c r="C173" s="9" t="s">
        <v>270</v>
      </c>
      <c r="D173" s="13" t="s">
        <v>585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110</v>
      </c>
      <c r="T173" s="12">
        <v>45946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271</v>
      </c>
      <c r="AA173" s="8">
        <v>5378.4500000000007</v>
      </c>
      <c r="AB173" s="8">
        <v>5378.4500000000007</v>
      </c>
      <c r="AC173" s="8">
        <v>0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74</v>
      </c>
      <c r="AI173" s="1">
        <v>2</v>
      </c>
      <c r="AJ173" s="3">
        <v>45946</v>
      </c>
      <c r="AK173" s="3">
        <v>0</v>
      </c>
      <c r="AL173" s="3">
        <v>45937</v>
      </c>
      <c r="AM173" s="3">
        <v>45944</v>
      </c>
      <c r="AN173" s="3">
        <v>45945</v>
      </c>
      <c r="AO173" s="3">
        <v>45945</v>
      </c>
      <c r="AP173" s="3">
        <v>45941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272</v>
      </c>
      <c r="BD173" s="56">
        <v>0</v>
      </c>
    </row>
    <row r="174" spans="1:56" ht="27.75" customHeight="1" x14ac:dyDescent="0.45">
      <c r="A174" s="3">
        <v>45916</v>
      </c>
      <c r="B174" s="14" t="s">
        <v>597</v>
      </c>
      <c r="C174" s="9" t="s">
        <v>270</v>
      </c>
      <c r="D174" s="13" t="s">
        <v>586</v>
      </c>
      <c r="E174" s="9">
        <v>20</v>
      </c>
      <c r="F174" s="9">
        <v>38</v>
      </c>
      <c r="G174" s="9" t="s">
        <v>60</v>
      </c>
      <c r="H174" s="9">
        <v>0</v>
      </c>
      <c r="I174" s="9">
        <v>82</v>
      </c>
      <c r="J174" s="9" t="s">
        <v>78</v>
      </c>
      <c r="K174" s="9">
        <v>0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110</v>
      </c>
      <c r="T174" s="12">
        <v>45947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271</v>
      </c>
      <c r="AA174" s="8">
        <v>5518.15</v>
      </c>
      <c r="AB174" s="8">
        <v>0</v>
      </c>
      <c r="AC174" s="8">
        <v>5518.15</v>
      </c>
      <c r="AD174" s="8">
        <v>0</v>
      </c>
      <c r="AE174" s="8">
        <v>0</v>
      </c>
      <c r="AF174" s="8">
        <v>0</v>
      </c>
      <c r="AG174" s="1" t="s">
        <v>117</v>
      </c>
      <c r="AH174" s="1" t="s">
        <v>74</v>
      </c>
      <c r="AI174" s="1">
        <v>2</v>
      </c>
      <c r="AJ174" s="3">
        <v>45947</v>
      </c>
      <c r="AK174" s="3">
        <v>0</v>
      </c>
      <c r="AL174" s="3">
        <v>45938</v>
      </c>
      <c r="AM174" s="3">
        <v>45945</v>
      </c>
      <c r="AN174" s="3">
        <v>45946</v>
      </c>
      <c r="AO174" s="3">
        <v>45946</v>
      </c>
      <c r="AP174" s="3">
        <v>45942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272</v>
      </c>
      <c r="BD174" s="56">
        <v>434.7075944444444</v>
      </c>
    </row>
    <row r="175" spans="1:56" ht="27.75" customHeight="1" x14ac:dyDescent="0.45">
      <c r="A175" s="3">
        <v>45916</v>
      </c>
      <c r="B175" s="14" t="s">
        <v>597</v>
      </c>
      <c r="C175" s="9" t="s">
        <v>270</v>
      </c>
      <c r="D175" s="13" t="s">
        <v>581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110</v>
      </c>
      <c r="T175" s="12">
        <v>45947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271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116</v>
      </c>
      <c r="AH175" s="1" t="s">
        <v>74</v>
      </c>
      <c r="AI175" s="1">
        <v>2</v>
      </c>
      <c r="AJ175" s="3">
        <v>45947</v>
      </c>
      <c r="AK175" s="3">
        <v>0</v>
      </c>
      <c r="AL175" s="3">
        <v>45938</v>
      </c>
      <c r="AM175" s="3">
        <v>45945</v>
      </c>
      <c r="AN175" s="3">
        <v>45946</v>
      </c>
      <c r="AO175" s="3">
        <v>45946</v>
      </c>
      <c r="AP175" s="3">
        <v>45942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272</v>
      </c>
      <c r="BD175" s="56">
        <v>445.71285000000012</v>
      </c>
    </row>
    <row r="176" spans="1:56" ht="27.75" customHeight="1" x14ac:dyDescent="0.45">
      <c r="A176" s="3">
        <v>45916</v>
      </c>
      <c r="B176" s="14" t="s">
        <v>597</v>
      </c>
      <c r="C176" s="9" t="s">
        <v>270</v>
      </c>
      <c r="D176" s="13" t="s">
        <v>582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91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110</v>
      </c>
      <c r="T176" s="12">
        <v>45947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271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116</v>
      </c>
      <c r="AH176" s="1" t="s">
        <v>74</v>
      </c>
      <c r="AI176" s="1">
        <v>2</v>
      </c>
      <c r="AJ176" s="3">
        <v>45947</v>
      </c>
      <c r="AK176" s="3">
        <v>0</v>
      </c>
      <c r="AL176" s="3">
        <v>45938</v>
      </c>
      <c r="AM176" s="3">
        <v>45945</v>
      </c>
      <c r="AN176" s="3">
        <v>45946</v>
      </c>
      <c r="AO176" s="3">
        <v>45946</v>
      </c>
      <c r="AP176" s="3">
        <v>45942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272</v>
      </c>
      <c r="BD176" s="56">
        <v>445.71285000000012</v>
      </c>
    </row>
    <row r="177" spans="1:56" ht="27.75" customHeight="1" x14ac:dyDescent="0.45">
      <c r="A177" s="3">
        <v>45916</v>
      </c>
      <c r="B177" s="14" t="s">
        <v>597</v>
      </c>
      <c r="C177" s="9" t="s">
        <v>270</v>
      </c>
      <c r="D177" s="13" t="s">
        <v>574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110</v>
      </c>
      <c r="T177" s="12">
        <v>45947</v>
      </c>
      <c r="U177" s="11">
        <v>2500</v>
      </c>
      <c r="V177" s="10">
        <v>0</v>
      </c>
      <c r="W177" s="10">
        <v>2500</v>
      </c>
      <c r="X177" s="10">
        <v>2600</v>
      </c>
      <c r="Y177" s="10">
        <v>0</v>
      </c>
      <c r="Z177" s="9" t="s">
        <v>271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116</v>
      </c>
      <c r="AH177" s="1" t="s">
        <v>74</v>
      </c>
      <c r="AI177" s="1">
        <v>2</v>
      </c>
      <c r="AJ177" s="3">
        <v>45947</v>
      </c>
      <c r="AK177" s="3">
        <v>0</v>
      </c>
      <c r="AL177" s="3">
        <v>45938</v>
      </c>
      <c r="AM177" s="3">
        <v>45945</v>
      </c>
      <c r="AN177" s="3">
        <v>45946</v>
      </c>
      <c r="AO177" s="3">
        <v>45946</v>
      </c>
      <c r="AP177" s="3">
        <v>45942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272</v>
      </c>
      <c r="BD177" s="56">
        <v>0</v>
      </c>
    </row>
    <row r="178" spans="1:56" ht="27.75" customHeight="1" x14ac:dyDescent="0.45">
      <c r="A178" s="3">
        <v>45916</v>
      </c>
      <c r="B178" s="14" t="s">
        <v>597</v>
      </c>
      <c r="C178" s="9" t="s">
        <v>270</v>
      </c>
      <c r="D178" s="13">
        <v>935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110</v>
      </c>
      <c r="T178" s="12">
        <v>45947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271</v>
      </c>
      <c r="AA178" s="8">
        <v>10756.900000000001</v>
      </c>
      <c r="AB178" s="8">
        <v>0</v>
      </c>
      <c r="AC178" s="8">
        <v>10756.900000000001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74</v>
      </c>
      <c r="AI178" s="1">
        <v>2</v>
      </c>
      <c r="AJ178" s="3">
        <v>45947</v>
      </c>
      <c r="AK178" s="3">
        <v>0</v>
      </c>
      <c r="AL178" s="3">
        <v>45938</v>
      </c>
      <c r="AM178" s="3">
        <v>45945</v>
      </c>
      <c r="AN178" s="3">
        <v>45946</v>
      </c>
      <c r="AO178" s="3">
        <v>45946</v>
      </c>
      <c r="AP178" s="3">
        <v>45942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272</v>
      </c>
      <c r="BD178" s="56">
        <v>847.40467777777781</v>
      </c>
    </row>
    <row r="179" spans="1:56" ht="27.75" customHeight="1" x14ac:dyDescent="0.45">
      <c r="A179" s="3">
        <v>45916</v>
      </c>
      <c r="B179" s="14" t="s">
        <v>597</v>
      </c>
      <c r="C179" s="9" t="s">
        <v>270</v>
      </c>
      <c r="D179" s="13" t="s">
        <v>587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110</v>
      </c>
      <c r="T179" s="12">
        <v>45947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271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74</v>
      </c>
      <c r="AI179" s="1">
        <v>2</v>
      </c>
      <c r="AJ179" s="3">
        <v>45947</v>
      </c>
      <c r="AK179" s="3">
        <v>0</v>
      </c>
      <c r="AL179" s="3">
        <v>45938</v>
      </c>
      <c r="AM179" s="3">
        <v>45945</v>
      </c>
      <c r="AN179" s="3">
        <v>45946</v>
      </c>
      <c r="AO179" s="3">
        <v>45946</v>
      </c>
      <c r="AP179" s="3">
        <v>45942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272</v>
      </c>
      <c r="BD179" s="56">
        <v>423.7023388888889</v>
      </c>
    </row>
    <row r="180" spans="1:56" ht="27.75" customHeight="1" x14ac:dyDescent="0.45">
      <c r="A180" s="3">
        <v>45916</v>
      </c>
      <c r="B180" s="14" t="s">
        <v>597</v>
      </c>
      <c r="C180" s="9" t="s">
        <v>270</v>
      </c>
      <c r="D180" s="13" t="s">
        <v>585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110</v>
      </c>
      <c r="T180" s="12">
        <v>45947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271</v>
      </c>
      <c r="AA180" s="8">
        <v>5378.4500000000007</v>
      </c>
      <c r="AB180" s="8">
        <v>5378.4500000000007</v>
      </c>
      <c r="AC180" s="8">
        <v>0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74</v>
      </c>
      <c r="AI180" s="1">
        <v>2</v>
      </c>
      <c r="AJ180" s="3">
        <v>45947</v>
      </c>
      <c r="AK180" s="3">
        <v>0</v>
      </c>
      <c r="AL180" s="3">
        <v>45938</v>
      </c>
      <c r="AM180" s="3">
        <v>45945</v>
      </c>
      <c r="AN180" s="3">
        <v>45946</v>
      </c>
      <c r="AO180" s="3">
        <v>45946</v>
      </c>
      <c r="AP180" s="3">
        <v>45942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272</v>
      </c>
      <c r="BD180" s="56">
        <v>0</v>
      </c>
    </row>
    <row r="181" spans="1:56" ht="27.75" customHeight="1" x14ac:dyDescent="0.45">
      <c r="A181" s="3">
        <v>45916</v>
      </c>
      <c r="B181" s="14" t="s">
        <v>597</v>
      </c>
      <c r="C181" s="9" t="s">
        <v>270</v>
      </c>
      <c r="D181" s="13" t="s">
        <v>581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110</v>
      </c>
      <c r="T181" s="12">
        <v>45950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271</v>
      </c>
      <c r="AA181" s="8">
        <v>5657.85</v>
      </c>
      <c r="AB181" s="8">
        <v>0</v>
      </c>
      <c r="AC181" s="8">
        <v>5657.85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74</v>
      </c>
      <c r="AI181" s="1">
        <v>2</v>
      </c>
      <c r="AJ181" s="3">
        <v>45950</v>
      </c>
      <c r="AK181" s="3">
        <v>0</v>
      </c>
      <c r="AL181" s="3">
        <v>45941</v>
      </c>
      <c r="AM181" s="3">
        <v>45948</v>
      </c>
      <c r="AN181" s="3">
        <v>45949</v>
      </c>
      <c r="AO181" s="3">
        <v>45949</v>
      </c>
      <c r="AP181" s="3">
        <v>45945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272</v>
      </c>
      <c r="BD181" s="56">
        <v>445.71285000000012</v>
      </c>
    </row>
    <row r="182" spans="1:56" ht="27.75" customHeight="1" x14ac:dyDescent="0.45">
      <c r="A182" s="3">
        <v>45916</v>
      </c>
      <c r="B182" s="14" t="s">
        <v>597</v>
      </c>
      <c r="C182" s="9" t="s">
        <v>270</v>
      </c>
      <c r="D182" s="13">
        <v>931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110</v>
      </c>
      <c r="T182" s="12">
        <v>45950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271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116</v>
      </c>
      <c r="AH182" s="1" t="s">
        <v>74</v>
      </c>
      <c r="AI182" s="1">
        <v>2</v>
      </c>
      <c r="AJ182" s="3">
        <v>45950</v>
      </c>
      <c r="AK182" s="3">
        <v>0</v>
      </c>
      <c r="AL182" s="3">
        <v>45941</v>
      </c>
      <c r="AM182" s="3">
        <v>45948</v>
      </c>
      <c r="AN182" s="3">
        <v>45949</v>
      </c>
      <c r="AO182" s="3">
        <v>45949</v>
      </c>
      <c r="AP182" s="3">
        <v>45945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272</v>
      </c>
      <c r="BD182" s="56">
        <v>445.71285000000012</v>
      </c>
    </row>
    <row r="183" spans="1:56" ht="27.75" customHeight="1" x14ac:dyDescent="0.45">
      <c r="A183" s="3">
        <v>45916</v>
      </c>
      <c r="B183" s="14" t="s">
        <v>597</v>
      </c>
      <c r="C183" s="9" t="s">
        <v>270</v>
      </c>
      <c r="D183" s="13" t="s">
        <v>588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110</v>
      </c>
      <c r="T183" s="12">
        <v>45950</v>
      </c>
      <c r="U183" s="11">
        <v>2500</v>
      </c>
      <c r="V183" s="10">
        <v>0</v>
      </c>
      <c r="W183" s="10">
        <v>2500</v>
      </c>
      <c r="X183" s="10">
        <v>0</v>
      </c>
      <c r="Y183" s="10">
        <v>2625</v>
      </c>
      <c r="Z183" s="9" t="s">
        <v>271</v>
      </c>
      <c r="AA183" s="8">
        <v>2828.9250000000002</v>
      </c>
      <c r="AB183" s="8">
        <v>0</v>
      </c>
      <c r="AC183" s="8">
        <v>2828.9250000000002</v>
      </c>
      <c r="AD183" s="8">
        <v>0</v>
      </c>
      <c r="AE183" s="8">
        <v>0</v>
      </c>
      <c r="AF183" s="8">
        <v>0</v>
      </c>
      <c r="AG183" s="1" t="s">
        <v>116</v>
      </c>
      <c r="AH183" s="1" t="s">
        <v>74</v>
      </c>
      <c r="AI183" s="1">
        <v>2</v>
      </c>
      <c r="AJ183" s="3">
        <v>45950</v>
      </c>
      <c r="AK183" s="3">
        <v>0</v>
      </c>
      <c r="AL183" s="3">
        <v>45941</v>
      </c>
      <c r="AM183" s="3">
        <v>45948</v>
      </c>
      <c r="AN183" s="3">
        <v>45949</v>
      </c>
      <c r="AO183" s="3">
        <v>45949</v>
      </c>
      <c r="AP183" s="3">
        <v>45945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272</v>
      </c>
      <c r="BD183" s="56">
        <v>222.85642500000006</v>
      </c>
    </row>
    <row r="184" spans="1:56" ht="27.75" customHeight="1" x14ac:dyDescent="0.45">
      <c r="A184" s="3">
        <v>45916</v>
      </c>
      <c r="B184" s="14" t="s">
        <v>597</v>
      </c>
      <c r="C184" s="9" t="s">
        <v>270</v>
      </c>
      <c r="D184" s="13">
        <v>932</v>
      </c>
      <c r="E184" s="9">
        <v>20</v>
      </c>
      <c r="F184" s="9">
        <v>38</v>
      </c>
      <c r="G184" s="9" t="s">
        <v>60</v>
      </c>
      <c r="H184" s="9">
        <v>0</v>
      </c>
      <c r="I184" s="9">
        <v>82</v>
      </c>
      <c r="J184" s="9" t="s">
        <v>78</v>
      </c>
      <c r="K184" s="9">
        <v>0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110</v>
      </c>
      <c r="T184" s="12">
        <v>45950</v>
      </c>
      <c r="U184" s="11">
        <v>2500</v>
      </c>
      <c r="V184" s="10">
        <v>0</v>
      </c>
      <c r="W184" s="10">
        <v>2500</v>
      </c>
      <c r="X184" s="10">
        <v>0</v>
      </c>
      <c r="Y184" s="10">
        <v>2625</v>
      </c>
      <c r="Z184" s="9" t="s">
        <v>271</v>
      </c>
      <c r="AA184" s="8">
        <v>2759.0749999999998</v>
      </c>
      <c r="AB184" s="8">
        <v>0</v>
      </c>
      <c r="AC184" s="8">
        <v>2759.0749999999998</v>
      </c>
      <c r="AD184" s="8">
        <v>0</v>
      </c>
      <c r="AE184" s="8">
        <v>0</v>
      </c>
      <c r="AF184" s="8">
        <v>0</v>
      </c>
      <c r="AG184" s="1" t="s">
        <v>116</v>
      </c>
      <c r="AH184" s="1" t="s">
        <v>74</v>
      </c>
      <c r="AI184" s="1">
        <v>2</v>
      </c>
      <c r="AJ184" s="3">
        <v>45950</v>
      </c>
      <c r="AK184" s="3">
        <v>0</v>
      </c>
      <c r="AL184" s="3">
        <v>45941</v>
      </c>
      <c r="AM184" s="3">
        <v>45948</v>
      </c>
      <c r="AN184" s="3">
        <v>45949</v>
      </c>
      <c r="AO184" s="3">
        <v>45949</v>
      </c>
      <c r="AP184" s="3">
        <v>45945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272</v>
      </c>
      <c r="BD184" s="56">
        <v>217.3537972222222</v>
      </c>
    </row>
    <row r="185" spans="1:56" ht="27.75" customHeight="1" x14ac:dyDescent="0.45">
      <c r="A185" s="3">
        <v>45916</v>
      </c>
      <c r="B185" s="14" t="s">
        <v>597</v>
      </c>
      <c r="C185" s="9" t="s">
        <v>270</v>
      </c>
      <c r="D185" s="13" t="s">
        <v>581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110</v>
      </c>
      <c r="T185" s="12">
        <v>45951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271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74</v>
      </c>
      <c r="AI185" s="1">
        <v>2</v>
      </c>
      <c r="AJ185" s="3">
        <v>45951</v>
      </c>
      <c r="AK185" s="3">
        <v>0</v>
      </c>
      <c r="AL185" s="3">
        <v>45942</v>
      </c>
      <c r="AM185" s="3">
        <v>45949</v>
      </c>
      <c r="AN185" s="3">
        <v>45950</v>
      </c>
      <c r="AO185" s="3">
        <v>45950</v>
      </c>
      <c r="AP185" s="3">
        <v>45946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272</v>
      </c>
      <c r="BD185" s="56">
        <v>445.71285000000012</v>
      </c>
    </row>
    <row r="186" spans="1:56" ht="27.75" customHeight="1" x14ac:dyDescent="0.45">
      <c r="A186" s="3">
        <v>45916</v>
      </c>
      <c r="B186" s="14" t="s">
        <v>597</v>
      </c>
      <c r="C186" s="9" t="s">
        <v>270</v>
      </c>
      <c r="D186" s="13" t="s">
        <v>582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110</v>
      </c>
      <c r="T186" s="12">
        <v>45951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271</v>
      </c>
      <c r="AA186" s="8">
        <v>5657.85</v>
      </c>
      <c r="AB186" s="8">
        <v>0</v>
      </c>
      <c r="AC186" s="8">
        <v>5657.85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74</v>
      </c>
      <c r="AI186" s="1">
        <v>2</v>
      </c>
      <c r="AJ186" s="3">
        <v>45951</v>
      </c>
      <c r="AK186" s="3">
        <v>0</v>
      </c>
      <c r="AL186" s="3">
        <v>45942</v>
      </c>
      <c r="AM186" s="3">
        <v>45949</v>
      </c>
      <c r="AN186" s="3">
        <v>45950</v>
      </c>
      <c r="AO186" s="3">
        <v>45950</v>
      </c>
      <c r="AP186" s="3">
        <v>45946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272</v>
      </c>
      <c r="BD186" s="56">
        <v>445.71285000000012</v>
      </c>
    </row>
    <row r="187" spans="1:56" ht="27.75" customHeight="1" x14ac:dyDescent="0.45">
      <c r="A187" s="3">
        <v>45916</v>
      </c>
      <c r="B187" s="14" t="s">
        <v>597</v>
      </c>
      <c r="C187" s="9" t="s">
        <v>270</v>
      </c>
      <c r="D187" s="13" t="s">
        <v>589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110</v>
      </c>
      <c r="T187" s="12">
        <v>45951</v>
      </c>
      <c r="U187" s="11">
        <v>2500</v>
      </c>
      <c r="V187" s="10">
        <v>0</v>
      </c>
      <c r="W187" s="10">
        <v>2500</v>
      </c>
      <c r="X187" s="10">
        <v>0</v>
      </c>
      <c r="Y187" s="10">
        <v>2625</v>
      </c>
      <c r="Z187" s="9" t="s">
        <v>271</v>
      </c>
      <c r="AA187" s="8">
        <v>2828.9250000000002</v>
      </c>
      <c r="AB187" s="8">
        <v>0</v>
      </c>
      <c r="AC187" s="8">
        <v>2828.9250000000002</v>
      </c>
      <c r="AD187" s="8">
        <v>0</v>
      </c>
      <c r="AE187" s="8">
        <v>0</v>
      </c>
      <c r="AF187" s="8">
        <v>0</v>
      </c>
      <c r="AG187" s="1" t="s">
        <v>116</v>
      </c>
      <c r="AH187" s="1" t="s">
        <v>74</v>
      </c>
      <c r="AI187" s="1">
        <v>2</v>
      </c>
      <c r="AJ187" s="3">
        <v>45951</v>
      </c>
      <c r="AK187" s="3">
        <v>0</v>
      </c>
      <c r="AL187" s="3">
        <v>45942</v>
      </c>
      <c r="AM187" s="3">
        <v>45949</v>
      </c>
      <c r="AN187" s="3">
        <v>45950</v>
      </c>
      <c r="AO187" s="3">
        <v>45950</v>
      </c>
      <c r="AP187" s="3">
        <v>45946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272</v>
      </c>
      <c r="BD187" s="56">
        <v>222.85642500000006</v>
      </c>
    </row>
    <row r="188" spans="1:56" ht="27.75" customHeight="1" x14ac:dyDescent="0.45">
      <c r="A188" s="3">
        <v>45916</v>
      </c>
      <c r="B188" s="14" t="s">
        <v>597</v>
      </c>
      <c r="C188" s="9" t="s">
        <v>270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110</v>
      </c>
      <c r="T188" s="12">
        <v>45951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271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116</v>
      </c>
      <c r="AH188" s="1" t="s">
        <v>74</v>
      </c>
      <c r="AI188" s="1">
        <v>2</v>
      </c>
      <c r="AJ188" s="3">
        <v>45951</v>
      </c>
      <c r="AK188" s="3">
        <v>0</v>
      </c>
      <c r="AL188" s="3">
        <v>45942</v>
      </c>
      <c r="AM188" s="3">
        <v>45949</v>
      </c>
      <c r="AN188" s="3">
        <v>45950</v>
      </c>
      <c r="AO188" s="3">
        <v>45950</v>
      </c>
      <c r="AP188" s="3">
        <v>45946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272</v>
      </c>
      <c r="BD188" s="56">
        <v>423.7023388888889</v>
      </c>
    </row>
    <row r="189" spans="1:56" ht="27.75" customHeight="1" x14ac:dyDescent="0.45">
      <c r="A189" s="3">
        <v>45916</v>
      </c>
      <c r="B189" s="14" t="s">
        <v>597</v>
      </c>
      <c r="C189" s="9" t="s">
        <v>270</v>
      </c>
      <c r="D189" s="13" t="s">
        <v>587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110</v>
      </c>
      <c r="T189" s="12">
        <v>45951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271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116</v>
      </c>
      <c r="AH189" s="1" t="s">
        <v>74</v>
      </c>
      <c r="AI189" s="1">
        <v>2</v>
      </c>
      <c r="AJ189" s="3">
        <v>45951</v>
      </c>
      <c r="AK189" s="3">
        <v>0</v>
      </c>
      <c r="AL189" s="3">
        <v>45942</v>
      </c>
      <c r="AM189" s="3">
        <v>45949</v>
      </c>
      <c r="AN189" s="3">
        <v>45950</v>
      </c>
      <c r="AO189" s="3">
        <v>45950</v>
      </c>
      <c r="AP189" s="3">
        <v>45946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272</v>
      </c>
      <c r="BD189" s="56">
        <v>423.7023388888889</v>
      </c>
    </row>
    <row r="190" spans="1:56" ht="27.75" customHeight="1" x14ac:dyDescent="0.45">
      <c r="A190" s="3">
        <v>45916</v>
      </c>
      <c r="B190" s="14" t="s">
        <v>597</v>
      </c>
      <c r="C190" s="9" t="s">
        <v>270</v>
      </c>
      <c r="D190" s="13" t="s">
        <v>585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110</v>
      </c>
      <c r="T190" s="12">
        <v>45951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271</v>
      </c>
      <c r="AA190" s="8">
        <v>10756.900000000001</v>
      </c>
      <c r="AB190" s="8">
        <v>10756.900000000001</v>
      </c>
      <c r="AC190" s="8">
        <v>0</v>
      </c>
      <c r="AD190" s="8">
        <v>0</v>
      </c>
      <c r="AE190" s="8">
        <v>0</v>
      </c>
      <c r="AF190" s="8">
        <v>0</v>
      </c>
      <c r="AG190" s="1" t="s">
        <v>116</v>
      </c>
      <c r="AH190" s="1" t="s">
        <v>74</v>
      </c>
      <c r="AI190" s="1">
        <v>2</v>
      </c>
      <c r="AJ190" s="3">
        <v>45951</v>
      </c>
      <c r="AK190" s="3">
        <v>0</v>
      </c>
      <c r="AL190" s="3">
        <v>45942</v>
      </c>
      <c r="AM190" s="3">
        <v>45949</v>
      </c>
      <c r="AN190" s="3">
        <v>45950</v>
      </c>
      <c r="AO190" s="3">
        <v>45950</v>
      </c>
      <c r="AP190" s="3">
        <v>45946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272</v>
      </c>
      <c r="BD190" s="56">
        <v>0</v>
      </c>
    </row>
    <row r="191" spans="1:56" ht="27.75" customHeight="1" x14ac:dyDescent="0.45">
      <c r="A191" s="3">
        <v>45916</v>
      </c>
      <c r="B191" s="14" t="s">
        <v>597</v>
      </c>
      <c r="C191" s="9" t="s">
        <v>270</v>
      </c>
      <c r="D191" s="13" t="s">
        <v>581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110</v>
      </c>
      <c r="T191" s="12">
        <v>45952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271</v>
      </c>
      <c r="AA191" s="8">
        <v>5657.85</v>
      </c>
      <c r="AB191" s="8">
        <v>0</v>
      </c>
      <c r="AC191" s="8">
        <v>5657.85</v>
      </c>
      <c r="AD191" s="8">
        <v>0</v>
      </c>
      <c r="AE191" s="8">
        <v>0</v>
      </c>
      <c r="AF191" s="8">
        <v>0</v>
      </c>
      <c r="AG191" s="1" t="s">
        <v>116</v>
      </c>
      <c r="AH191" s="1" t="s">
        <v>74</v>
      </c>
      <c r="AI191" s="1">
        <v>2</v>
      </c>
      <c r="AJ191" s="3">
        <v>45952</v>
      </c>
      <c r="AK191" s="3">
        <v>0</v>
      </c>
      <c r="AL191" s="3">
        <v>45943</v>
      </c>
      <c r="AM191" s="3">
        <v>45950</v>
      </c>
      <c r="AN191" s="3">
        <v>45951</v>
      </c>
      <c r="AO191" s="3">
        <v>45951</v>
      </c>
      <c r="AP191" s="3">
        <v>45947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272</v>
      </c>
      <c r="BD191" s="56">
        <v>445.71285000000012</v>
      </c>
    </row>
    <row r="192" spans="1:56" ht="27.75" customHeight="1" x14ac:dyDescent="0.45">
      <c r="A192" s="3">
        <v>45916</v>
      </c>
      <c r="B192" s="14" t="s">
        <v>597</v>
      </c>
      <c r="C192" s="9" t="s">
        <v>270</v>
      </c>
      <c r="D192" s="13">
        <v>21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110</v>
      </c>
      <c r="T192" s="12">
        <v>45952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271</v>
      </c>
      <c r="AA192" s="8">
        <v>2828.9250000000002</v>
      </c>
      <c r="AB192" s="8">
        <v>0</v>
      </c>
      <c r="AC192" s="8">
        <v>2828.9250000000002</v>
      </c>
      <c r="AD192" s="8">
        <v>0</v>
      </c>
      <c r="AE192" s="8">
        <v>0</v>
      </c>
      <c r="AF192" s="8">
        <v>0</v>
      </c>
      <c r="AG192" s="1" t="s">
        <v>116</v>
      </c>
      <c r="AH192" s="1" t="s">
        <v>74</v>
      </c>
      <c r="AI192" s="1">
        <v>2</v>
      </c>
      <c r="AJ192" s="3">
        <v>45952</v>
      </c>
      <c r="AK192" s="3">
        <v>0</v>
      </c>
      <c r="AL192" s="3">
        <v>45943</v>
      </c>
      <c r="AM192" s="3">
        <v>45950</v>
      </c>
      <c r="AN192" s="3">
        <v>45951</v>
      </c>
      <c r="AO192" s="3">
        <v>45951</v>
      </c>
      <c r="AP192" s="3">
        <v>45947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272</v>
      </c>
      <c r="BD192" s="56">
        <v>222.85642500000006</v>
      </c>
    </row>
    <row r="193" spans="1:56" ht="27.75" customHeight="1" x14ac:dyDescent="0.45">
      <c r="A193" s="3">
        <v>45916</v>
      </c>
      <c r="B193" s="14" t="s">
        <v>597</v>
      </c>
      <c r="C193" s="9" t="s">
        <v>270</v>
      </c>
      <c r="D193" s="13" t="s">
        <v>574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110</v>
      </c>
      <c r="T193" s="12">
        <v>45952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271</v>
      </c>
      <c r="AA193" s="8">
        <v>2828.9250000000002</v>
      </c>
      <c r="AB193" s="8">
        <v>0</v>
      </c>
      <c r="AC193" s="8">
        <v>2828.9250000000002</v>
      </c>
      <c r="AD193" s="8">
        <v>0</v>
      </c>
      <c r="AE193" s="8">
        <v>0</v>
      </c>
      <c r="AF193" s="8">
        <v>0</v>
      </c>
      <c r="AG193" s="1" t="s">
        <v>116</v>
      </c>
      <c r="AH193" s="1" t="s">
        <v>74</v>
      </c>
      <c r="AI193" s="1">
        <v>2</v>
      </c>
      <c r="AJ193" s="3">
        <v>45952</v>
      </c>
      <c r="AK193" s="3">
        <v>0</v>
      </c>
      <c r="AL193" s="3">
        <v>45943</v>
      </c>
      <c r="AM193" s="3">
        <v>45950</v>
      </c>
      <c r="AN193" s="3">
        <v>45951</v>
      </c>
      <c r="AO193" s="3">
        <v>45951</v>
      </c>
      <c r="AP193" s="3">
        <v>45947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272</v>
      </c>
      <c r="BD193" s="56">
        <v>222.85642500000006</v>
      </c>
    </row>
    <row r="194" spans="1:56" ht="27.75" customHeight="1" x14ac:dyDescent="0.45">
      <c r="A194" s="3">
        <v>45916</v>
      </c>
      <c r="B194" s="14" t="s">
        <v>597</v>
      </c>
      <c r="C194" s="9" t="s">
        <v>270</v>
      </c>
      <c r="D194" s="13" t="s">
        <v>584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110</v>
      </c>
      <c r="T194" s="12">
        <v>45952</v>
      </c>
      <c r="U194" s="11">
        <v>2500</v>
      </c>
      <c r="V194" s="10">
        <v>0</v>
      </c>
      <c r="W194" s="10">
        <v>2500</v>
      </c>
      <c r="X194" s="10">
        <v>0</v>
      </c>
      <c r="Y194" s="10">
        <v>2625</v>
      </c>
      <c r="Z194" s="9" t="s">
        <v>271</v>
      </c>
      <c r="AA194" s="8">
        <v>2828.9250000000002</v>
      </c>
      <c r="AB194" s="8">
        <v>0</v>
      </c>
      <c r="AC194" s="8">
        <v>2828.9250000000002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45952</v>
      </c>
      <c r="AK194" s="3">
        <v>0</v>
      </c>
      <c r="AL194" s="3">
        <v>45943</v>
      </c>
      <c r="AM194" s="3">
        <v>45950</v>
      </c>
      <c r="AN194" s="3">
        <v>45951</v>
      </c>
      <c r="AO194" s="3">
        <v>45951</v>
      </c>
      <c r="AP194" s="3">
        <v>45947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272</v>
      </c>
      <c r="BD194" s="56">
        <v>222.85642500000006</v>
      </c>
    </row>
    <row r="195" spans="1:56" ht="27.75" customHeight="1" x14ac:dyDescent="0.45">
      <c r="A195" s="3">
        <v>45916</v>
      </c>
      <c r="B195" s="14" t="s">
        <v>597</v>
      </c>
      <c r="C195" s="9" t="s">
        <v>270</v>
      </c>
      <c r="D195" s="13" t="s">
        <v>590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110</v>
      </c>
      <c r="T195" s="12">
        <v>45954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271</v>
      </c>
      <c r="AA195" s="8">
        <v>5518.15</v>
      </c>
      <c r="AB195" s="8">
        <v>0</v>
      </c>
      <c r="AC195" s="8">
        <v>5518.15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45954</v>
      </c>
      <c r="AK195" s="3">
        <v>0</v>
      </c>
      <c r="AL195" s="3">
        <v>45945</v>
      </c>
      <c r="AM195" s="3">
        <v>45952</v>
      </c>
      <c r="AN195" s="3">
        <v>45953</v>
      </c>
      <c r="AO195" s="3">
        <v>45953</v>
      </c>
      <c r="AP195" s="3">
        <v>45949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272</v>
      </c>
      <c r="BD195" s="56">
        <v>434.7075944444444</v>
      </c>
    </row>
    <row r="196" spans="1:56" ht="27.75" customHeight="1" x14ac:dyDescent="0.45">
      <c r="A196" s="3">
        <v>45916</v>
      </c>
      <c r="B196" s="14" t="s">
        <v>597</v>
      </c>
      <c r="C196" s="9" t="s">
        <v>270</v>
      </c>
      <c r="D196" s="13" t="s">
        <v>581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110</v>
      </c>
      <c r="T196" s="12">
        <v>45954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271</v>
      </c>
      <c r="AA196" s="8">
        <v>5657.85</v>
      </c>
      <c r="AB196" s="8">
        <v>0</v>
      </c>
      <c r="AC196" s="8">
        <v>5657.85</v>
      </c>
      <c r="AD196" s="8">
        <v>0</v>
      </c>
      <c r="AE196" s="8">
        <v>0</v>
      </c>
      <c r="AF196" s="8">
        <v>0</v>
      </c>
      <c r="AG196" s="1" t="s">
        <v>116</v>
      </c>
      <c r="AH196" s="1" t="s">
        <v>74</v>
      </c>
      <c r="AI196" s="1">
        <v>2</v>
      </c>
      <c r="AJ196" s="3">
        <v>45954</v>
      </c>
      <c r="AK196" s="3">
        <v>0</v>
      </c>
      <c r="AL196" s="3">
        <v>45945</v>
      </c>
      <c r="AM196" s="3">
        <v>45952</v>
      </c>
      <c r="AN196" s="3">
        <v>45953</v>
      </c>
      <c r="AO196" s="3">
        <v>45953</v>
      </c>
      <c r="AP196" s="3">
        <v>45949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272</v>
      </c>
      <c r="BD196" s="56">
        <v>445.71285000000012</v>
      </c>
    </row>
    <row r="197" spans="1:56" ht="27.75" customHeight="1" x14ac:dyDescent="0.45">
      <c r="A197" s="3">
        <v>45916</v>
      </c>
      <c r="B197" s="14" t="s">
        <v>597</v>
      </c>
      <c r="C197" s="9" t="s">
        <v>270</v>
      </c>
      <c r="D197" s="13" t="s">
        <v>582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110</v>
      </c>
      <c r="T197" s="12">
        <v>45954</v>
      </c>
      <c r="U197" s="11">
        <v>7500</v>
      </c>
      <c r="V197" s="10">
        <v>0</v>
      </c>
      <c r="W197" s="10">
        <v>7500</v>
      </c>
      <c r="X197" s="10">
        <v>0</v>
      </c>
      <c r="Y197" s="10">
        <v>7875</v>
      </c>
      <c r="Z197" s="9" t="s">
        <v>271</v>
      </c>
      <c r="AA197" s="8">
        <v>8486.7750000000015</v>
      </c>
      <c r="AB197" s="8">
        <v>0</v>
      </c>
      <c r="AC197" s="8">
        <v>8486.7750000000015</v>
      </c>
      <c r="AD197" s="8">
        <v>0</v>
      </c>
      <c r="AE197" s="8">
        <v>0</v>
      </c>
      <c r="AF197" s="8">
        <v>0</v>
      </c>
      <c r="AG197" s="1" t="s">
        <v>116</v>
      </c>
      <c r="AH197" s="1" t="s">
        <v>74</v>
      </c>
      <c r="AI197" s="1">
        <v>2</v>
      </c>
      <c r="AJ197" s="3">
        <v>45954</v>
      </c>
      <c r="AK197" s="3">
        <v>0</v>
      </c>
      <c r="AL197" s="3">
        <v>45945</v>
      </c>
      <c r="AM197" s="3">
        <v>45952</v>
      </c>
      <c r="AN197" s="3">
        <v>45953</v>
      </c>
      <c r="AO197" s="3">
        <v>45953</v>
      </c>
      <c r="AP197" s="3">
        <v>45949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272</v>
      </c>
      <c r="BD197" s="56">
        <v>668.56927500000018</v>
      </c>
    </row>
    <row r="198" spans="1:56" ht="27.75" customHeight="1" x14ac:dyDescent="0.45">
      <c r="A198" s="3">
        <v>45916</v>
      </c>
      <c r="B198" s="14" t="s">
        <v>597</v>
      </c>
      <c r="C198" s="9" t="s">
        <v>270</v>
      </c>
      <c r="D198" s="13" t="s">
        <v>591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110</v>
      </c>
      <c r="T198" s="12">
        <v>45954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271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116</v>
      </c>
      <c r="AH198" s="1" t="s">
        <v>74</v>
      </c>
      <c r="AI198" s="1">
        <v>2</v>
      </c>
      <c r="AJ198" s="3">
        <v>45954</v>
      </c>
      <c r="AK198" s="3">
        <v>0</v>
      </c>
      <c r="AL198" s="3">
        <v>45945</v>
      </c>
      <c r="AM198" s="3">
        <v>45952</v>
      </c>
      <c r="AN198" s="3">
        <v>45953</v>
      </c>
      <c r="AO198" s="3">
        <v>45953</v>
      </c>
      <c r="AP198" s="3">
        <v>45949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272</v>
      </c>
      <c r="BD198" s="56">
        <v>222.85642500000006</v>
      </c>
    </row>
    <row r="199" spans="1:56" ht="27.75" customHeight="1" x14ac:dyDescent="0.45">
      <c r="A199" s="3">
        <v>45916</v>
      </c>
      <c r="B199" s="14" t="s">
        <v>597</v>
      </c>
      <c r="C199" s="9" t="s">
        <v>270</v>
      </c>
      <c r="D199" s="13">
        <v>935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110</v>
      </c>
      <c r="T199" s="12">
        <v>45954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271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116</v>
      </c>
      <c r="AH199" s="1" t="s">
        <v>74</v>
      </c>
      <c r="AI199" s="1">
        <v>2</v>
      </c>
      <c r="AJ199" s="3">
        <v>45954</v>
      </c>
      <c r="AK199" s="3">
        <v>0</v>
      </c>
      <c r="AL199" s="3">
        <v>45945</v>
      </c>
      <c r="AM199" s="3">
        <v>45952</v>
      </c>
      <c r="AN199" s="3">
        <v>45953</v>
      </c>
      <c r="AO199" s="3">
        <v>45953</v>
      </c>
      <c r="AP199" s="3">
        <v>45949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272</v>
      </c>
      <c r="BD199" s="56">
        <v>423.7023388888889</v>
      </c>
    </row>
    <row r="200" spans="1:56" ht="27.75" customHeight="1" x14ac:dyDescent="0.45">
      <c r="A200" s="3">
        <v>45916</v>
      </c>
      <c r="B200" s="14" t="s">
        <v>597</v>
      </c>
      <c r="C200" s="9" t="s">
        <v>270</v>
      </c>
      <c r="D200" s="13" t="s">
        <v>585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110</v>
      </c>
      <c r="T200" s="12">
        <v>45954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271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>
        <v>0</v>
      </c>
      <c r="AG200" s="1" t="s">
        <v>116</v>
      </c>
      <c r="AH200" s="1" t="s">
        <v>74</v>
      </c>
      <c r="AI200" s="1">
        <v>2</v>
      </c>
      <c r="AJ200" s="3">
        <v>45954</v>
      </c>
      <c r="AK200" s="3">
        <v>0</v>
      </c>
      <c r="AL200" s="3">
        <v>45945</v>
      </c>
      <c r="AM200" s="3">
        <v>45952</v>
      </c>
      <c r="AN200" s="3">
        <v>45953</v>
      </c>
      <c r="AO200" s="3">
        <v>45953</v>
      </c>
      <c r="AP200" s="3">
        <v>45949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272</v>
      </c>
      <c r="BD200" s="56">
        <v>423.7023388888889</v>
      </c>
    </row>
    <row r="201" spans="1:56" ht="27.75" customHeight="1" x14ac:dyDescent="0.45">
      <c r="A201" s="3">
        <v>45916</v>
      </c>
      <c r="B201" s="14" t="s">
        <v>597</v>
      </c>
      <c r="C201" s="9" t="s">
        <v>270</v>
      </c>
      <c r="D201" s="13" t="s">
        <v>581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110</v>
      </c>
      <c r="T201" s="12">
        <v>45957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271</v>
      </c>
      <c r="AA201" s="8">
        <v>5657.85</v>
      </c>
      <c r="AB201" s="8">
        <v>0</v>
      </c>
      <c r="AC201" s="8">
        <v>5657.85</v>
      </c>
      <c r="AD201" s="8">
        <v>0</v>
      </c>
      <c r="AE201" s="8">
        <v>0</v>
      </c>
      <c r="AF201" s="8">
        <v>0</v>
      </c>
      <c r="AG201" s="1" t="s">
        <v>116</v>
      </c>
      <c r="AH201" s="1" t="s">
        <v>74</v>
      </c>
      <c r="AI201" s="1">
        <v>2</v>
      </c>
      <c r="AJ201" s="3">
        <v>45957</v>
      </c>
      <c r="AK201" s="3">
        <v>0</v>
      </c>
      <c r="AL201" s="3">
        <v>45948</v>
      </c>
      <c r="AM201" s="3">
        <v>45955</v>
      </c>
      <c r="AN201" s="3">
        <v>45956</v>
      </c>
      <c r="AO201" s="3">
        <v>45956</v>
      </c>
      <c r="AP201" s="3">
        <v>45952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272</v>
      </c>
      <c r="BD201" s="56">
        <v>445.71285000000012</v>
      </c>
    </row>
    <row r="202" spans="1:56" ht="27.75" customHeight="1" x14ac:dyDescent="0.45">
      <c r="A202" s="3">
        <v>45916</v>
      </c>
      <c r="B202" s="14" t="s">
        <v>597</v>
      </c>
      <c r="C202" s="9" t="s">
        <v>270</v>
      </c>
      <c r="D202" s="13">
        <v>935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110</v>
      </c>
      <c r="T202" s="12">
        <v>45957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271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117</v>
      </c>
      <c r="AH202" s="1" t="s">
        <v>74</v>
      </c>
      <c r="AI202" s="1">
        <v>2</v>
      </c>
      <c r="AJ202" s="3">
        <v>45957</v>
      </c>
      <c r="AK202" s="3">
        <v>0</v>
      </c>
      <c r="AL202" s="3">
        <v>45948</v>
      </c>
      <c r="AM202" s="3">
        <v>45955</v>
      </c>
      <c r="AN202" s="3">
        <v>45956</v>
      </c>
      <c r="AO202" s="3">
        <v>45956</v>
      </c>
      <c r="AP202" s="3">
        <v>45952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272</v>
      </c>
      <c r="BD202" s="56">
        <v>423.7023388888889</v>
      </c>
    </row>
    <row r="203" spans="1:56" ht="27.75" customHeight="1" x14ac:dyDescent="0.45">
      <c r="A203" s="3">
        <v>45916</v>
      </c>
      <c r="B203" s="14" t="s">
        <v>597</v>
      </c>
      <c r="C203" s="9" t="s">
        <v>270</v>
      </c>
      <c r="D203" s="13" t="s">
        <v>587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110</v>
      </c>
      <c r="T203" s="12">
        <v>45957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271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>
        <v>0</v>
      </c>
      <c r="AG203" s="1" t="s">
        <v>116</v>
      </c>
      <c r="AH203" s="1" t="s">
        <v>74</v>
      </c>
      <c r="AI203" s="1">
        <v>2</v>
      </c>
      <c r="AJ203" s="3">
        <v>45957</v>
      </c>
      <c r="AK203" s="3">
        <v>0</v>
      </c>
      <c r="AL203" s="3">
        <v>45948</v>
      </c>
      <c r="AM203" s="3">
        <v>45955</v>
      </c>
      <c r="AN203" s="3">
        <v>45956</v>
      </c>
      <c r="AO203" s="3">
        <v>45956</v>
      </c>
      <c r="AP203" s="3">
        <v>45952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272</v>
      </c>
      <c r="BD203" s="56">
        <v>423.7023388888889</v>
      </c>
    </row>
    <row r="204" spans="1:56" ht="27.75" customHeight="1" x14ac:dyDescent="0.45">
      <c r="A204" s="3">
        <v>45916</v>
      </c>
      <c r="B204" s="14" t="s">
        <v>597</v>
      </c>
      <c r="C204" s="9" t="s">
        <v>270</v>
      </c>
      <c r="D204" s="13" t="s">
        <v>585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110</v>
      </c>
      <c r="T204" s="12">
        <v>45957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271</v>
      </c>
      <c r="AA204" s="8">
        <v>5378.4500000000007</v>
      </c>
      <c r="AB204" s="8">
        <v>0</v>
      </c>
      <c r="AC204" s="8">
        <v>5378.4500000000007</v>
      </c>
      <c r="AD204" s="8">
        <v>0</v>
      </c>
      <c r="AE204" s="8">
        <v>0</v>
      </c>
      <c r="AF204" s="8">
        <v>0</v>
      </c>
      <c r="AG204" s="1" t="s">
        <v>116</v>
      </c>
      <c r="AH204" s="1" t="s">
        <v>74</v>
      </c>
      <c r="AI204" s="1">
        <v>2</v>
      </c>
      <c r="AJ204" s="3">
        <v>45957</v>
      </c>
      <c r="AK204" s="3">
        <v>0</v>
      </c>
      <c r="AL204" s="3">
        <v>45948</v>
      </c>
      <c r="AM204" s="3">
        <v>45955</v>
      </c>
      <c r="AN204" s="3">
        <v>45956</v>
      </c>
      <c r="AO204" s="3">
        <v>45956</v>
      </c>
      <c r="AP204" s="3">
        <v>45952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272</v>
      </c>
      <c r="BD204" s="56">
        <v>423.7023388888889</v>
      </c>
    </row>
    <row r="205" spans="1:56" ht="27.75" customHeight="1" x14ac:dyDescent="0.45">
      <c r="A205" s="3">
        <v>45916</v>
      </c>
      <c r="B205" s="14" t="s">
        <v>597</v>
      </c>
      <c r="C205" s="9" t="s">
        <v>270</v>
      </c>
      <c r="D205" s="13" t="s">
        <v>573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110</v>
      </c>
      <c r="T205" s="12">
        <v>45958</v>
      </c>
      <c r="U205" s="11">
        <v>2500</v>
      </c>
      <c r="V205" s="10">
        <v>0</v>
      </c>
      <c r="W205" s="10">
        <v>2500</v>
      </c>
      <c r="X205" s="10">
        <v>2600</v>
      </c>
      <c r="Y205" s="10">
        <v>0</v>
      </c>
      <c r="Z205" s="9" t="s">
        <v>271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116</v>
      </c>
      <c r="AH205" s="1" t="s">
        <v>74</v>
      </c>
      <c r="AI205" s="1">
        <v>2</v>
      </c>
      <c r="AJ205" s="3">
        <v>45958</v>
      </c>
      <c r="AK205" s="3">
        <v>0</v>
      </c>
      <c r="AL205" s="3">
        <v>45949</v>
      </c>
      <c r="AM205" s="3">
        <v>45956</v>
      </c>
      <c r="AN205" s="3">
        <v>45957</v>
      </c>
      <c r="AO205" s="3">
        <v>45957</v>
      </c>
      <c r="AP205" s="3">
        <v>45953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272</v>
      </c>
      <c r="BD205" s="56">
        <v>0</v>
      </c>
    </row>
    <row r="206" spans="1:56" ht="27.75" customHeight="1" x14ac:dyDescent="0.45">
      <c r="A206" s="3">
        <v>45916</v>
      </c>
      <c r="B206" s="14" t="s">
        <v>597</v>
      </c>
      <c r="C206" s="9" t="s">
        <v>270</v>
      </c>
      <c r="D206" s="13" t="s">
        <v>582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110</v>
      </c>
      <c r="T206" s="12">
        <v>45958</v>
      </c>
      <c r="U206" s="11">
        <v>7500</v>
      </c>
      <c r="V206" s="10">
        <v>0</v>
      </c>
      <c r="W206" s="10">
        <v>7500</v>
      </c>
      <c r="X206" s="10">
        <v>0</v>
      </c>
      <c r="Y206" s="10">
        <v>7875</v>
      </c>
      <c r="Z206" s="9" t="s">
        <v>271</v>
      </c>
      <c r="AA206" s="8">
        <v>8486.7750000000015</v>
      </c>
      <c r="AB206" s="8">
        <v>0</v>
      </c>
      <c r="AC206" s="8">
        <v>8486.7750000000015</v>
      </c>
      <c r="AD206" s="8">
        <v>0</v>
      </c>
      <c r="AE206" s="8">
        <v>0</v>
      </c>
      <c r="AF206" s="8">
        <v>0</v>
      </c>
      <c r="AG206" s="1" t="s">
        <v>116</v>
      </c>
      <c r="AH206" s="1" t="s">
        <v>74</v>
      </c>
      <c r="AI206" s="1">
        <v>2</v>
      </c>
      <c r="AJ206" s="3">
        <v>45958</v>
      </c>
      <c r="AK206" s="3">
        <v>0</v>
      </c>
      <c r="AL206" s="3">
        <v>45949</v>
      </c>
      <c r="AM206" s="3">
        <v>45956</v>
      </c>
      <c r="AN206" s="3">
        <v>45957</v>
      </c>
      <c r="AO206" s="3">
        <v>45957</v>
      </c>
      <c r="AP206" s="3">
        <v>45953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272</v>
      </c>
      <c r="BD206" s="56">
        <v>668.56927500000018</v>
      </c>
    </row>
    <row r="207" spans="1:56" ht="27.75" customHeight="1" x14ac:dyDescent="0.45">
      <c r="A207" s="3">
        <v>45916</v>
      </c>
      <c r="B207" s="14" t="s">
        <v>597</v>
      </c>
      <c r="C207" s="9" t="s">
        <v>270</v>
      </c>
      <c r="D207" s="13">
        <v>21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110</v>
      </c>
      <c r="T207" s="12">
        <v>45958</v>
      </c>
      <c r="U207" s="11">
        <v>2500</v>
      </c>
      <c r="V207" s="10">
        <v>0</v>
      </c>
      <c r="W207" s="10">
        <v>2500</v>
      </c>
      <c r="X207" s="10">
        <v>0</v>
      </c>
      <c r="Y207" s="10">
        <v>2625</v>
      </c>
      <c r="Z207" s="9" t="s">
        <v>271</v>
      </c>
      <c r="AA207" s="8">
        <v>2828.9250000000002</v>
      </c>
      <c r="AB207" s="8">
        <v>0</v>
      </c>
      <c r="AC207" s="8">
        <v>2828.9250000000002</v>
      </c>
      <c r="AD207" s="8">
        <v>0</v>
      </c>
      <c r="AE207" s="8">
        <v>0</v>
      </c>
      <c r="AF207" s="8">
        <v>0</v>
      </c>
      <c r="AG207" s="1" t="s">
        <v>116</v>
      </c>
      <c r="AH207" s="1" t="s">
        <v>74</v>
      </c>
      <c r="AI207" s="1">
        <v>2</v>
      </c>
      <c r="AJ207" s="3">
        <v>45958</v>
      </c>
      <c r="AK207" s="3">
        <v>0</v>
      </c>
      <c r="AL207" s="3">
        <v>45949</v>
      </c>
      <c r="AM207" s="3">
        <v>45956</v>
      </c>
      <c r="AN207" s="3">
        <v>45957</v>
      </c>
      <c r="AO207" s="3">
        <v>45957</v>
      </c>
      <c r="AP207" s="3">
        <v>45953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272</v>
      </c>
      <c r="BD207" s="56">
        <v>222.85642500000006</v>
      </c>
    </row>
    <row r="208" spans="1:56" ht="27.75" customHeight="1" x14ac:dyDescent="0.45">
      <c r="A208" s="3">
        <v>45916</v>
      </c>
      <c r="B208" s="14" t="s">
        <v>597</v>
      </c>
      <c r="C208" s="9" t="s">
        <v>270</v>
      </c>
      <c r="D208" s="13">
        <v>932</v>
      </c>
      <c r="E208" s="9">
        <v>20</v>
      </c>
      <c r="F208" s="9">
        <v>38</v>
      </c>
      <c r="G208" s="9" t="s">
        <v>60</v>
      </c>
      <c r="H208" s="9">
        <v>0</v>
      </c>
      <c r="I208" s="9">
        <v>82</v>
      </c>
      <c r="J208" s="9" t="s">
        <v>78</v>
      </c>
      <c r="K208" s="9">
        <v>0</v>
      </c>
      <c r="L208" s="9" t="s">
        <v>91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110</v>
      </c>
      <c r="T208" s="12">
        <v>45958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271</v>
      </c>
      <c r="AA208" s="8">
        <v>5518.15</v>
      </c>
      <c r="AB208" s="8">
        <v>0</v>
      </c>
      <c r="AC208" s="8">
        <v>5518.15</v>
      </c>
      <c r="AD208" s="8">
        <v>0</v>
      </c>
      <c r="AE208" s="8">
        <v>0</v>
      </c>
      <c r="AF208" s="8">
        <v>0</v>
      </c>
      <c r="AG208" s="1" t="s">
        <v>116</v>
      </c>
      <c r="AH208" s="1" t="s">
        <v>74</v>
      </c>
      <c r="AI208" s="1">
        <v>2</v>
      </c>
      <c r="AJ208" s="3">
        <v>45958</v>
      </c>
      <c r="AK208" s="3">
        <v>0</v>
      </c>
      <c r="AL208" s="3">
        <v>45949</v>
      </c>
      <c r="AM208" s="3">
        <v>45956</v>
      </c>
      <c r="AN208" s="3">
        <v>45957</v>
      </c>
      <c r="AO208" s="3">
        <v>45957</v>
      </c>
      <c r="AP208" s="3">
        <v>45953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272</v>
      </c>
      <c r="BD208" s="56">
        <v>434.7075944444444</v>
      </c>
    </row>
    <row r="209" spans="1:56" ht="27.75" customHeight="1" x14ac:dyDescent="0.45">
      <c r="A209" s="3">
        <v>45916</v>
      </c>
      <c r="B209" s="14" t="s">
        <v>597</v>
      </c>
      <c r="C209" s="9" t="s">
        <v>270</v>
      </c>
      <c r="D209" s="13">
        <v>959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110</v>
      </c>
      <c r="T209" s="12">
        <v>45958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271</v>
      </c>
      <c r="AA209" s="8">
        <v>5518.15</v>
      </c>
      <c r="AB209" s="8">
        <v>0</v>
      </c>
      <c r="AC209" s="8">
        <v>5518.15</v>
      </c>
      <c r="AD209" s="8">
        <v>0</v>
      </c>
      <c r="AE209" s="8">
        <v>0</v>
      </c>
      <c r="AF209" s="8">
        <v>0</v>
      </c>
      <c r="AG209" s="1" t="s">
        <v>116</v>
      </c>
      <c r="AH209" s="1" t="s">
        <v>74</v>
      </c>
      <c r="AI209" s="1">
        <v>2</v>
      </c>
      <c r="AJ209" s="3">
        <v>45958</v>
      </c>
      <c r="AK209" s="3">
        <v>0</v>
      </c>
      <c r="AL209" s="3">
        <v>45949</v>
      </c>
      <c r="AM209" s="3">
        <v>45956</v>
      </c>
      <c r="AN209" s="3">
        <v>45957</v>
      </c>
      <c r="AO209" s="3">
        <v>45957</v>
      </c>
      <c r="AP209" s="3">
        <v>45953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272</v>
      </c>
      <c r="BD209" s="56">
        <v>434.7075944444444</v>
      </c>
    </row>
    <row r="210" spans="1:56" ht="27.75" customHeight="1" x14ac:dyDescent="0.45">
      <c r="A210" s="3">
        <v>45916</v>
      </c>
      <c r="B210" s="14" t="s">
        <v>597</v>
      </c>
      <c r="C210" s="9" t="s">
        <v>270</v>
      </c>
      <c r="D210" s="13" t="s">
        <v>592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110</v>
      </c>
      <c r="T210" s="12">
        <v>45959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271</v>
      </c>
      <c r="AA210" s="8">
        <v>5657.85</v>
      </c>
      <c r="AB210" s="8">
        <v>0</v>
      </c>
      <c r="AC210" s="8">
        <v>5657.85</v>
      </c>
      <c r="AD210" s="8">
        <v>0</v>
      </c>
      <c r="AE210" s="8">
        <v>0</v>
      </c>
      <c r="AF210" s="8">
        <v>0</v>
      </c>
      <c r="AG210" s="1" t="s">
        <v>116</v>
      </c>
      <c r="AH210" s="1" t="s">
        <v>74</v>
      </c>
      <c r="AI210" s="1">
        <v>2</v>
      </c>
      <c r="AJ210" s="3">
        <v>45959</v>
      </c>
      <c r="AK210" s="3">
        <v>0</v>
      </c>
      <c r="AL210" s="3">
        <v>45950</v>
      </c>
      <c r="AM210" s="3">
        <v>45957</v>
      </c>
      <c r="AN210" s="3">
        <v>45958</v>
      </c>
      <c r="AO210" s="3">
        <v>45958</v>
      </c>
      <c r="AP210" s="3">
        <v>45954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272</v>
      </c>
      <c r="BD210" s="56">
        <v>445.71285000000012</v>
      </c>
    </row>
    <row r="211" spans="1:56" ht="27.75" customHeight="1" x14ac:dyDescent="0.45">
      <c r="A211" s="3">
        <v>45916</v>
      </c>
      <c r="B211" s="14" t="s">
        <v>597</v>
      </c>
      <c r="C211" s="9" t="s">
        <v>270</v>
      </c>
      <c r="D211" s="13" t="s">
        <v>581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91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110</v>
      </c>
      <c r="T211" s="12">
        <v>45959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271</v>
      </c>
      <c r="AA211" s="8">
        <v>5657.85</v>
      </c>
      <c r="AB211" s="8">
        <v>0</v>
      </c>
      <c r="AC211" s="8">
        <v>5657.85</v>
      </c>
      <c r="AD211" s="8">
        <v>0</v>
      </c>
      <c r="AE211" s="8">
        <v>0</v>
      </c>
      <c r="AF211" s="8">
        <v>0</v>
      </c>
      <c r="AG211" s="1" t="s">
        <v>116</v>
      </c>
      <c r="AH211" s="1" t="s">
        <v>74</v>
      </c>
      <c r="AI211" s="1">
        <v>2</v>
      </c>
      <c r="AJ211" s="3">
        <v>45959</v>
      </c>
      <c r="AK211" s="3">
        <v>0</v>
      </c>
      <c r="AL211" s="3">
        <v>45950</v>
      </c>
      <c r="AM211" s="3">
        <v>45957</v>
      </c>
      <c r="AN211" s="3">
        <v>45958</v>
      </c>
      <c r="AO211" s="3">
        <v>45958</v>
      </c>
      <c r="AP211" s="3">
        <v>45954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272</v>
      </c>
      <c r="BD211" s="56">
        <v>445.71285000000012</v>
      </c>
    </row>
    <row r="212" spans="1:56" ht="27.75" customHeight="1" x14ac:dyDescent="0.45">
      <c r="A212" s="3">
        <v>45916</v>
      </c>
      <c r="B212" s="14" t="s">
        <v>597</v>
      </c>
      <c r="C212" s="9" t="s">
        <v>270</v>
      </c>
      <c r="D212" s="13">
        <v>931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110</v>
      </c>
      <c r="T212" s="12">
        <v>45959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271</v>
      </c>
      <c r="AA212" s="8">
        <v>5657.85</v>
      </c>
      <c r="AB212" s="8">
        <v>0</v>
      </c>
      <c r="AC212" s="8">
        <v>5657.85</v>
      </c>
      <c r="AD212" s="8">
        <v>0</v>
      </c>
      <c r="AE212" s="8">
        <v>0</v>
      </c>
      <c r="AF212" s="8">
        <v>0</v>
      </c>
      <c r="AG212" s="1" t="s">
        <v>116</v>
      </c>
      <c r="AH212" s="1" t="s">
        <v>74</v>
      </c>
      <c r="AI212" s="1">
        <v>2</v>
      </c>
      <c r="AJ212" s="3">
        <v>45959</v>
      </c>
      <c r="AK212" s="3">
        <v>0</v>
      </c>
      <c r="AL212" s="3">
        <v>45950</v>
      </c>
      <c r="AM212" s="3">
        <v>45957</v>
      </c>
      <c r="AN212" s="3">
        <v>45958</v>
      </c>
      <c r="AO212" s="3">
        <v>45958</v>
      </c>
      <c r="AP212" s="3">
        <v>45954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272</v>
      </c>
      <c r="BD212" s="56">
        <v>445.71285000000012</v>
      </c>
    </row>
    <row r="213" spans="1:56" ht="27.75" customHeight="1" x14ac:dyDescent="0.45">
      <c r="A213" s="3">
        <v>45916</v>
      </c>
      <c r="B213" s="14" t="s">
        <v>597</v>
      </c>
      <c r="C213" s="9" t="s">
        <v>270</v>
      </c>
      <c r="D213" s="13" t="s">
        <v>574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110</v>
      </c>
      <c r="T213" s="12">
        <v>45959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271</v>
      </c>
      <c r="AA213" s="8">
        <v>2828.9250000000002</v>
      </c>
      <c r="AB213" s="8">
        <v>0</v>
      </c>
      <c r="AC213" s="8">
        <v>2828.9250000000002</v>
      </c>
      <c r="AD213" s="8">
        <v>0</v>
      </c>
      <c r="AE213" s="8">
        <v>0</v>
      </c>
      <c r="AF213" s="8">
        <v>0</v>
      </c>
      <c r="AG213" s="1" t="s">
        <v>116</v>
      </c>
      <c r="AH213" s="1" t="s">
        <v>74</v>
      </c>
      <c r="AI213" s="1">
        <v>2</v>
      </c>
      <c r="AJ213" s="3">
        <v>45959</v>
      </c>
      <c r="AK213" s="3">
        <v>0</v>
      </c>
      <c r="AL213" s="3">
        <v>45950</v>
      </c>
      <c r="AM213" s="3">
        <v>45957</v>
      </c>
      <c r="AN213" s="3">
        <v>45958</v>
      </c>
      <c r="AO213" s="3">
        <v>45958</v>
      </c>
      <c r="AP213" s="3">
        <v>45954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272</v>
      </c>
      <c r="BD213" s="56">
        <v>222.85642500000006</v>
      </c>
    </row>
    <row r="214" spans="1:56" ht="27.75" customHeight="1" x14ac:dyDescent="0.45">
      <c r="A214" s="3">
        <v>45916</v>
      </c>
      <c r="B214" s="14" t="s">
        <v>597</v>
      </c>
      <c r="C214" s="9" t="s">
        <v>270</v>
      </c>
      <c r="D214" s="13" t="s">
        <v>591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110</v>
      </c>
      <c r="T214" s="12">
        <v>45959</v>
      </c>
      <c r="U214" s="11">
        <v>2500</v>
      </c>
      <c r="V214" s="10">
        <v>0</v>
      </c>
      <c r="W214" s="10">
        <v>2500</v>
      </c>
      <c r="X214" s="10">
        <v>0</v>
      </c>
      <c r="Y214" s="10">
        <v>2625</v>
      </c>
      <c r="Z214" s="9" t="s">
        <v>271</v>
      </c>
      <c r="AA214" s="8">
        <v>2828.9250000000002</v>
      </c>
      <c r="AB214" s="8">
        <v>0</v>
      </c>
      <c r="AC214" s="8">
        <v>2828.9250000000002</v>
      </c>
      <c r="AD214" s="8">
        <v>0</v>
      </c>
      <c r="AE214" s="8">
        <v>0</v>
      </c>
      <c r="AF214" s="8">
        <v>0</v>
      </c>
      <c r="AG214" s="1" t="s">
        <v>116</v>
      </c>
      <c r="AH214" s="1" t="s">
        <v>74</v>
      </c>
      <c r="AI214" s="1">
        <v>2</v>
      </c>
      <c r="AJ214" s="3">
        <v>45959</v>
      </c>
      <c r="AK214" s="3">
        <v>0</v>
      </c>
      <c r="AL214" s="3">
        <v>45950</v>
      </c>
      <c r="AM214" s="3">
        <v>45957</v>
      </c>
      <c r="AN214" s="3">
        <v>45958</v>
      </c>
      <c r="AO214" s="3">
        <v>45958</v>
      </c>
      <c r="AP214" s="3">
        <v>45954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272</v>
      </c>
      <c r="BD214" s="56">
        <v>222.85642500000006</v>
      </c>
    </row>
    <row r="215" spans="1:56" ht="27.75" customHeight="1" x14ac:dyDescent="0.45">
      <c r="A215" s="3">
        <v>45916</v>
      </c>
      <c r="B215" s="14" t="s">
        <v>597</v>
      </c>
      <c r="C215" s="9" t="s">
        <v>270</v>
      </c>
      <c r="D215" s="13" t="s">
        <v>589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110</v>
      </c>
      <c r="T215" s="12">
        <v>45959</v>
      </c>
      <c r="U215" s="11">
        <v>2500</v>
      </c>
      <c r="V215" s="10">
        <v>0</v>
      </c>
      <c r="W215" s="10">
        <v>2500</v>
      </c>
      <c r="X215" s="10">
        <v>0</v>
      </c>
      <c r="Y215" s="10">
        <v>2625</v>
      </c>
      <c r="Z215" s="9" t="s">
        <v>271</v>
      </c>
      <c r="AA215" s="8">
        <v>2828.9250000000002</v>
      </c>
      <c r="AB215" s="8">
        <v>0</v>
      </c>
      <c r="AC215" s="8">
        <v>2828.9250000000002</v>
      </c>
      <c r="AD215" s="8">
        <v>0</v>
      </c>
      <c r="AE215" s="8">
        <v>0</v>
      </c>
      <c r="AF215" s="8">
        <v>0</v>
      </c>
      <c r="AG215" s="1" t="s">
        <v>116</v>
      </c>
      <c r="AH215" s="1" t="s">
        <v>74</v>
      </c>
      <c r="AI215" s="1">
        <v>2</v>
      </c>
      <c r="AJ215" s="3">
        <v>45959</v>
      </c>
      <c r="AK215" s="3">
        <v>0</v>
      </c>
      <c r="AL215" s="3">
        <v>45950</v>
      </c>
      <c r="AM215" s="3">
        <v>45957</v>
      </c>
      <c r="AN215" s="3">
        <v>45958</v>
      </c>
      <c r="AO215" s="3">
        <v>45958</v>
      </c>
      <c r="AP215" s="3">
        <v>45954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272</v>
      </c>
      <c r="BD215" s="56">
        <v>222.85642500000006</v>
      </c>
    </row>
    <row r="216" spans="1:56" ht="27.75" customHeight="1" x14ac:dyDescent="0.45">
      <c r="A216" s="3">
        <v>45916</v>
      </c>
      <c r="B216" s="14" t="s">
        <v>597</v>
      </c>
      <c r="C216" s="9" t="s">
        <v>270</v>
      </c>
      <c r="D216" s="13" t="s">
        <v>584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110</v>
      </c>
      <c r="T216" s="12">
        <v>45959</v>
      </c>
      <c r="U216" s="11">
        <v>2500</v>
      </c>
      <c r="V216" s="10">
        <v>0</v>
      </c>
      <c r="W216" s="10">
        <v>2500</v>
      </c>
      <c r="X216" s="10">
        <v>0</v>
      </c>
      <c r="Y216" s="10">
        <v>2625</v>
      </c>
      <c r="Z216" s="9" t="s">
        <v>271</v>
      </c>
      <c r="AA216" s="8">
        <v>2828.9250000000002</v>
      </c>
      <c r="AB216" s="8">
        <v>0</v>
      </c>
      <c r="AC216" s="8">
        <v>2828.9250000000002</v>
      </c>
      <c r="AD216" s="8">
        <v>0</v>
      </c>
      <c r="AE216" s="8">
        <v>0</v>
      </c>
      <c r="AF216" s="8">
        <v>0</v>
      </c>
      <c r="AG216" s="1" t="s">
        <v>116</v>
      </c>
      <c r="AH216" s="1" t="s">
        <v>74</v>
      </c>
      <c r="AI216" s="1">
        <v>2</v>
      </c>
      <c r="AJ216" s="3">
        <v>45959</v>
      </c>
      <c r="AK216" s="3">
        <v>0</v>
      </c>
      <c r="AL216" s="3">
        <v>45950</v>
      </c>
      <c r="AM216" s="3">
        <v>45957</v>
      </c>
      <c r="AN216" s="3">
        <v>45958</v>
      </c>
      <c r="AO216" s="3">
        <v>45958</v>
      </c>
      <c r="AP216" s="3">
        <v>45954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272</v>
      </c>
      <c r="BD216" s="56">
        <v>222.85642500000006</v>
      </c>
    </row>
    <row r="217" spans="1:56" ht="27.75" customHeight="1" x14ac:dyDescent="0.45">
      <c r="A217" s="3">
        <v>45916</v>
      </c>
      <c r="B217" s="14" t="s">
        <v>597</v>
      </c>
      <c r="C217" s="9" t="s">
        <v>270</v>
      </c>
      <c r="D217" s="13" t="s">
        <v>585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110</v>
      </c>
      <c r="T217" s="12">
        <v>45959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271</v>
      </c>
      <c r="AA217" s="8">
        <v>10756.900000000001</v>
      </c>
      <c r="AB217" s="8">
        <v>0</v>
      </c>
      <c r="AC217" s="8">
        <v>10756.900000000001</v>
      </c>
      <c r="AD217" s="8">
        <v>0</v>
      </c>
      <c r="AE217" s="8">
        <v>0</v>
      </c>
      <c r="AF217" s="8">
        <v>0</v>
      </c>
      <c r="AG217" s="1" t="s">
        <v>116</v>
      </c>
      <c r="AH217" s="1" t="s">
        <v>74</v>
      </c>
      <c r="AI217" s="1">
        <v>2</v>
      </c>
      <c r="AJ217" s="3">
        <v>45959</v>
      </c>
      <c r="AK217" s="3">
        <v>0</v>
      </c>
      <c r="AL217" s="3">
        <v>45950</v>
      </c>
      <c r="AM217" s="3">
        <v>45957</v>
      </c>
      <c r="AN217" s="3">
        <v>45958</v>
      </c>
      <c r="AO217" s="3">
        <v>45958</v>
      </c>
      <c r="AP217" s="3">
        <v>45954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272</v>
      </c>
      <c r="BD217" s="56">
        <v>847.40467777777781</v>
      </c>
    </row>
    <row r="218" spans="1:56" ht="27.75" customHeight="1" x14ac:dyDescent="0.45">
      <c r="A218" s="3">
        <v>45916</v>
      </c>
      <c r="B218" s="14" t="s">
        <v>597</v>
      </c>
      <c r="C218" s="9" t="s">
        <v>270</v>
      </c>
      <c r="D218" s="13">
        <v>935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110</v>
      </c>
      <c r="T218" s="12">
        <v>45960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271</v>
      </c>
      <c r="AA218" s="8">
        <v>10756.900000000001</v>
      </c>
      <c r="AB218" s="8">
        <v>0</v>
      </c>
      <c r="AC218" s="8">
        <v>10756.900000000001</v>
      </c>
      <c r="AD218" s="8">
        <v>0</v>
      </c>
      <c r="AE218" s="8">
        <v>0</v>
      </c>
      <c r="AF218" s="8">
        <v>0</v>
      </c>
      <c r="AG218" s="1" t="s">
        <v>116</v>
      </c>
      <c r="AH218" s="1" t="s">
        <v>74</v>
      </c>
      <c r="AI218" s="1">
        <v>2</v>
      </c>
      <c r="AJ218" s="3">
        <v>45960</v>
      </c>
      <c r="AK218" s="3">
        <v>0</v>
      </c>
      <c r="AL218" s="3">
        <v>45951</v>
      </c>
      <c r="AM218" s="3">
        <v>45958</v>
      </c>
      <c r="AN218" s="3">
        <v>45959</v>
      </c>
      <c r="AO218" s="3">
        <v>45959</v>
      </c>
      <c r="AP218" s="3">
        <v>45955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272</v>
      </c>
      <c r="BD218" s="56">
        <v>847.40467777777781</v>
      </c>
    </row>
    <row r="219" spans="1:56" ht="27.75" customHeight="1" x14ac:dyDescent="0.45">
      <c r="A219" s="3">
        <v>45916</v>
      </c>
      <c r="B219" s="14" t="s">
        <v>597</v>
      </c>
      <c r="C219" s="9" t="s">
        <v>270</v>
      </c>
      <c r="D219" s="13" t="s">
        <v>587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91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110</v>
      </c>
      <c r="T219" s="12">
        <v>45960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271</v>
      </c>
      <c r="AA219" s="8">
        <v>5378.4500000000007</v>
      </c>
      <c r="AB219" s="8">
        <v>0</v>
      </c>
      <c r="AC219" s="8">
        <v>5378.4500000000007</v>
      </c>
      <c r="AD219" s="8">
        <v>0</v>
      </c>
      <c r="AE219" s="8">
        <v>0</v>
      </c>
      <c r="AF219" s="8">
        <v>0</v>
      </c>
      <c r="AG219" s="1" t="s">
        <v>116</v>
      </c>
      <c r="AH219" s="1" t="s">
        <v>74</v>
      </c>
      <c r="AI219" s="1">
        <v>2</v>
      </c>
      <c r="AJ219" s="3">
        <v>45960</v>
      </c>
      <c r="AK219" s="3">
        <v>0</v>
      </c>
      <c r="AL219" s="3">
        <v>45951</v>
      </c>
      <c r="AM219" s="3">
        <v>45958</v>
      </c>
      <c r="AN219" s="3">
        <v>45959</v>
      </c>
      <c r="AO219" s="3">
        <v>45959</v>
      </c>
      <c r="AP219" s="3">
        <v>45955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272</v>
      </c>
      <c r="BD219" s="56">
        <v>423.7023388888889</v>
      </c>
    </row>
    <row r="220" spans="1:56" ht="27.75" customHeight="1" x14ac:dyDescent="0.45">
      <c r="A220" s="3">
        <v>45916</v>
      </c>
      <c r="B220" s="14" t="s">
        <v>597</v>
      </c>
      <c r="C220" s="9" t="s">
        <v>270</v>
      </c>
      <c r="D220" s="13" t="s">
        <v>586</v>
      </c>
      <c r="E220" s="9">
        <v>20</v>
      </c>
      <c r="F220" s="9">
        <v>38</v>
      </c>
      <c r="G220" s="9" t="s">
        <v>60</v>
      </c>
      <c r="H220" s="9">
        <v>0</v>
      </c>
      <c r="I220" s="9">
        <v>82</v>
      </c>
      <c r="J220" s="9" t="s">
        <v>78</v>
      </c>
      <c r="K220" s="9">
        <v>0</v>
      </c>
      <c r="L220" s="9" t="s">
        <v>91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110</v>
      </c>
      <c r="T220" s="12">
        <v>45961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271</v>
      </c>
      <c r="AA220" s="8">
        <v>5518.15</v>
      </c>
      <c r="AB220" s="8">
        <v>0</v>
      </c>
      <c r="AC220" s="8">
        <v>5518.15</v>
      </c>
      <c r="AD220" s="8">
        <v>0</v>
      </c>
      <c r="AE220" s="8">
        <v>0</v>
      </c>
      <c r="AF220" s="8">
        <v>0</v>
      </c>
      <c r="AG220" s="1" t="s">
        <v>116</v>
      </c>
      <c r="AH220" s="1" t="s">
        <v>74</v>
      </c>
      <c r="AI220" s="1">
        <v>2</v>
      </c>
      <c r="AJ220" s="3">
        <v>45961</v>
      </c>
      <c r="AK220" s="3">
        <v>0</v>
      </c>
      <c r="AL220" s="3">
        <v>45952</v>
      </c>
      <c r="AM220" s="3">
        <v>45959</v>
      </c>
      <c r="AN220" s="3">
        <v>45960</v>
      </c>
      <c r="AO220" s="3">
        <v>45960</v>
      </c>
      <c r="AP220" s="3">
        <v>45956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272</v>
      </c>
      <c r="BD220" s="56">
        <v>434.7075944444444</v>
      </c>
    </row>
    <row r="221" spans="1:56" ht="27.75" customHeight="1" x14ac:dyDescent="0.45">
      <c r="A221" s="3">
        <v>45916</v>
      </c>
      <c r="B221" s="14" t="s">
        <v>597</v>
      </c>
      <c r="C221" s="9" t="s">
        <v>270</v>
      </c>
      <c r="D221" s="13" t="s">
        <v>581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91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110</v>
      </c>
      <c r="T221" s="12">
        <v>45961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271</v>
      </c>
      <c r="AA221" s="8">
        <v>5657.85</v>
      </c>
      <c r="AB221" s="8">
        <v>0</v>
      </c>
      <c r="AC221" s="8">
        <v>5657.85</v>
      </c>
      <c r="AD221" s="8">
        <v>0</v>
      </c>
      <c r="AE221" s="8">
        <v>0</v>
      </c>
      <c r="AF221" s="8">
        <v>0</v>
      </c>
      <c r="AG221" s="1" t="s">
        <v>116</v>
      </c>
      <c r="AH221" s="1" t="s">
        <v>74</v>
      </c>
      <c r="AI221" s="1">
        <v>2</v>
      </c>
      <c r="AJ221" s="3">
        <v>45961</v>
      </c>
      <c r="AK221" s="3">
        <v>0</v>
      </c>
      <c r="AL221" s="3">
        <v>45952</v>
      </c>
      <c r="AM221" s="3">
        <v>45959</v>
      </c>
      <c r="AN221" s="3">
        <v>45960</v>
      </c>
      <c r="AO221" s="3">
        <v>45960</v>
      </c>
      <c r="AP221" s="3">
        <v>45956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272</v>
      </c>
      <c r="BD221" s="56">
        <v>445.71285000000012</v>
      </c>
    </row>
    <row r="222" spans="1:56" ht="27.75" customHeight="1" x14ac:dyDescent="0.45">
      <c r="A222" s="3">
        <v>45916</v>
      </c>
      <c r="B222" s="14" t="s">
        <v>597</v>
      </c>
      <c r="C222" s="9" t="s">
        <v>270</v>
      </c>
      <c r="D222" s="13" t="s">
        <v>582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91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110</v>
      </c>
      <c r="T222" s="12">
        <v>45961</v>
      </c>
      <c r="U222" s="11">
        <v>7500</v>
      </c>
      <c r="V222" s="10">
        <v>0</v>
      </c>
      <c r="W222" s="10">
        <v>7500</v>
      </c>
      <c r="X222" s="10">
        <v>0</v>
      </c>
      <c r="Y222" s="10">
        <v>7875</v>
      </c>
      <c r="Z222" s="9" t="s">
        <v>271</v>
      </c>
      <c r="AA222" s="8">
        <v>8486.7750000000015</v>
      </c>
      <c r="AB222" s="8">
        <v>0</v>
      </c>
      <c r="AC222" s="8">
        <v>8486.7750000000015</v>
      </c>
      <c r="AD222" s="8">
        <v>0</v>
      </c>
      <c r="AE222" s="8">
        <v>0</v>
      </c>
      <c r="AF222" s="8">
        <v>0</v>
      </c>
      <c r="AG222" s="1" t="s">
        <v>116</v>
      </c>
      <c r="AH222" s="1" t="s">
        <v>74</v>
      </c>
      <c r="AI222" s="1">
        <v>2</v>
      </c>
      <c r="AJ222" s="3">
        <v>45961</v>
      </c>
      <c r="AK222" s="3">
        <v>0</v>
      </c>
      <c r="AL222" s="3">
        <v>45952</v>
      </c>
      <c r="AM222" s="3">
        <v>45959</v>
      </c>
      <c r="AN222" s="3">
        <v>45960</v>
      </c>
      <c r="AO222" s="3">
        <v>45960</v>
      </c>
      <c r="AP222" s="3">
        <v>45956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272</v>
      </c>
      <c r="BD222" s="56">
        <v>668.56927500000018</v>
      </c>
    </row>
    <row r="223" spans="1:56" ht="27.75" customHeight="1" x14ac:dyDescent="0.45">
      <c r="A223" s="3">
        <v>45916</v>
      </c>
      <c r="B223" s="14" t="s">
        <v>597</v>
      </c>
      <c r="C223" s="9" t="s">
        <v>270</v>
      </c>
      <c r="D223" s="13" t="s">
        <v>588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91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110</v>
      </c>
      <c r="T223" s="12">
        <v>45961</v>
      </c>
      <c r="U223" s="11">
        <v>2500</v>
      </c>
      <c r="V223" s="10">
        <v>0</v>
      </c>
      <c r="W223" s="10">
        <v>2500</v>
      </c>
      <c r="X223" s="10">
        <v>0</v>
      </c>
      <c r="Y223" s="10">
        <v>2625</v>
      </c>
      <c r="Z223" s="9" t="s">
        <v>271</v>
      </c>
      <c r="AA223" s="8">
        <v>2828.9250000000002</v>
      </c>
      <c r="AB223" s="8">
        <v>0</v>
      </c>
      <c r="AC223" s="8">
        <v>2828.9250000000002</v>
      </c>
      <c r="AD223" s="8">
        <v>0</v>
      </c>
      <c r="AE223" s="8">
        <v>0</v>
      </c>
      <c r="AF223" s="8">
        <v>0</v>
      </c>
      <c r="AG223" s="1" t="s">
        <v>61</v>
      </c>
      <c r="AH223" s="1" t="s">
        <v>74</v>
      </c>
      <c r="AI223" s="1">
        <v>2</v>
      </c>
      <c r="AJ223" s="3">
        <v>45961</v>
      </c>
      <c r="AK223" s="3">
        <v>0</v>
      </c>
      <c r="AL223" s="3">
        <v>45952</v>
      </c>
      <c r="AM223" s="3">
        <v>45959</v>
      </c>
      <c r="AN223" s="3">
        <v>45960</v>
      </c>
      <c r="AO223" s="3">
        <v>45960</v>
      </c>
      <c r="AP223" s="3">
        <v>45956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272</v>
      </c>
      <c r="BD223" s="56">
        <v>222.85642500000006</v>
      </c>
    </row>
    <row r="224" spans="1:56" ht="27.75" customHeight="1" x14ac:dyDescent="0.45">
      <c r="A224" s="3">
        <v>45916</v>
      </c>
      <c r="B224" s="14" t="s">
        <v>597</v>
      </c>
      <c r="C224" s="9" t="s">
        <v>270</v>
      </c>
      <c r="D224" s="13" t="s">
        <v>585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78</v>
      </c>
      <c r="K224" s="9">
        <v>0</v>
      </c>
      <c r="L224" s="9" t="s">
        <v>91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110</v>
      </c>
      <c r="T224" s="12">
        <v>45961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271</v>
      </c>
      <c r="AA224" s="8">
        <v>5378.4500000000007</v>
      </c>
      <c r="AB224" s="8">
        <v>0</v>
      </c>
      <c r="AC224" s="8">
        <v>5378.4500000000007</v>
      </c>
      <c r="AD224" s="8">
        <v>0</v>
      </c>
      <c r="AE224" s="8">
        <v>0</v>
      </c>
      <c r="AF224" s="8">
        <v>0</v>
      </c>
      <c r="AG224" s="1" t="s">
        <v>115</v>
      </c>
      <c r="AH224" s="1" t="s">
        <v>74</v>
      </c>
      <c r="AI224" s="1">
        <v>2</v>
      </c>
      <c r="AJ224" s="3">
        <v>45961</v>
      </c>
      <c r="AK224" s="3">
        <v>0</v>
      </c>
      <c r="AL224" s="3">
        <v>45952</v>
      </c>
      <c r="AM224" s="3">
        <v>45959</v>
      </c>
      <c r="AN224" s="3">
        <v>45960</v>
      </c>
      <c r="AO224" s="3">
        <v>45960</v>
      </c>
      <c r="AP224" s="3">
        <v>45956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272</v>
      </c>
      <c r="BD224" s="56">
        <v>423.7023388888889</v>
      </c>
    </row>
    <row r="225" spans="1:56" ht="27.75" customHeight="1" x14ac:dyDescent="0.45">
      <c r="A225" s="3">
        <v>45916</v>
      </c>
      <c r="B225" s="14" t="s">
        <v>597</v>
      </c>
      <c r="C225" s="9" t="s">
        <v>270</v>
      </c>
      <c r="D225" s="13" t="s">
        <v>583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78</v>
      </c>
      <c r="K225" s="9">
        <v>0</v>
      </c>
      <c r="L225" s="9" t="s">
        <v>91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110</v>
      </c>
      <c r="T225" s="12">
        <v>45961</v>
      </c>
      <c r="U225" s="11">
        <v>2500</v>
      </c>
      <c r="V225" s="10">
        <v>0</v>
      </c>
      <c r="W225" s="10">
        <v>2500</v>
      </c>
      <c r="X225" s="10">
        <v>0</v>
      </c>
      <c r="Y225" s="10">
        <v>2625</v>
      </c>
      <c r="Z225" s="9" t="s">
        <v>271</v>
      </c>
      <c r="AA225" s="8">
        <v>2689.2250000000004</v>
      </c>
      <c r="AB225" s="8">
        <v>0</v>
      </c>
      <c r="AC225" s="8">
        <v>2689.2250000000004</v>
      </c>
      <c r="AD225" s="8">
        <v>0</v>
      </c>
      <c r="AE225" s="8">
        <v>0</v>
      </c>
      <c r="AF225" s="8">
        <v>0</v>
      </c>
      <c r="AG225" s="1" t="s">
        <v>115</v>
      </c>
      <c r="AH225" s="1" t="s">
        <v>74</v>
      </c>
      <c r="AI225" s="1">
        <v>2</v>
      </c>
      <c r="AJ225" s="3">
        <v>45961</v>
      </c>
      <c r="AK225" s="3">
        <v>0</v>
      </c>
      <c r="AL225" s="3">
        <v>45952</v>
      </c>
      <c r="AM225" s="3">
        <v>45959</v>
      </c>
      <c r="AN225" s="3">
        <v>45960</v>
      </c>
      <c r="AO225" s="3">
        <v>45960</v>
      </c>
      <c r="AP225" s="3">
        <v>45956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272</v>
      </c>
      <c r="BD225" s="56">
        <v>211.85116944444445</v>
      </c>
    </row>
    <row r="226" spans="1:56" ht="27.75" customHeight="1" x14ac:dyDescent="0.45">
      <c r="A226" s="3" t="s">
        <v>135</v>
      </c>
      <c r="B226" s="14" t="s">
        <v>135</v>
      </c>
      <c r="C226" s="9" t="s">
        <v>270</v>
      </c>
      <c r="D226" s="13" t="s">
        <v>61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110</v>
      </c>
      <c r="T226" s="12" t="s">
        <v>63</v>
      </c>
      <c r="U226" s="11">
        <v>1267500</v>
      </c>
      <c r="V226" s="10">
        <v>0</v>
      </c>
      <c r="W226" s="10">
        <v>1267500</v>
      </c>
      <c r="X226" s="10">
        <v>0</v>
      </c>
      <c r="Y226" s="10">
        <v>1330875</v>
      </c>
      <c r="Z226" s="9" t="s">
        <v>271</v>
      </c>
      <c r="AA226" s="8">
        <v>1434264.9750000001</v>
      </c>
      <c r="AB226" s="8">
        <v>0</v>
      </c>
      <c r="AC226" s="8">
        <v>1434264.9750000001</v>
      </c>
      <c r="AD226" s="8">
        <v>0</v>
      </c>
      <c r="AE226" s="8">
        <v>0</v>
      </c>
      <c r="AF226" s="8">
        <v>0</v>
      </c>
      <c r="AG226" s="1" t="s">
        <v>117</v>
      </c>
      <c r="AH226" s="1" t="s">
        <v>74</v>
      </c>
      <c r="AI226" s="1">
        <v>2</v>
      </c>
      <c r="AJ226" s="3" t="s">
        <v>63</v>
      </c>
      <c r="AK226" s="3">
        <v>0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272</v>
      </c>
      <c r="BD226" s="56">
        <v>112988.20747500002</v>
      </c>
    </row>
    <row r="227" spans="1:56" ht="27.7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20</v>
      </c>
      <c r="F227" s="9">
        <v>38</v>
      </c>
      <c r="G227" s="9">
        <v>0</v>
      </c>
      <c r="H227" s="9">
        <v>0</v>
      </c>
      <c r="I227" s="9">
        <v>82</v>
      </c>
      <c r="J227" s="9" t="s">
        <v>78</v>
      </c>
      <c r="K227" s="9">
        <v>2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271</v>
      </c>
      <c r="AA227" s="8">
        <v>1784003.925</v>
      </c>
      <c r="AB227" s="8">
        <v>71453.975000000006</v>
      </c>
      <c r="AC227" s="8">
        <v>1712549.9500000002</v>
      </c>
      <c r="AD227" s="8">
        <v>0</v>
      </c>
      <c r="AE227" s="8">
        <v>0</v>
      </c>
      <c r="AF227" s="8" t="s">
        <v>58</v>
      </c>
      <c r="AG227" s="1" t="s">
        <v>115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273</v>
      </c>
      <c r="BD227" s="56">
        <v>0</v>
      </c>
    </row>
    <row r="228" spans="1:56" ht="27.75" customHeight="1" x14ac:dyDescent="0.45">
      <c r="A228" s="3">
        <v>45887</v>
      </c>
      <c r="B228" s="14" t="s">
        <v>348</v>
      </c>
      <c r="C228" s="9" t="s">
        <v>139</v>
      </c>
      <c r="D228" s="13" t="s">
        <v>268</v>
      </c>
      <c r="E228" s="9">
        <v>20</v>
      </c>
      <c r="F228" s="9">
        <v>36</v>
      </c>
      <c r="G228" s="9" t="s">
        <v>60</v>
      </c>
      <c r="H228" s="9">
        <v>0</v>
      </c>
      <c r="I228" s="9">
        <v>78</v>
      </c>
      <c r="J228" s="9" t="s">
        <v>57</v>
      </c>
      <c r="K228" s="9">
        <v>5</v>
      </c>
      <c r="L228" s="9" t="s">
        <v>196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108</v>
      </c>
      <c r="T228" s="12">
        <v>45926</v>
      </c>
      <c r="U228" s="11">
        <v>1360</v>
      </c>
      <c r="V228" s="10">
        <v>0</v>
      </c>
      <c r="W228" s="10">
        <v>1360</v>
      </c>
      <c r="X228" s="10">
        <v>20056</v>
      </c>
      <c r="Y228" s="10">
        <v>0</v>
      </c>
      <c r="Z228" s="9" t="s">
        <v>81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 t="s">
        <v>210</v>
      </c>
      <c r="AG228" s="1" t="s">
        <v>116</v>
      </c>
      <c r="AH228" s="1" t="s">
        <v>74</v>
      </c>
      <c r="AI228" s="1">
        <v>2</v>
      </c>
      <c r="AJ228" s="3">
        <v>45926</v>
      </c>
      <c r="AK228" s="3">
        <v>0</v>
      </c>
      <c r="AL228" s="3">
        <v>45917</v>
      </c>
      <c r="AM228" s="3">
        <v>45924</v>
      </c>
      <c r="AN228" s="3">
        <v>45925</v>
      </c>
      <c r="AO228" s="3">
        <v>45925</v>
      </c>
      <c r="AP228" s="3">
        <v>45921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 t="s">
        <v>334</v>
      </c>
      <c r="AZ228" s="2">
        <v>0</v>
      </c>
      <c r="BA228" s="2">
        <v>0</v>
      </c>
      <c r="BB228" s="2">
        <v>0</v>
      </c>
      <c r="BC228" s="1" t="s">
        <v>102</v>
      </c>
      <c r="BD228" s="56">
        <v>0</v>
      </c>
    </row>
    <row r="229" spans="1:56" ht="27.75" customHeight="1" x14ac:dyDescent="0.45">
      <c r="A229" s="3">
        <v>45912</v>
      </c>
      <c r="B229" s="14" t="s">
        <v>547</v>
      </c>
      <c r="C229" s="9" t="s">
        <v>73</v>
      </c>
      <c r="D229" s="13" t="s">
        <v>548</v>
      </c>
      <c r="E229" s="9">
        <v>20</v>
      </c>
      <c r="F229" s="9">
        <v>32</v>
      </c>
      <c r="G229" s="9" t="s">
        <v>60</v>
      </c>
      <c r="H229" s="9">
        <v>0</v>
      </c>
      <c r="I229" s="9">
        <v>72</v>
      </c>
      <c r="J229" s="9" t="s">
        <v>78</v>
      </c>
      <c r="K229" s="9">
        <v>5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141</v>
      </c>
      <c r="T229" s="12">
        <v>45927</v>
      </c>
      <c r="U229" s="11">
        <v>5000</v>
      </c>
      <c r="V229" s="10">
        <v>5000</v>
      </c>
      <c r="W229" s="10">
        <v>0</v>
      </c>
      <c r="X229" s="10">
        <v>5423</v>
      </c>
      <c r="Y229" s="10">
        <v>0</v>
      </c>
      <c r="Z229" s="9" t="s">
        <v>81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116</v>
      </c>
      <c r="AH229" s="1" t="s">
        <v>74</v>
      </c>
      <c r="AI229" s="1">
        <v>2</v>
      </c>
      <c r="AJ229" s="3">
        <v>45927</v>
      </c>
      <c r="AK229" s="3">
        <v>0</v>
      </c>
      <c r="AL229" s="3">
        <v>45918</v>
      </c>
      <c r="AM229" s="3">
        <v>45925</v>
      </c>
      <c r="AN229" s="3">
        <v>45926</v>
      </c>
      <c r="AO229" s="3">
        <v>45926</v>
      </c>
      <c r="AP229" s="3">
        <v>45922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 t="s">
        <v>427</v>
      </c>
      <c r="AZ229" s="2">
        <v>0</v>
      </c>
      <c r="BA229" s="2">
        <v>0</v>
      </c>
      <c r="BB229" s="2">
        <v>0</v>
      </c>
      <c r="BC229" s="1" t="s">
        <v>102</v>
      </c>
      <c r="BD229" s="56">
        <v>0</v>
      </c>
    </row>
    <row r="230" spans="1:56" ht="27.75" customHeight="1" x14ac:dyDescent="0.45">
      <c r="A230" s="3">
        <v>45919</v>
      </c>
      <c r="B230" s="14" t="s">
        <v>635</v>
      </c>
      <c r="C230" s="9" t="s">
        <v>139</v>
      </c>
      <c r="D230" s="13" t="s">
        <v>367</v>
      </c>
      <c r="E230" s="9">
        <v>20</v>
      </c>
      <c r="F230" s="9">
        <v>36</v>
      </c>
      <c r="G230" s="9" t="s">
        <v>60</v>
      </c>
      <c r="H230" s="9">
        <v>0</v>
      </c>
      <c r="I230" s="9">
        <v>78</v>
      </c>
      <c r="J230" s="9" t="s">
        <v>57</v>
      </c>
      <c r="K230" s="9">
        <v>5</v>
      </c>
      <c r="L230" s="9" t="s">
        <v>196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108</v>
      </c>
      <c r="T230" s="12">
        <v>45930</v>
      </c>
      <c r="U230" s="11">
        <v>208</v>
      </c>
      <c r="V230" s="10">
        <v>0</v>
      </c>
      <c r="W230" s="10">
        <v>208</v>
      </c>
      <c r="X230" s="10">
        <v>21632</v>
      </c>
      <c r="Y230" s="10">
        <v>0</v>
      </c>
      <c r="Z230" s="9" t="s">
        <v>81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 t="s">
        <v>210</v>
      </c>
      <c r="AG230" s="1" t="s">
        <v>116</v>
      </c>
      <c r="AH230" s="1" t="s">
        <v>74</v>
      </c>
      <c r="AI230" s="1">
        <v>2</v>
      </c>
      <c r="AJ230" s="3">
        <v>45930</v>
      </c>
      <c r="AK230" s="3">
        <v>0</v>
      </c>
      <c r="AL230" s="3">
        <v>45921</v>
      </c>
      <c r="AM230" s="3">
        <v>45928</v>
      </c>
      <c r="AN230" s="3">
        <v>45929</v>
      </c>
      <c r="AO230" s="3">
        <v>45929</v>
      </c>
      <c r="AP230" s="3">
        <v>45925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 t="s">
        <v>602</v>
      </c>
      <c r="AZ230" s="2">
        <v>0</v>
      </c>
      <c r="BA230" s="2">
        <v>0</v>
      </c>
      <c r="BB230" s="2">
        <v>0</v>
      </c>
      <c r="BC230" s="1" t="s">
        <v>102</v>
      </c>
      <c r="BD230" s="56">
        <v>0</v>
      </c>
    </row>
    <row r="231" spans="1:56" ht="27.75" customHeight="1" x14ac:dyDescent="0.45">
      <c r="A231" s="3">
        <v>45919</v>
      </c>
      <c r="B231" s="14" t="s">
        <v>636</v>
      </c>
      <c r="C231" s="9" t="s">
        <v>139</v>
      </c>
      <c r="D231" s="13" t="s">
        <v>605</v>
      </c>
      <c r="E231" s="9">
        <v>20</v>
      </c>
      <c r="F231" s="9">
        <v>36</v>
      </c>
      <c r="G231" s="9" t="s">
        <v>60</v>
      </c>
      <c r="H231" s="9">
        <v>0</v>
      </c>
      <c r="I231" s="9">
        <v>78</v>
      </c>
      <c r="J231" s="9" t="s">
        <v>57</v>
      </c>
      <c r="K231" s="9">
        <v>5</v>
      </c>
      <c r="L231" s="9" t="s">
        <v>196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108</v>
      </c>
      <c r="T231" s="12">
        <v>45930</v>
      </c>
      <c r="U231" s="11">
        <v>6960</v>
      </c>
      <c r="V231" s="10">
        <v>0</v>
      </c>
      <c r="W231" s="10">
        <v>6960</v>
      </c>
      <c r="X231" s="10">
        <v>0</v>
      </c>
      <c r="Y231" s="10">
        <v>7308</v>
      </c>
      <c r="Z231" s="9" t="s">
        <v>81</v>
      </c>
      <c r="AA231" s="8">
        <v>7292.3400000000011</v>
      </c>
      <c r="AB231" s="8">
        <v>7292.3400000000011</v>
      </c>
      <c r="AC231" s="8">
        <v>0</v>
      </c>
      <c r="AD231" s="8">
        <v>0</v>
      </c>
      <c r="AE231" s="8">
        <v>0</v>
      </c>
      <c r="AF231" s="8" t="s">
        <v>210</v>
      </c>
      <c r="AG231" s="1" t="s">
        <v>116</v>
      </c>
      <c r="AH231" s="1" t="s">
        <v>74</v>
      </c>
      <c r="AI231" s="1">
        <v>2</v>
      </c>
      <c r="AJ231" s="3">
        <v>45930</v>
      </c>
      <c r="AK231" s="3">
        <v>0</v>
      </c>
      <c r="AL231" s="3">
        <v>45921</v>
      </c>
      <c r="AM231" s="3">
        <v>45928</v>
      </c>
      <c r="AN231" s="3">
        <v>45929</v>
      </c>
      <c r="AO231" s="3">
        <v>45929</v>
      </c>
      <c r="AP231" s="3">
        <v>45925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 t="s">
        <v>606</v>
      </c>
      <c r="AZ231" s="2">
        <v>0</v>
      </c>
      <c r="BA231" s="2">
        <v>0</v>
      </c>
      <c r="BB231" s="2">
        <v>0</v>
      </c>
      <c r="BC231" s="1" t="s">
        <v>102</v>
      </c>
      <c r="BD231" s="56">
        <v>0</v>
      </c>
    </row>
    <row r="232" spans="1:56" ht="27.75" customHeight="1" x14ac:dyDescent="0.45">
      <c r="A232" s="3">
        <v>45919</v>
      </c>
      <c r="B232" s="14" t="s">
        <v>637</v>
      </c>
      <c r="C232" s="9" t="s">
        <v>139</v>
      </c>
      <c r="D232" s="13" t="s">
        <v>268</v>
      </c>
      <c r="E232" s="9">
        <v>20</v>
      </c>
      <c r="F232" s="9">
        <v>36</v>
      </c>
      <c r="G232" s="9" t="s">
        <v>60</v>
      </c>
      <c r="H232" s="9">
        <v>0</v>
      </c>
      <c r="I232" s="9">
        <v>78</v>
      </c>
      <c r="J232" s="9" t="s">
        <v>57</v>
      </c>
      <c r="K232" s="9">
        <v>5</v>
      </c>
      <c r="L232" s="9" t="s">
        <v>196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>
        <v>45930</v>
      </c>
      <c r="U232" s="11">
        <v>30000</v>
      </c>
      <c r="V232" s="10">
        <v>0</v>
      </c>
      <c r="W232" s="10">
        <v>30000</v>
      </c>
      <c r="X232" s="10">
        <v>0</v>
      </c>
      <c r="Y232" s="10">
        <v>31500</v>
      </c>
      <c r="Z232" s="9" t="s">
        <v>81</v>
      </c>
      <c r="AA232" s="8">
        <v>31432.500000000004</v>
      </c>
      <c r="AB232" s="8">
        <v>31432.500000000004</v>
      </c>
      <c r="AC232" s="8">
        <v>0</v>
      </c>
      <c r="AD232" s="8">
        <v>0</v>
      </c>
      <c r="AE232" s="8">
        <v>0</v>
      </c>
      <c r="AF232" s="8" t="s">
        <v>210</v>
      </c>
      <c r="AG232" s="1" t="s">
        <v>116</v>
      </c>
      <c r="AH232" s="1" t="s">
        <v>74</v>
      </c>
      <c r="AI232" s="1">
        <v>2</v>
      </c>
      <c r="AJ232" s="3">
        <v>45930</v>
      </c>
      <c r="AK232" s="3">
        <v>0</v>
      </c>
      <c r="AL232" s="3">
        <v>45921</v>
      </c>
      <c r="AM232" s="3">
        <v>45928</v>
      </c>
      <c r="AN232" s="3">
        <v>45929</v>
      </c>
      <c r="AO232" s="3">
        <v>45929</v>
      </c>
      <c r="AP232" s="3">
        <v>45925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 t="s">
        <v>607</v>
      </c>
      <c r="AZ232" s="2">
        <v>0</v>
      </c>
      <c r="BA232" s="2">
        <v>0</v>
      </c>
      <c r="BB232" s="2">
        <v>0</v>
      </c>
      <c r="BC232" s="1" t="s">
        <v>102</v>
      </c>
      <c r="BD232" s="56">
        <v>0</v>
      </c>
    </row>
    <row r="233" spans="1:56" ht="27.75" customHeight="1" x14ac:dyDescent="0.45">
      <c r="A233" s="3">
        <v>45923</v>
      </c>
      <c r="B233" s="14" t="s">
        <v>678</v>
      </c>
      <c r="C233" s="9" t="s">
        <v>679</v>
      </c>
      <c r="D233" s="13" t="s">
        <v>680</v>
      </c>
      <c r="E233" s="9">
        <v>20</v>
      </c>
      <c r="F233" s="9">
        <v>32</v>
      </c>
      <c r="G233" s="9" t="s">
        <v>60</v>
      </c>
      <c r="H233" s="9">
        <v>0</v>
      </c>
      <c r="I233" s="9">
        <v>70</v>
      </c>
      <c r="J233" s="9" t="s">
        <v>57</v>
      </c>
      <c r="K233" s="9">
        <v>5</v>
      </c>
      <c r="L233" s="9" t="s">
        <v>91</v>
      </c>
      <c r="M233" s="10">
        <v>21</v>
      </c>
      <c r="N233" s="9">
        <v>35</v>
      </c>
      <c r="O233" s="9">
        <v>40</v>
      </c>
      <c r="P233" s="10">
        <v>54.399375071999998</v>
      </c>
      <c r="Q233" s="10">
        <v>0</v>
      </c>
      <c r="R233" s="10">
        <v>54.399375071999998</v>
      </c>
      <c r="S233" s="9" t="s">
        <v>71</v>
      </c>
      <c r="T233" s="12">
        <v>45930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81</v>
      </c>
      <c r="AA233" s="8">
        <v>2807.97</v>
      </c>
      <c r="AB233" s="8">
        <v>2807.97</v>
      </c>
      <c r="AC233" s="8">
        <v>0</v>
      </c>
      <c r="AD233" s="8">
        <v>0</v>
      </c>
      <c r="AE233" s="8">
        <v>0</v>
      </c>
      <c r="AF233" s="8" t="s">
        <v>210</v>
      </c>
      <c r="AG233" s="1" t="s">
        <v>116</v>
      </c>
      <c r="AH233" s="1" t="s">
        <v>72</v>
      </c>
      <c r="AI233" s="1">
        <v>3</v>
      </c>
      <c r="AJ233" s="3">
        <v>45930</v>
      </c>
      <c r="AK233" s="3">
        <v>0</v>
      </c>
      <c r="AL233" s="3">
        <v>45920</v>
      </c>
      <c r="AM233" s="3">
        <v>45927</v>
      </c>
      <c r="AN233" s="3">
        <v>45928</v>
      </c>
      <c r="AO233" s="3">
        <v>45928</v>
      </c>
      <c r="AP233" s="3">
        <v>45925</v>
      </c>
      <c r="AQ233" s="3">
        <v>45929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102</v>
      </c>
      <c r="BD233" s="56">
        <v>0</v>
      </c>
    </row>
    <row r="234" spans="1:56" ht="27.75" customHeight="1" x14ac:dyDescent="0.45">
      <c r="A234" s="3">
        <v>45919</v>
      </c>
      <c r="B234" s="14" t="s">
        <v>636</v>
      </c>
      <c r="C234" s="9" t="s">
        <v>139</v>
      </c>
      <c r="D234" s="13" t="s">
        <v>605</v>
      </c>
      <c r="E234" s="9">
        <v>20</v>
      </c>
      <c r="F234" s="9">
        <v>36</v>
      </c>
      <c r="G234" s="9" t="s">
        <v>60</v>
      </c>
      <c r="H234" s="9">
        <v>0</v>
      </c>
      <c r="I234" s="9">
        <v>78</v>
      </c>
      <c r="J234" s="9" t="s">
        <v>57</v>
      </c>
      <c r="K234" s="9">
        <v>5</v>
      </c>
      <c r="L234" s="9" t="s">
        <v>196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108</v>
      </c>
      <c r="T234" s="12">
        <v>45938</v>
      </c>
      <c r="U234" s="11">
        <v>30000</v>
      </c>
      <c r="V234" s="10">
        <v>0</v>
      </c>
      <c r="W234" s="10">
        <v>30000</v>
      </c>
      <c r="X234" s="10">
        <v>0</v>
      </c>
      <c r="Y234" s="10">
        <v>31500</v>
      </c>
      <c r="Z234" s="9" t="s">
        <v>81</v>
      </c>
      <c r="AA234" s="8">
        <v>31432.500000000004</v>
      </c>
      <c r="AB234" s="8">
        <v>31432.500000000004</v>
      </c>
      <c r="AC234" s="8">
        <v>0</v>
      </c>
      <c r="AD234" s="8">
        <v>0</v>
      </c>
      <c r="AE234" s="8">
        <v>0</v>
      </c>
      <c r="AF234" s="8" t="s">
        <v>210</v>
      </c>
      <c r="AG234" s="1" t="s">
        <v>116</v>
      </c>
      <c r="AH234" s="1" t="s">
        <v>74</v>
      </c>
      <c r="AI234" s="1">
        <v>2</v>
      </c>
      <c r="AJ234" s="3">
        <v>45938</v>
      </c>
      <c r="AK234" s="3">
        <v>0</v>
      </c>
      <c r="AL234" s="3">
        <v>45929</v>
      </c>
      <c r="AM234" s="3">
        <v>45936</v>
      </c>
      <c r="AN234" s="3">
        <v>45937</v>
      </c>
      <c r="AO234" s="3">
        <v>45937</v>
      </c>
      <c r="AP234" s="3">
        <v>45933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 t="s">
        <v>606</v>
      </c>
      <c r="AZ234" s="2">
        <v>0</v>
      </c>
      <c r="BA234" s="2">
        <v>0</v>
      </c>
      <c r="BB234" s="2">
        <v>0</v>
      </c>
      <c r="BC234" s="1" t="s">
        <v>102</v>
      </c>
      <c r="BD234" s="56">
        <v>0</v>
      </c>
    </row>
    <row r="235" spans="1:56" ht="27.75" customHeight="1" x14ac:dyDescent="0.45">
      <c r="A235" s="3">
        <v>45919</v>
      </c>
      <c r="B235" s="14" t="s">
        <v>637</v>
      </c>
      <c r="C235" s="9" t="s">
        <v>139</v>
      </c>
      <c r="D235" s="13" t="s">
        <v>268</v>
      </c>
      <c r="E235" s="9">
        <v>20</v>
      </c>
      <c r="F235" s="9">
        <v>36</v>
      </c>
      <c r="G235" s="9" t="s">
        <v>60</v>
      </c>
      <c r="H235" s="9">
        <v>0</v>
      </c>
      <c r="I235" s="9">
        <v>78</v>
      </c>
      <c r="J235" s="9" t="s">
        <v>57</v>
      </c>
      <c r="K235" s="9">
        <v>5</v>
      </c>
      <c r="L235" s="9" t="s">
        <v>196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108</v>
      </c>
      <c r="T235" s="12">
        <v>45940</v>
      </c>
      <c r="U235" s="11">
        <v>30000</v>
      </c>
      <c r="V235" s="10">
        <v>0</v>
      </c>
      <c r="W235" s="10">
        <v>30000</v>
      </c>
      <c r="X235" s="10">
        <v>0</v>
      </c>
      <c r="Y235" s="10">
        <v>31500</v>
      </c>
      <c r="Z235" s="9" t="s">
        <v>81</v>
      </c>
      <c r="AA235" s="8">
        <v>31432.500000000004</v>
      </c>
      <c r="AB235" s="8">
        <v>31432.500000000004</v>
      </c>
      <c r="AC235" s="8">
        <v>0</v>
      </c>
      <c r="AD235" s="8">
        <v>0</v>
      </c>
      <c r="AE235" s="8">
        <v>0</v>
      </c>
      <c r="AF235" s="8" t="s">
        <v>210</v>
      </c>
      <c r="AG235" s="1" t="s">
        <v>116</v>
      </c>
      <c r="AH235" s="1" t="s">
        <v>74</v>
      </c>
      <c r="AI235" s="1">
        <v>2</v>
      </c>
      <c r="AJ235" s="3">
        <v>45940</v>
      </c>
      <c r="AK235" s="3">
        <v>0</v>
      </c>
      <c r="AL235" s="3">
        <v>45931</v>
      </c>
      <c r="AM235" s="3">
        <v>45938</v>
      </c>
      <c r="AN235" s="3">
        <v>45939</v>
      </c>
      <c r="AO235" s="3">
        <v>45939</v>
      </c>
      <c r="AP235" s="3">
        <v>45935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 t="s">
        <v>607</v>
      </c>
      <c r="AZ235" s="2">
        <v>0</v>
      </c>
      <c r="BA235" s="2">
        <v>0</v>
      </c>
      <c r="BB235" s="2">
        <v>0</v>
      </c>
      <c r="BC235" s="1" t="s">
        <v>102</v>
      </c>
      <c r="BD235" s="56">
        <v>0</v>
      </c>
    </row>
    <row r="236" spans="1:56" ht="27.75" customHeight="1" x14ac:dyDescent="0.45">
      <c r="A236" s="3">
        <v>45919</v>
      </c>
      <c r="B236" s="14" t="s">
        <v>636</v>
      </c>
      <c r="C236" s="9" t="s">
        <v>139</v>
      </c>
      <c r="D236" s="13" t="s">
        <v>605</v>
      </c>
      <c r="E236" s="9">
        <v>20</v>
      </c>
      <c r="F236" s="9">
        <v>36</v>
      </c>
      <c r="G236" s="9" t="s">
        <v>60</v>
      </c>
      <c r="H236" s="9">
        <v>0</v>
      </c>
      <c r="I236" s="9">
        <v>78</v>
      </c>
      <c r="J236" s="9" t="s">
        <v>57</v>
      </c>
      <c r="K236" s="9">
        <v>5</v>
      </c>
      <c r="L236" s="9" t="s">
        <v>196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108</v>
      </c>
      <c r="T236" s="12">
        <v>45945</v>
      </c>
      <c r="U236" s="11">
        <v>20000</v>
      </c>
      <c r="V236" s="10">
        <v>0</v>
      </c>
      <c r="W236" s="10">
        <v>20000</v>
      </c>
      <c r="X236" s="10">
        <v>0</v>
      </c>
      <c r="Y236" s="10">
        <v>21000</v>
      </c>
      <c r="Z236" s="9" t="s">
        <v>81</v>
      </c>
      <c r="AA236" s="8">
        <v>20955</v>
      </c>
      <c r="AB236" s="8">
        <v>2500</v>
      </c>
      <c r="AC236" s="8">
        <v>18455</v>
      </c>
      <c r="AD236" s="8">
        <v>0</v>
      </c>
      <c r="AE236" s="8">
        <v>0</v>
      </c>
      <c r="AF236" s="8" t="s">
        <v>210</v>
      </c>
      <c r="AG236" s="1" t="s">
        <v>116</v>
      </c>
      <c r="AH236" s="1" t="s">
        <v>74</v>
      </c>
      <c r="AI236" s="1">
        <v>2</v>
      </c>
      <c r="AJ236" s="3">
        <v>45945</v>
      </c>
      <c r="AK236" s="3">
        <v>0</v>
      </c>
      <c r="AL236" s="3">
        <v>45936</v>
      </c>
      <c r="AM236" s="3">
        <v>45943</v>
      </c>
      <c r="AN236" s="3">
        <v>45944</v>
      </c>
      <c r="AO236" s="3">
        <v>45944</v>
      </c>
      <c r="AP236" s="3">
        <v>45940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 t="s">
        <v>606</v>
      </c>
      <c r="AZ236" s="2">
        <v>0</v>
      </c>
      <c r="BA236" s="2">
        <v>0</v>
      </c>
      <c r="BB236" s="2">
        <v>0</v>
      </c>
      <c r="BC236" s="1" t="s">
        <v>102</v>
      </c>
      <c r="BD236" s="56">
        <v>1410.7822222222223</v>
      </c>
    </row>
    <row r="237" spans="1:56" ht="27.75" customHeight="1" x14ac:dyDescent="0.45">
      <c r="A237" s="3">
        <v>45919</v>
      </c>
      <c r="B237" s="14" t="s">
        <v>636</v>
      </c>
      <c r="C237" s="9" t="s">
        <v>139</v>
      </c>
      <c r="D237" s="13" t="s">
        <v>605</v>
      </c>
      <c r="E237" s="9">
        <v>20</v>
      </c>
      <c r="F237" s="9">
        <v>36</v>
      </c>
      <c r="G237" s="9" t="s">
        <v>60</v>
      </c>
      <c r="H237" s="9">
        <v>0</v>
      </c>
      <c r="I237" s="9">
        <v>78</v>
      </c>
      <c r="J237" s="9" t="s">
        <v>57</v>
      </c>
      <c r="K237" s="9">
        <v>5</v>
      </c>
      <c r="L237" s="9" t="s">
        <v>196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108</v>
      </c>
      <c r="T237" s="12">
        <v>45952</v>
      </c>
      <c r="U237" s="11">
        <v>25709</v>
      </c>
      <c r="V237" s="10">
        <v>0</v>
      </c>
      <c r="W237" s="10">
        <v>25709</v>
      </c>
      <c r="X237" s="10">
        <v>0</v>
      </c>
      <c r="Y237" s="10">
        <v>26994.45</v>
      </c>
      <c r="Z237" s="9" t="s">
        <v>81</v>
      </c>
      <c r="AA237" s="8">
        <v>26936.604750000006</v>
      </c>
      <c r="AB237" s="8">
        <v>0</v>
      </c>
      <c r="AC237" s="8">
        <v>26936.604750000006</v>
      </c>
      <c r="AD237" s="8">
        <v>0</v>
      </c>
      <c r="AE237" s="8">
        <v>0</v>
      </c>
      <c r="AF237" s="8" t="s">
        <v>210</v>
      </c>
      <c r="AG237" s="1" t="s">
        <v>61</v>
      </c>
      <c r="AH237" s="1" t="s">
        <v>74</v>
      </c>
      <c r="AI237" s="1">
        <v>2</v>
      </c>
      <c r="AJ237" s="3">
        <v>45952</v>
      </c>
      <c r="AK237" s="3">
        <v>0</v>
      </c>
      <c r="AL237" s="3">
        <v>45943</v>
      </c>
      <c r="AM237" s="3">
        <v>45950</v>
      </c>
      <c r="AN237" s="3">
        <v>45951</v>
      </c>
      <c r="AO237" s="3">
        <v>45951</v>
      </c>
      <c r="AP237" s="3">
        <v>45947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 t="s">
        <v>606</v>
      </c>
      <c r="AZ237" s="2">
        <v>0</v>
      </c>
      <c r="BA237" s="2">
        <v>0</v>
      </c>
      <c r="BB237" s="2">
        <v>0</v>
      </c>
      <c r="BC237" s="1" t="s">
        <v>102</v>
      </c>
      <c r="BD237" s="56">
        <v>2059.1537853333339</v>
      </c>
    </row>
    <row r="238" spans="1:56" ht="27.75" customHeight="1" x14ac:dyDescent="0.45">
      <c r="A238" s="3">
        <v>45919</v>
      </c>
      <c r="B238" s="14" t="s">
        <v>637</v>
      </c>
      <c r="C238" s="9" t="s">
        <v>139</v>
      </c>
      <c r="D238" s="13" t="s">
        <v>268</v>
      </c>
      <c r="E238" s="9">
        <v>20</v>
      </c>
      <c r="F238" s="9">
        <v>36</v>
      </c>
      <c r="G238" s="9" t="s">
        <v>60</v>
      </c>
      <c r="H238" s="9">
        <v>0</v>
      </c>
      <c r="I238" s="9">
        <v>78</v>
      </c>
      <c r="J238" s="9" t="s">
        <v>57</v>
      </c>
      <c r="K238" s="9">
        <v>5</v>
      </c>
      <c r="L238" s="9" t="s">
        <v>196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108</v>
      </c>
      <c r="T238" s="12">
        <v>45947</v>
      </c>
      <c r="U238" s="11">
        <v>30000</v>
      </c>
      <c r="V238" s="10">
        <v>0</v>
      </c>
      <c r="W238" s="10">
        <v>30000</v>
      </c>
      <c r="X238" s="10">
        <v>0</v>
      </c>
      <c r="Y238" s="10">
        <v>31500</v>
      </c>
      <c r="Z238" s="9" t="s">
        <v>81</v>
      </c>
      <c r="AA238" s="8">
        <v>31432.500000000004</v>
      </c>
      <c r="AB238" s="8">
        <v>0</v>
      </c>
      <c r="AC238" s="8">
        <v>31432.500000000004</v>
      </c>
      <c r="AD238" s="8">
        <v>0</v>
      </c>
      <c r="AE238" s="8">
        <v>0</v>
      </c>
      <c r="AF238" s="8" t="s">
        <v>210</v>
      </c>
      <c r="AG238" s="1" t="s">
        <v>115</v>
      </c>
      <c r="AH238" s="1" t="s">
        <v>74</v>
      </c>
      <c r="AI238" s="1">
        <v>2</v>
      </c>
      <c r="AJ238" s="3">
        <v>45947</v>
      </c>
      <c r="AK238" s="3">
        <v>0</v>
      </c>
      <c r="AL238" s="3">
        <v>45938</v>
      </c>
      <c r="AM238" s="3">
        <v>45945</v>
      </c>
      <c r="AN238" s="3">
        <v>45946</v>
      </c>
      <c r="AO238" s="3">
        <v>45946</v>
      </c>
      <c r="AP238" s="3">
        <v>45942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 t="s">
        <v>607</v>
      </c>
      <c r="AZ238" s="2">
        <v>0</v>
      </c>
      <c r="BA238" s="2">
        <v>0</v>
      </c>
      <c r="BB238" s="2">
        <v>0</v>
      </c>
      <c r="BC238" s="1" t="s">
        <v>102</v>
      </c>
      <c r="BD238" s="56">
        <v>2402.84</v>
      </c>
    </row>
    <row r="239" spans="1:56" ht="27.75" customHeight="1" x14ac:dyDescent="0.45">
      <c r="A239" s="3">
        <v>45919</v>
      </c>
      <c r="B239" s="14" t="s">
        <v>637</v>
      </c>
      <c r="C239" s="9" t="s">
        <v>139</v>
      </c>
      <c r="D239" s="13" t="s">
        <v>268</v>
      </c>
      <c r="E239" s="9">
        <v>20</v>
      </c>
      <c r="F239" s="9">
        <v>36</v>
      </c>
      <c r="G239" s="9" t="s">
        <v>60</v>
      </c>
      <c r="H239" s="9">
        <v>0</v>
      </c>
      <c r="I239" s="9">
        <v>78</v>
      </c>
      <c r="J239" s="9" t="s">
        <v>57</v>
      </c>
      <c r="K239" s="9">
        <v>5</v>
      </c>
      <c r="L239" s="9" t="s">
        <v>196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108</v>
      </c>
      <c r="T239" s="12">
        <v>45954</v>
      </c>
      <c r="U239" s="11">
        <v>24654</v>
      </c>
      <c r="V239" s="10">
        <v>0</v>
      </c>
      <c r="W239" s="10">
        <v>24654</v>
      </c>
      <c r="X239" s="10">
        <v>0</v>
      </c>
      <c r="Y239" s="10">
        <v>25886.7</v>
      </c>
      <c r="Z239" s="9" t="s">
        <v>81</v>
      </c>
      <c r="AA239" s="8">
        <v>25831.228500000005</v>
      </c>
      <c r="AB239" s="8">
        <v>0</v>
      </c>
      <c r="AC239" s="8">
        <v>25831.228500000005</v>
      </c>
      <c r="AD239" s="8">
        <v>0</v>
      </c>
      <c r="AE239" s="8">
        <v>0</v>
      </c>
      <c r="AF239" s="8" t="s">
        <v>210</v>
      </c>
      <c r="AG239" s="1" t="s">
        <v>115</v>
      </c>
      <c r="AH239" s="1" t="s">
        <v>74</v>
      </c>
      <c r="AI239" s="1">
        <v>2</v>
      </c>
      <c r="AJ239" s="3">
        <v>45954</v>
      </c>
      <c r="AK239" s="3">
        <v>0</v>
      </c>
      <c r="AL239" s="3">
        <v>45945</v>
      </c>
      <c r="AM239" s="3">
        <v>45952</v>
      </c>
      <c r="AN239" s="3">
        <v>45953</v>
      </c>
      <c r="AO239" s="3">
        <v>45953</v>
      </c>
      <c r="AP239" s="3">
        <v>45949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 t="s">
        <v>607</v>
      </c>
      <c r="AZ239" s="2">
        <v>0</v>
      </c>
      <c r="BA239" s="2">
        <v>0</v>
      </c>
      <c r="BB239" s="2">
        <v>0</v>
      </c>
      <c r="BC239" s="1" t="s">
        <v>102</v>
      </c>
      <c r="BD239" s="56">
        <v>1974.6539120000002</v>
      </c>
    </row>
    <row r="240" spans="1:56" ht="27.75" customHeight="1" x14ac:dyDescent="0.45">
      <c r="A240" s="3" t="s">
        <v>135</v>
      </c>
      <c r="B240" s="14" t="s">
        <v>135</v>
      </c>
      <c r="C240" s="9" t="s">
        <v>139</v>
      </c>
      <c r="D240" s="13" t="s">
        <v>61</v>
      </c>
      <c r="E240" s="9">
        <v>20</v>
      </c>
      <c r="F240" s="9">
        <v>36</v>
      </c>
      <c r="G240" s="9" t="s">
        <v>60</v>
      </c>
      <c r="H240" s="9">
        <v>0</v>
      </c>
      <c r="I240" s="9">
        <v>78</v>
      </c>
      <c r="J240" s="9" t="s">
        <v>57</v>
      </c>
      <c r="K240" s="9">
        <v>5</v>
      </c>
      <c r="L240" s="9" t="s">
        <v>196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108</v>
      </c>
      <c r="T240" s="12">
        <v>45961</v>
      </c>
      <c r="U240" s="11">
        <v>290000</v>
      </c>
      <c r="V240" s="10">
        <v>0</v>
      </c>
      <c r="W240" s="10">
        <v>290000</v>
      </c>
      <c r="X240" s="10">
        <v>0</v>
      </c>
      <c r="Y240" s="10">
        <v>304500</v>
      </c>
      <c r="Z240" s="9" t="s">
        <v>81</v>
      </c>
      <c r="AA240" s="8">
        <v>303847.5</v>
      </c>
      <c r="AB240" s="8">
        <v>0</v>
      </c>
      <c r="AC240" s="8">
        <v>303847.5</v>
      </c>
      <c r="AD240" s="8">
        <v>0</v>
      </c>
      <c r="AE240" s="8">
        <v>0</v>
      </c>
      <c r="AF240" s="8" t="s">
        <v>210</v>
      </c>
      <c r="AG240" s="1" t="s">
        <v>115</v>
      </c>
      <c r="AH240" s="1" t="s">
        <v>74</v>
      </c>
      <c r="AI240" s="1">
        <v>2</v>
      </c>
      <c r="AJ240" s="3">
        <v>45961</v>
      </c>
      <c r="AK240" s="3">
        <v>0</v>
      </c>
      <c r="AL240" s="3">
        <v>45952</v>
      </c>
      <c r="AM240" s="3">
        <v>45959</v>
      </c>
      <c r="AN240" s="3">
        <v>45960</v>
      </c>
      <c r="AO240" s="3">
        <v>45960</v>
      </c>
      <c r="AP240" s="3">
        <v>45956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102</v>
      </c>
      <c r="BD240" s="56">
        <v>23227.453333333331</v>
      </c>
    </row>
    <row r="241" spans="1:56" ht="27.7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20</v>
      </c>
      <c r="F241" s="9">
        <v>37</v>
      </c>
      <c r="G241" s="9">
        <v>0</v>
      </c>
      <c r="H241" s="9">
        <v>0</v>
      </c>
      <c r="I241" s="9">
        <v>80</v>
      </c>
      <c r="J241" s="9" t="s">
        <v>57</v>
      </c>
      <c r="K241" s="9">
        <v>3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81</v>
      </c>
      <c r="AA241" s="8">
        <v>513400.64325000002</v>
      </c>
      <c r="AB241" s="8">
        <v>106897.81000000001</v>
      </c>
      <c r="AC241" s="8">
        <v>406502.83325000003</v>
      </c>
      <c r="AD241" s="8">
        <v>0</v>
      </c>
      <c r="AE241" s="8">
        <v>0</v>
      </c>
      <c r="AF241" s="8" t="s">
        <v>58</v>
      </c>
      <c r="AG241" s="1" t="s">
        <v>115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102</v>
      </c>
      <c r="BD241" s="56">
        <v>0</v>
      </c>
    </row>
    <row r="242" spans="1:56" ht="27.75" customHeight="1" x14ac:dyDescent="0.45">
      <c r="A242" s="3">
        <v>45876</v>
      </c>
      <c r="B242" s="14" t="s">
        <v>336</v>
      </c>
      <c r="C242" s="9" t="s">
        <v>107</v>
      </c>
      <c r="D242" s="13" t="s">
        <v>316</v>
      </c>
      <c r="E242" s="9">
        <v>21</v>
      </c>
      <c r="F242" s="9">
        <v>38</v>
      </c>
      <c r="G242" s="9" t="s">
        <v>60</v>
      </c>
      <c r="H242" s="9" t="s">
        <v>66</v>
      </c>
      <c r="I242" s="9">
        <v>102</v>
      </c>
      <c r="J242" s="9" t="s">
        <v>57</v>
      </c>
      <c r="K242" s="9">
        <v>5</v>
      </c>
      <c r="L242" s="9" t="s">
        <v>90</v>
      </c>
      <c r="M242" s="10">
        <v>22</v>
      </c>
      <c r="N242" s="9">
        <v>40</v>
      </c>
      <c r="O242" s="9">
        <v>40</v>
      </c>
      <c r="P242" s="10">
        <v>0</v>
      </c>
      <c r="Q242" s="10">
        <v>0</v>
      </c>
      <c r="R242" s="10">
        <v>0</v>
      </c>
      <c r="S242" s="9" t="s">
        <v>67</v>
      </c>
      <c r="T242" s="12">
        <v>45926</v>
      </c>
      <c r="U242" s="11">
        <v>3000</v>
      </c>
      <c r="V242" s="10">
        <v>3000</v>
      </c>
      <c r="W242" s="10">
        <v>0</v>
      </c>
      <c r="X242" s="10">
        <v>3175</v>
      </c>
      <c r="Y242" s="10">
        <v>0</v>
      </c>
      <c r="Z242" s="9" t="s">
        <v>120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116</v>
      </c>
      <c r="AH242" s="1" t="s">
        <v>68</v>
      </c>
      <c r="AI242" s="1">
        <v>4</v>
      </c>
      <c r="AJ242" s="3">
        <v>45926</v>
      </c>
      <c r="AK242" s="3">
        <v>45922</v>
      </c>
      <c r="AL242" s="3">
        <v>45916</v>
      </c>
      <c r="AM242" s="3">
        <v>45923</v>
      </c>
      <c r="AN242" s="3">
        <v>45924</v>
      </c>
      <c r="AO242" s="3">
        <v>45924</v>
      </c>
      <c r="AP242" s="3">
        <v>45921</v>
      </c>
      <c r="AQ242" s="3">
        <v>45925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121</v>
      </c>
      <c r="BD242" s="56">
        <v>0</v>
      </c>
    </row>
    <row r="243" spans="1:56" ht="27.75" customHeight="1" x14ac:dyDescent="0.45">
      <c r="A243" s="3">
        <v>45919</v>
      </c>
      <c r="B243" s="14" t="s">
        <v>640</v>
      </c>
      <c r="C243" s="9" t="s">
        <v>495</v>
      </c>
      <c r="D243" s="13" t="s">
        <v>621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91</v>
      </c>
      <c r="M243" s="10">
        <v>22</v>
      </c>
      <c r="N243" s="9">
        <v>40</v>
      </c>
      <c r="O243" s="9">
        <v>40</v>
      </c>
      <c r="P243" s="10">
        <v>217.10408191999997</v>
      </c>
      <c r="Q243" s="10">
        <v>0</v>
      </c>
      <c r="R243" s="10">
        <v>217.10408191999997</v>
      </c>
      <c r="S243" s="9" t="s">
        <v>71</v>
      </c>
      <c r="T243" s="12">
        <v>45926</v>
      </c>
      <c r="U243" s="11">
        <v>10000</v>
      </c>
      <c r="V243" s="10">
        <v>0</v>
      </c>
      <c r="W243" s="10">
        <v>10000</v>
      </c>
      <c r="X243" s="10">
        <v>10500</v>
      </c>
      <c r="Y243" s="10">
        <v>0</v>
      </c>
      <c r="Z243" s="9" t="s">
        <v>120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 t="s">
        <v>115</v>
      </c>
      <c r="AH243" s="1" t="s">
        <v>68</v>
      </c>
      <c r="AI243" s="1">
        <v>4</v>
      </c>
      <c r="AJ243" s="3">
        <v>45926</v>
      </c>
      <c r="AK243" s="3">
        <v>45922</v>
      </c>
      <c r="AL243" s="3">
        <v>45916</v>
      </c>
      <c r="AM243" s="3">
        <v>45923</v>
      </c>
      <c r="AN243" s="3">
        <v>45924</v>
      </c>
      <c r="AO243" s="3">
        <v>45924</v>
      </c>
      <c r="AP243" s="3">
        <v>45921</v>
      </c>
      <c r="AQ243" s="3">
        <v>45925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121</v>
      </c>
      <c r="BD243" s="56">
        <v>0</v>
      </c>
    </row>
    <row r="244" spans="1:56" ht="27.75" customHeight="1" x14ac:dyDescent="0.45">
      <c r="A244" s="3">
        <v>45919</v>
      </c>
      <c r="B244" s="14" t="s">
        <v>641</v>
      </c>
      <c r="C244" s="9" t="s">
        <v>444</v>
      </c>
      <c r="D244" s="13" t="s">
        <v>622</v>
      </c>
      <c r="E244" s="9">
        <v>21</v>
      </c>
      <c r="F244" s="9">
        <v>40</v>
      </c>
      <c r="G244" s="9" t="s">
        <v>60</v>
      </c>
      <c r="H244" s="9" t="s">
        <v>66</v>
      </c>
      <c r="I244" s="9">
        <v>108</v>
      </c>
      <c r="J244" s="9" t="s">
        <v>57</v>
      </c>
      <c r="K244" s="9">
        <v>5</v>
      </c>
      <c r="L244" s="9" t="s">
        <v>91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71</v>
      </c>
      <c r="T244" s="12">
        <v>45929</v>
      </c>
      <c r="U244" s="11">
        <v>4000</v>
      </c>
      <c r="V244" s="10">
        <v>0</v>
      </c>
      <c r="W244" s="10">
        <v>4000</v>
      </c>
      <c r="X244" s="10">
        <v>0</v>
      </c>
      <c r="Y244" s="10">
        <v>4200</v>
      </c>
      <c r="Z244" s="9" t="s">
        <v>120</v>
      </c>
      <c r="AA244" s="8">
        <v>4638.0400000000009</v>
      </c>
      <c r="AB244" s="8">
        <v>4638.0400000000009</v>
      </c>
      <c r="AC244" s="8">
        <v>0</v>
      </c>
      <c r="AD244" s="8">
        <v>4638.0400000000009</v>
      </c>
      <c r="AE244" s="8">
        <v>0</v>
      </c>
      <c r="AF244" s="8">
        <v>0</v>
      </c>
      <c r="AG244" s="1" t="s">
        <v>116</v>
      </c>
      <c r="AH244" s="1" t="s">
        <v>68</v>
      </c>
      <c r="AI244" s="1">
        <v>4</v>
      </c>
      <c r="AJ244" s="3">
        <v>45929</v>
      </c>
      <c r="AK244" s="3">
        <v>45925</v>
      </c>
      <c r="AL244" s="3">
        <v>45919</v>
      </c>
      <c r="AM244" s="3">
        <v>45926</v>
      </c>
      <c r="AN244" s="3">
        <v>45927</v>
      </c>
      <c r="AO244" s="3">
        <v>45927</v>
      </c>
      <c r="AP244" s="3">
        <v>45924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121</v>
      </c>
      <c r="BD244" s="56">
        <v>0</v>
      </c>
    </row>
    <row r="245" spans="1:56" ht="27.75" customHeight="1" x14ac:dyDescent="0.45">
      <c r="A245" s="3">
        <v>45911</v>
      </c>
      <c r="B245" s="14" t="s">
        <v>538</v>
      </c>
      <c r="C245" s="9" t="s">
        <v>107</v>
      </c>
      <c r="D245" s="13" t="s">
        <v>539</v>
      </c>
      <c r="E245" s="9">
        <v>21</v>
      </c>
      <c r="F245" s="9">
        <v>40</v>
      </c>
      <c r="G245" s="9" t="s">
        <v>60</v>
      </c>
      <c r="H245" s="9" t="s">
        <v>66</v>
      </c>
      <c r="I245" s="9">
        <v>108</v>
      </c>
      <c r="J245" s="9" t="s">
        <v>57</v>
      </c>
      <c r="K245" s="9">
        <v>5</v>
      </c>
      <c r="L245" s="9" t="s">
        <v>90</v>
      </c>
      <c r="M245" s="10">
        <v>22</v>
      </c>
      <c r="N245" s="9">
        <v>42</v>
      </c>
      <c r="O245" s="9">
        <v>40</v>
      </c>
      <c r="P245" s="10">
        <v>68.387785804799989</v>
      </c>
      <c r="Q245" s="10">
        <v>0</v>
      </c>
      <c r="R245" s="10">
        <v>68.387785804799989</v>
      </c>
      <c r="S245" s="9" t="s">
        <v>67</v>
      </c>
      <c r="T245" s="12">
        <v>45947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120</v>
      </c>
      <c r="AA245" s="8">
        <v>3478.5300000000007</v>
      </c>
      <c r="AB245" s="8">
        <v>3478.5300000000007</v>
      </c>
      <c r="AC245" s="8">
        <v>0</v>
      </c>
      <c r="AD245" s="8">
        <v>3478.5300000000007</v>
      </c>
      <c r="AE245" s="8">
        <v>0</v>
      </c>
      <c r="AF245" s="8">
        <v>0</v>
      </c>
      <c r="AG245" s="1" t="s">
        <v>119</v>
      </c>
      <c r="AH245" s="1" t="s">
        <v>68</v>
      </c>
      <c r="AI245" s="1">
        <v>4</v>
      </c>
      <c r="AJ245" s="3">
        <v>45947</v>
      </c>
      <c r="AK245" s="3">
        <v>45943</v>
      </c>
      <c r="AL245" s="3">
        <v>45937</v>
      </c>
      <c r="AM245" s="3">
        <v>45944</v>
      </c>
      <c r="AN245" s="3">
        <v>45945</v>
      </c>
      <c r="AO245" s="3">
        <v>45945</v>
      </c>
      <c r="AP245" s="3">
        <v>45942</v>
      </c>
      <c r="AQ245" s="3">
        <v>45946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121</v>
      </c>
      <c r="BD245" s="56">
        <v>0</v>
      </c>
    </row>
    <row r="246" spans="1:56" ht="27.75" customHeight="1" x14ac:dyDescent="0.45">
      <c r="A246" s="3">
        <v>45876</v>
      </c>
      <c r="B246" s="14" t="s">
        <v>335</v>
      </c>
      <c r="C246" s="9" t="s">
        <v>107</v>
      </c>
      <c r="D246" s="13" t="s">
        <v>315</v>
      </c>
      <c r="E246" s="9">
        <v>21</v>
      </c>
      <c r="F246" s="9">
        <v>40</v>
      </c>
      <c r="G246" s="9" t="s">
        <v>60</v>
      </c>
      <c r="H246" s="9" t="s">
        <v>66</v>
      </c>
      <c r="I246" s="9">
        <v>108</v>
      </c>
      <c r="J246" s="9" t="s">
        <v>57</v>
      </c>
      <c r="K246" s="9">
        <v>5</v>
      </c>
      <c r="L246" s="9" t="s">
        <v>91</v>
      </c>
      <c r="M246" s="10">
        <v>22</v>
      </c>
      <c r="N246" s="9">
        <v>42</v>
      </c>
      <c r="O246" s="9">
        <v>40</v>
      </c>
      <c r="P246" s="10">
        <v>0</v>
      </c>
      <c r="Q246" s="10">
        <v>0</v>
      </c>
      <c r="R246" s="10">
        <v>0</v>
      </c>
      <c r="S246" s="9" t="s">
        <v>71</v>
      </c>
      <c r="T246" s="12">
        <v>45961</v>
      </c>
      <c r="U246" s="11">
        <v>3000</v>
      </c>
      <c r="V246" s="10">
        <v>3000</v>
      </c>
      <c r="W246" s="10">
        <v>0</v>
      </c>
      <c r="X246" s="10">
        <v>3540</v>
      </c>
      <c r="Y246" s="10">
        <v>0</v>
      </c>
      <c r="Z246" s="9" t="s">
        <v>120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116</v>
      </c>
      <c r="AH246" s="1" t="s">
        <v>68</v>
      </c>
      <c r="AI246" s="1">
        <v>4</v>
      </c>
      <c r="AJ246" s="3">
        <v>45961</v>
      </c>
      <c r="AK246" s="3">
        <v>45957</v>
      </c>
      <c r="AL246" s="3">
        <v>45951</v>
      </c>
      <c r="AM246" s="3">
        <v>45958</v>
      </c>
      <c r="AN246" s="3">
        <v>45959</v>
      </c>
      <c r="AO246" s="3">
        <v>45959</v>
      </c>
      <c r="AP246" s="3">
        <v>45956</v>
      </c>
      <c r="AQ246" s="3">
        <v>45960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121</v>
      </c>
      <c r="BD246" s="56">
        <v>0</v>
      </c>
    </row>
    <row r="247" spans="1:56" ht="27.75" customHeight="1" x14ac:dyDescent="0.45">
      <c r="A247" s="3">
        <v>45911</v>
      </c>
      <c r="B247" s="14" t="s">
        <v>536</v>
      </c>
      <c r="C247" s="9" t="s">
        <v>107</v>
      </c>
      <c r="D247" s="13" t="s">
        <v>537</v>
      </c>
      <c r="E247" s="9">
        <v>21</v>
      </c>
      <c r="F247" s="9">
        <v>40</v>
      </c>
      <c r="G247" s="9" t="s">
        <v>60</v>
      </c>
      <c r="H247" s="9" t="s">
        <v>66</v>
      </c>
      <c r="I247" s="9">
        <v>108</v>
      </c>
      <c r="J247" s="9" t="s">
        <v>57</v>
      </c>
      <c r="K247" s="9">
        <v>5</v>
      </c>
      <c r="L247" s="9" t="s">
        <v>90</v>
      </c>
      <c r="M247" s="10">
        <v>22</v>
      </c>
      <c r="N247" s="9">
        <v>42</v>
      </c>
      <c r="O247" s="9">
        <v>40</v>
      </c>
      <c r="P247" s="10">
        <v>68.387785804799989</v>
      </c>
      <c r="Q247" s="10">
        <v>0</v>
      </c>
      <c r="R247" s="10">
        <v>68.387785804799989</v>
      </c>
      <c r="S247" s="9" t="s">
        <v>67</v>
      </c>
      <c r="T247" s="12">
        <v>45961</v>
      </c>
      <c r="U247" s="11">
        <v>3000</v>
      </c>
      <c r="V247" s="10">
        <v>0</v>
      </c>
      <c r="W247" s="10">
        <v>3000</v>
      </c>
      <c r="X247" s="10">
        <v>0</v>
      </c>
      <c r="Y247" s="10">
        <v>3150</v>
      </c>
      <c r="Z247" s="9" t="s">
        <v>120</v>
      </c>
      <c r="AA247" s="8">
        <v>3478.5300000000007</v>
      </c>
      <c r="AB247" s="8">
        <v>3478.5300000000007</v>
      </c>
      <c r="AC247" s="8">
        <v>0</v>
      </c>
      <c r="AD247" s="8">
        <v>3478.5300000000007</v>
      </c>
      <c r="AE247" s="8">
        <v>0</v>
      </c>
      <c r="AF247" s="8">
        <v>0</v>
      </c>
      <c r="AG247" s="1" t="s">
        <v>116</v>
      </c>
      <c r="AH247" s="1" t="s">
        <v>68</v>
      </c>
      <c r="AI247" s="1">
        <v>4</v>
      </c>
      <c r="AJ247" s="3">
        <v>45961</v>
      </c>
      <c r="AK247" s="3">
        <v>45957</v>
      </c>
      <c r="AL247" s="3">
        <v>45951</v>
      </c>
      <c r="AM247" s="3">
        <v>45958</v>
      </c>
      <c r="AN247" s="3">
        <v>45959</v>
      </c>
      <c r="AO247" s="3">
        <v>45959</v>
      </c>
      <c r="AP247" s="3">
        <v>45956</v>
      </c>
      <c r="AQ247" s="3">
        <v>45960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121</v>
      </c>
      <c r="BD247" s="56">
        <v>0</v>
      </c>
    </row>
    <row r="248" spans="1:56" ht="27.75" customHeight="1" x14ac:dyDescent="0.45">
      <c r="A248" s="3">
        <v>45920</v>
      </c>
      <c r="B248" s="14" t="s">
        <v>681</v>
      </c>
      <c r="C248" s="9" t="s">
        <v>111</v>
      </c>
      <c r="D248" s="13" t="s">
        <v>642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91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45926</v>
      </c>
      <c r="U248" s="11">
        <v>10000</v>
      </c>
      <c r="V248" s="10">
        <v>0</v>
      </c>
      <c r="W248" s="10">
        <v>10000</v>
      </c>
      <c r="X248" s="10">
        <v>6219</v>
      </c>
      <c r="Y248" s="10">
        <v>3970.05</v>
      </c>
      <c r="Z248" s="9" t="s">
        <v>120</v>
      </c>
      <c r="AA248" s="8">
        <v>4270.543084500001</v>
      </c>
      <c r="AB248" s="8">
        <v>4270.543084500001</v>
      </c>
      <c r="AC248" s="8">
        <v>0</v>
      </c>
      <c r="AD248" s="8">
        <v>4270.543084500001</v>
      </c>
      <c r="AE248" s="8">
        <v>0</v>
      </c>
      <c r="AF248" s="8">
        <v>0</v>
      </c>
      <c r="AG248" s="1" t="s">
        <v>116</v>
      </c>
      <c r="AH248" s="1" t="s">
        <v>68</v>
      </c>
      <c r="AI248" s="1">
        <v>4</v>
      </c>
      <c r="AJ248" s="3">
        <v>45926</v>
      </c>
      <c r="AK248" s="3">
        <v>45922</v>
      </c>
      <c r="AL248" s="3">
        <v>45916</v>
      </c>
      <c r="AM248" s="3">
        <v>45923</v>
      </c>
      <c r="AN248" s="3">
        <v>45924</v>
      </c>
      <c r="AO248" s="3">
        <v>45924</v>
      </c>
      <c r="AP248" s="3">
        <v>45921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121</v>
      </c>
      <c r="BD248" s="56">
        <v>0</v>
      </c>
    </row>
    <row r="249" spans="1:56" ht="27.75" customHeight="1" x14ac:dyDescent="0.45">
      <c r="A249" s="3">
        <v>45920</v>
      </c>
      <c r="B249" s="14" t="s">
        <v>681</v>
      </c>
      <c r="C249" s="9" t="s">
        <v>111</v>
      </c>
      <c r="D249" s="13" t="s">
        <v>643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91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67</v>
      </c>
      <c r="T249" s="12">
        <v>45926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120</v>
      </c>
      <c r="AA249" s="8">
        <v>5378.4500000000007</v>
      </c>
      <c r="AB249" s="8">
        <v>5378.4500000000007</v>
      </c>
      <c r="AC249" s="8">
        <v>0</v>
      </c>
      <c r="AD249" s="8">
        <v>5378.4500000000007</v>
      </c>
      <c r="AE249" s="8">
        <v>0</v>
      </c>
      <c r="AF249" s="8">
        <v>0</v>
      </c>
      <c r="AG249" s="1" t="s">
        <v>61</v>
      </c>
      <c r="AH249" s="1" t="s">
        <v>68</v>
      </c>
      <c r="AI249" s="1">
        <v>4</v>
      </c>
      <c r="AJ249" s="3">
        <v>45926</v>
      </c>
      <c r="AK249" s="3">
        <v>45922</v>
      </c>
      <c r="AL249" s="3">
        <v>45916</v>
      </c>
      <c r="AM249" s="3">
        <v>45923</v>
      </c>
      <c r="AN249" s="3">
        <v>45924</v>
      </c>
      <c r="AO249" s="3">
        <v>45924</v>
      </c>
      <c r="AP249" s="3">
        <v>45921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121</v>
      </c>
      <c r="BD249" s="56">
        <v>0</v>
      </c>
    </row>
    <row r="250" spans="1:56" ht="27.75" customHeight="1" x14ac:dyDescent="0.45">
      <c r="A250" s="3">
        <v>45922</v>
      </c>
      <c r="B250" s="14" t="s">
        <v>682</v>
      </c>
      <c r="C250" s="9" t="s">
        <v>618</v>
      </c>
      <c r="D250" s="13" t="s">
        <v>683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91</v>
      </c>
      <c r="M250" s="10">
        <v>22</v>
      </c>
      <c r="N250" s="9">
        <v>40</v>
      </c>
      <c r="O250" s="9">
        <v>40</v>
      </c>
      <c r="P250" s="10">
        <v>108.55204095999999</v>
      </c>
      <c r="Q250" s="10">
        <v>0</v>
      </c>
      <c r="R250" s="10">
        <v>108.55204095999999</v>
      </c>
      <c r="S250" s="9" t="s">
        <v>71</v>
      </c>
      <c r="T250" s="12">
        <v>45930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120</v>
      </c>
      <c r="AA250" s="8">
        <v>5378.4500000000007</v>
      </c>
      <c r="AB250" s="8">
        <v>5378.4500000000007</v>
      </c>
      <c r="AC250" s="8">
        <v>0</v>
      </c>
      <c r="AD250" s="8">
        <v>5378.4500000000007</v>
      </c>
      <c r="AE250" s="8">
        <v>0</v>
      </c>
      <c r="AF250" s="8">
        <v>0</v>
      </c>
      <c r="AG250" s="1" t="s">
        <v>116</v>
      </c>
      <c r="AH250" s="1" t="s">
        <v>68</v>
      </c>
      <c r="AI250" s="1">
        <v>4</v>
      </c>
      <c r="AJ250" s="3">
        <v>45930</v>
      </c>
      <c r="AK250" s="3">
        <v>45926</v>
      </c>
      <c r="AL250" s="3">
        <v>45920</v>
      </c>
      <c r="AM250" s="3">
        <v>45927</v>
      </c>
      <c r="AN250" s="3">
        <v>45928</v>
      </c>
      <c r="AO250" s="3">
        <v>45928</v>
      </c>
      <c r="AP250" s="3">
        <v>45925</v>
      </c>
      <c r="AQ250" s="3">
        <v>45929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121</v>
      </c>
      <c r="BD250" s="56">
        <v>0</v>
      </c>
    </row>
    <row r="251" spans="1:56" ht="27.75" customHeight="1" x14ac:dyDescent="0.45">
      <c r="A251" s="3">
        <v>45922</v>
      </c>
      <c r="B251" s="14" t="s">
        <v>682</v>
      </c>
      <c r="C251" s="9" t="s">
        <v>618</v>
      </c>
      <c r="D251" s="13" t="s">
        <v>684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91</v>
      </c>
      <c r="M251" s="10">
        <v>22</v>
      </c>
      <c r="N251" s="9">
        <v>40</v>
      </c>
      <c r="O251" s="9">
        <v>40</v>
      </c>
      <c r="P251" s="10">
        <v>108.55204095999999</v>
      </c>
      <c r="Q251" s="10">
        <v>0</v>
      </c>
      <c r="R251" s="10">
        <v>108.55204095999999</v>
      </c>
      <c r="S251" s="9" t="s">
        <v>71</v>
      </c>
      <c r="T251" s="12">
        <v>45930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120</v>
      </c>
      <c r="AA251" s="8">
        <v>5378.4500000000007</v>
      </c>
      <c r="AB251" s="8">
        <v>5378.4500000000007</v>
      </c>
      <c r="AC251" s="8">
        <v>0</v>
      </c>
      <c r="AD251" s="8">
        <v>5378.4500000000007</v>
      </c>
      <c r="AE251" s="8">
        <v>0</v>
      </c>
      <c r="AF251" s="8">
        <v>0</v>
      </c>
      <c r="AG251" s="1" t="s">
        <v>116</v>
      </c>
      <c r="AH251" s="1" t="s">
        <v>68</v>
      </c>
      <c r="AI251" s="1">
        <v>4</v>
      </c>
      <c r="AJ251" s="3">
        <v>45930</v>
      </c>
      <c r="AK251" s="3">
        <v>45926</v>
      </c>
      <c r="AL251" s="3">
        <v>45920</v>
      </c>
      <c r="AM251" s="3">
        <v>45927</v>
      </c>
      <c r="AN251" s="3">
        <v>45928</v>
      </c>
      <c r="AO251" s="3">
        <v>45928</v>
      </c>
      <c r="AP251" s="3">
        <v>45925</v>
      </c>
      <c r="AQ251" s="3">
        <v>45929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121</v>
      </c>
      <c r="BD251" s="56">
        <v>0</v>
      </c>
    </row>
    <row r="252" spans="1:56" ht="27.75" customHeight="1" x14ac:dyDescent="0.45">
      <c r="A252" s="3" t="s">
        <v>135</v>
      </c>
      <c r="B252" s="14" t="s">
        <v>135</v>
      </c>
      <c r="C252" s="9" t="s">
        <v>111</v>
      </c>
      <c r="D252" s="13" t="s">
        <v>61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91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67</v>
      </c>
      <c r="T252" s="12" t="s">
        <v>63</v>
      </c>
      <c r="U252" s="11">
        <v>200000</v>
      </c>
      <c r="V252" s="10">
        <v>0</v>
      </c>
      <c r="W252" s="10">
        <v>200000</v>
      </c>
      <c r="X252" s="10">
        <v>0</v>
      </c>
      <c r="Y252" s="10">
        <v>210000</v>
      </c>
      <c r="Z252" s="9" t="s">
        <v>120</v>
      </c>
      <c r="AA252" s="8">
        <v>215138.00000000003</v>
      </c>
      <c r="AB252" s="8">
        <v>215138.00000000003</v>
      </c>
      <c r="AC252" s="8">
        <v>0</v>
      </c>
      <c r="AD252" s="8">
        <v>215138.00000000003</v>
      </c>
      <c r="AE252" s="8">
        <v>0</v>
      </c>
      <c r="AF252" s="8">
        <v>0</v>
      </c>
      <c r="AG252" s="1" t="s">
        <v>116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121</v>
      </c>
      <c r="BD252" s="56">
        <v>0</v>
      </c>
    </row>
    <row r="253" spans="1:56" ht="27.75" customHeight="1" x14ac:dyDescent="0.45">
      <c r="A253" s="3">
        <v>45631</v>
      </c>
      <c r="B253" s="14" t="s">
        <v>203</v>
      </c>
      <c r="C253" s="9" t="s">
        <v>109</v>
      </c>
      <c r="D253" s="13" t="s">
        <v>144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92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110</v>
      </c>
      <c r="T253" s="12" t="s">
        <v>63</v>
      </c>
      <c r="U253" s="11">
        <v>16000</v>
      </c>
      <c r="V253" s="10">
        <v>0</v>
      </c>
      <c r="W253" s="10">
        <v>16000</v>
      </c>
      <c r="X253" s="10">
        <v>0</v>
      </c>
      <c r="Y253" s="10">
        <v>16800</v>
      </c>
      <c r="Z253" s="9" t="s">
        <v>120</v>
      </c>
      <c r="AA253" s="8">
        <v>17211.04</v>
      </c>
      <c r="AB253" s="8">
        <v>17211.04</v>
      </c>
      <c r="AC253" s="8">
        <v>0</v>
      </c>
      <c r="AD253" s="8">
        <v>17211.04</v>
      </c>
      <c r="AE253" s="8">
        <v>0</v>
      </c>
      <c r="AF253" s="8">
        <v>0</v>
      </c>
      <c r="AG253" s="1" t="s">
        <v>116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 t="s">
        <v>218</v>
      </c>
      <c r="AZ253" s="2">
        <v>0</v>
      </c>
      <c r="BA253" s="2">
        <v>0</v>
      </c>
      <c r="BB253" s="2">
        <v>0</v>
      </c>
      <c r="BC253" s="1" t="s">
        <v>121</v>
      </c>
      <c r="BD253" s="56">
        <v>0</v>
      </c>
    </row>
    <row r="254" spans="1:56" ht="27.75" customHeight="1" x14ac:dyDescent="0.45">
      <c r="A254" s="3">
        <v>45631</v>
      </c>
      <c r="B254" s="14" t="s">
        <v>202</v>
      </c>
      <c r="C254" s="9" t="s">
        <v>109</v>
      </c>
      <c r="D254" s="13" t="s">
        <v>144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92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110</v>
      </c>
      <c r="T254" s="12" t="s">
        <v>63</v>
      </c>
      <c r="U254" s="11">
        <v>9000</v>
      </c>
      <c r="V254" s="10">
        <v>0</v>
      </c>
      <c r="W254" s="10">
        <v>9000</v>
      </c>
      <c r="X254" s="10">
        <v>0</v>
      </c>
      <c r="Y254" s="10">
        <v>9450</v>
      </c>
      <c r="Z254" s="9" t="s">
        <v>120</v>
      </c>
      <c r="AA254" s="8">
        <v>9681.2100000000009</v>
      </c>
      <c r="AB254" s="8">
        <v>9681.2100000000009</v>
      </c>
      <c r="AC254" s="8">
        <v>0</v>
      </c>
      <c r="AD254" s="8">
        <v>9681.2100000000009</v>
      </c>
      <c r="AE254" s="8">
        <v>0</v>
      </c>
      <c r="AF254" s="8">
        <v>0</v>
      </c>
      <c r="AG254" s="1" t="s">
        <v>116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 t="s">
        <v>217</v>
      </c>
      <c r="AZ254" s="2">
        <v>0</v>
      </c>
      <c r="BA254" s="2">
        <v>0</v>
      </c>
      <c r="BB254" s="2">
        <v>0</v>
      </c>
      <c r="BC254" s="1" t="s">
        <v>121</v>
      </c>
      <c r="BD254" s="56">
        <v>0</v>
      </c>
    </row>
    <row r="255" spans="1:56" ht="27.75" customHeight="1" x14ac:dyDescent="0.45">
      <c r="A255" s="3">
        <v>45896</v>
      </c>
      <c r="B255" s="14" t="s">
        <v>400</v>
      </c>
      <c r="C255" s="9" t="s">
        <v>107</v>
      </c>
      <c r="D255" s="13" t="s">
        <v>401</v>
      </c>
      <c r="E255" s="9">
        <v>21</v>
      </c>
      <c r="F255" s="9">
        <v>38</v>
      </c>
      <c r="G255" s="9" t="s">
        <v>60</v>
      </c>
      <c r="H255" s="9" t="s">
        <v>66</v>
      </c>
      <c r="I255" s="9">
        <v>102</v>
      </c>
      <c r="J255" s="9" t="s">
        <v>57</v>
      </c>
      <c r="K255" s="9">
        <v>5</v>
      </c>
      <c r="L255" s="9" t="s">
        <v>90</v>
      </c>
      <c r="M255" s="10">
        <v>22</v>
      </c>
      <c r="N255" s="9">
        <v>40</v>
      </c>
      <c r="O255" s="9">
        <v>40</v>
      </c>
      <c r="P255" s="10">
        <v>65.13122457599998</v>
      </c>
      <c r="Q255" s="10">
        <v>0</v>
      </c>
      <c r="R255" s="10">
        <v>65.13122457599998</v>
      </c>
      <c r="S255" s="9" t="s">
        <v>67</v>
      </c>
      <c r="T255" s="12" t="s">
        <v>63</v>
      </c>
      <c r="U255" s="11">
        <v>3000</v>
      </c>
      <c r="V255" s="10">
        <v>0</v>
      </c>
      <c r="W255" s="10">
        <v>3000</v>
      </c>
      <c r="X255" s="10">
        <v>0</v>
      </c>
      <c r="Y255" s="10">
        <v>3150</v>
      </c>
      <c r="Z255" s="9" t="s">
        <v>120</v>
      </c>
      <c r="AA255" s="8">
        <v>3310.89</v>
      </c>
      <c r="AB255" s="8">
        <v>3310.89</v>
      </c>
      <c r="AC255" s="8">
        <v>0</v>
      </c>
      <c r="AD255" s="8">
        <v>3310.89</v>
      </c>
      <c r="AE255" s="8">
        <v>0</v>
      </c>
      <c r="AF255" s="8">
        <v>0</v>
      </c>
      <c r="AG255" s="1" t="s">
        <v>116</v>
      </c>
      <c r="AH255" s="1" t="s">
        <v>68</v>
      </c>
      <c r="AI255" s="1">
        <v>4</v>
      </c>
      <c r="AJ255" s="3" t="s">
        <v>63</v>
      </c>
      <c r="AK255" s="3" t="e">
        <v>#VALUE!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121</v>
      </c>
      <c r="BD255" s="56">
        <v>0</v>
      </c>
    </row>
    <row r="256" spans="1:56" ht="27.75" customHeight="1" x14ac:dyDescent="0.45">
      <c r="A256" s="3">
        <v>45896</v>
      </c>
      <c r="B256" s="14" t="s">
        <v>402</v>
      </c>
      <c r="C256" s="9" t="s">
        <v>107</v>
      </c>
      <c r="D256" s="13" t="s">
        <v>313</v>
      </c>
      <c r="E256" s="9">
        <v>21</v>
      </c>
      <c r="F256" s="9">
        <v>38</v>
      </c>
      <c r="G256" s="9" t="s">
        <v>60</v>
      </c>
      <c r="H256" s="9" t="s">
        <v>66</v>
      </c>
      <c r="I256" s="9">
        <v>102</v>
      </c>
      <c r="J256" s="9" t="s">
        <v>57</v>
      </c>
      <c r="K256" s="9">
        <v>5</v>
      </c>
      <c r="L256" s="9" t="s">
        <v>90</v>
      </c>
      <c r="M256" s="10">
        <v>22</v>
      </c>
      <c r="N256" s="9">
        <v>40</v>
      </c>
      <c r="O256" s="9">
        <v>40</v>
      </c>
      <c r="P256" s="10">
        <v>108.55204095999999</v>
      </c>
      <c r="Q256" s="10">
        <v>0</v>
      </c>
      <c r="R256" s="10">
        <v>108.55204095999999</v>
      </c>
      <c r="S256" s="9" t="s">
        <v>67</v>
      </c>
      <c r="T256" s="12" t="s">
        <v>63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120</v>
      </c>
      <c r="AA256" s="8">
        <v>5518.15</v>
      </c>
      <c r="AB256" s="8">
        <v>5518.15</v>
      </c>
      <c r="AC256" s="8">
        <v>0</v>
      </c>
      <c r="AD256" s="8">
        <v>5518.15</v>
      </c>
      <c r="AE256" s="8">
        <v>0</v>
      </c>
      <c r="AF256" s="8">
        <v>0</v>
      </c>
      <c r="AG256" s="1" t="s">
        <v>116</v>
      </c>
      <c r="AH256" s="1" t="s">
        <v>68</v>
      </c>
      <c r="AI256" s="1">
        <v>4</v>
      </c>
      <c r="AJ256" s="3" t="s">
        <v>63</v>
      </c>
      <c r="AK256" s="3" t="e">
        <v>#VALUE!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 t="e">
        <v>#VALUE!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121</v>
      </c>
      <c r="BD256" s="56">
        <v>0</v>
      </c>
    </row>
    <row r="257" spans="1:56" ht="27.75" customHeight="1" x14ac:dyDescent="0.45">
      <c r="A257" s="3">
        <v>45896</v>
      </c>
      <c r="B257" s="14" t="s">
        <v>403</v>
      </c>
      <c r="C257" s="9" t="s">
        <v>107</v>
      </c>
      <c r="D257" s="13" t="s">
        <v>404</v>
      </c>
      <c r="E257" s="9">
        <v>21</v>
      </c>
      <c r="F257" s="9">
        <v>38</v>
      </c>
      <c r="G257" s="9" t="s">
        <v>60</v>
      </c>
      <c r="H257" s="9" t="s">
        <v>66</v>
      </c>
      <c r="I257" s="9">
        <v>102</v>
      </c>
      <c r="J257" s="9" t="s">
        <v>57</v>
      </c>
      <c r="K257" s="9">
        <v>5</v>
      </c>
      <c r="L257" s="9" t="s">
        <v>90</v>
      </c>
      <c r="M257" s="10">
        <v>22</v>
      </c>
      <c r="N257" s="9">
        <v>40</v>
      </c>
      <c r="O257" s="9">
        <v>40</v>
      </c>
      <c r="P257" s="10">
        <v>65.13122457599998</v>
      </c>
      <c r="Q257" s="10">
        <v>0</v>
      </c>
      <c r="R257" s="10">
        <v>65.13122457599998</v>
      </c>
      <c r="S257" s="9" t="s">
        <v>67</v>
      </c>
      <c r="T257" s="12" t="s">
        <v>63</v>
      </c>
      <c r="U257" s="11">
        <v>3000</v>
      </c>
      <c r="V257" s="10">
        <v>0</v>
      </c>
      <c r="W257" s="10">
        <v>3000</v>
      </c>
      <c r="X257" s="10">
        <v>0</v>
      </c>
      <c r="Y257" s="10">
        <v>3150</v>
      </c>
      <c r="Z257" s="9" t="s">
        <v>120</v>
      </c>
      <c r="AA257" s="8">
        <v>3310.89</v>
      </c>
      <c r="AB257" s="8">
        <v>3310.89</v>
      </c>
      <c r="AC257" s="8">
        <v>0</v>
      </c>
      <c r="AD257" s="8">
        <v>3310.89</v>
      </c>
      <c r="AE257" s="8">
        <v>0</v>
      </c>
      <c r="AF257" s="8">
        <v>0</v>
      </c>
      <c r="AG257" s="1" t="s">
        <v>116</v>
      </c>
      <c r="AH257" s="1" t="s">
        <v>68</v>
      </c>
      <c r="AI257" s="1">
        <v>4</v>
      </c>
      <c r="AJ257" s="3" t="s">
        <v>63</v>
      </c>
      <c r="AK257" s="3" t="e">
        <v>#VALUE!</v>
      </c>
      <c r="AL257" s="3" t="e">
        <v>#VALUE!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121</v>
      </c>
      <c r="BD257" s="56">
        <v>0</v>
      </c>
    </row>
    <row r="258" spans="1:56" ht="27.75" customHeight="1" x14ac:dyDescent="0.45">
      <c r="A258" s="3">
        <v>45876</v>
      </c>
      <c r="B258" s="14" t="s">
        <v>337</v>
      </c>
      <c r="C258" s="9" t="s">
        <v>107</v>
      </c>
      <c r="D258" s="13" t="s">
        <v>317</v>
      </c>
      <c r="E258" s="9">
        <v>21</v>
      </c>
      <c r="F258" s="9">
        <v>40</v>
      </c>
      <c r="G258" s="9" t="s">
        <v>60</v>
      </c>
      <c r="H258" s="9" t="s">
        <v>66</v>
      </c>
      <c r="I258" s="9">
        <v>108</v>
      </c>
      <c r="J258" s="9" t="s">
        <v>57</v>
      </c>
      <c r="K258" s="9">
        <v>5</v>
      </c>
      <c r="L258" s="9" t="s">
        <v>91</v>
      </c>
      <c r="M258" s="10">
        <v>22</v>
      </c>
      <c r="N258" s="9">
        <v>42</v>
      </c>
      <c r="O258" s="9">
        <v>40</v>
      </c>
      <c r="P258" s="10">
        <v>113.97964300799998</v>
      </c>
      <c r="Q258" s="10">
        <v>0</v>
      </c>
      <c r="R258" s="10">
        <v>113.97964300799998</v>
      </c>
      <c r="S258" s="9" t="s">
        <v>71</v>
      </c>
      <c r="T258" s="12" t="s">
        <v>63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120</v>
      </c>
      <c r="AA258" s="8">
        <v>5797.55</v>
      </c>
      <c r="AB258" s="8">
        <v>5797.55</v>
      </c>
      <c r="AC258" s="8">
        <v>0</v>
      </c>
      <c r="AD258" s="8">
        <v>5797.55</v>
      </c>
      <c r="AE258" s="8">
        <v>0</v>
      </c>
      <c r="AF258" s="8">
        <v>0</v>
      </c>
      <c r="AG258" s="1" t="s">
        <v>116</v>
      </c>
      <c r="AH258" s="1" t="s">
        <v>68</v>
      </c>
      <c r="AI258" s="1">
        <v>4</v>
      </c>
      <c r="AJ258" s="3" t="s">
        <v>63</v>
      </c>
      <c r="AK258" s="3" t="e">
        <v>#VALUE!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121</v>
      </c>
      <c r="BD258" s="56">
        <v>0</v>
      </c>
    </row>
    <row r="259" spans="1:56" ht="27.75" customHeight="1" x14ac:dyDescent="0.45">
      <c r="A259" s="3">
        <v>45911</v>
      </c>
      <c r="B259" s="14" t="s">
        <v>532</v>
      </c>
      <c r="C259" s="9" t="s">
        <v>107</v>
      </c>
      <c r="D259" s="13" t="s">
        <v>533</v>
      </c>
      <c r="E259" s="9">
        <v>21</v>
      </c>
      <c r="F259" s="9">
        <v>38</v>
      </c>
      <c r="G259" s="9" t="s">
        <v>60</v>
      </c>
      <c r="H259" s="9" t="s">
        <v>66</v>
      </c>
      <c r="I259" s="9">
        <v>102</v>
      </c>
      <c r="J259" s="9" t="s">
        <v>57</v>
      </c>
      <c r="K259" s="9">
        <v>5</v>
      </c>
      <c r="L259" s="9" t="s">
        <v>91</v>
      </c>
      <c r="M259" s="10">
        <v>22</v>
      </c>
      <c r="N259" s="9">
        <v>40</v>
      </c>
      <c r="O259" s="9">
        <v>40</v>
      </c>
      <c r="P259" s="10">
        <v>65.13122457599998</v>
      </c>
      <c r="Q259" s="10">
        <v>0</v>
      </c>
      <c r="R259" s="10">
        <v>65.13122457599998</v>
      </c>
      <c r="S259" s="9" t="s">
        <v>67</v>
      </c>
      <c r="T259" s="12" t="s">
        <v>63</v>
      </c>
      <c r="U259" s="11">
        <v>3000</v>
      </c>
      <c r="V259" s="10">
        <v>0</v>
      </c>
      <c r="W259" s="10">
        <v>3000</v>
      </c>
      <c r="X259" s="10">
        <v>0</v>
      </c>
      <c r="Y259" s="10">
        <v>3150</v>
      </c>
      <c r="Z259" s="9" t="s">
        <v>120</v>
      </c>
      <c r="AA259" s="8">
        <v>3310.89</v>
      </c>
      <c r="AB259" s="8">
        <v>3310.89</v>
      </c>
      <c r="AC259" s="8">
        <v>0</v>
      </c>
      <c r="AD259" s="8">
        <v>3310.89</v>
      </c>
      <c r="AE259" s="8">
        <v>0</v>
      </c>
      <c r="AF259" s="8">
        <v>0</v>
      </c>
      <c r="AG259" s="1" t="s">
        <v>116</v>
      </c>
      <c r="AH259" s="1" t="s">
        <v>68</v>
      </c>
      <c r="AI259" s="1">
        <v>4</v>
      </c>
      <c r="AJ259" s="3" t="s">
        <v>63</v>
      </c>
      <c r="AK259" s="3" t="e">
        <v>#VALUE!</v>
      </c>
      <c r="AL259" s="3" t="e">
        <v>#VALUE!</v>
      </c>
      <c r="AM259" s="3" t="e">
        <v>#VALUE!</v>
      </c>
      <c r="AN259" s="3" t="e">
        <v>#VALUE!</v>
      </c>
      <c r="AO259" s="3" t="e">
        <v>#VALUE!</v>
      </c>
      <c r="AP259" s="3" t="e">
        <v>#VALUE!</v>
      </c>
      <c r="AQ259" s="3" t="e">
        <v>#VALUE!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121</v>
      </c>
      <c r="BD259" s="56">
        <v>0</v>
      </c>
    </row>
    <row r="260" spans="1:56" ht="27.75" customHeight="1" x14ac:dyDescent="0.45">
      <c r="A260" s="3">
        <v>45911</v>
      </c>
      <c r="B260" s="14" t="s">
        <v>534</v>
      </c>
      <c r="C260" s="9" t="s">
        <v>107</v>
      </c>
      <c r="D260" s="13" t="s">
        <v>535</v>
      </c>
      <c r="E260" s="9">
        <v>21</v>
      </c>
      <c r="F260" s="9">
        <v>40</v>
      </c>
      <c r="G260" s="9" t="s">
        <v>60</v>
      </c>
      <c r="H260" s="9" t="s">
        <v>66</v>
      </c>
      <c r="I260" s="9">
        <v>108</v>
      </c>
      <c r="J260" s="9" t="s">
        <v>57</v>
      </c>
      <c r="K260" s="9">
        <v>5</v>
      </c>
      <c r="L260" s="9" t="s">
        <v>90</v>
      </c>
      <c r="M260" s="10">
        <v>22</v>
      </c>
      <c r="N260" s="9">
        <v>42</v>
      </c>
      <c r="O260" s="9">
        <v>40</v>
      </c>
      <c r="P260" s="10">
        <v>68.387785804799989</v>
      </c>
      <c r="Q260" s="10">
        <v>0</v>
      </c>
      <c r="R260" s="10">
        <v>68.387785804799989</v>
      </c>
      <c r="S260" s="9" t="s">
        <v>67</v>
      </c>
      <c r="T260" s="12" t="s">
        <v>63</v>
      </c>
      <c r="U260" s="11">
        <v>3000</v>
      </c>
      <c r="V260" s="10">
        <v>0</v>
      </c>
      <c r="W260" s="10">
        <v>3000</v>
      </c>
      <c r="X260" s="10">
        <v>0</v>
      </c>
      <c r="Y260" s="10">
        <v>3150</v>
      </c>
      <c r="Z260" s="9" t="s">
        <v>120</v>
      </c>
      <c r="AA260" s="8">
        <v>3478.5300000000007</v>
      </c>
      <c r="AB260" s="8">
        <v>3478.5300000000007</v>
      </c>
      <c r="AC260" s="8">
        <v>0</v>
      </c>
      <c r="AD260" s="8">
        <v>3478.5300000000007</v>
      </c>
      <c r="AE260" s="8">
        <v>0</v>
      </c>
      <c r="AF260" s="8">
        <v>0</v>
      </c>
      <c r="AG260" s="1" t="s">
        <v>116</v>
      </c>
      <c r="AH260" s="1" t="s">
        <v>68</v>
      </c>
      <c r="AI260" s="1">
        <v>4</v>
      </c>
      <c r="AJ260" s="3" t="s">
        <v>63</v>
      </c>
      <c r="AK260" s="3" t="e">
        <v>#VALUE!</v>
      </c>
      <c r="AL260" s="3" t="e">
        <v>#VALUE!</v>
      </c>
      <c r="AM260" s="3" t="e">
        <v>#VALUE!</v>
      </c>
      <c r="AN260" s="3" t="e">
        <v>#VALUE!</v>
      </c>
      <c r="AO260" s="3" t="e">
        <v>#VALUE!</v>
      </c>
      <c r="AP260" s="3" t="e">
        <v>#VALUE!</v>
      </c>
      <c r="AQ260" s="3" t="e">
        <v>#VALUE!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121</v>
      </c>
      <c r="BD260" s="56">
        <v>0</v>
      </c>
    </row>
    <row r="261" spans="1:56" ht="27.75" customHeight="1" x14ac:dyDescent="0.45">
      <c r="A261" s="3" t="s">
        <v>135</v>
      </c>
      <c r="B261" s="14" t="s">
        <v>135</v>
      </c>
      <c r="C261" s="9" t="s">
        <v>109</v>
      </c>
      <c r="D261" s="13" t="s">
        <v>144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92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110</v>
      </c>
      <c r="T261" s="12" t="s">
        <v>63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120</v>
      </c>
      <c r="AA261" s="8">
        <v>10756.900000000001</v>
      </c>
      <c r="AB261" s="8">
        <v>10756.900000000001</v>
      </c>
      <c r="AC261" s="8">
        <v>0</v>
      </c>
      <c r="AD261" s="8">
        <v>10756.900000000001</v>
      </c>
      <c r="AE261" s="8">
        <v>0</v>
      </c>
      <c r="AF261" s="8">
        <v>0</v>
      </c>
      <c r="AG261" s="1" t="s">
        <v>116</v>
      </c>
      <c r="AH261" s="1" t="s">
        <v>68</v>
      </c>
      <c r="AI261" s="1">
        <v>4</v>
      </c>
      <c r="AJ261" s="3" t="s">
        <v>63</v>
      </c>
      <c r="AK261" s="3" t="e">
        <v>#VALUE!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121</v>
      </c>
      <c r="BD261" s="56">
        <v>0</v>
      </c>
    </row>
    <row r="262" spans="1:56" ht="27.75" customHeight="1" x14ac:dyDescent="0.45">
      <c r="A262" s="3">
        <v>45854</v>
      </c>
      <c r="B262" s="14" t="s">
        <v>297</v>
      </c>
      <c r="C262" s="9" t="s">
        <v>79</v>
      </c>
      <c r="D262" s="13" t="s">
        <v>298</v>
      </c>
      <c r="E262" s="9">
        <v>21</v>
      </c>
      <c r="F262" s="9">
        <v>38</v>
      </c>
      <c r="G262" s="9" t="s">
        <v>60</v>
      </c>
      <c r="H262" s="9" t="s">
        <v>76</v>
      </c>
      <c r="I262" s="9">
        <v>102</v>
      </c>
      <c r="J262" s="9" t="s">
        <v>57</v>
      </c>
      <c r="K262" s="9">
        <v>5</v>
      </c>
      <c r="L262" s="9" t="s">
        <v>91</v>
      </c>
      <c r="M262" s="10">
        <v>22</v>
      </c>
      <c r="N262" s="9">
        <v>40</v>
      </c>
      <c r="O262" s="9">
        <v>40</v>
      </c>
      <c r="P262" s="10">
        <v>65.13122457599998</v>
      </c>
      <c r="Q262" s="10">
        <v>0</v>
      </c>
      <c r="R262" s="10">
        <v>65.13122457599998</v>
      </c>
      <c r="S262" s="9" t="s">
        <v>67</v>
      </c>
      <c r="T262" s="12" t="s">
        <v>63</v>
      </c>
      <c r="U262" s="11">
        <v>3000</v>
      </c>
      <c r="V262" s="10">
        <v>0</v>
      </c>
      <c r="W262" s="10">
        <v>3000</v>
      </c>
      <c r="X262" s="10">
        <v>0</v>
      </c>
      <c r="Y262" s="10">
        <v>3150</v>
      </c>
      <c r="Z262" s="9" t="s">
        <v>120</v>
      </c>
      <c r="AA262" s="8">
        <v>3310.89</v>
      </c>
      <c r="AB262" s="8">
        <v>3310.89</v>
      </c>
      <c r="AC262" s="8">
        <v>0</v>
      </c>
      <c r="AD262" s="8">
        <v>0</v>
      </c>
      <c r="AE262" s="8">
        <v>3310.89</v>
      </c>
      <c r="AF262" s="8">
        <v>0</v>
      </c>
      <c r="AG262" s="1" t="s">
        <v>115</v>
      </c>
      <c r="AH262" s="1" t="s">
        <v>68</v>
      </c>
      <c r="AI262" s="1">
        <v>4</v>
      </c>
      <c r="AJ262" s="3" t="s">
        <v>63</v>
      </c>
      <c r="AK262" s="3" t="e">
        <v>#VALUE!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121</v>
      </c>
      <c r="BD262" s="56">
        <v>0</v>
      </c>
    </row>
    <row r="263" spans="1:56" ht="27.75" customHeight="1" x14ac:dyDescent="0.45">
      <c r="A263" s="3">
        <v>45826</v>
      </c>
      <c r="B263" s="14" t="s">
        <v>274</v>
      </c>
      <c r="C263" s="9" t="s">
        <v>107</v>
      </c>
      <c r="D263" s="13" t="s">
        <v>262</v>
      </c>
      <c r="E263" s="9">
        <v>21</v>
      </c>
      <c r="F263" s="9">
        <v>38</v>
      </c>
      <c r="G263" s="9" t="s">
        <v>60</v>
      </c>
      <c r="H263" s="9" t="s">
        <v>66</v>
      </c>
      <c r="I263" s="9">
        <v>102</v>
      </c>
      <c r="J263" s="9" t="s">
        <v>57</v>
      </c>
      <c r="K263" s="9">
        <v>5</v>
      </c>
      <c r="L263" s="9" t="s">
        <v>91</v>
      </c>
      <c r="M263" s="10">
        <v>22</v>
      </c>
      <c r="N263" s="9">
        <v>40</v>
      </c>
      <c r="O263" s="9">
        <v>40</v>
      </c>
      <c r="P263" s="10">
        <v>163.47937368575995</v>
      </c>
      <c r="Q263" s="10">
        <v>0</v>
      </c>
      <c r="R263" s="10">
        <v>163.47937368575995</v>
      </c>
      <c r="S263" s="9" t="s">
        <v>67</v>
      </c>
      <c r="T263" s="12" t="s">
        <v>63</v>
      </c>
      <c r="U263" s="11">
        <v>8000</v>
      </c>
      <c r="V263" s="10">
        <v>470</v>
      </c>
      <c r="W263" s="10">
        <v>7530</v>
      </c>
      <c r="X263" s="10">
        <v>0</v>
      </c>
      <c r="Y263" s="10">
        <v>7906.5</v>
      </c>
      <c r="Z263" s="9" t="s">
        <v>120</v>
      </c>
      <c r="AA263" s="8">
        <v>8310.3338999999996</v>
      </c>
      <c r="AB263" s="8">
        <v>8310.3338999999996</v>
      </c>
      <c r="AC263" s="8">
        <v>0</v>
      </c>
      <c r="AD263" s="8">
        <v>8310.3338999999996</v>
      </c>
      <c r="AE263" s="8">
        <v>0</v>
      </c>
      <c r="AF263" s="8">
        <v>0</v>
      </c>
      <c r="AG263" s="1" t="s">
        <v>115</v>
      </c>
      <c r="AH263" s="1" t="s">
        <v>68</v>
      </c>
      <c r="AI263" s="1">
        <v>4</v>
      </c>
      <c r="AJ263" s="3" t="s">
        <v>63</v>
      </c>
      <c r="AK263" s="3" t="e">
        <v>#VALUE!</v>
      </c>
      <c r="AL263" s="3" t="e">
        <v>#VALUE!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 t="e">
        <v>#VALUE!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121</v>
      </c>
      <c r="BD263" s="56">
        <v>0</v>
      </c>
    </row>
    <row r="264" spans="1:56" ht="27.75" customHeight="1" x14ac:dyDescent="0.45">
      <c r="A264" s="3">
        <v>45066</v>
      </c>
      <c r="B264" s="14" t="s">
        <v>126</v>
      </c>
      <c r="C264" s="9" t="s">
        <v>79</v>
      </c>
      <c r="D264" s="13" t="s">
        <v>125</v>
      </c>
      <c r="E264" s="9">
        <v>21</v>
      </c>
      <c r="F264" s="9">
        <v>38</v>
      </c>
      <c r="G264" s="9" t="s">
        <v>60</v>
      </c>
      <c r="H264" s="9" t="s">
        <v>76</v>
      </c>
      <c r="I264" s="9">
        <v>102</v>
      </c>
      <c r="J264" s="9" t="s">
        <v>57</v>
      </c>
      <c r="K264" s="9">
        <v>5</v>
      </c>
      <c r="L264" s="9" t="s">
        <v>91</v>
      </c>
      <c r="M264" s="10">
        <v>22</v>
      </c>
      <c r="N264" s="9">
        <v>40</v>
      </c>
      <c r="O264" s="9">
        <v>40</v>
      </c>
      <c r="P264" s="10">
        <v>108.55204095999999</v>
      </c>
      <c r="Q264" s="10">
        <v>0</v>
      </c>
      <c r="R264" s="10">
        <v>108.55204095999999</v>
      </c>
      <c r="S264" s="9" t="s">
        <v>67</v>
      </c>
      <c r="T264" s="12" t="s">
        <v>63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120</v>
      </c>
      <c r="AA264" s="8">
        <v>5518.15</v>
      </c>
      <c r="AB264" s="8">
        <v>5518.15</v>
      </c>
      <c r="AC264" s="8">
        <v>0</v>
      </c>
      <c r="AD264" s="8">
        <v>0</v>
      </c>
      <c r="AE264" s="8">
        <v>5518.15</v>
      </c>
      <c r="AF264" s="8">
        <v>0</v>
      </c>
      <c r="AG264" s="1" t="s">
        <v>116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121</v>
      </c>
      <c r="BD264" s="56">
        <v>0</v>
      </c>
    </row>
    <row r="265" spans="1:56" ht="27.7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21</v>
      </c>
      <c r="F265" s="9">
        <v>37</v>
      </c>
      <c r="G265" s="9">
        <v>0</v>
      </c>
      <c r="H265" s="9">
        <v>0</v>
      </c>
      <c r="I265" s="9">
        <v>74</v>
      </c>
      <c r="J265" s="9" t="s">
        <v>57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 t="s">
        <v>82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120</v>
      </c>
      <c r="AA265" s="8">
        <v>326654.41698450019</v>
      </c>
      <c r="AB265" s="8">
        <v>326654.41698450019</v>
      </c>
      <c r="AC265" s="8">
        <v>0</v>
      </c>
      <c r="AD265" s="8">
        <v>317825.37698450015</v>
      </c>
      <c r="AE265" s="8">
        <v>8829.0399999999991</v>
      </c>
      <c r="AF265" s="8" t="s">
        <v>58</v>
      </c>
      <c r="AG265" s="1" t="s">
        <v>116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122</v>
      </c>
      <c r="BD265" s="56">
        <v>0</v>
      </c>
    </row>
    <row r="266" spans="1:56" ht="27.75" customHeight="1" x14ac:dyDescent="0.45">
      <c r="A266" s="3">
        <v>45922</v>
      </c>
      <c r="B266" s="14" t="s">
        <v>685</v>
      </c>
      <c r="C266" s="9" t="s">
        <v>221</v>
      </c>
      <c r="D266" s="13" t="s">
        <v>686</v>
      </c>
      <c r="E266" s="9">
        <v>23</v>
      </c>
      <c r="F266" s="9">
        <v>34</v>
      </c>
      <c r="G266" s="9" t="s">
        <v>60</v>
      </c>
      <c r="H266" s="9" t="s">
        <v>66</v>
      </c>
      <c r="I266" s="9">
        <v>92</v>
      </c>
      <c r="J266" s="9" t="s">
        <v>57</v>
      </c>
      <c r="K266" s="9">
        <v>5</v>
      </c>
      <c r="L266" s="9" t="s">
        <v>92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123</v>
      </c>
      <c r="T266" s="12">
        <v>45932</v>
      </c>
      <c r="U266" s="11">
        <v>4000</v>
      </c>
      <c r="V266" s="10">
        <v>0</v>
      </c>
      <c r="W266" s="10">
        <v>4000</v>
      </c>
      <c r="X266" s="10">
        <v>0</v>
      </c>
      <c r="Y266" s="10">
        <v>4200</v>
      </c>
      <c r="Z266" s="9" t="s">
        <v>83</v>
      </c>
      <c r="AA266" s="8">
        <v>3967.48</v>
      </c>
      <c r="AB266" s="8">
        <v>3967.48</v>
      </c>
      <c r="AC266" s="8">
        <v>0</v>
      </c>
      <c r="AD266" s="8">
        <v>3561</v>
      </c>
      <c r="AE266" s="8">
        <v>406.48</v>
      </c>
      <c r="AF266" s="8" t="s">
        <v>307</v>
      </c>
      <c r="AG266" s="1" t="s">
        <v>116</v>
      </c>
      <c r="AH266" s="1" t="s">
        <v>68</v>
      </c>
      <c r="AI266" s="1">
        <v>4</v>
      </c>
      <c r="AJ266" s="3">
        <v>45932</v>
      </c>
      <c r="AK266" s="3">
        <v>45928</v>
      </c>
      <c r="AL266" s="3">
        <v>45922</v>
      </c>
      <c r="AM266" s="3">
        <v>45929</v>
      </c>
      <c r="AN266" s="3">
        <v>45930</v>
      </c>
      <c r="AO266" s="3">
        <v>45930</v>
      </c>
      <c r="AP266" s="3">
        <v>45927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103</v>
      </c>
      <c r="BD266" s="56">
        <v>0</v>
      </c>
    </row>
    <row r="267" spans="1:56" ht="27.75" customHeight="1" x14ac:dyDescent="0.45">
      <c r="A267" s="3">
        <v>45922</v>
      </c>
      <c r="B267" s="14" t="s">
        <v>685</v>
      </c>
      <c r="C267" s="9" t="s">
        <v>221</v>
      </c>
      <c r="D267" s="13" t="s">
        <v>687</v>
      </c>
      <c r="E267" s="9">
        <v>23</v>
      </c>
      <c r="F267" s="9">
        <v>34</v>
      </c>
      <c r="G267" s="9" t="s">
        <v>60</v>
      </c>
      <c r="H267" s="9">
        <v>0</v>
      </c>
      <c r="I267" s="9">
        <v>68</v>
      </c>
      <c r="J267" s="9" t="s">
        <v>57</v>
      </c>
      <c r="K267" s="9">
        <v>5</v>
      </c>
      <c r="L267" s="9" t="s">
        <v>92</v>
      </c>
      <c r="M267" s="10">
        <v>24</v>
      </c>
      <c r="N267" s="9">
        <v>37</v>
      </c>
      <c r="O267" s="9">
        <v>50</v>
      </c>
      <c r="P267" s="10">
        <v>164.30831654400001</v>
      </c>
      <c r="Q267" s="10">
        <v>0</v>
      </c>
      <c r="R267" s="10">
        <v>164.30831654400001</v>
      </c>
      <c r="S267" s="9" t="s">
        <v>123</v>
      </c>
      <c r="T267" s="12">
        <v>45932</v>
      </c>
      <c r="U267" s="11">
        <v>6000</v>
      </c>
      <c r="V267" s="10">
        <v>0</v>
      </c>
      <c r="W267" s="10">
        <v>6000</v>
      </c>
      <c r="X267" s="10">
        <v>0</v>
      </c>
      <c r="Y267" s="10">
        <v>6300</v>
      </c>
      <c r="Z267" s="9" t="s">
        <v>83</v>
      </c>
      <c r="AA267" s="8">
        <v>5951.22</v>
      </c>
      <c r="AB267" s="8">
        <v>5951.22</v>
      </c>
      <c r="AC267" s="8">
        <v>0</v>
      </c>
      <c r="AD267" s="8">
        <v>0</v>
      </c>
      <c r="AE267" s="8">
        <v>0</v>
      </c>
      <c r="AF267" s="8" t="s">
        <v>307</v>
      </c>
      <c r="AG267" s="1" t="s">
        <v>116</v>
      </c>
      <c r="AH267" s="1" t="s">
        <v>72</v>
      </c>
      <c r="AI267" s="1">
        <v>3</v>
      </c>
      <c r="AJ267" s="3">
        <v>45932</v>
      </c>
      <c r="AK267" s="3">
        <v>0</v>
      </c>
      <c r="AL267" s="3">
        <v>45922</v>
      </c>
      <c r="AM267" s="3">
        <v>45929</v>
      </c>
      <c r="AN267" s="3">
        <v>45930</v>
      </c>
      <c r="AO267" s="3">
        <v>45930</v>
      </c>
      <c r="AP267" s="3">
        <v>45927</v>
      </c>
      <c r="AQ267" s="3">
        <v>45931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103</v>
      </c>
      <c r="BD267" s="56">
        <v>0</v>
      </c>
    </row>
    <row r="268" spans="1:56" ht="27.75" customHeight="1" x14ac:dyDescent="0.45">
      <c r="A268" s="3">
        <v>45922</v>
      </c>
      <c r="B268" s="14" t="s">
        <v>688</v>
      </c>
      <c r="C268" s="9" t="s">
        <v>221</v>
      </c>
      <c r="D268" s="13" t="s">
        <v>689</v>
      </c>
      <c r="E268" s="9">
        <v>23</v>
      </c>
      <c r="F268" s="9">
        <v>34</v>
      </c>
      <c r="G268" s="9" t="s">
        <v>60</v>
      </c>
      <c r="H268" s="9" t="s">
        <v>66</v>
      </c>
      <c r="I268" s="9">
        <v>92</v>
      </c>
      <c r="J268" s="9" t="s">
        <v>57</v>
      </c>
      <c r="K268" s="9">
        <v>5</v>
      </c>
      <c r="L268" s="9" t="s">
        <v>92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123</v>
      </c>
      <c r="T268" s="12">
        <v>45932</v>
      </c>
      <c r="U268" s="11">
        <v>4000</v>
      </c>
      <c r="V268" s="10">
        <v>0</v>
      </c>
      <c r="W268" s="10">
        <v>4000</v>
      </c>
      <c r="X268" s="10">
        <v>0</v>
      </c>
      <c r="Y268" s="10">
        <v>4200</v>
      </c>
      <c r="Z268" s="9" t="s">
        <v>83</v>
      </c>
      <c r="AA268" s="8">
        <v>3967.48</v>
      </c>
      <c r="AB268" s="8">
        <v>3967.48</v>
      </c>
      <c r="AC268" s="8">
        <v>0</v>
      </c>
      <c r="AD268" s="8">
        <v>0</v>
      </c>
      <c r="AE268" s="8">
        <v>3967.48</v>
      </c>
      <c r="AF268" s="8" t="s">
        <v>307</v>
      </c>
      <c r="AG268" s="1" t="s">
        <v>116</v>
      </c>
      <c r="AH268" s="1" t="s">
        <v>68</v>
      </c>
      <c r="AI268" s="1">
        <v>4</v>
      </c>
      <c r="AJ268" s="3">
        <v>45932</v>
      </c>
      <c r="AK268" s="3">
        <v>45928</v>
      </c>
      <c r="AL268" s="3">
        <v>45922</v>
      </c>
      <c r="AM268" s="3">
        <v>45929</v>
      </c>
      <c r="AN268" s="3">
        <v>45930</v>
      </c>
      <c r="AO268" s="3">
        <v>45930</v>
      </c>
      <c r="AP268" s="3">
        <v>45927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103</v>
      </c>
      <c r="BD268" s="56">
        <v>0</v>
      </c>
    </row>
    <row r="269" spans="1:56" ht="27.75" customHeight="1" x14ac:dyDescent="0.45">
      <c r="A269" s="3">
        <v>45922</v>
      </c>
      <c r="B269" s="14" t="s">
        <v>688</v>
      </c>
      <c r="C269" s="9" t="s">
        <v>221</v>
      </c>
      <c r="D269" s="13" t="s">
        <v>687</v>
      </c>
      <c r="E269" s="9">
        <v>23</v>
      </c>
      <c r="F269" s="9">
        <v>34</v>
      </c>
      <c r="G269" s="9" t="s">
        <v>60</v>
      </c>
      <c r="H269" s="9">
        <v>0</v>
      </c>
      <c r="I269" s="9">
        <v>68</v>
      </c>
      <c r="J269" s="9" t="s">
        <v>57</v>
      </c>
      <c r="K269" s="9">
        <v>5</v>
      </c>
      <c r="L269" s="9" t="s">
        <v>92</v>
      </c>
      <c r="M269" s="10">
        <v>24</v>
      </c>
      <c r="N269" s="9">
        <v>37</v>
      </c>
      <c r="O269" s="9">
        <v>50</v>
      </c>
      <c r="P269" s="10">
        <v>54.769438848</v>
      </c>
      <c r="Q269" s="10">
        <v>0</v>
      </c>
      <c r="R269" s="10">
        <v>54.769438848</v>
      </c>
      <c r="S269" s="9" t="s">
        <v>123</v>
      </c>
      <c r="T269" s="12">
        <v>45932</v>
      </c>
      <c r="U269" s="11">
        <v>2000</v>
      </c>
      <c r="V269" s="10">
        <v>0</v>
      </c>
      <c r="W269" s="10">
        <v>2000</v>
      </c>
      <c r="X269" s="10">
        <v>0</v>
      </c>
      <c r="Y269" s="10">
        <v>2100</v>
      </c>
      <c r="Z269" s="9" t="s">
        <v>83</v>
      </c>
      <c r="AA269" s="8">
        <v>1983.74</v>
      </c>
      <c r="AB269" s="8">
        <v>1983.74</v>
      </c>
      <c r="AC269" s="8">
        <v>0</v>
      </c>
      <c r="AD269" s="8">
        <v>0</v>
      </c>
      <c r="AE269" s="8">
        <v>0</v>
      </c>
      <c r="AF269" s="8" t="s">
        <v>307</v>
      </c>
      <c r="AG269" s="1" t="s">
        <v>61</v>
      </c>
      <c r="AH269" s="1" t="s">
        <v>72</v>
      </c>
      <c r="AI269" s="1">
        <v>3</v>
      </c>
      <c r="AJ269" s="3">
        <v>45932</v>
      </c>
      <c r="AK269" s="3">
        <v>0</v>
      </c>
      <c r="AL269" s="3">
        <v>45922</v>
      </c>
      <c r="AM269" s="3">
        <v>45929</v>
      </c>
      <c r="AN269" s="3">
        <v>45930</v>
      </c>
      <c r="AO269" s="3">
        <v>45930</v>
      </c>
      <c r="AP269" s="3">
        <v>45927</v>
      </c>
      <c r="AQ269" s="3">
        <v>45931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103</v>
      </c>
      <c r="BD269" s="56">
        <v>0</v>
      </c>
    </row>
    <row r="270" spans="1:56" ht="27.75" customHeight="1" x14ac:dyDescent="0.45">
      <c r="A270" s="3">
        <v>45922</v>
      </c>
      <c r="B270" s="14" t="s">
        <v>688</v>
      </c>
      <c r="C270" s="9" t="s">
        <v>221</v>
      </c>
      <c r="D270" s="13" t="s">
        <v>690</v>
      </c>
      <c r="E270" s="9">
        <v>23</v>
      </c>
      <c r="F270" s="9">
        <v>34</v>
      </c>
      <c r="G270" s="9" t="s">
        <v>60</v>
      </c>
      <c r="H270" s="9">
        <v>0</v>
      </c>
      <c r="I270" s="9">
        <v>68</v>
      </c>
      <c r="J270" s="9" t="s">
        <v>57</v>
      </c>
      <c r="K270" s="9">
        <v>5</v>
      </c>
      <c r="L270" s="9" t="s">
        <v>92</v>
      </c>
      <c r="M270" s="10">
        <v>24</v>
      </c>
      <c r="N270" s="9">
        <v>37</v>
      </c>
      <c r="O270" s="9">
        <v>50</v>
      </c>
      <c r="P270" s="10">
        <v>109.538877696</v>
      </c>
      <c r="Q270" s="10">
        <v>0</v>
      </c>
      <c r="R270" s="10">
        <v>109.538877696</v>
      </c>
      <c r="S270" s="9" t="s">
        <v>123</v>
      </c>
      <c r="T270" s="12">
        <v>45932</v>
      </c>
      <c r="U270" s="11">
        <v>4000</v>
      </c>
      <c r="V270" s="10">
        <v>0</v>
      </c>
      <c r="W270" s="10">
        <v>4000</v>
      </c>
      <c r="X270" s="10">
        <v>0</v>
      </c>
      <c r="Y270" s="10">
        <v>4200</v>
      </c>
      <c r="Z270" s="9" t="s">
        <v>83</v>
      </c>
      <c r="AA270" s="8">
        <v>3967.48</v>
      </c>
      <c r="AB270" s="8">
        <v>3967.48</v>
      </c>
      <c r="AC270" s="8">
        <v>0</v>
      </c>
      <c r="AD270" s="8">
        <v>0</v>
      </c>
      <c r="AE270" s="8">
        <v>0</v>
      </c>
      <c r="AF270" s="8" t="s">
        <v>307</v>
      </c>
      <c r="AG270" s="1" t="s">
        <v>115</v>
      </c>
      <c r="AH270" s="1" t="s">
        <v>72</v>
      </c>
      <c r="AI270" s="1">
        <v>3</v>
      </c>
      <c r="AJ270" s="3">
        <v>45932</v>
      </c>
      <c r="AK270" s="3">
        <v>0</v>
      </c>
      <c r="AL270" s="3">
        <v>45922</v>
      </c>
      <c r="AM270" s="3">
        <v>45929</v>
      </c>
      <c r="AN270" s="3">
        <v>45930</v>
      </c>
      <c r="AO270" s="3">
        <v>45930</v>
      </c>
      <c r="AP270" s="3">
        <v>45927</v>
      </c>
      <c r="AQ270" s="3">
        <v>45931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103</v>
      </c>
      <c r="BD270" s="56">
        <v>0</v>
      </c>
    </row>
    <row r="271" spans="1:56" ht="27.75" customHeight="1" x14ac:dyDescent="0.45">
      <c r="A271" s="3" t="s">
        <v>135</v>
      </c>
      <c r="B271" s="14" t="s">
        <v>135</v>
      </c>
      <c r="C271" s="9" t="s">
        <v>216</v>
      </c>
      <c r="D271" s="13" t="s">
        <v>216</v>
      </c>
      <c r="E271" s="9">
        <v>23</v>
      </c>
      <c r="F271" s="9">
        <v>34</v>
      </c>
      <c r="G271" s="9" t="s">
        <v>60</v>
      </c>
      <c r="H271" s="9">
        <v>0</v>
      </c>
      <c r="I271" s="9">
        <v>68</v>
      </c>
      <c r="J271" s="9" t="s">
        <v>57</v>
      </c>
      <c r="K271" s="9">
        <v>5</v>
      </c>
      <c r="L271" s="9" t="s">
        <v>91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71</v>
      </c>
      <c r="T271" s="12">
        <v>45961</v>
      </c>
      <c r="U271" s="11">
        <v>30000</v>
      </c>
      <c r="V271" s="10">
        <v>0</v>
      </c>
      <c r="W271" s="10">
        <v>30000</v>
      </c>
      <c r="X271" s="10">
        <v>0</v>
      </c>
      <c r="Y271" s="10">
        <v>31500</v>
      </c>
      <c r="Z271" s="9" t="s">
        <v>83</v>
      </c>
      <c r="AA271" s="8">
        <v>29756.100000000002</v>
      </c>
      <c r="AB271" s="8">
        <v>29756.100000000002</v>
      </c>
      <c r="AC271" s="8">
        <v>0</v>
      </c>
      <c r="AD271" s="8">
        <v>0</v>
      </c>
      <c r="AE271" s="8">
        <v>0</v>
      </c>
      <c r="AF271" s="8">
        <v>0</v>
      </c>
      <c r="AG271" s="1" t="s">
        <v>115</v>
      </c>
      <c r="AH271" s="1" t="s">
        <v>74</v>
      </c>
      <c r="AI271" s="1">
        <v>2</v>
      </c>
      <c r="AJ271" s="3">
        <v>45961</v>
      </c>
      <c r="AK271" s="3">
        <v>0</v>
      </c>
      <c r="AL271" s="3">
        <v>45952</v>
      </c>
      <c r="AM271" s="3">
        <v>45959</v>
      </c>
      <c r="AN271" s="3">
        <v>45960</v>
      </c>
      <c r="AO271" s="3">
        <v>45960</v>
      </c>
      <c r="AP271" s="3">
        <v>45956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103</v>
      </c>
      <c r="BD271" s="56">
        <v>0</v>
      </c>
    </row>
    <row r="272" spans="1:56" ht="27.75" customHeight="1" x14ac:dyDescent="0.45">
      <c r="A272" s="3" t="s">
        <v>135</v>
      </c>
      <c r="B272" s="14" t="s">
        <v>135</v>
      </c>
      <c r="C272" s="9" t="s">
        <v>221</v>
      </c>
      <c r="D272" s="13" t="s">
        <v>61</v>
      </c>
      <c r="E272" s="9">
        <v>23</v>
      </c>
      <c r="F272" s="9">
        <v>34</v>
      </c>
      <c r="G272" s="9" t="s">
        <v>60</v>
      </c>
      <c r="H272" s="9">
        <v>0</v>
      </c>
      <c r="I272" s="9">
        <v>68</v>
      </c>
      <c r="J272" s="9" t="s">
        <v>57</v>
      </c>
      <c r="K272" s="9">
        <v>5</v>
      </c>
      <c r="L272" s="9" t="s">
        <v>92</v>
      </c>
      <c r="M272" s="10">
        <v>24</v>
      </c>
      <c r="N272" s="9">
        <v>37</v>
      </c>
      <c r="O272" s="9">
        <v>50</v>
      </c>
      <c r="P272" s="10">
        <v>821.54158271999995</v>
      </c>
      <c r="Q272" s="10">
        <v>0</v>
      </c>
      <c r="R272" s="10">
        <v>821.54158271999995</v>
      </c>
      <c r="S272" s="9" t="s">
        <v>123</v>
      </c>
      <c r="T272" s="12" t="s">
        <v>63</v>
      </c>
      <c r="U272" s="11">
        <v>30000</v>
      </c>
      <c r="V272" s="10">
        <v>0</v>
      </c>
      <c r="W272" s="10">
        <v>30000</v>
      </c>
      <c r="X272" s="10">
        <v>0</v>
      </c>
      <c r="Y272" s="10">
        <v>31500</v>
      </c>
      <c r="Z272" s="9" t="s">
        <v>83</v>
      </c>
      <c r="AA272" s="8">
        <v>29756.100000000002</v>
      </c>
      <c r="AB272" s="8">
        <v>16406</v>
      </c>
      <c r="AC272" s="8">
        <v>13350.100000000002</v>
      </c>
      <c r="AD272" s="8">
        <v>0</v>
      </c>
      <c r="AE272" s="8">
        <v>0</v>
      </c>
      <c r="AF272" s="8">
        <v>0</v>
      </c>
      <c r="AG272" s="1" t="s">
        <v>115</v>
      </c>
      <c r="AH272" s="1" t="s">
        <v>72</v>
      </c>
      <c r="AI272" s="1">
        <v>3</v>
      </c>
      <c r="AJ272" s="3" t="s">
        <v>63</v>
      </c>
      <c r="AK272" s="3">
        <v>0</v>
      </c>
      <c r="AL272" s="3" t="e">
        <v>#VALUE!</v>
      </c>
      <c r="AM272" s="3" t="e">
        <v>#VALUE!</v>
      </c>
      <c r="AN272" s="3" t="e">
        <v>#VALUE!</v>
      </c>
      <c r="AO272" s="3" t="e">
        <v>#VALUE!</v>
      </c>
      <c r="AP272" s="3" t="e">
        <v>#VALUE!</v>
      </c>
      <c r="AQ272" s="3" t="e">
        <v>#VALUE!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65</v>
      </c>
      <c r="AY272" s="2">
        <v>0</v>
      </c>
      <c r="AZ272" s="2">
        <v>0</v>
      </c>
      <c r="BA272" s="2">
        <v>0</v>
      </c>
      <c r="BB272" s="2">
        <v>0</v>
      </c>
      <c r="BC272" s="1" t="s">
        <v>103</v>
      </c>
      <c r="BD272" s="56">
        <v>997.91997499999991</v>
      </c>
    </row>
    <row r="273" spans="1:56" ht="27.75" customHeight="1" x14ac:dyDescent="0.45">
      <c r="A273" s="3">
        <v>0</v>
      </c>
      <c r="B273" s="14">
        <v>0</v>
      </c>
      <c r="C273" s="9">
        <v>0</v>
      </c>
      <c r="D273" s="13">
        <v>0</v>
      </c>
      <c r="E273" s="9">
        <v>23</v>
      </c>
      <c r="F273" s="9">
        <v>34</v>
      </c>
      <c r="G273" s="9" t="s">
        <v>60</v>
      </c>
      <c r="H273" s="9">
        <v>0</v>
      </c>
      <c r="I273" s="9">
        <v>68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83</v>
      </c>
      <c r="AA273" s="8">
        <v>79349.600000000006</v>
      </c>
      <c r="AB273" s="8">
        <v>65999.5</v>
      </c>
      <c r="AC273" s="8">
        <v>13350.100000000002</v>
      </c>
      <c r="AD273" s="8">
        <v>3561</v>
      </c>
      <c r="AE273" s="8">
        <v>4373.96</v>
      </c>
      <c r="AF273" s="8" t="s">
        <v>58</v>
      </c>
      <c r="AG273" s="1" t="s">
        <v>115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103</v>
      </c>
      <c r="BD273" s="56">
        <v>0</v>
      </c>
    </row>
    <row r="274" spans="1:56" ht="27.75" customHeight="1" x14ac:dyDescent="0.45">
      <c r="A274" s="3">
        <v>45920</v>
      </c>
      <c r="B274" s="14" t="s">
        <v>681</v>
      </c>
      <c r="C274" s="9" t="s">
        <v>111</v>
      </c>
      <c r="D274" s="13" t="s">
        <v>59</v>
      </c>
      <c r="E274" s="9">
        <v>23</v>
      </c>
      <c r="F274" s="9">
        <v>40</v>
      </c>
      <c r="G274" s="9" t="s">
        <v>60</v>
      </c>
      <c r="H274" s="9" t="s">
        <v>66</v>
      </c>
      <c r="I274" s="9">
        <v>125</v>
      </c>
      <c r="J274" s="9" t="s">
        <v>57</v>
      </c>
      <c r="K274" s="9">
        <v>5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45925</v>
      </c>
      <c r="U274" s="11">
        <v>5000</v>
      </c>
      <c r="V274" s="10">
        <v>0</v>
      </c>
      <c r="W274" s="10">
        <v>5000</v>
      </c>
      <c r="X274" s="10">
        <v>0</v>
      </c>
      <c r="Y274" s="10">
        <v>0</v>
      </c>
      <c r="Z274" s="9" t="s">
        <v>213</v>
      </c>
      <c r="AA274" s="8">
        <v>5797.55</v>
      </c>
      <c r="AB274" s="8">
        <v>5797.55</v>
      </c>
      <c r="AC274" s="8">
        <v>0</v>
      </c>
      <c r="AD274" s="8">
        <v>0</v>
      </c>
      <c r="AE274" s="8">
        <v>5797.55</v>
      </c>
      <c r="AF274" s="8">
        <v>0</v>
      </c>
      <c r="AG274" s="1" t="s">
        <v>115</v>
      </c>
      <c r="AH274" s="1" t="s">
        <v>146</v>
      </c>
      <c r="AI274" s="1">
        <v>2</v>
      </c>
      <c r="AJ274" s="3">
        <v>45925</v>
      </c>
      <c r="AK274" s="3">
        <v>45923</v>
      </c>
      <c r="AL274" s="3">
        <v>0</v>
      </c>
      <c r="AM274" s="3">
        <v>0</v>
      </c>
      <c r="AN274" s="3">
        <v>0</v>
      </c>
      <c r="AO274" s="3">
        <v>45924</v>
      </c>
      <c r="AP274" s="3">
        <v>45920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143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105</v>
      </c>
      <c r="BD274" s="56">
        <v>0</v>
      </c>
    </row>
    <row r="275" spans="1:56" ht="27.75" customHeight="1" x14ac:dyDescent="0.45">
      <c r="A275" s="3">
        <v>0</v>
      </c>
      <c r="B275" s="14">
        <v>0</v>
      </c>
      <c r="C275" s="9">
        <v>0</v>
      </c>
      <c r="D275" s="13">
        <v>0</v>
      </c>
      <c r="E275" s="9">
        <v>23</v>
      </c>
      <c r="F275" s="9">
        <v>37</v>
      </c>
      <c r="G275" s="9">
        <v>0</v>
      </c>
      <c r="H275" s="9">
        <v>0</v>
      </c>
      <c r="I275" s="9">
        <v>85</v>
      </c>
      <c r="J275" s="9" t="s">
        <v>57</v>
      </c>
      <c r="K275" s="9">
        <v>5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213</v>
      </c>
      <c r="AA275" s="8">
        <v>5797.55</v>
      </c>
      <c r="AB275" s="8">
        <v>5797.55</v>
      </c>
      <c r="AC275" s="8">
        <v>0</v>
      </c>
      <c r="AD275" s="8">
        <v>0</v>
      </c>
      <c r="AE275" s="8">
        <v>5797.55</v>
      </c>
      <c r="AF275" s="8" t="s">
        <v>58</v>
      </c>
      <c r="AG275" s="1" t="s">
        <v>115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214</v>
      </c>
      <c r="BD275" s="56">
        <v>0</v>
      </c>
    </row>
    <row r="276" spans="1:56" ht="27.75" customHeight="1" x14ac:dyDescent="0.45">
      <c r="A276" s="3">
        <v>45601</v>
      </c>
      <c r="B276" s="14" t="s">
        <v>193</v>
      </c>
      <c r="C276" s="9" t="s">
        <v>93</v>
      </c>
      <c r="D276" s="13" t="s">
        <v>142</v>
      </c>
      <c r="E276" s="9">
        <v>23</v>
      </c>
      <c r="F276" s="9">
        <v>37</v>
      </c>
      <c r="G276" s="9" t="s">
        <v>60</v>
      </c>
      <c r="H276" s="9">
        <v>0</v>
      </c>
      <c r="I276" s="9">
        <v>130</v>
      </c>
      <c r="J276" s="9" t="s">
        <v>57</v>
      </c>
      <c r="K276" s="9">
        <v>5</v>
      </c>
      <c r="L276" s="9" t="s">
        <v>91</v>
      </c>
      <c r="M276" s="10">
        <v>24</v>
      </c>
      <c r="N276" s="9">
        <v>40</v>
      </c>
      <c r="O276" s="9">
        <v>55</v>
      </c>
      <c r="P276" s="10">
        <v>3207.7128103679997</v>
      </c>
      <c r="Q276" s="10">
        <v>0</v>
      </c>
      <c r="R276" s="10">
        <v>3207.7128103679997</v>
      </c>
      <c r="S276" s="9" t="s">
        <v>299</v>
      </c>
      <c r="T276" s="12" t="s">
        <v>63</v>
      </c>
      <c r="U276" s="11">
        <v>100000</v>
      </c>
      <c r="V276" s="10">
        <v>1500</v>
      </c>
      <c r="W276" s="10">
        <v>98500</v>
      </c>
      <c r="X276" s="10">
        <v>0</v>
      </c>
      <c r="Y276" s="10">
        <v>103425</v>
      </c>
      <c r="Z276" s="9" t="s">
        <v>99</v>
      </c>
      <c r="AA276" s="8">
        <v>105955.465</v>
      </c>
      <c r="AB276" s="8">
        <v>20359</v>
      </c>
      <c r="AC276" s="8">
        <v>85596.464999999997</v>
      </c>
      <c r="AD276" s="8">
        <v>0</v>
      </c>
      <c r="AE276" s="8">
        <v>0</v>
      </c>
      <c r="AF276" s="8">
        <v>0</v>
      </c>
      <c r="AG276" s="1" t="s">
        <v>116</v>
      </c>
      <c r="AH276" s="1" t="s">
        <v>72</v>
      </c>
      <c r="AI276" s="1">
        <v>3</v>
      </c>
      <c r="AJ276" s="3" t="s">
        <v>63</v>
      </c>
      <c r="AK276" s="3">
        <v>0</v>
      </c>
      <c r="AL276" s="3" t="e">
        <v>#VALUE!</v>
      </c>
      <c r="AM276" s="3" t="e">
        <v>#VALUE!</v>
      </c>
      <c r="AN276" s="3" t="e">
        <v>#VALUE!</v>
      </c>
      <c r="AO276" s="3" t="e">
        <v>#VALUE!</v>
      </c>
      <c r="AP276" s="3" t="e">
        <v>#VALUE!</v>
      </c>
      <c r="AQ276" s="3" t="e">
        <v>#VALUE!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113</v>
      </c>
      <c r="BD276" s="56">
        <v>10965.216264845832</v>
      </c>
    </row>
    <row r="277" spans="1:56" ht="27.75" customHeight="1" x14ac:dyDescent="0.45">
      <c r="A277" s="3">
        <v>45601</v>
      </c>
      <c r="B277" s="14" t="s">
        <v>193</v>
      </c>
      <c r="C277" s="9" t="s">
        <v>93</v>
      </c>
      <c r="D277" s="13" t="s">
        <v>142</v>
      </c>
      <c r="E277" s="9">
        <v>23</v>
      </c>
      <c r="F277" s="9">
        <v>37</v>
      </c>
      <c r="G277" s="9" t="s">
        <v>60</v>
      </c>
      <c r="H277" s="9">
        <v>0</v>
      </c>
      <c r="I277" s="9">
        <v>130</v>
      </c>
      <c r="J277" s="9" t="s">
        <v>57</v>
      </c>
      <c r="K277" s="9">
        <v>5</v>
      </c>
      <c r="L277" s="9" t="s">
        <v>91</v>
      </c>
      <c r="M277" s="10">
        <v>24</v>
      </c>
      <c r="N277" s="9">
        <v>40</v>
      </c>
      <c r="O277" s="9">
        <v>55</v>
      </c>
      <c r="P277" s="10">
        <v>11003.203948644863</v>
      </c>
      <c r="Q277" s="10">
        <v>0</v>
      </c>
      <c r="R277" s="10">
        <v>11003.203948644863</v>
      </c>
      <c r="S277" s="9" t="s">
        <v>299</v>
      </c>
      <c r="T277" s="12" t="s">
        <v>63</v>
      </c>
      <c r="U277" s="11">
        <v>337878</v>
      </c>
      <c r="V277" s="10">
        <v>0</v>
      </c>
      <c r="W277" s="10">
        <v>337878</v>
      </c>
      <c r="X277" s="10">
        <v>0</v>
      </c>
      <c r="Y277" s="10">
        <v>354771.9</v>
      </c>
      <c r="Z277" s="9" t="s">
        <v>99</v>
      </c>
      <c r="AA277" s="8">
        <v>363451.98582000006</v>
      </c>
      <c r="AB277" s="8">
        <v>0</v>
      </c>
      <c r="AC277" s="8">
        <v>363451.98582000006</v>
      </c>
      <c r="AD277" s="8">
        <v>0</v>
      </c>
      <c r="AE277" s="8">
        <v>0</v>
      </c>
      <c r="AF277" s="8">
        <v>0</v>
      </c>
      <c r="AG277" s="1" t="s">
        <v>118</v>
      </c>
      <c r="AH277" s="1" t="s">
        <v>72</v>
      </c>
      <c r="AI277" s="1">
        <v>3</v>
      </c>
      <c r="AJ277" s="3" t="s">
        <v>63</v>
      </c>
      <c r="AK277" s="3">
        <v>0</v>
      </c>
      <c r="AL277" s="3" t="e">
        <v>#VALUE!</v>
      </c>
      <c r="AM277" s="3" t="e">
        <v>#VALUE!</v>
      </c>
      <c r="AN277" s="3" t="e">
        <v>#VALUE!</v>
      </c>
      <c r="AO277" s="3" t="e">
        <v>#VALUE!</v>
      </c>
      <c r="AP277" s="3" t="e">
        <v>#VALUE!</v>
      </c>
      <c r="AQ277" s="3" t="e">
        <v>#VALUE!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113</v>
      </c>
      <c r="BD277" s="56">
        <v>46559.511849046357</v>
      </c>
    </row>
    <row r="278" spans="1:56" ht="27.75" customHeight="1" x14ac:dyDescent="0.45">
      <c r="A278" s="3">
        <v>0</v>
      </c>
      <c r="B278" s="14">
        <v>0</v>
      </c>
      <c r="C278" s="9">
        <v>0</v>
      </c>
      <c r="D278" s="13">
        <v>0</v>
      </c>
      <c r="E278" s="9">
        <v>23</v>
      </c>
      <c r="F278" s="9">
        <v>37</v>
      </c>
      <c r="G278" s="9">
        <v>0</v>
      </c>
      <c r="H278" s="9">
        <v>0</v>
      </c>
      <c r="I278" s="9">
        <v>128</v>
      </c>
      <c r="J278" s="9" t="s">
        <v>57</v>
      </c>
      <c r="K278" s="9">
        <v>5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99</v>
      </c>
      <c r="AA278" s="8">
        <v>469407.45082000003</v>
      </c>
      <c r="AB278" s="8">
        <v>20359</v>
      </c>
      <c r="AC278" s="8">
        <v>449048.45082000003</v>
      </c>
      <c r="AD278" s="8">
        <v>0</v>
      </c>
      <c r="AE278" s="8">
        <v>0</v>
      </c>
      <c r="AF278" s="8" t="s">
        <v>58</v>
      </c>
      <c r="AG278" s="1" t="s">
        <v>115</v>
      </c>
      <c r="AH278" s="1">
        <v>0</v>
      </c>
      <c r="AI278" s="1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114</v>
      </c>
      <c r="BD278" s="56">
        <v>0</v>
      </c>
    </row>
    <row r="279" spans="1:56" ht="27.75" customHeight="1" x14ac:dyDescent="0.45">
      <c r="A279" s="3">
        <v>45923</v>
      </c>
      <c r="B279" s="14" t="s">
        <v>691</v>
      </c>
      <c r="C279" s="9" t="s">
        <v>648</v>
      </c>
      <c r="D279" s="13" t="s">
        <v>692</v>
      </c>
      <c r="E279" s="9">
        <v>24</v>
      </c>
      <c r="F279" s="9">
        <v>37</v>
      </c>
      <c r="G279" s="9" t="s">
        <v>60</v>
      </c>
      <c r="H279" s="9">
        <v>0</v>
      </c>
      <c r="I279" s="9">
        <v>120</v>
      </c>
      <c r="J279" s="9" t="s">
        <v>57</v>
      </c>
      <c r="K279" s="9">
        <v>3</v>
      </c>
      <c r="L279" s="9" t="s">
        <v>92</v>
      </c>
      <c r="M279" s="10">
        <v>25</v>
      </c>
      <c r="N279" s="9">
        <v>40</v>
      </c>
      <c r="O279" s="9">
        <v>55</v>
      </c>
      <c r="P279" s="10">
        <v>169.61256399999996</v>
      </c>
      <c r="Q279" s="10">
        <v>0</v>
      </c>
      <c r="R279" s="10">
        <v>169.61256399999996</v>
      </c>
      <c r="S279" s="9" t="s">
        <v>67</v>
      </c>
      <c r="T279" s="12">
        <v>45948</v>
      </c>
      <c r="U279" s="11">
        <v>5000</v>
      </c>
      <c r="V279" s="10">
        <v>0</v>
      </c>
      <c r="W279" s="10">
        <v>5000</v>
      </c>
      <c r="X279" s="10">
        <v>0</v>
      </c>
      <c r="Y279" s="10">
        <v>5250</v>
      </c>
      <c r="Z279" s="9" t="s">
        <v>693</v>
      </c>
      <c r="AA279" s="8">
        <v>5378.4500000000007</v>
      </c>
      <c r="AB279" s="8">
        <v>0</v>
      </c>
      <c r="AC279" s="8">
        <v>5378.4500000000007</v>
      </c>
      <c r="AD279" s="8">
        <v>0</v>
      </c>
      <c r="AE279" s="8">
        <v>0</v>
      </c>
      <c r="AF279" s="8">
        <v>0</v>
      </c>
      <c r="AG279" s="1" t="s">
        <v>115</v>
      </c>
      <c r="AH279" s="1" t="s">
        <v>72</v>
      </c>
      <c r="AI279" s="1">
        <v>3</v>
      </c>
      <c r="AJ279" s="3">
        <v>45948</v>
      </c>
      <c r="AK279" s="3">
        <v>0</v>
      </c>
      <c r="AL279" s="3">
        <v>45938</v>
      </c>
      <c r="AM279" s="3">
        <v>45945</v>
      </c>
      <c r="AN279" s="3">
        <v>45946</v>
      </c>
      <c r="AO279" s="3">
        <v>45946</v>
      </c>
      <c r="AP279" s="3">
        <v>45943</v>
      </c>
      <c r="AQ279" s="3">
        <v>45947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65</v>
      </c>
      <c r="AY279" s="2">
        <v>0</v>
      </c>
      <c r="AZ279" s="2">
        <v>0</v>
      </c>
      <c r="BA279" s="2">
        <v>0</v>
      </c>
      <c r="BB279" s="2">
        <v>0</v>
      </c>
      <c r="BC279" s="1" t="s">
        <v>694</v>
      </c>
      <c r="BD279" s="56">
        <v>659.57725166666671</v>
      </c>
    </row>
    <row r="280" spans="1:56" ht="27.75" customHeight="1" x14ac:dyDescent="0.45">
      <c r="A280" s="3">
        <v>45923</v>
      </c>
      <c r="B280" s="14" t="s">
        <v>691</v>
      </c>
      <c r="C280" s="9" t="s">
        <v>648</v>
      </c>
      <c r="D280" s="13" t="s">
        <v>59</v>
      </c>
      <c r="E280" s="9">
        <v>24</v>
      </c>
      <c r="F280" s="9">
        <v>37</v>
      </c>
      <c r="G280" s="9" t="s">
        <v>60</v>
      </c>
      <c r="H280" s="9">
        <v>0</v>
      </c>
      <c r="I280" s="9">
        <v>120</v>
      </c>
      <c r="J280" s="9" t="s">
        <v>57</v>
      </c>
      <c r="K280" s="9">
        <v>3</v>
      </c>
      <c r="L280" s="9" t="s">
        <v>92</v>
      </c>
      <c r="M280" s="10">
        <v>25</v>
      </c>
      <c r="N280" s="9">
        <v>40</v>
      </c>
      <c r="O280" s="9">
        <v>55</v>
      </c>
      <c r="P280" s="10">
        <v>169.61256399999996</v>
      </c>
      <c r="Q280" s="10">
        <v>0</v>
      </c>
      <c r="R280" s="10">
        <v>169.61256399999996</v>
      </c>
      <c r="S280" s="9" t="s">
        <v>67</v>
      </c>
      <c r="T280" s="12">
        <v>45948</v>
      </c>
      <c r="U280" s="11">
        <v>5000</v>
      </c>
      <c r="V280" s="10">
        <v>0</v>
      </c>
      <c r="W280" s="10">
        <v>5000</v>
      </c>
      <c r="X280" s="10">
        <v>0</v>
      </c>
      <c r="Y280" s="10">
        <v>0</v>
      </c>
      <c r="Z280" s="9" t="s">
        <v>693</v>
      </c>
      <c r="AA280" s="8">
        <v>5378.4500000000007</v>
      </c>
      <c r="AB280" s="8">
        <v>0</v>
      </c>
      <c r="AC280" s="8">
        <v>5378.4500000000007</v>
      </c>
      <c r="AD280" s="8">
        <v>0</v>
      </c>
      <c r="AE280" s="8">
        <v>0</v>
      </c>
      <c r="AF280" s="8">
        <v>0</v>
      </c>
      <c r="AG280" s="1" t="s">
        <v>115</v>
      </c>
      <c r="AH280" s="1" t="s">
        <v>312</v>
      </c>
      <c r="AI280" s="1">
        <v>2</v>
      </c>
      <c r="AJ280" s="3">
        <v>45948</v>
      </c>
      <c r="AK280" s="3">
        <v>0</v>
      </c>
      <c r="AL280" s="3">
        <v>0</v>
      </c>
      <c r="AM280" s="3">
        <v>0</v>
      </c>
      <c r="AN280" s="3">
        <v>0</v>
      </c>
      <c r="AO280" s="3">
        <v>45946</v>
      </c>
      <c r="AP280" s="3">
        <v>45943</v>
      </c>
      <c r="AQ280" s="3">
        <v>45947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694</v>
      </c>
      <c r="BD280" s="56">
        <v>659.57725166666671</v>
      </c>
    </row>
    <row r="281" spans="1:56" ht="27.75" customHeight="1" x14ac:dyDescent="0.45">
      <c r="A281" s="3">
        <v>0</v>
      </c>
      <c r="B281" s="14">
        <v>0</v>
      </c>
      <c r="C281" s="9">
        <v>0</v>
      </c>
      <c r="D281" s="13">
        <v>0</v>
      </c>
      <c r="E281" s="9">
        <v>24</v>
      </c>
      <c r="F281" s="9">
        <v>37</v>
      </c>
      <c r="G281" s="9">
        <v>0</v>
      </c>
      <c r="H281" s="9">
        <v>0</v>
      </c>
      <c r="I281" s="9">
        <v>120</v>
      </c>
      <c r="J281" s="9" t="s">
        <v>78</v>
      </c>
      <c r="K281" s="9">
        <v>3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 t="s">
        <v>693</v>
      </c>
      <c r="AA281" s="8">
        <v>10756.900000000001</v>
      </c>
      <c r="AB281" s="8">
        <v>0</v>
      </c>
      <c r="AC281" s="8">
        <v>10756.900000000001</v>
      </c>
      <c r="AD281" s="8">
        <v>0</v>
      </c>
      <c r="AE281" s="8">
        <v>0</v>
      </c>
      <c r="AF281" s="8" t="s">
        <v>58</v>
      </c>
      <c r="AG281" s="1" t="s">
        <v>118</v>
      </c>
      <c r="AH281" s="1">
        <v>0</v>
      </c>
      <c r="AI281" s="1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695</v>
      </c>
      <c r="BD281" s="56">
        <v>0</v>
      </c>
    </row>
    <row r="282" spans="1:56" ht="27.75" customHeight="1" x14ac:dyDescent="0.45">
      <c r="A282" s="3">
        <v>45894</v>
      </c>
      <c r="B282" s="14" t="s">
        <v>374</v>
      </c>
      <c r="C282" s="9" t="s">
        <v>137</v>
      </c>
      <c r="D282" s="13" t="s">
        <v>59</v>
      </c>
      <c r="E282" s="9">
        <v>26</v>
      </c>
      <c r="F282" s="9">
        <v>39</v>
      </c>
      <c r="G282" s="9" t="s">
        <v>60</v>
      </c>
      <c r="H282" s="9">
        <v>0</v>
      </c>
      <c r="I282" s="9">
        <v>93</v>
      </c>
      <c r="J282" s="9" t="s">
        <v>57</v>
      </c>
      <c r="K282" s="9">
        <v>5</v>
      </c>
      <c r="L282" s="9" t="s">
        <v>92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123</v>
      </c>
      <c r="T282" s="12">
        <v>45930</v>
      </c>
      <c r="U282" s="11">
        <v>5000</v>
      </c>
      <c r="V282" s="10">
        <v>5000</v>
      </c>
      <c r="W282" s="10">
        <v>0</v>
      </c>
      <c r="X282" s="10">
        <v>0</v>
      </c>
      <c r="Y282" s="10">
        <v>0</v>
      </c>
      <c r="Z282" s="9" t="s">
        <v>84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 t="s">
        <v>115</v>
      </c>
      <c r="AH282" s="1" t="s">
        <v>77</v>
      </c>
      <c r="AI282" s="1">
        <v>1</v>
      </c>
      <c r="AJ282" s="3">
        <v>45930</v>
      </c>
      <c r="AK282" s="3">
        <v>0</v>
      </c>
      <c r="AL282" s="3">
        <v>0</v>
      </c>
      <c r="AM282" s="3">
        <v>0</v>
      </c>
      <c r="AN282" s="3">
        <v>0</v>
      </c>
      <c r="AO282" s="3">
        <v>45929</v>
      </c>
      <c r="AP282" s="3">
        <v>45925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</v>
      </c>
      <c r="AX282" s="2">
        <v>0</v>
      </c>
      <c r="AY282" s="2" t="s">
        <v>132</v>
      </c>
      <c r="AZ282" s="2">
        <v>0</v>
      </c>
      <c r="BA282" s="2">
        <v>0</v>
      </c>
      <c r="BB282" s="2">
        <v>0</v>
      </c>
      <c r="BC282" s="1" t="s">
        <v>103</v>
      </c>
      <c r="BD282" s="56">
        <v>0</v>
      </c>
    </row>
    <row r="283" spans="1:56" ht="27.7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26</v>
      </c>
      <c r="F283" s="9">
        <v>43</v>
      </c>
      <c r="G283" s="9" t="s">
        <v>60</v>
      </c>
      <c r="H283" s="9">
        <v>0</v>
      </c>
      <c r="I283" s="9">
        <v>102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84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 t="s">
        <v>58</v>
      </c>
      <c r="AG283" s="1" t="s">
        <v>115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103</v>
      </c>
      <c r="BD283" s="56">
        <v>0</v>
      </c>
    </row>
    <row r="284" spans="1:56" ht="27.75" customHeight="1" x14ac:dyDescent="0.45">
      <c r="A284" s="3">
        <v>45924</v>
      </c>
      <c r="B284" s="14" t="s">
        <v>696</v>
      </c>
      <c r="C284" s="9" t="s">
        <v>697</v>
      </c>
      <c r="D284" s="13" t="s">
        <v>59</v>
      </c>
      <c r="E284" s="9">
        <v>26</v>
      </c>
      <c r="F284" s="9">
        <v>40</v>
      </c>
      <c r="G284" s="9" t="s">
        <v>60</v>
      </c>
      <c r="H284" s="9">
        <v>0</v>
      </c>
      <c r="I284" s="9">
        <v>95</v>
      </c>
      <c r="J284" s="9" t="s">
        <v>57</v>
      </c>
      <c r="K284" s="9">
        <v>5</v>
      </c>
      <c r="L284" s="9" t="s">
        <v>92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123</v>
      </c>
      <c r="T284" s="12">
        <v>45930</v>
      </c>
      <c r="U284" s="11">
        <v>3000</v>
      </c>
      <c r="V284" s="10">
        <v>0</v>
      </c>
      <c r="W284" s="10">
        <v>3000</v>
      </c>
      <c r="X284" s="10">
        <v>0</v>
      </c>
      <c r="Y284" s="10">
        <v>0</v>
      </c>
      <c r="Z284" s="9" t="s">
        <v>459</v>
      </c>
      <c r="AA284" s="8">
        <v>3478.5300000000007</v>
      </c>
      <c r="AB284" s="8">
        <v>3478.5300000000007</v>
      </c>
      <c r="AC284" s="8">
        <v>0</v>
      </c>
      <c r="AD284" s="8">
        <v>0</v>
      </c>
      <c r="AE284" s="8">
        <v>0</v>
      </c>
      <c r="AF284" s="8">
        <v>0</v>
      </c>
      <c r="AG284" s="1" t="s">
        <v>115</v>
      </c>
      <c r="AH284" s="1" t="s">
        <v>77</v>
      </c>
      <c r="AI284" s="1">
        <v>1</v>
      </c>
      <c r="AJ284" s="3">
        <v>45930</v>
      </c>
      <c r="AK284" s="3">
        <v>0</v>
      </c>
      <c r="AL284" s="3">
        <v>0</v>
      </c>
      <c r="AM284" s="3">
        <v>0</v>
      </c>
      <c r="AN284" s="3">
        <v>0</v>
      </c>
      <c r="AO284" s="3">
        <v>45929</v>
      </c>
      <c r="AP284" s="3">
        <v>45925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450</v>
      </c>
      <c r="BD284" s="56">
        <v>0</v>
      </c>
    </row>
    <row r="285" spans="1:56" ht="27.75" customHeight="1" x14ac:dyDescent="0.45">
      <c r="A285" s="3">
        <v>0</v>
      </c>
      <c r="B285" s="14">
        <v>0</v>
      </c>
      <c r="C285" s="9">
        <v>0</v>
      </c>
      <c r="D285" s="13">
        <v>0</v>
      </c>
      <c r="E285" s="9">
        <v>26</v>
      </c>
      <c r="F285" s="9">
        <v>43</v>
      </c>
      <c r="G285" s="9">
        <v>0</v>
      </c>
      <c r="H285" s="9">
        <v>0</v>
      </c>
      <c r="I285" s="9">
        <v>100</v>
      </c>
      <c r="J285" s="9" t="s">
        <v>57</v>
      </c>
      <c r="K285" s="9">
        <v>5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459</v>
      </c>
      <c r="AA285" s="8">
        <v>3478.5300000000007</v>
      </c>
      <c r="AB285" s="8">
        <v>3478.5300000000007</v>
      </c>
      <c r="AC285" s="8">
        <v>0</v>
      </c>
      <c r="AD285" s="8">
        <v>0</v>
      </c>
      <c r="AE285" s="8">
        <v>0</v>
      </c>
      <c r="AF285" s="8" t="s">
        <v>58</v>
      </c>
      <c r="AG285" s="1" t="s">
        <v>118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450</v>
      </c>
      <c r="BD285" s="56">
        <v>0</v>
      </c>
    </row>
    <row r="286" spans="1:56" ht="27.75" customHeight="1" x14ac:dyDescent="0.45">
      <c r="A286" s="3" t="s">
        <v>135</v>
      </c>
      <c r="B286" s="14" t="s">
        <v>135</v>
      </c>
      <c r="C286" s="9" t="s">
        <v>109</v>
      </c>
      <c r="D286" s="13" t="s">
        <v>59</v>
      </c>
      <c r="E286" s="9">
        <v>26</v>
      </c>
      <c r="F286" s="9">
        <v>43</v>
      </c>
      <c r="G286" s="9" t="s">
        <v>60</v>
      </c>
      <c r="H286" s="9">
        <v>0</v>
      </c>
      <c r="I286" s="9">
        <v>116</v>
      </c>
      <c r="J286" s="9" t="s">
        <v>57</v>
      </c>
      <c r="K286" s="9">
        <v>5</v>
      </c>
      <c r="L286" s="9" t="s">
        <v>92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110</v>
      </c>
      <c r="T286" s="12">
        <v>45961</v>
      </c>
      <c r="U286" s="11">
        <v>10000</v>
      </c>
      <c r="V286" s="10">
        <v>0</v>
      </c>
      <c r="W286" s="10">
        <v>10000</v>
      </c>
      <c r="X286" s="10">
        <v>0</v>
      </c>
      <c r="Y286" s="10">
        <v>0</v>
      </c>
      <c r="Z286" s="9" t="s">
        <v>197</v>
      </c>
      <c r="AA286" s="8">
        <v>12433.3</v>
      </c>
      <c r="AB286" s="8">
        <v>12433.3</v>
      </c>
      <c r="AC286" s="8">
        <v>0</v>
      </c>
      <c r="AD286" s="8">
        <v>0</v>
      </c>
      <c r="AE286" s="8">
        <v>0</v>
      </c>
      <c r="AF286" s="8">
        <v>0</v>
      </c>
      <c r="AG286" s="1" t="s">
        <v>119</v>
      </c>
      <c r="AH286" s="1" t="s">
        <v>77</v>
      </c>
      <c r="AI286" s="1">
        <v>1</v>
      </c>
      <c r="AJ286" s="3">
        <v>45961</v>
      </c>
      <c r="AK286" s="3">
        <v>0</v>
      </c>
      <c r="AL286" s="3">
        <v>0</v>
      </c>
      <c r="AM286" s="3">
        <v>0</v>
      </c>
      <c r="AN286" s="3">
        <v>0</v>
      </c>
      <c r="AO286" s="3">
        <v>45960</v>
      </c>
      <c r="AP286" s="3">
        <v>45956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102</v>
      </c>
      <c r="BD286" s="56">
        <v>0</v>
      </c>
    </row>
    <row r="287" spans="1:56" ht="27.75" customHeight="1" x14ac:dyDescent="0.45">
      <c r="A287" s="3">
        <v>0</v>
      </c>
      <c r="B287" s="14">
        <v>0</v>
      </c>
      <c r="C287" s="9">
        <v>0</v>
      </c>
      <c r="D287" s="13">
        <v>0</v>
      </c>
      <c r="E287" s="9">
        <v>26</v>
      </c>
      <c r="F287" s="9">
        <v>43</v>
      </c>
      <c r="G287" s="9">
        <v>0</v>
      </c>
      <c r="H287" s="9">
        <v>0</v>
      </c>
      <c r="I287" s="9">
        <v>116</v>
      </c>
      <c r="J287" s="9" t="s">
        <v>57</v>
      </c>
      <c r="K287" s="9">
        <v>5</v>
      </c>
      <c r="L287" s="9">
        <v>0</v>
      </c>
      <c r="M287" s="10">
        <v>0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>
        <v>0</v>
      </c>
      <c r="T287" s="12"/>
      <c r="U287" s="11">
        <v>0</v>
      </c>
      <c r="V287" s="10">
        <v>0</v>
      </c>
      <c r="W287" s="10">
        <v>0</v>
      </c>
      <c r="X287" s="10">
        <v>0</v>
      </c>
      <c r="Y287" s="10">
        <v>0</v>
      </c>
      <c r="Z287" s="9" t="s">
        <v>197</v>
      </c>
      <c r="AA287" s="8">
        <v>12433.3</v>
      </c>
      <c r="AB287" s="8">
        <v>12433.3</v>
      </c>
      <c r="AC287" s="8">
        <v>0</v>
      </c>
      <c r="AD287" s="8">
        <v>0</v>
      </c>
      <c r="AE287" s="8">
        <v>0</v>
      </c>
      <c r="AF287" s="8" t="s">
        <v>58</v>
      </c>
      <c r="AG287" s="1" t="s">
        <v>116</v>
      </c>
      <c r="AH287" s="1">
        <v>0</v>
      </c>
      <c r="AI287" s="1" t="s">
        <v>15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1" t="s">
        <v>198</v>
      </c>
      <c r="BD287" s="56">
        <v>0</v>
      </c>
    </row>
    <row r="288" spans="1:56" ht="27.75" customHeight="1" x14ac:dyDescent="0.45">
      <c r="A288" s="3">
        <v>45911</v>
      </c>
      <c r="B288" s="14" t="s">
        <v>540</v>
      </c>
      <c r="C288" s="9" t="s">
        <v>109</v>
      </c>
      <c r="D288" s="13" t="s">
        <v>541</v>
      </c>
      <c r="E288" s="9">
        <v>26</v>
      </c>
      <c r="F288" s="9">
        <v>43</v>
      </c>
      <c r="G288" s="9" t="s">
        <v>60</v>
      </c>
      <c r="H288" s="9" t="s">
        <v>66</v>
      </c>
      <c r="I288" s="9">
        <v>150</v>
      </c>
      <c r="J288" s="9" t="s">
        <v>57</v>
      </c>
      <c r="K288" s="9">
        <v>5</v>
      </c>
      <c r="L288" s="9" t="s">
        <v>91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110</v>
      </c>
      <c r="T288" s="12">
        <v>45929</v>
      </c>
      <c r="U288" s="11">
        <v>10000</v>
      </c>
      <c r="V288" s="10">
        <v>500</v>
      </c>
      <c r="W288" s="10">
        <v>9500</v>
      </c>
      <c r="X288" s="10">
        <v>0</v>
      </c>
      <c r="Y288" s="10">
        <v>9975</v>
      </c>
      <c r="Z288" s="9" t="s">
        <v>88</v>
      </c>
      <c r="AA288" s="8">
        <v>11811.635</v>
      </c>
      <c r="AB288" s="8">
        <v>11811.635</v>
      </c>
      <c r="AC288" s="8">
        <v>0</v>
      </c>
      <c r="AD288" s="8">
        <v>11811.635</v>
      </c>
      <c r="AE288" s="8">
        <v>0</v>
      </c>
      <c r="AF288" s="8">
        <v>0</v>
      </c>
      <c r="AG288" s="1" t="s">
        <v>115</v>
      </c>
      <c r="AH288" s="1" t="s">
        <v>75</v>
      </c>
      <c r="AI288" s="1">
        <v>4</v>
      </c>
      <c r="AJ288" s="3">
        <v>45929</v>
      </c>
      <c r="AK288" s="3">
        <v>45925</v>
      </c>
      <c r="AL288" s="3">
        <v>45918</v>
      </c>
      <c r="AM288" s="3">
        <v>45926</v>
      </c>
      <c r="AN288" s="3">
        <v>45927</v>
      </c>
      <c r="AO288" s="3">
        <v>45928</v>
      </c>
      <c r="AP288" s="3">
        <v>45924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69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104</v>
      </c>
      <c r="BD288" s="56">
        <v>0</v>
      </c>
    </row>
    <row r="289" spans="1:56" ht="27.75" customHeight="1" x14ac:dyDescent="0.45">
      <c r="A289" s="3">
        <v>45901</v>
      </c>
      <c r="B289" s="14" t="s">
        <v>421</v>
      </c>
      <c r="C289" s="9" t="s">
        <v>109</v>
      </c>
      <c r="D289" s="13" t="s">
        <v>144</v>
      </c>
      <c r="E289" s="9">
        <v>26</v>
      </c>
      <c r="F289" s="9">
        <v>43</v>
      </c>
      <c r="G289" s="9" t="s">
        <v>60</v>
      </c>
      <c r="H289" s="9" t="s">
        <v>66</v>
      </c>
      <c r="I289" s="9">
        <v>150</v>
      </c>
      <c r="J289" s="9" t="s">
        <v>57</v>
      </c>
      <c r="K289" s="9">
        <v>5</v>
      </c>
      <c r="L289" s="9" t="s">
        <v>91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110</v>
      </c>
      <c r="T289" s="12">
        <v>45929</v>
      </c>
      <c r="U289" s="11">
        <v>30000</v>
      </c>
      <c r="V289" s="10">
        <v>3600</v>
      </c>
      <c r="W289" s="10">
        <v>26400</v>
      </c>
      <c r="X289" s="10">
        <v>9475</v>
      </c>
      <c r="Y289" s="10">
        <v>21551.25</v>
      </c>
      <c r="Z289" s="9" t="s">
        <v>88</v>
      </c>
      <c r="AA289" s="8">
        <v>26795.315662500001</v>
      </c>
      <c r="AB289" s="8">
        <v>11484</v>
      </c>
      <c r="AC289" s="8">
        <v>15311.315662500001</v>
      </c>
      <c r="AD289" s="8">
        <v>5484</v>
      </c>
      <c r="AE289" s="8">
        <v>21311.315662500001</v>
      </c>
      <c r="AF289" s="8">
        <v>0</v>
      </c>
      <c r="AG289" s="1" t="s">
        <v>115</v>
      </c>
      <c r="AH289" s="1" t="s">
        <v>75</v>
      </c>
      <c r="AI289" s="1">
        <v>4</v>
      </c>
      <c r="AJ289" s="3">
        <v>45929</v>
      </c>
      <c r="AK289" s="3">
        <v>45925</v>
      </c>
      <c r="AL289" s="3">
        <v>45918</v>
      </c>
      <c r="AM289" s="3">
        <v>45926</v>
      </c>
      <c r="AN289" s="3">
        <v>45927</v>
      </c>
      <c r="AO289" s="3">
        <v>45928</v>
      </c>
      <c r="AP289" s="3">
        <v>45924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104</v>
      </c>
      <c r="BD289" s="56">
        <v>1579.1070219925004</v>
      </c>
    </row>
    <row r="290" spans="1:56" ht="27.75" customHeight="1" x14ac:dyDescent="0.45">
      <c r="A290" s="3">
        <v>45901</v>
      </c>
      <c r="B290" s="14" t="s">
        <v>422</v>
      </c>
      <c r="C290" s="9" t="s">
        <v>109</v>
      </c>
      <c r="D290" s="13" t="s">
        <v>144</v>
      </c>
      <c r="E290" s="9">
        <v>26</v>
      </c>
      <c r="F290" s="9">
        <v>43</v>
      </c>
      <c r="G290" s="9" t="s">
        <v>60</v>
      </c>
      <c r="H290" s="9" t="s">
        <v>66</v>
      </c>
      <c r="I290" s="9">
        <v>150</v>
      </c>
      <c r="J290" s="9" t="s">
        <v>57</v>
      </c>
      <c r="K290" s="9">
        <v>5</v>
      </c>
      <c r="L290" s="9" t="s">
        <v>91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110</v>
      </c>
      <c r="T290" s="12">
        <v>45945</v>
      </c>
      <c r="U290" s="11">
        <v>10000</v>
      </c>
      <c r="V290" s="10">
        <v>0</v>
      </c>
      <c r="W290" s="10">
        <v>10000</v>
      </c>
      <c r="X290" s="10">
        <v>0</v>
      </c>
      <c r="Y290" s="10">
        <v>10500</v>
      </c>
      <c r="Z290" s="9" t="s">
        <v>88</v>
      </c>
      <c r="AA290" s="8">
        <v>12433.3</v>
      </c>
      <c r="AB290" s="8">
        <v>0</v>
      </c>
      <c r="AC290" s="8">
        <v>12433.3</v>
      </c>
      <c r="AD290" s="8">
        <v>0</v>
      </c>
      <c r="AE290" s="8">
        <v>12433.3</v>
      </c>
      <c r="AF290" s="8">
        <v>0</v>
      </c>
      <c r="AG290" s="1" t="s">
        <v>116</v>
      </c>
      <c r="AH290" s="1" t="s">
        <v>75</v>
      </c>
      <c r="AI290" s="1">
        <v>4</v>
      </c>
      <c r="AJ290" s="3">
        <v>45945</v>
      </c>
      <c r="AK290" s="3">
        <v>45941</v>
      </c>
      <c r="AL290" s="3">
        <v>45934</v>
      </c>
      <c r="AM290" s="3">
        <v>45942</v>
      </c>
      <c r="AN290" s="3">
        <v>45943</v>
      </c>
      <c r="AO290" s="3">
        <v>45944</v>
      </c>
      <c r="AP290" s="3">
        <v>45940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 t="s">
        <v>104</v>
      </c>
      <c r="BD290" s="56">
        <v>1282.2876733333333</v>
      </c>
    </row>
    <row r="291" spans="1:56" ht="27.75" customHeight="1" x14ac:dyDescent="0.45">
      <c r="A291" s="3">
        <v>0</v>
      </c>
      <c r="B291" s="14">
        <v>0</v>
      </c>
      <c r="C291" s="9">
        <v>0</v>
      </c>
      <c r="D291" s="13">
        <v>0</v>
      </c>
      <c r="E291" s="9">
        <v>26</v>
      </c>
      <c r="F291" s="9">
        <v>43</v>
      </c>
      <c r="G291" s="9">
        <v>0</v>
      </c>
      <c r="H291" s="9">
        <v>0</v>
      </c>
      <c r="I291" s="9">
        <v>120</v>
      </c>
      <c r="J291" s="9" t="s">
        <v>57</v>
      </c>
      <c r="K291" s="9">
        <v>5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 t="s">
        <v>88</v>
      </c>
      <c r="AA291" s="8">
        <v>51040.250662499995</v>
      </c>
      <c r="AB291" s="8">
        <v>23295.635000000002</v>
      </c>
      <c r="AC291" s="8">
        <v>27744.6156625</v>
      </c>
      <c r="AD291" s="8">
        <v>17295.635000000002</v>
      </c>
      <c r="AE291" s="8">
        <v>33744.6156625</v>
      </c>
      <c r="AF291" s="8" t="s">
        <v>58</v>
      </c>
      <c r="AG291" s="1" t="s">
        <v>118</v>
      </c>
      <c r="AH291" s="1">
        <v>0</v>
      </c>
      <c r="AI291" s="1" t="s">
        <v>15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106</v>
      </c>
      <c r="BD291" s="56">
        <v>0</v>
      </c>
    </row>
    <row r="292" spans="1:56" ht="27.75" customHeight="1" x14ac:dyDescent="0.45">
      <c r="A292" s="3" t="s">
        <v>135</v>
      </c>
      <c r="B292" s="14" t="s">
        <v>135</v>
      </c>
      <c r="C292" s="9" t="s">
        <v>147</v>
      </c>
      <c r="D292" s="13" t="s">
        <v>148</v>
      </c>
      <c r="E292" s="9">
        <v>28</v>
      </c>
      <c r="F292" s="9">
        <v>41</v>
      </c>
      <c r="G292" s="9" t="s">
        <v>60</v>
      </c>
      <c r="H292" s="9">
        <v>0</v>
      </c>
      <c r="I292" s="9">
        <v>120</v>
      </c>
      <c r="J292" s="9" t="s">
        <v>78</v>
      </c>
      <c r="K292" s="9">
        <v>3</v>
      </c>
      <c r="L292" s="9" t="s">
        <v>92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71</v>
      </c>
      <c r="T292" s="12">
        <v>45940</v>
      </c>
      <c r="U292" s="11">
        <v>50000</v>
      </c>
      <c r="V292" s="10">
        <v>700</v>
      </c>
      <c r="W292" s="10">
        <v>49300</v>
      </c>
      <c r="X292" s="10">
        <v>0</v>
      </c>
      <c r="Y292" s="10">
        <v>51765</v>
      </c>
      <c r="Z292" s="9" t="s">
        <v>127</v>
      </c>
      <c r="AA292" s="8">
        <v>58541.285000000003</v>
      </c>
      <c r="AB292" s="8">
        <v>32310</v>
      </c>
      <c r="AC292" s="8">
        <v>26231.285000000003</v>
      </c>
      <c r="AD292" s="8">
        <v>0</v>
      </c>
      <c r="AE292" s="8">
        <v>0</v>
      </c>
      <c r="AF292" s="8">
        <v>0</v>
      </c>
      <c r="AG292" s="1" t="s">
        <v>115</v>
      </c>
      <c r="AH292" s="1" t="s">
        <v>74</v>
      </c>
      <c r="AI292" s="1">
        <v>2</v>
      </c>
      <c r="AJ292" s="3">
        <v>45940</v>
      </c>
      <c r="AK292" s="3">
        <v>0</v>
      </c>
      <c r="AL292" s="3">
        <v>45931</v>
      </c>
      <c r="AM292" s="3">
        <v>45938</v>
      </c>
      <c r="AN292" s="3">
        <v>45939</v>
      </c>
      <c r="AO292" s="3">
        <v>45939</v>
      </c>
      <c r="AP292" s="3">
        <v>45935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104</v>
      </c>
      <c r="BD292" s="56">
        <v>2948.1049752777781</v>
      </c>
    </row>
    <row r="293" spans="1:56" ht="27.75" customHeight="1" x14ac:dyDescent="0.45">
      <c r="A293" s="3" t="s">
        <v>135</v>
      </c>
      <c r="B293" s="14" t="s">
        <v>135</v>
      </c>
      <c r="C293" s="9" t="s">
        <v>109</v>
      </c>
      <c r="D293" s="13" t="s">
        <v>59</v>
      </c>
      <c r="E293" s="9">
        <v>28</v>
      </c>
      <c r="F293" s="9">
        <v>47</v>
      </c>
      <c r="G293" s="9" t="s">
        <v>60</v>
      </c>
      <c r="H293" s="9" t="s">
        <v>66</v>
      </c>
      <c r="I293" s="9">
        <v>180</v>
      </c>
      <c r="J293" s="9" t="s">
        <v>57</v>
      </c>
      <c r="K293" s="9">
        <v>5</v>
      </c>
      <c r="L293" s="9" t="s">
        <v>92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110</v>
      </c>
      <c r="T293" s="12">
        <v>45961</v>
      </c>
      <c r="U293" s="11">
        <v>5000</v>
      </c>
      <c r="V293" s="10">
        <v>0</v>
      </c>
      <c r="W293" s="10">
        <v>5000</v>
      </c>
      <c r="X293" s="10">
        <v>0</v>
      </c>
      <c r="Y293" s="10">
        <v>0</v>
      </c>
      <c r="Z293" s="9" t="s">
        <v>127</v>
      </c>
      <c r="AA293" s="8">
        <v>6775.4500000000007</v>
      </c>
      <c r="AB293" s="8">
        <v>0</v>
      </c>
      <c r="AC293" s="8">
        <v>6775.4500000000007</v>
      </c>
      <c r="AD293" s="8">
        <v>0</v>
      </c>
      <c r="AE293" s="8">
        <v>6775.4500000000007</v>
      </c>
      <c r="AF293" s="8">
        <v>0</v>
      </c>
      <c r="AG293" s="1">
        <v>0</v>
      </c>
      <c r="AH293" s="1" t="s">
        <v>146</v>
      </c>
      <c r="AI293" s="1">
        <v>2</v>
      </c>
      <c r="AJ293" s="3">
        <v>45961</v>
      </c>
      <c r="AK293" s="3">
        <v>45959</v>
      </c>
      <c r="AL293" s="3">
        <v>0</v>
      </c>
      <c r="AM293" s="3">
        <v>0</v>
      </c>
      <c r="AN293" s="3">
        <v>0</v>
      </c>
      <c r="AO293" s="3">
        <v>45960</v>
      </c>
      <c r="AP293" s="3">
        <v>45956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143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104</v>
      </c>
      <c r="BD293" s="56">
        <v>761.48529722222236</v>
      </c>
    </row>
    <row r="294" spans="1:56" ht="27.75" customHeight="1" x14ac:dyDescent="0.45">
      <c r="A294" s="3">
        <v>0</v>
      </c>
      <c r="B294" s="14">
        <v>0</v>
      </c>
      <c r="C294" s="9">
        <v>0</v>
      </c>
      <c r="D294" s="13">
        <v>0</v>
      </c>
      <c r="E294" s="9">
        <v>28</v>
      </c>
      <c r="F294" s="9">
        <v>43</v>
      </c>
      <c r="G294" s="9">
        <v>0</v>
      </c>
      <c r="H294" s="9">
        <v>0</v>
      </c>
      <c r="I294" s="9">
        <v>130</v>
      </c>
      <c r="J294" s="9" t="s">
        <v>57</v>
      </c>
      <c r="K294" s="9">
        <v>3</v>
      </c>
      <c r="L294" s="9">
        <v>0</v>
      </c>
      <c r="M294" s="10">
        <v>0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>
        <v>0</v>
      </c>
      <c r="T294" s="12"/>
      <c r="U294" s="11">
        <v>0</v>
      </c>
      <c r="V294" s="10">
        <v>0</v>
      </c>
      <c r="W294" s="10">
        <v>0</v>
      </c>
      <c r="X294" s="10">
        <v>0</v>
      </c>
      <c r="Y294" s="10">
        <v>0</v>
      </c>
      <c r="Z294" s="9" t="s">
        <v>127</v>
      </c>
      <c r="AA294" s="8">
        <v>65316.735000000001</v>
      </c>
      <c r="AB294" s="8">
        <v>32310</v>
      </c>
      <c r="AC294" s="8">
        <v>33006.735000000001</v>
      </c>
      <c r="AD294" s="8">
        <v>0</v>
      </c>
      <c r="AE294" s="8">
        <v>6775.4500000000007</v>
      </c>
      <c r="AF294" s="8" t="s">
        <v>58</v>
      </c>
      <c r="AG294" s="1">
        <v>0</v>
      </c>
      <c r="AH294" s="1">
        <v>0</v>
      </c>
      <c r="AI294" s="1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149</v>
      </c>
      <c r="BD294" s="56">
        <v>0</v>
      </c>
    </row>
  </sheetData>
  <autoFilter ref="A5:BD29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94">
    <cfRule type="expression" dxfId="2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38CD8-A334-4177-AC29-BD8900174208}">
  <sheetPr>
    <tabColor rgb="FFFFFF00"/>
  </sheetPr>
  <dimension ref="A1:BD275"/>
  <sheetViews>
    <sheetView zoomScale="80" zoomScaleNormal="80" workbookViewId="0">
      <selection activeCell="F19" sqref="F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45922</v>
      </c>
      <c r="E3" s="84" t="s">
        <v>52</v>
      </c>
      <c r="F3" s="84"/>
      <c r="G3" s="85">
        <v>10.31</v>
      </c>
      <c r="H3" s="8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6" t="s">
        <v>51</v>
      </c>
      <c r="B4" s="28" t="s">
        <v>43</v>
      </c>
      <c r="C4" s="29" t="s">
        <v>42</v>
      </c>
      <c r="D4" s="30"/>
      <c r="E4" s="87">
        <v>10.3</v>
      </c>
      <c r="F4" s="88"/>
      <c r="G4" s="89"/>
      <c r="H4" s="90"/>
      <c r="I4" s="91" t="s">
        <v>50</v>
      </c>
      <c r="J4" s="92"/>
      <c r="K4" s="93"/>
      <c r="L4" s="31" t="s">
        <v>89</v>
      </c>
      <c r="M4" s="94" t="s">
        <v>49</v>
      </c>
      <c r="N4" s="95"/>
      <c r="O4" s="95"/>
      <c r="P4" s="9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2" t="s">
        <v>46</v>
      </c>
      <c r="AA4" s="8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45897</v>
      </c>
      <c r="B6" s="14" t="s">
        <v>377</v>
      </c>
      <c r="C6" s="9" t="s">
        <v>73</v>
      </c>
      <c r="D6" s="13" t="s">
        <v>425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141</v>
      </c>
      <c r="T6" s="12">
        <v>45925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379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74</v>
      </c>
      <c r="AI6" s="1">
        <v>2</v>
      </c>
      <c r="AJ6" s="3">
        <v>45925</v>
      </c>
      <c r="AK6" s="3">
        <v>0</v>
      </c>
      <c r="AL6" s="3">
        <v>45916</v>
      </c>
      <c r="AM6" s="3">
        <v>45923</v>
      </c>
      <c r="AN6" s="3">
        <v>45924</v>
      </c>
      <c r="AO6" s="3">
        <v>45924</v>
      </c>
      <c r="AP6" s="3">
        <v>45920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556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379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 t="s">
        <v>135</v>
      </c>
      <c r="B8" s="14" t="s">
        <v>135</v>
      </c>
      <c r="C8" s="9" t="s">
        <v>211</v>
      </c>
      <c r="D8" s="13" t="s">
        <v>236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91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 t="s">
        <v>63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133</v>
      </c>
      <c r="AA8" s="8">
        <v>13201.65</v>
      </c>
      <c r="AB8" s="8">
        <v>2599</v>
      </c>
      <c r="AC8" s="8">
        <v>10602.65</v>
      </c>
      <c r="AD8" s="8">
        <v>0</v>
      </c>
      <c r="AE8" s="8">
        <v>0</v>
      </c>
      <c r="AF8" s="8">
        <v>0</v>
      </c>
      <c r="AG8" s="1" t="s">
        <v>115</v>
      </c>
      <c r="AH8" s="1" t="s">
        <v>72</v>
      </c>
      <c r="AI8" s="1">
        <v>3</v>
      </c>
      <c r="AJ8" s="3" t="s">
        <v>63</v>
      </c>
      <c r="AK8" s="3">
        <v>0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729.46232000000009</v>
      </c>
    </row>
    <row r="9" spans="1:56" ht="27.75" customHeight="1" x14ac:dyDescent="0.45">
      <c r="A9" s="3">
        <v>0</v>
      </c>
      <c r="B9" s="14">
        <v>0</v>
      </c>
      <c r="C9" s="9" t="s">
        <v>201</v>
      </c>
      <c r="D9" s="13" t="s">
        <v>95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133</v>
      </c>
      <c r="AA9" s="8">
        <v>13201.65</v>
      </c>
      <c r="AB9" s="8">
        <v>2599</v>
      </c>
      <c r="AC9" s="8">
        <v>10602.65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45912</v>
      </c>
      <c r="B10" s="14" t="s">
        <v>542</v>
      </c>
      <c r="C10" s="9" t="s">
        <v>302</v>
      </c>
      <c r="D10" s="13" t="s">
        <v>543</v>
      </c>
      <c r="E10" s="9">
        <v>18</v>
      </c>
      <c r="F10" s="9">
        <v>30</v>
      </c>
      <c r="G10" s="9" t="s">
        <v>60</v>
      </c>
      <c r="H10" s="9" t="s">
        <v>66</v>
      </c>
      <c r="I10" s="9">
        <v>74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67</v>
      </c>
      <c r="T10" s="12">
        <v>45924</v>
      </c>
      <c r="U10" s="11">
        <v>10000</v>
      </c>
      <c r="V10" s="10">
        <v>0</v>
      </c>
      <c r="W10" s="10">
        <v>10000</v>
      </c>
      <c r="X10" s="10">
        <v>0</v>
      </c>
      <c r="Y10" s="10">
        <v>10500</v>
      </c>
      <c r="Z10" s="9" t="s">
        <v>417</v>
      </c>
      <c r="AA10" s="8">
        <v>8801.1</v>
      </c>
      <c r="AB10" s="8">
        <v>8801.1</v>
      </c>
      <c r="AC10" s="8">
        <v>0</v>
      </c>
      <c r="AD10" s="8">
        <v>8801.1</v>
      </c>
      <c r="AE10" s="8">
        <v>0</v>
      </c>
      <c r="AF10" s="8" t="s">
        <v>307</v>
      </c>
      <c r="AG10" s="1" t="s">
        <v>116</v>
      </c>
      <c r="AH10" s="1" t="s">
        <v>75</v>
      </c>
      <c r="AI10" s="1">
        <v>4</v>
      </c>
      <c r="AJ10" s="3">
        <v>45924</v>
      </c>
      <c r="AK10" s="3">
        <v>45920</v>
      </c>
      <c r="AL10" s="3">
        <v>45913</v>
      </c>
      <c r="AM10" s="3">
        <v>45921</v>
      </c>
      <c r="AN10" s="3">
        <v>45922</v>
      </c>
      <c r="AO10" s="3">
        <v>45923</v>
      </c>
      <c r="AP10" s="3">
        <v>45919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18</v>
      </c>
      <c r="F11" s="9">
        <v>25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417</v>
      </c>
      <c r="AA11" s="8">
        <v>8801.1</v>
      </c>
      <c r="AB11" s="8">
        <v>8801.1</v>
      </c>
      <c r="AC11" s="8">
        <v>0</v>
      </c>
      <c r="AD11" s="8">
        <v>8801.1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418</v>
      </c>
      <c r="BD11" s="56">
        <v>0</v>
      </c>
    </row>
    <row r="12" spans="1:56" ht="27.75" customHeight="1" x14ac:dyDescent="0.45">
      <c r="A12" s="3">
        <v>45916</v>
      </c>
      <c r="B12" s="14" t="s">
        <v>595</v>
      </c>
      <c r="C12" s="9" t="s">
        <v>594</v>
      </c>
      <c r="D12" s="13" t="s">
        <v>563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45925</v>
      </c>
      <c r="U12" s="11">
        <v>20000</v>
      </c>
      <c r="V12" s="10">
        <v>0</v>
      </c>
      <c r="W12" s="10">
        <v>20000</v>
      </c>
      <c r="X12" s="10">
        <v>0</v>
      </c>
      <c r="Y12" s="10">
        <v>21000</v>
      </c>
      <c r="Z12" s="9" t="s">
        <v>168</v>
      </c>
      <c r="AA12" s="8">
        <v>17602.2</v>
      </c>
      <c r="AB12" s="8">
        <v>17602.2</v>
      </c>
      <c r="AC12" s="8">
        <v>0</v>
      </c>
      <c r="AD12" s="8">
        <v>0</v>
      </c>
      <c r="AE12" s="8">
        <v>0</v>
      </c>
      <c r="AF12" s="8">
        <v>0</v>
      </c>
      <c r="AG12" s="1" t="s">
        <v>116</v>
      </c>
      <c r="AH12" s="1" t="s">
        <v>74</v>
      </c>
      <c r="AI12" s="1">
        <v>2</v>
      </c>
      <c r="AJ12" s="3">
        <v>45925</v>
      </c>
      <c r="AK12" s="3">
        <v>0</v>
      </c>
      <c r="AL12" s="3">
        <v>45916</v>
      </c>
      <c r="AM12" s="3">
        <v>45923</v>
      </c>
      <c r="AN12" s="3">
        <v>45924</v>
      </c>
      <c r="AO12" s="3">
        <v>45924</v>
      </c>
      <c r="AP12" s="3">
        <v>45920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45920</v>
      </c>
      <c r="B13" s="14" t="s">
        <v>624</v>
      </c>
      <c r="C13" s="9" t="s">
        <v>136</v>
      </c>
      <c r="D13" s="13" t="s">
        <v>124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45938</v>
      </c>
      <c r="U13" s="11">
        <v>50000</v>
      </c>
      <c r="V13" s="10">
        <v>0</v>
      </c>
      <c r="W13" s="10">
        <v>50000</v>
      </c>
      <c r="X13" s="10">
        <v>0</v>
      </c>
      <c r="Y13" s="10">
        <v>52500</v>
      </c>
      <c r="Z13" s="9" t="s">
        <v>168</v>
      </c>
      <c r="AA13" s="8">
        <v>44005.499999999993</v>
      </c>
      <c r="AB13" s="8">
        <v>39260</v>
      </c>
      <c r="AC13" s="8">
        <v>4745.4999999999927</v>
      </c>
      <c r="AD13" s="8">
        <v>0</v>
      </c>
      <c r="AE13" s="8">
        <v>0</v>
      </c>
      <c r="AF13" s="8">
        <v>0</v>
      </c>
      <c r="AG13" s="1" t="s">
        <v>116</v>
      </c>
      <c r="AH13" s="1" t="s">
        <v>74</v>
      </c>
      <c r="AI13" s="1">
        <v>2</v>
      </c>
      <c r="AJ13" s="3">
        <v>45938</v>
      </c>
      <c r="AK13" s="3">
        <v>0</v>
      </c>
      <c r="AL13" s="3">
        <v>45929</v>
      </c>
      <c r="AM13" s="3">
        <v>45936</v>
      </c>
      <c r="AN13" s="3">
        <v>45937</v>
      </c>
      <c r="AO13" s="3">
        <v>45937</v>
      </c>
      <c r="AP13" s="3">
        <v>45933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 t="s">
        <v>608</v>
      </c>
      <c r="AZ13" s="2">
        <v>0</v>
      </c>
      <c r="BA13" s="2">
        <v>0</v>
      </c>
      <c r="BB13" s="2">
        <v>0</v>
      </c>
      <c r="BC13" s="1" t="s">
        <v>102</v>
      </c>
      <c r="BD13" s="56">
        <v>344.62875555555507</v>
      </c>
    </row>
    <row r="14" spans="1:56" ht="27.75" customHeight="1" x14ac:dyDescent="0.45">
      <c r="A14" s="3">
        <v>45920</v>
      </c>
      <c r="B14" s="14" t="s">
        <v>625</v>
      </c>
      <c r="C14" s="9" t="s">
        <v>136</v>
      </c>
      <c r="D14" s="13" t="s">
        <v>199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45938</v>
      </c>
      <c r="U14" s="11">
        <v>20000</v>
      </c>
      <c r="V14" s="10">
        <v>0</v>
      </c>
      <c r="W14" s="10">
        <v>20000</v>
      </c>
      <c r="X14" s="10">
        <v>0</v>
      </c>
      <c r="Y14" s="10">
        <v>21000</v>
      </c>
      <c r="Z14" s="9" t="s">
        <v>168</v>
      </c>
      <c r="AA14" s="8">
        <v>17602.2</v>
      </c>
      <c r="AB14" s="8">
        <v>0</v>
      </c>
      <c r="AC14" s="8">
        <v>17602.2</v>
      </c>
      <c r="AD14" s="8">
        <v>0</v>
      </c>
      <c r="AE14" s="8">
        <v>0</v>
      </c>
      <c r="AF14" s="8">
        <v>0</v>
      </c>
      <c r="AG14" s="1" t="s">
        <v>61</v>
      </c>
      <c r="AH14" s="1" t="s">
        <v>74</v>
      </c>
      <c r="AI14" s="1">
        <v>2</v>
      </c>
      <c r="AJ14" s="3">
        <v>45938</v>
      </c>
      <c r="AK14" s="3">
        <v>0</v>
      </c>
      <c r="AL14" s="3">
        <v>45929</v>
      </c>
      <c r="AM14" s="3">
        <v>45936</v>
      </c>
      <c r="AN14" s="3">
        <v>45937</v>
      </c>
      <c r="AO14" s="3">
        <v>45937</v>
      </c>
      <c r="AP14" s="3">
        <v>45933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 t="s">
        <v>608</v>
      </c>
      <c r="AZ14" s="2">
        <v>0</v>
      </c>
      <c r="BA14" s="2">
        <v>0</v>
      </c>
      <c r="BB14" s="2">
        <v>0</v>
      </c>
      <c r="BC14" s="1" t="s">
        <v>102</v>
      </c>
      <c r="BD14" s="56">
        <v>1278.3108800000005</v>
      </c>
    </row>
    <row r="15" spans="1:56" ht="27.75" customHeight="1" x14ac:dyDescent="0.45">
      <c r="A15" s="3">
        <v>45920</v>
      </c>
      <c r="B15" s="14" t="s">
        <v>625</v>
      </c>
      <c r="C15" s="9" t="s">
        <v>136</v>
      </c>
      <c r="D15" s="13" t="s">
        <v>199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45952</v>
      </c>
      <c r="U15" s="11">
        <v>20000</v>
      </c>
      <c r="V15" s="10">
        <v>0</v>
      </c>
      <c r="W15" s="10">
        <v>20000</v>
      </c>
      <c r="X15" s="10">
        <v>0</v>
      </c>
      <c r="Y15" s="10">
        <v>21000</v>
      </c>
      <c r="Z15" s="9" t="s">
        <v>168</v>
      </c>
      <c r="AA15" s="8">
        <v>17602.2</v>
      </c>
      <c r="AB15" s="8">
        <v>0</v>
      </c>
      <c r="AC15" s="8">
        <v>17602.2</v>
      </c>
      <c r="AD15" s="8">
        <v>0</v>
      </c>
      <c r="AE15" s="8">
        <v>0</v>
      </c>
      <c r="AF15" s="8">
        <v>0</v>
      </c>
      <c r="AG15" s="1" t="s">
        <v>116</v>
      </c>
      <c r="AH15" s="1" t="s">
        <v>74</v>
      </c>
      <c r="AI15" s="1">
        <v>2</v>
      </c>
      <c r="AJ15" s="3">
        <v>45952</v>
      </c>
      <c r="AK15" s="3">
        <v>0</v>
      </c>
      <c r="AL15" s="3">
        <v>45943</v>
      </c>
      <c r="AM15" s="3">
        <v>45950</v>
      </c>
      <c r="AN15" s="3">
        <v>45951</v>
      </c>
      <c r="AO15" s="3">
        <v>45951</v>
      </c>
      <c r="AP15" s="3">
        <v>45947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1278.3108800000005</v>
      </c>
    </row>
    <row r="16" spans="1:56" ht="27.75" customHeight="1" x14ac:dyDescent="0.45">
      <c r="A16" s="3" t="s">
        <v>135</v>
      </c>
      <c r="B16" s="14" t="s">
        <v>135</v>
      </c>
      <c r="C16" s="9" t="s">
        <v>204</v>
      </c>
      <c r="D16" s="13" t="s">
        <v>205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92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45961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168</v>
      </c>
      <c r="AA16" s="8">
        <v>18501.714330000003</v>
      </c>
      <c r="AB16" s="8">
        <v>0</v>
      </c>
      <c r="AC16" s="8">
        <v>18501.714330000003</v>
      </c>
      <c r="AD16" s="8">
        <v>0</v>
      </c>
      <c r="AE16" s="8">
        <v>0</v>
      </c>
      <c r="AF16" s="8">
        <v>0</v>
      </c>
      <c r="AG16" s="1" t="s">
        <v>115</v>
      </c>
      <c r="AH16" s="1" t="s">
        <v>72</v>
      </c>
      <c r="AI16" s="1">
        <v>3</v>
      </c>
      <c r="AJ16" s="3">
        <v>45961</v>
      </c>
      <c r="AK16" s="3">
        <v>0</v>
      </c>
      <c r="AL16" s="3">
        <v>45951</v>
      </c>
      <c r="AM16" s="3">
        <v>45958</v>
      </c>
      <c r="AN16" s="3">
        <v>45959</v>
      </c>
      <c r="AO16" s="3">
        <v>45959</v>
      </c>
      <c r="AP16" s="3">
        <v>45956</v>
      </c>
      <c r="AQ16" s="3">
        <v>45960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1343.6356095653334</v>
      </c>
    </row>
    <row r="17" spans="1:56" ht="27.75" customHeight="1" x14ac:dyDescent="0.45">
      <c r="A17" s="3" t="s">
        <v>135</v>
      </c>
      <c r="B17" s="14" t="s">
        <v>135</v>
      </c>
      <c r="C17" s="9" t="s">
        <v>237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45961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168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118</v>
      </c>
      <c r="AH17" s="1" t="s">
        <v>74</v>
      </c>
      <c r="AI17" s="1">
        <v>2</v>
      </c>
      <c r="AJ17" s="3">
        <v>45961</v>
      </c>
      <c r="AK17" s="3">
        <v>0</v>
      </c>
      <c r="AL17" s="3">
        <v>45952</v>
      </c>
      <c r="AM17" s="3">
        <v>45959</v>
      </c>
      <c r="AN17" s="3">
        <v>45960</v>
      </c>
      <c r="AO17" s="3">
        <v>45960</v>
      </c>
      <c r="AP17" s="3">
        <v>45956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2556.6217600000009</v>
      </c>
    </row>
    <row r="18" spans="1:56" ht="27.75" customHeight="1" x14ac:dyDescent="0.45">
      <c r="A18" s="3" t="s">
        <v>135</v>
      </c>
      <c r="B18" s="14" t="s">
        <v>135</v>
      </c>
      <c r="C18" s="9" t="s">
        <v>136</v>
      </c>
      <c r="D18" s="13" t="s">
        <v>124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45961</v>
      </c>
      <c r="U18" s="11">
        <v>140000</v>
      </c>
      <c r="V18" s="10">
        <v>0</v>
      </c>
      <c r="W18" s="10">
        <v>140000</v>
      </c>
      <c r="X18" s="10">
        <v>0</v>
      </c>
      <c r="Y18" s="10">
        <v>147000</v>
      </c>
      <c r="Z18" s="9" t="s">
        <v>168</v>
      </c>
      <c r="AA18" s="8">
        <v>123215.4</v>
      </c>
      <c r="AB18" s="8">
        <v>0</v>
      </c>
      <c r="AC18" s="8">
        <v>123215.4</v>
      </c>
      <c r="AD18" s="8">
        <v>0</v>
      </c>
      <c r="AE18" s="8">
        <v>0</v>
      </c>
      <c r="AF18" s="8">
        <v>0</v>
      </c>
      <c r="AG18" s="1" t="s">
        <v>118</v>
      </c>
      <c r="AH18" s="1" t="s">
        <v>74</v>
      </c>
      <c r="AI18" s="1">
        <v>2</v>
      </c>
      <c r="AJ18" s="3">
        <v>45961</v>
      </c>
      <c r="AK18" s="3">
        <v>0</v>
      </c>
      <c r="AL18" s="3">
        <v>45952</v>
      </c>
      <c r="AM18" s="3">
        <v>45959</v>
      </c>
      <c r="AN18" s="3">
        <v>45960</v>
      </c>
      <c r="AO18" s="3">
        <v>45960</v>
      </c>
      <c r="AP18" s="3">
        <v>45956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8948.1761600000009</v>
      </c>
    </row>
    <row r="19" spans="1:56" ht="27.7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168</v>
      </c>
      <c r="AA19" s="8">
        <v>273733.61433000001</v>
      </c>
      <c r="AB19" s="8">
        <v>56862.2</v>
      </c>
      <c r="AC19" s="8">
        <v>216871.41433</v>
      </c>
      <c r="AD19" s="8">
        <v>0</v>
      </c>
      <c r="AE19" s="8">
        <v>0</v>
      </c>
      <c r="AF19" s="8" t="s">
        <v>58</v>
      </c>
      <c r="AG19" s="1" t="s">
        <v>115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45">
      <c r="A20" s="3">
        <v>45904</v>
      </c>
      <c r="B20" s="14" t="s">
        <v>446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447</v>
      </c>
      <c r="T20" s="12">
        <v>45924</v>
      </c>
      <c r="U20" s="11">
        <v>20000</v>
      </c>
      <c r="V20" s="10">
        <v>21000</v>
      </c>
      <c r="W20" s="10">
        <v>0</v>
      </c>
      <c r="X20" s="10">
        <v>0</v>
      </c>
      <c r="Y20" s="10">
        <v>0</v>
      </c>
      <c r="Z20" s="9" t="s">
        <v>172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115</v>
      </c>
      <c r="AH20" s="1" t="s">
        <v>77</v>
      </c>
      <c r="AI20" s="1">
        <v>1</v>
      </c>
      <c r="AJ20" s="3">
        <v>45924</v>
      </c>
      <c r="AK20" s="3">
        <v>0</v>
      </c>
      <c r="AL20" s="3">
        <v>0</v>
      </c>
      <c r="AM20" s="3">
        <v>0</v>
      </c>
      <c r="AN20" s="3">
        <v>0</v>
      </c>
      <c r="AO20" s="3">
        <v>45923</v>
      </c>
      <c r="AP20" s="3">
        <v>45919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>
        <v>45904</v>
      </c>
      <c r="B21" s="14" t="s">
        <v>448</v>
      </c>
      <c r="C21" s="9" t="s">
        <v>73</v>
      </c>
      <c r="D21" s="13" t="s">
        <v>59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447</v>
      </c>
      <c r="T21" s="12">
        <v>45924</v>
      </c>
      <c r="U21" s="11">
        <v>20000</v>
      </c>
      <c r="V21" s="10">
        <v>21000</v>
      </c>
      <c r="W21" s="10">
        <v>0</v>
      </c>
      <c r="X21" s="10">
        <v>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77</v>
      </c>
      <c r="AI21" s="1">
        <v>1</v>
      </c>
      <c r="AJ21" s="3">
        <v>45924</v>
      </c>
      <c r="AK21" s="3">
        <v>0</v>
      </c>
      <c r="AL21" s="3">
        <v>0</v>
      </c>
      <c r="AM21" s="3">
        <v>0</v>
      </c>
      <c r="AN21" s="3">
        <v>0</v>
      </c>
      <c r="AO21" s="3">
        <v>45923</v>
      </c>
      <c r="AP21" s="3">
        <v>45919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45910</v>
      </c>
      <c r="B22" s="14" t="s">
        <v>503</v>
      </c>
      <c r="C22" s="9" t="s">
        <v>73</v>
      </c>
      <c r="D22" s="13" t="s">
        <v>288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45925</v>
      </c>
      <c r="U22" s="11">
        <v>10000</v>
      </c>
      <c r="V22" s="10">
        <v>10000</v>
      </c>
      <c r="W22" s="10">
        <v>0</v>
      </c>
      <c r="X22" s="10">
        <v>10400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504</v>
      </c>
      <c r="AG22" s="1" t="s">
        <v>115</v>
      </c>
      <c r="AH22" s="1" t="s">
        <v>74</v>
      </c>
      <c r="AI22" s="1">
        <v>2</v>
      </c>
      <c r="AJ22" s="3">
        <v>45925</v>
      </c>
      <c r="AK22" s="3">
        <v>0</v>
      </c>
      <c r="AL22" s="3">
        <v>45916</v>
      </c>
      <c r="AM22" s="3">
        <v>45923</v>
      </c>
      <c r="AN22" s="3">
        <v>45924</v>
      </c>
      <c r="AO22" s="3">
        <v>45924</v>
      </c>
      <c r="AP22" s="3">
        <v>45920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45910</v>
      </c>
      <c r="B23" s="14" t="s">
        <v>503</v>
      </c>
      <c r="C23" s="9" t="s">
        <v>73</v>
      </c>
      <c r="D23" s="13" t="s">
        <v>189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45925</v>
      </c>
      <c r="U23" s="11">
        <v>10000</v>
      </c>
      <c r="V23" s="10">
        <v>10000</v>
      </c>
      <c r="W23" s="10">
        <v>0</v>
      </c>
      <c r="X23" s="10">
        <v>10490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504</v>
      </c>
      <c r="AG23" s="1" t="s">
        <v>115</v>
      </c>
      <c r="AH23" s="1" t="s">
        <v>74</v>
      </c>
      <c r="AI23" s="1">
        <v>2</v>
      </c>
      <c r="AJ23" s="3">
        <v>45925</v>
      </c>
      <c r="AK23" s="3">
        <v>0</v>
      </c>
      <c r="AL23" s="3">
        <v>45916</v>
      </c>
      <c r="AM23" s="3">
        <v>45923</v>
      </c>
      <c r="AN23" s="3">
        <v>45924</v>
      </c>
      <c r="AO23" s="3">
        <v>45924</v>
      </c>
      <c r="AP23" s="3">
        <v>45920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564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45910</v>
      </c>
      <c r="B24" s="14" t="s">
        <v>503</v>
      </c>
      <c r="C24" s="9" t="s">
        <v>73</v>
      </c>
      <c r="D24" s="13" t="s">
        <v>275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45925</v>
      </c>
      <c r="U24" s="11">
        <v>5000</v>
      </c>
      <c r="V24" s="10">
        <v>5000</v>
      </c>
      <c r="W24" s="10">
        <v>0</v>
      </c>
      <c r="X24" s="10">
        <v>5250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504</v>
      </c>
      <c r="AG24" s="1" t="s">
        <v>115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565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45912</v>
      </c>
      <c r="B25" s="14" t="s">
        <v>521</v>
      </c>
      <c r="C25" s="9" t="s">
        <v>73</v>
      </c>
      <c r="D25" s="13" t="s">
        <v>288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45925</v>
      </c>
      <c r="U25" s="11">
        <v>10000</v>
      </c>
      <c r="V25" s="10">
        <v>10000</v>
      </c>
      <c r="W25" s="10">
        <v>0</v>
      </c>
      <c r="X25" s="10">
        <v>10600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524</v>
      </c>
      <c r="AG25" s="1" t="s">
        <v>115</v>
      </c>
      <c r="AH25" s="1" t="s">
        <v>74</v>
      </c>
      <c r="AI25" s="1">
        <v>2</v>
      </c>
      <c r="AJ25" s="3">
        <v>45925</v>
      </c>
      <c r="AK25" s="3">
        <v>0</v>
      </c>
      <c r="AL25" s="3">
        <v>45916</v>
      </c>
      <c r="AM25" s="3">
        <v>45923</v>
      </c>
      <c r="AN25" s="3">
        <v>45924</v>
      </c>
      <c r="AO25" s="3">
        <v>45924</v>
      </c>
      <c r="AP25" s="3">
        <v>45920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45912</v>
      </c>
      <c r="B26" s="14" t="s">
        <v>521</v>
      </c>
      <c r="C26" s="9" t="s">
        <v>73</v>
      </c>
      <c r="D26" s="13" t="s">
        <v>464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45925</v>
      </c>
      <c r="U26" s="11">
        <v>5000</v>
      </c>
      <c r="V26" s="10">
        <v>5000</v>
      </c>
      <c r="W26" s="10">
        <v>0</v>
      </c>
      <c r="X26" s="10">
        <v>5300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524</v>
      </c>
      <c r="AG26" s="1" t="s">
        <v>115</v>
      </c>
      <c r="AH26" s="1" t="s">
        <v>74</v>
      </c>
      <c r="AI26" s="1">
        <v>2</v>
      </c>
      <c r="AJ26" s="3">
        <v>45925</v>
      </c>
      <c r="AK26" s="3">
        <v>0</v>
      </c>
      <c r="AL26" s="3">
        <v>45916</v>
      </c>
      <c r="AM26" s="3">
        <v>45923</v>
      </c>
      <c r="AN26" s="3">
        <v>45924</v>
      </c>
      <c r="AO26" s="3">
        <v>45924</v>
      </c>
      <c r="AP26" s="3">
        <v>45920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45912</v>
      </c>
      <c r="B27" s="14" t="s">
        <v>521</v>
      </c>
      <c r="C27" s="9" t="s">
        <v>73</v>
      </c>
      <c r="D27" s="13" t="s">
        <v>291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45925</v>
      </c>
      <c r="U27" s="11">
        <v>5000</v>
      </c>
      <c r="V27" s="10">
        <v>5000</v>
      </c>
      <c r="W27" s="10">
        <v>0</v>
      </c>
      <c r="X27" s="10">
        <v>5600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524</v>
      </c>
      <c r="AG27" s="1" t="s">
        <v>115</v>
      </c>
      <c r="AH27" s="1" t="s">
        <v>74</v>
      </c>
      <c r="AI27" s="1">
        <v>2</v>
      </c>
      <c r="AJ27" s="3">
        <v>45925</v>
      </c>
      <c r="AK27" s="3">
        <v>0</v>
      </c>
      <c r="AL27" s="3">
        <v>45916</v>
      </c>
      <c r="AM27" s="3">
        <v>45923</v>
      </c>
      <c r="AN27" s="3">
        <v>45924</v>
      </c>
      <c r="AO27" s="3">
        <v>45924</v>
      </c>
      <c r="AP27" s="3">
        <v>45920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45912</v>
      </c>
      <c r="B28" s="14" t="s">
        <v>545</v>
      </c>
      <c r="C28" s="9" t="s">
        <v>73</v>
      </c>
      <c r="D28" s="13" t="s">
        <v>522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45927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546</v>
      </c>
      <c r="AG28" s="1" t="s">
        <v>115</v>
      </c>
      <c r="AH28" s="1" t="s">
        <v>74</v>
      </c>
      <c r="AI28" s="1">
        <v>2</v>
      </c>
      <c r="AJ28" s="3">
        <v>45927</v>
      </c>
      <c r="AK28" s="3">
        <v>0</v>
      </c>
      <c r="AL28" s="3">
        <v>45918</v>
      </c>
      <c r="AM28" s="3">
        <v>45925</v>
      </c>
      <c r="AN28" s="3">
        <v>45926</v>
      </c>
      <c r="AO28" s="3">
        <v>45926</v>
      </c>
      <c r="AP28" s="3">
        <v>45922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45912</v>
      </c>
      <c r="B29" s="14" t="s">
        <v>545</v>
      </c>
      <c r="C29" s="9" t="s">
        <v>73</v>
      </c>
      <c r="D29" s="13" t="s">
        <v>464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45927</v>
      </c>
      <c r="U29" s="11">
        <v>5000</v>
      </c>
      <c r="V29" s="10">
        <v>5000</v>
      </c>
      <c r="W29" s="10">
        <v>0</v>
      </c>
      <c r="X29" s="10">
        <v>5300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546</v>
      </c>
      <c r="AG29" s="1" t="s">
        <v>115</v>
      </c>
      <c r="AH29" s="1" t="s">
        <v>74</v>
      </c>
      <c r="AI29" s="1">
        <v>2</v>
      </c>
      <c r="AJ29" s="3">
        <v>45927</v>
      </c>
      <c r="AK29" s="3">
        <v>0</v>
      </c>
      <c r="AL29" s="3">
        <v>45918</v>
      </c>
      <c r="AM29" s="3">
        <v>45925</v>
      </c>
      <c r="AN29" s="3">
        <v>45926</v>
      </c>
      <c r="AO29" s="3">
        <v>45926</v>
      </c>
      <c r="AP29" s="3">
        <v>45922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45912</v>
      </c>
      <c r="B30" s="14" t="s">
        <v>545</v>
      </c>
      <c r="C30" s="9" t="s">
        <v>73</v>
      </c>
      <c r="D30" s="13" t="s">
        <v>282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45927</v>
      </c>
      <c r="U30" s="11">
        <v>10000</v>
      </c>
      <c r="V30" s="10">
        <v>10000</v>
      </c>
      <c r="W30" s="10">
        <v>0</v>
      </c>
      <c r="X30" s="10">
        <v>10500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546</v>
      </c>
      <c r="AG30" s="1" t="s">
        <v>115</v>
      </c>
      <c r="AH30" s="1" t="s">
        <v>74</v>
      </c>
      <c r="AI30" s="1">
        <v>2</v>
      </c>
      <c r="AJ30" s="3">
        <v>45927</v>
      </c>
      <c r="AK30" s="3">
        <v>0</v>
      </c>
      <c r="AL30" s="3">
        <v>45918</v>
      </c>
      <c r="AM30" s="3">
        <v>45925</v>
      </c>
      <c r="AN30" s="3">
        <v>45926</v>
      </c>
      <c r="AO30" s="3">
        <v>45926</v>
      </c>
      <c r="AP30" s="3">
        <v>45922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45916</v>
      </c>
      <c r="B31" s="14" t="s">
        <v>568</v>
      </c>
      <c r="C31" s="9" t="s">
        <v>73</v>
      </c>
      <c r="D31" s="13" t="s">
        <v>386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45927</v>
      </c>
      <c r="U31" s="11">
        <v>10000</v>
      </c>
      <c r="V31" s="10">
        <v>10000</v>
      </c>
      <c r="W31" s="10">
        <v>0</v>
      </c>
      <c r="X31" s="10">
        <v>10500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569</v>
      </c>
      <c r="AG31" s="1" t="s">
        <v>118</v>
      </c>
      <c r="AH31" s="1" t="s">
        <v>74</v>
      </c>
      <c r="AI31" s="1">
        <v>2</v>
      </c>
      <c r="AJ31" s="3">
        <v>45927</v>
      </c>
      <c r="AK31" s="3">
        <v>0</v>
      </c>
      <c r="AL31" s="3">
        <v>45918</v>
      </c>
      <c r="AM31" s="3">
        <v>45925</v>
      </c>
      <c r="AN31" s="3">
        <v>45926</v>
      </c>
      <c r="AO31" s="3">
        <v>45926</v>
      </c>
      <c r="AP31" s="3">
        <v>45922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45916</v>
      </c>
      <c r="B32" s="14" t="s">
        <v>568</v>
      </c>
      <c r="C32" s="9" t="s">
        <v>73</v>
      </c>
      <c r="D32" s="13" t="s">
        <v>282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45927</v>
      </c>
      <c r="U32" s="11">
        <v>10000</v>
      </c>
      <c r="V32" s="10">
        <v>10000</v>
      </c>
      <c r="W32" s="10">
        <v>0</v>
      </c>
      <c r="X32" s="10">
        <v>10500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569</v>
      </c>
      <c r="AG32" s="1" t="s">
        <v>115</v>
      </c>
      <c r="AH32" s="1" t="s">
        <v>74</v>
      </c>
      <c r="AI32" s="1">
        <v>2</v>
      </c>
      <c r="AJ32" s="3">
        <v>45927</v>
      </c>
      <c r="AK32" s="3">
        <v>0</v>
      </c>
      <c r="AL32" s="3">
        <v>45918</v>
      </c>
      <c r="AM32" s="3">
        <v>45925</v>
      </c>
      <c r="AN32" s="3">
        <v>45926</v>
      </c>
      <c r="AO32" s="3">
        <v>45926</v>
      </c>
      <c r="AP32" s="3">
        <v>45922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45916</v>
      </c>
      <c r="B33" s="14" t="s">
        <v>568</v>
      </c>
      <c r="C33" s="9" t="s">
        <v>73</v>
      </c>
      <c r="D33" s="13" t="s">
        <v>382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45927</v>
      </c>
      <c r="U33" s="11">
        <v>5000</v>
      </c>
      <c r="V33" s="10">
        <v>5000</v>
      </c>
      <c r="W33" s="10">
        <v>0</v>
      </c>
      <c r="X33" s="10">
        <v>5400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569</v>
      </c>
      <c r="AG33" s="1" t="s">
        <v>115</v>
      </c>
      <c r="AH33" s="1" t="s">
        <v>74</v>
      </c>
      <c r="AI33" s="1">
        <v>2</v>
      </c>
      <c r="AJ33" s="3">
        <v>45927</v>
      </c>
      <c r="AK33" s="3">
        <v>0</v>
      </c>
      <c r="AL33" s="3">
        <v>45918</v>
      </c>
      <c r="AM33" s="3">
        <v>45925</v>
      </c>
      <c r="AN33" s="3">
        <v>45926</v>
      </c>
      <c r="AO33" s="3">
        <v>45926</v>
      </c>
      <c r="AP33" s="3">
        <v>45922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 t="s">
        <v>626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45913</v>
      </c>
      <c r="B34" s="14" t="s">
        <v>553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45930</v>
      </c>
      <c r="U34" s="11">
        <v>10000</v>
      </c>
      <c r="V34" s="10">
        <v>10000</v>
      </c>
      <c r="W34" s="10">
        <v>0</v>
      </c>
      <c r="X34" s="10">
        <v>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554</v>
      </c>
      <c r="AG34" s="1" t="s">
        <v>116</v>
      </c>
      <c r="AH34" s="1" t="s">
        <v>77</v>
      </c>
      <c r="AI34" s="1">
        <v>1</v>
      </c>
      <c r="AJ34" s="3">
        <v>45930</v>
      </c>
      <c r="AK34" s="3">
        <v>0</v>
      </c>
      <c r="AL34" s="3">
        <v>0</v>
      </c>
      <c r="AM34" s="3">
        <v>0</v>
      </c>
      <c r="AN34" s="3">
        <v>0</v>
      </c>
      <c r="AO34" s="3">
        <v>45929</v>
      </c>
      <c r="AP34" s="3">
        <v>45925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 t="s">
        <v>95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45913</v>
      </c>
      <c r="B35" s="14" t="s">
        <v>553</v>
      </c>
      <c r="C35" s="9" t="s">
        <v>73</v>
      </c>
      <c r="D35" s="13" t="s">
        <v>189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45930</v>
      </c>
      <c r="U35" s="11">
        <v>10000</v>
      </c>
      <c r="V35" s="10">
        <v>9500</v>
      </c>
      <c r="W35" s="10">
        <v>500</v>
      </c>
      <c r="X35" s="10">
        <v>10650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554</v>
      </c>
      <c r="AG35" s="1" t="s">
        <v>116</v>
      </c>
      <c r="AH35" s="1" t="s">
        <v>74</v>
      </c>
      <c r="AI35" s="1">
        <v>2</v>
      </c>
      <c r="AJ35" s="3">
        <v>45930</v>
      </c>
      <c r="AK35" s="3">
        <v>0</v>
      </c>
      <c r="AL35" s="3">
        <v>45921</v>
      </c>
      <c r="AM35" s="3">
        <v>45928</v>
      </c>
      <c r="AN35" s="3">
        <v>45929</v>
      </c>
      <c r="AO35" s="3">
        <v>45929</v>
      </c>
      <c r="AP35" s="3">
        <v>45925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45913</v>
      </c>
      <c r="B36" s="14" t="s">
        <v>553</v>
      </c>
      <c r="C36" s="9" t="s">
        <v>73</v>
      </c>
      <c r="D36" s="13" t="s">
        <v>248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45930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554</v>
      </c>
      <c r="AG36" s="1" t="s">
        <v>116</v>
      </c>
      <c r="AH36" s="1" t="s">
        <v>74</v>
      </c>
      <c r="AI36" s="1">
        <v>2</v>
      </c>
      <c r="AJ36" s="3">
        <v>45930</v>
      </c>
      <c r="AK36" s="3">
        <v>0</v>
      </c>
      <c r="AL36" s="3">
        <v>45921</v>
      </c>
      <c r="AM36" s="3">
        <v>45928</v>
      </c>
      <c r="AN36" s="3">
        <v>45929</v>
      </c>
      <c r="AO36" s="3">
        <v>45929</v>
      </c>
      <c r="AP36" s="3">
        <v>45925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 t="s">
        <v>544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45919</v>
      </c>
      <c r="B37" s="14" t="s">
        <v>609</v>
      </c>
      <c r="C37" s="9" t="s">
        <v>73</v>
      </c>
      <c r="D37" s="13" t="s">
        <v>248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45932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610</v>
      </c>
      <c r="AG37" s="1" t="s">
        <v>116</v>
      </c>
      <c r="AH37" s="1" t="s">
        <v>74</v>
      </c>
      <c r="AI37" s="1">
        <v>2</v>
      </c>
      <c r="AJ37" s="3">
        <v>45932</v>
      </c>
      <c r="AK37" s="3">
        <v>0</v>
      </c>
      <c r="AL37" s="3">
        <v>45923</v>
      </c>
      <c r="AM37" s="3">
        <v>45930</v>
      </c>
      <c r="AN37" s="3">
        <v>45931</v>
      </c>
      <c r="AO37" s="3">
        <v>45931</v>
      </c>
      <c r="AP37" s="3">
        <v>45927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45919</v>
      </c>
      <c r="B38" s="14" t="s">
        <v>609</v>
      </c>
      <c r="C38" s="9" t="s">
        <v>73</v>
      </c>
      <c r="D38" s="13" t="s">
        <v>305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45932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610</v>
      </c>
      <c r="AG38" s="1" t="s">
        <v>116</v>
      </c>
      <c r="AH38" s="1" t="s">
        <v>74</v>
      </c>
      <c r="AI38" s="1">
        <v>2</v>
      </c>
      <c r="AJ38" s="3">
        <v>45932</v>
      </c>
      <c r="AK38" s="3">
        <v>0</v>
      </c>
      <c r="AL38" s="3">
        <v>45923</v>
      </c>
      <c r="AM38" s="3">
        <v>45930</v>
      </c>
      <c r="AN38" s="3">
        <v>45931</v>
      </c>
      <c r="AO38" s="3">
        <v>45931</v>
      </c>
      <c r="AP38" s="3">
        <v>45927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45919</v>
      </c>
      <c r="B39" s="14" t="s">
        <v>609</v>
      </c>
      <c r="C39" s="9" t="s">
        <v>73</v>
      </c>
      <c r="D39" s="13" t="s">
        <v>326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45932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610</v>
      </c>
      <c r="AG39" s="1" t="s">
        <v>116</v>
      </c>
      <c r="AH39" s="1" t="s">
        <v>74</v>
      </c>
      <c r="AI39" s="1">
        <v>2</v>
      </c>
      <c r="AJ39" s="3">
        <v>45932</v>
      </c>
      <c r="AK39" s="3">
        <v>0</v>
      </c>
      <c r="AL39" s="3">
        <v>45923</v>
      </c>
      <c r="AM39" s="3">
        <v>45930</v>
      </c>
      <c r="AN39" s="3">
        <v>45931</v>
      </c>
      <c r="AO39" s="3">
        <v>45931</v>
      </c>
      <c r="AP39" s="3">
        <v>45927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45919</v>
      </c>
      <c r="B40" s="14" t="s">
        <v>609</v>
      </c>
      <c r="C40" s="9" t="s">
        <v>73</v>
      </c>
      <c r="D40" s="13" t="s">
        <v>386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45932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172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610</v>
      </c>
      <c r="AG40" s="1" t="s">
        <v>116</v>
      </c>
      <c r="AH40" s="1" t="s">
        <v>74</v>
      </c>
      <c r="AI40" s="1">
        <v>2</v>
      </c>
      <c r="AJ40" s="3">
        <v>45932</v>
      </c>
      <c r="AK40" s="3">
        <v>0</v>
      </c>
      <c r="AL40" s="3">
        <v>45923</v>
      </c>
      <c r="AM40" s="3">
        <v>45930</v>
      </c>
      <c r="AN40" s="3">
        <v>45931</v>
      </c>
      <c r="AO40" s="3">
        <v>45931</v>
      </c>
      <c r="AP40" s="3">
        <v>45927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45919</v>
      </c>
      <c r="B41" s="14" t="s">
        <v>609</v>
      </c>
      <c r="C41" s="9" t="s">
        <v>73</v>
      </c>
      <c r="D41" s="13" t="s">
        <v>288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45934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172</v>
      </c>
      <c r="AA41" s="8">
        <v>9359.9000000000015</v>
      </c>
      <c r="AB41" s="8">
        <v>2739</v>
      </c>
      <c r="AC41" s="8">
        <v>6620.9000000000015</v>
      </c>
      <c r="AD41" s="8">
        <v>0</v>
      </c>
      <c r="AE41" s="8">
        <v>0</v>
      </c>
      <c r="AF41" s="8" t="s">
        <v>611</v>
      </c>
      <c r="AG41" s="1" t="s">
        <v>116</v>
      </c>
      <c r="AH41" s="1" t="s">
        <v>74</v>
      </c>
      <c r="AI41" s="1">
        <v>2</v>
      </c>
      <c r="AJ41" s="3">
        <v>45934</v>
      </c>
      <c r="AK41" s="3">
        <v>0</v>
      </c>
      <c r="AL41" s="3">
        <v>45925</v>
      </c>
      <c r="AM41" s="3">
        <v>45932</v>
      </c>
      <c r="AN41" s="3">
        <v>45933</v>
      </c>
      <c r="AO41" s="3">
        <v>45933</v>
      </c>
      <c r="AP41" s="3">
        <v>45929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498.71561422222231</v>
      </c>
    </row>
    <row r="42" spans="1:56" ht="27.75" customHeight="1" x14ac:dyDescent="0.45">
      <c r="A42" s="3">
        <v>45919</v>
      </c>
      <c r="B42" s="14" t="s">
        <v>609</v>
      </c>
      <c r="C42" s="9" t="s">
        <v>73</v>
      </c>
      <c r="D42" s="13" t="s">
        <v>612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45934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172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611</v>
      </c>
      <c r="AG42" s="1" t="s">
        <v>118</v>
      </c>
      <c r="AH42" s="1" t="s">
        <v>74</v>
      </c>
      <c r="AI42" s="1">
        <v>2</v>
      </c>
      <c r="AJ42" s="3">
        <v>45934</v>
      </c>
      <c r="AK42" s="3">
        <v>0</v>
      </c>
      <c r="AL42" s="3">
        <v>45925</v>
      </c>
      <c r="AM42" s="3">
        <v>45932</v>
      </c>
      <c r="AN42" s="3">
        <v>45933</v>
      </c>
      <c r="AO42" s="3">
        <v>45933</v>
      </c>
      <c r="AP42" s="3">
        <v>45929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352.51463377777782</v>
      </c>
    </row>
    <row r="43" spans="1:56" ht="27.75" customHeight="1" x14ac:dyDescent="0.45">
      <c r="A43" s="3">
        <v>45919</v>
      </c>
      <c r="B43" s="14" t="s">
        <v>609</v>
      </c>
      <c r="C43" s="9" t="s">
        <v>73</v>
      </c>
      <c r="D43" s="13" t="s">
        <v>275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45934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172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611</v>
      </c>
      <c r="AG43" s="1" t="s">
        <v>118</v>
      </c>
      <c r="AH43" s="1" t="s">
        <v>74</v>
      </c>
      <c r="AI43" s="1">
        <v>2</v>
      </c>
      <c r="AJ43" s="3">
        <v>45934</v>
      </c>
      <c r="AK43" s="3">
        <v>0</v>
      </c>
      <c r="AL43" s="3">
        <v>45925</v>
      </c>
      <c r="AM43" s="3">
        <v>45932</v>
      </c>
      <c r="AN43" s="3">
        <v>45933</v>
      </c>
      <c r="AO43" s="3">
        <v>45933</v>
      </c>
      <c r="AP43" s="3">
        <v>45929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352.51463377777782</v>
      </c>
    </row>
    <row r="44" spans="1:56" ht="27.75" customHeight="1" x14ac:dyDescent="0.45">
      <c r="A44" s="3">
        <v>45919</v>
      </c>
      <c r="B44" s="14" t="s">
        <v>609</v>
      </c>
      <c r="C44" s="9" t="s">
        <v>73</v>
      </c>
      <c r="D44" s="13" t="s">
        <v>385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45934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611</v>
      </c>
      <c r="AG44" s="1" t="s">
        <v>118</v>
      </c>
      <c r="AH44" s="1" t="s">
        <v>74</v>
      </c>
      <c r="AI44" s="1">
        <v>2</v>
      </c>
      <c r="AJ44" s="3">
        <v>45934</v>
      </c>
      <c r="AK44" s="3">
        <v>0</v>
      </c>
      <c r="AL44" s="3">
        <v>45925</v>
      </c>
      <c r="AM44" s="3">
        <v>45932</v>
      </c>
      <c r="AN44" s="3">
        <v>45933</v>
      </c>
      <c r="AO44" s="3">
        <v>45933</v>
      </c>
      <c r="AP44" s="3">
        <v>45929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45919</v>
      </c>
      <c r="B45" s="14" t="s">
        <v>613</v>
      </c>
      <c r="C45" s="9" t="s">
        <v>73</v>
      </c>
      <c r="D45" s="13" t="s">
        <v>59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447</v>
      </c>
      <c r="T45" s="12">
        <v>45937</v>
      </c>
      <c r="U45" s="11">
        <v>20000</v>
      </c>
      <c r="V45" s="10">
        <v>0</v>
      </c>
      <c r="W45" s="10">
        <v>20000</v>
      </c>
      <c r="X45" s="10">
        <v>0</v>
      </c>
      <c r="Y45" s="10">
        <v>0</v>
      </c>
      <c r="Z45" s="9" t="s">
        <v>172</v>
      </c>
      <c r="AA45" s="8">
        <v>18719.800000000003</v>
      </c>
      <c r="AB45" s="8">
        <v>0</v>
      </c>
      <c r="AC45" s="8">
        <v>18719.800000000003</v>
      </c>
      <c r="AD45" s="8">
        <v>0</v>
      </c>
      <c r="AE45" s="8">
        <v>0</v>
      </c>
      <c r="AF45" s="8" t="s">
        <v>614</v>
      </c>
      <c r="AG45" s="1" t="s">
        <v>118</v>
      </c>
      <c r="AH45" s="1" t="s">
        <v>77</v>
      </c>
      <c r="AI45" s="1">
        <v>1</v>
      </c>
      <c r="AJ45" s="3">
        <v>45937</v>
      </c>
      <c r="AK45" s="3">
        <v>0</v>
      </c>
      <c r="AL45" s="3">
        <v>0</v>
      </c>
      <c r="AM45" s="3">
        <v>0</v>
      </c>
      <c r="AN45" s="3">
        <v>0</v>
      </c>
      <c r="AO45" s="3">
        <v>45936</v>
      </c>
      <c r="AP45" s="3">
        <v>45932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1410.0585351111113</v>
      </c>
    </row>
    <row r="46" spans="1:56" ht="27.75" customHeight="1" x14ac:dyDescent="0.45">
      <c r="A46" s="3">
        <v>45919</v>
      </c>
      <c r="B46" s="14" t="s">
        <v>615</v>
      </c>
      <c r="C46" s="9" t="s">
        <v>73</v>
      </c>
      <c r="D46" s="13" t="s">
        <v>59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447</v>
      </c>
      <c r="T46" s="12">
        <v>45937</v>
      </c>
      <c r="U46" s="11">
        <v>20000</v>
      </c>
      <c r="V46" s="10">
        <v>0</v>
      </c>
      <c r="W46" s="10">
        <v>20000</v>
      </c>
      <c r="X46" s="10">
        <v>0</v>
      </c>
      <c r="Y46" s="10">
        <v>0</v>
      </c>
      <c r="Z46" s="9" t="s">
        <v>172</v>
      </c>
      <c r="AA46" s="8">
        <v>18719.800000000003</v>
      </c>
      <c r="AB46" s="8">
        <v>0</v>
      </c>
      <c r="AC46" s="8">
        <v>18719.800000000003</v>
      </c>
      <c r="AD46" s="8">
        <v>0</v>
      </c>
      <c r="AE46" s="8">
        <v>0</v>
      </c>
      <c r="AF46" s="8" t="s">
        <v>616</v>
      </c>
      <c r="AG46" s="1" t="s">
        <v>115</v>
      </c>
      <c r="AH46" s="1" t="s">
        <v>77</v>
      </c>
      <c r="AI46" s="1">
        <v>1</v>
      </c>
      <c r="AJ46" s="3">
        <v>45937</v>
      </c>
      <c r="AK46" s="3">
        <v>0</v>
      </c>
      <c r="AL46" s="3">
        <v>0</v>
      </c>
      <c r="AM46" s="3">
        <v>0</v>
      </c>
      <c r="AN46" s="3">
        <v>0</v>
      </c>
      <c r="AO46" s="3">
        <v>45936</v>
      </c>
      <c r="AP46" s="3">
        <v>45932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1410.0585351111113</v>
      </c>
    </row>
    <row r="47" spans="1:56" ht="27.75" customHeight="1" x14ac:dyDescent="0.45">
      <c r="A47" s="3">
        <v>45919</v>
      </c>
      <c r="B47" s="14" t="s">
        <v>613</v>
      </c>
      <c r="C47" s="9" t="s">
        <v>73</v>
      </c>
      <c r="D47" s="13" t="s">
        <v>59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447</v>
      </c>
      <c r="T47" s="12">
        <v>45947</v>
      </c>
      <c r="U47" s="11">
        <v>20000</v>
      </c>
      <c r="V47" s="10">
        <v>0</v>
      </c>
      <c r="W47" s="10">
        <v>20000</v>
      </c>
      <c r="X47" s="10">
        <v>0</v>
      </c>
      <c r="Y47" s="10">
        <v>0</v>
      </c>
      <c r="Z47" s="9" t="s">
        <v>172</v>
      </c>
      <c r="AA47" s="8">
        <v>18719.800000000003</v>
      </c>
      <c r="AB47" s="8">
        <v>0</v>
      </c>
      <c r="AC47" s="8">
        <v>18719.800000000003</v>
      </c>
      <c r="AD47" s="8">
        <v>0</v>
      </c>
      <c r="AE47" s="8">
        <v>0</v>
      </c>
      <c r="AF47" s="8" t="s">
        <v>614</v>
      </c>
      <c r="AG47" s="1" t="s">
        <v>61</v>
      </c>
      <c r="AH47" s="1" t="s">
        <v>77</v>
      </c>
      <c r="AI47" s="1">
        <v>1</v>
      </c>
      <c r="AJ47" s="3">
        <v>45947</v>
      </c>
      <c r="AK47" s="3">
        <v>0</v>
      </c>
      <c r="AL47" s="3">
        <v>0</v>
      </c>
      <c r="AM47" s="3">
        <v>0</v>
      </c>
      <c r="AN47" s="3">
        <v>0</v>
      </c>
      <c r="AO47" s="3">
        <v>45946</v>
      </c>
      <c r="AP47" s="3">
        <v>45942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1410.0585351111113</v>
      </c>
    </row>
    <row r="48" spans="1:56" ht="27.75" customHeight="1" x14ac:dyDescent="0.45">
      <c r="A48" s="3">
        <v>45919</v>
      </c>
      <c r="B48" s="14" t="s">
        <v>615</v>
      </c>
      <c r="C48" s="9" t="s">
        <v>73</v>
      </c>
      <c r="D48" s="13" t="s">
        <v>59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447</v>
      </c>
      <c r="T48" s="12">
        <v>45947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172</v>
      </c>
      <c r="AA48" s="8">
        <v>18719.800000000003</v>
      </c>
      <c r="AB48" s="8">
        <v>0</v>
      </c>
      <c r="AC48" s="8">
        <v>18719.800000000003</v>
      </c>
      <c r="AD48" s="8">
        <v>0</v>
      </c>
      <c r="AE48" s="8">
        <v>0</v>
      </c>
      <c r="AF48" s="8" t="s">
        <v>616</v>
      </c>
      <c r="AG48" s="1" t="s">
        <v>115</v>
      </c>
      <c r="AH48" s="1" t="s">
        <v>77</v>
      </c>
      <c r="AI48" s="1">
        <v>1</v>
      </c>
      <c r="AJ48" s="3">
        <v>45947</v>
      </c>
      <c r="AK48" s="3">
        <v>0</v>
      </c>
      <c r="AL48" s="3">
        <v>0</v>
      </c>
      <c r="AM48" s="3">
        <v>0</v>
      </c>
      <c r="AN48" s="3">
        <v>0</v>
      </c>
      <c r="AO48" s="3">
        <v>45946</v>
      </c>
      <c r="AP48" s="3">
        <v>45942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1410.0585351111113</v>
      </c>
    </row>
    <row r="49" spans="1:56" ht="27.75" customHeight="1" x14ac:dyDescent="0.45">
      <c r="A49" s="3" t="s">
        <v>135</v>
      </c>
      <c r="B49" s="14" t="s">
        <v>135</v>
      </c>
      <c r="C49" s="9" t="s">
        <v>73</v>
      </c>
      <c r="D49" s="13" t="s">
        <v>467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 t="s">
        <v>63</v>
      </c>
      <c r="U49" s="11">
        <v>5000</v>
      </c>
      <c r="V49" s="10">
        <v>5000</v>
      </c>
      <c r="W49" s="10">
        <v>0</v>
      </c>
      <c r="X49" s="10">
        <v>5400</v>
      </c>
      <c r="Y49" s="10">
        <v>0</v>
      </c>
      <c r="Z49" s="9" t="s">
        <v>172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115</v>
      </c>
      <c r="AH49" s="1" t="s">
        <v>74</v>
      </c>
      <c r="AI49" s="1">
        <v>2</v>
      </c>
      <c r="AJ49" s="3" t="s">
        <v>63</v>
      </c>
      <c r="AK49" s="3">
        <v>0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0</v>
      </c>
    </row>
    <row r="50" spans="1:56" ht="27.75" customHeight="1" x14ac:dyDescent="0.45">
      <c r="A50" s="3" t="s">
        <v>135</v>
      </c>
      <c r="B50" s="14" t="s">
        <v>135</v>
      </c>
      <c r="C50" s="9" t="s">
        <v>73</v>
      </c>
      <c r="D50" s="13" t="s">
        <v>61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141</v>
      </c>
      <c r="T50" s="12">
        <v>45961</v>
      </c>
      <c r="U50" s="11">
        <v>400000</v>
      </c>
      <c r="V50" s="10">
        <v>0</v>
      </c>
      <c r="W50" s="10">
        <v>400000</v>
      </c>
      <c r="X50" s="10">
        <v>0</v>
      </c>
      <c r="Y50" s="10">
        <v>420000</v>
      </c>
      <c r="Z50" s="9" t="s">
        <v>172</v>
      </c>
      <c r="AA50" s="8">
        <v>374396.00000000006</v>
      </c>
      <c r="AB50" s="8">
        <v>0</v>
      </c>
      <c r="AC50" s="8">
        <v>374396.00000000006</v>
      </c>
      <c r="AD50" s="8">
        <v>0</v>
      </c>
      <c r="AE50" s="8">
        <v>0</v>
      </c>
      <c r="AF50" s="8">
        <v>0</v>
      </c>
      <c r="AG50" s="1" t="s">
        <v>116</v>
      </c>
      <c r="AH50" s="1" t="s">
        <v>74</v>
      </c>
      <c r="AI50" s="1">
        <v>2</v>
      </c>
      <c r="AJ50" s="3">
        <v>45961</v>
      </c>
      <c r="AK50" s="3">
        <v>0</v>
      </c>
      <c r="AL50" s="3">
        <v>45952</v>
      </c>
      <c r="AM50" s="3">
        <v>45959</v>
      </c>
      <c r="AN50" s="3">
        <v>45960</v>
      </c>
      <c r="AO50" s="3">
        <v>45960</v>
      </c>
      <c r="AP50" s="3">
        <v>45956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28201.170702222225</v>
      </c>
    </row>
    <row r="51" spans="1:56" ht="27.7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172</v>
      </c>
      <c r="AA51" s="8">
        <v>496074.70000000007</v>
      </c>
      <c r="AB51" s="8">
        <v>26138.750000000004</v>
      </c>
      <c r="AC51" s="8">
        <v>469935.95000000007</v>
      </c>
      <c r="AD51" s="8">
        <v>0</v>
      </c>
      <c r="AE51" s="8">
        <v>0</v>
      </c>
      <c r="AF51" s="8" t="s">
        <v>58</v>
      </c>
      <c r="AG51" s="1" t="s">
        <v>115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174</v>
      </c>
      <c r="BD51" s="56">
        <v>0</v>
      </c>
    </row>
    <row r="52" spans="1:56" ht="27.75" customHeight="1" x14ac:dyDescent="0.45">
      <c r="A52" s="3">
        <v>45919</v>
      </c>
      <c r="B52" s="14" t="s">
        <v>627</v>
      </c>
      <c r="C52" s="9" t="s">
        <v>139</v>
      </c>
      <c r="D52" s="13" t="s">
        <v>599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196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45930</v>
      </c>
      <c r="U52" s="11">
        <v>5040</v>
      </c>
      <c r="V52" s="10">
        <v>0</v>
      </c>
      <c r="W52" s="10">
        <v>5040</v>
      </c>
      <c r="X52" s="10">
        <v>0</v>
      </c>
      <c r="Y52" s="10">
        <v>5292</v>
      </c>
      <c r="Z52" s="9" t="s">
        <v>112</v>
      </c>
      <c r="AA52" s="8">
        <v>4999.0247999999992</v>
      </c>
      <c r="AB52" s="8">
        <v>4999.0247999999992</v>
      </c>
      <c r="AC52" s="8">
        <v>0</v>
      </c>
      <c r="AD52" s="8">
        <v>0</v>
      </c>
      <c r="AE52" s="8">
        <v>4999.0247999999992</v>
      </c>
      <c r="AF52" s="8">
        <v>0</v>
      </c>
      <c r="AG52" s="1" t="s">
        <v>118</v>
      </c>
      <c r="AH52" s="1" t="s">
        <v>75</v>
      </c>
      <c r="AI52" s="1">
        <v>4</v>
      </c>
      <c r="AJ52" s="3">
        <v>45930</v>
      </c>
      <c r="AK52" s="3">
        <v>45926</v>
      </c>
      <c r="AL52" s="3">
        <v>45919</v>
      </c>
      <c r="AM52" s="3">
        <v>45927</v>
      </c>
      <c r="AN52" s="3">
        <v>45928</v>
      </c>
      <c r="AO52" s="3">
        <v>45929</v>
      </c>
      <c r="AP52" s="3">
        <v>45925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191</v>
      </c>
      <c r="BD52" s="56">
        <v>0</v>
      </c>
    </row>
    <row r="53" spans="1:56" ht="27.75" customHeight="1" x14ac:dyDescent="0.45">
      <c r="A53" s="3">
        <v>45905</v>
      </c>
      <c r="B53" s="14" t="s">
        <v>470</v>
      </c>
      <c r="C53" s="9" t="s">
        <v>139</v>
      </c>
      <c r="D53" s="13" t="s">
        <v>449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196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 t="s">
        <v>63</v>
      </c>
      <c r="U53" s="11">
        <v>109</v>
      </c>
      <c r="V53" s="10">
        <v>0</v>
      </c>
      <c r="W53" s="10">
        <v>109</v>
      </c>
      <c r="X53" s="10">
        <v>6124</v>
      </c>
      <c r="Y53" s="10">
        <v>0</v>
      </c>
      <c r="Z53" s="9" t="s">
        <v>112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191</v>
      </c>
      <c r="BD53" s="56">
        <v>0</v>
      </c>
    </row>
    <row r="54" spans="1:56" ht="27.7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112</v>
      </c>
      <c r="AA54" s="8">
        <v>4999.0247999999992</v>
      </c>
      <c r="AB54" s="8">
        <v>4999.0247999999992</v>
      </c>
      <c r="AC54" s="8">
        <v>0</v>
      </c>
      <c r="AD54" s="8">
        <v>0</v>
      </c>
      <c r="AE54" s="8">
        <v>4999.0247999999992</v>
      </c>
      <c r="AF54" s="8" t="s">
        <v>58</v>
      </c>
      <c r="AG54" s="1" t="s">
        <v>115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192</v>
      </c>
      <c r="BD54" s="56">
        <v>0</v>
      </c>
    </row>
    <row r="55" spans="1:56" ht="27.75" customHeight="1" x14ac:dyDescent="0.45">
      <c r="A55" s="3">
        <v>45919</v>
      </c>
      <c r="B55" s="14" t="s">
        <v>628</v>
      </c>
      <c r="C55" s="9" t="s">
        <v>495</v>
      </c>
      <c r="D55" s="13" t="s">
        <v>59</v>
      </c>
      <c r="E55" s="9">
        <v>20</v>
      </c>
      <c r="F55" s="9">
        <v>30</v>
      </c>
      <c r="G55" s="9" t="s">
        <v>60</v>
      </c>
      <c r="H55" s="9">
        <v>0</v>
      </c>
      <c r="I55" s="9">
        <v>53</v>
      </c>
      <c r="J55" s="9" t="s">
        <v>57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45926</v>
      </c>
      <c r="U55" s="11">
        <v>10000</v>
      </c>
      <c r="V55" s="10">
        <v>4600</v>
      </c>
      <c r="W55" s="10">
        <v>5400</v>
      </c>
      <c r="X55" s="10">
        <v>0</v>
      </c>
      <c r="Y55" s="10">
        <v>0</v>
      </c>
      <c r="Z55" s="9" t="s">
        <v>138</v>
      </c>
      <c r="AA55" s="8">
        <v>4752.5940000000001</v>
      </c>
      <c r="AB55" s="8">
        <v>2560</v>
      </c>
      <c r="AC55" s="8">
        <v>2192.5940000000001</v>
      </c>
      <c r="AD55" s="8">
        <v>0</v>
      </c>
      <c r="AE55" s="8">
        <v>0</v>
      </c>
      <c r="AF55" s="8">
        <v>0</v>
      </c>
      <c r="AG55" s="1" t="s">
        <v>115</v>
      </c>
      <c r="AH55" s="1" t="s">
        <v>77</v>
      </c>
      <c r="AI55" s="1">
        <v>1</v>
      </c>
      <c r="AJ55" s="3">
        <v>45926</v>
      </c>
      <c r="AK55" s="3">
        <v>0</v>
      </c>
      <c r="AL55" s="3">
        <v>0</v>
      </c>
      <c r="AM55" s="3">
        <v>0</v>
      </c>
      <c r="AN55" s="3">
        <v>0</v>
      </c>
      <c r="AO55" s="3">
        <v>45925</v>
      </c>
      <c r="AP55" s="3">
        <v>45921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134.60090944444443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65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138</v>
      </c>
      <c r="AA56" s="8">
        <v>4752.5940000000001</v>
      </c>
      <c r="AB56" s="8">
        <v>2560</v>
      </c>
      <c r="AC56" s="8">
        <v>2192.5940000000001</v>
      </c>
      <c r="AD56" s="8">
        <v>0</v>
      </c>
      <c r="AE56" s="8">
        <v>0</v>
      </c>
      <c r="AF56" s="8" t="s">
        <v>58</v>
      </c>
      <c r="AG56" s="1" t="s">
        <v>115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7.75" customHeight="1" x14ac:dyDescent="0.45">
      <c r="A57" s="3">
        <v>45908</v>
      </c>
      <c r="B57" s="14" t="s">
        <v>507</v>
      </c>
      <c r="C57" s="9" t="s">
        <v>259</v>
      </c>
      <c r="D57" s="13" t="s">
        <v>260</v>
      </c>
      <c r="E57" s="9">
        <v>20</v>
      </c>
      <c r="F57" s="9">
        <v>34</v>
      </c>
      <c r="G57" s="9" t="s">
        <v>60</v>
      </c>
      <c r="H57" s="9" t="s">
        <v>66</v>
      </c>
      <c r="I57" s="9">
        <v>95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 t="s">
        <v>132</v>
      </c>
      <c r="U57" s="11">
        <v>4000</v>
      </c>
      <c r="V57" s="10">
        <v>4000</v>
      </c>
      <c r="W57" s="10">
        <v>0</v>
      </c>
      <c r="X57" s="10">
        <v>4060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115</v>
      </c>
      <c r="AH57" s="1" t="s">
        <v>75</v>
      </c>
      <c r="AI57" s="1">
        <v>4</v>
      </c>
      <c r="AJ57" s="3" t="s">
        <v>132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45908</v>
      </c>
      <c r="B58" s="14" t="s">
        <v>507</v>
      </c>
      <c r="C58" s="9" t="s">
        <v>259</v>
      </c>
      <c r="D58" s="13" t="s">
        <v>358</v>
      </c>
      <c r="E58" s="9">
        <v>20</v>
      </c>
      <c r="F58" s="9">
        <v>34</v>
      </c>
      <c r="G58" s="9" t="s">
        <v>60</v>
      </c>
      <c r="H58" s="9" t="s">
        <v>66</v>
      </c>
      <c r="I58" s="9">
        <v>95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71</v>
      </c>
      <c r="T58" s="12" t="s">
        <v>132</v>
      </c>
      <c r="U58" s="11">
        <v>4000</v>
      </c>
      <c r="V58" s="10">
        <v>4000</v>
      </c>
      <c r="W58" s="10">
        <v>0</v>
      </c>
      <c r="X58" s="10">
        <v>4060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115</v>
      </c>
      <c r="AH58" s="1" t="s">
        <v>75</v>
      </c>
      <c r="AI58" s="1">
        <v>4</v>
      </c>
      <c r="AJ58" s="3" t="s">
        <v>132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45799</v>
      </c>
      <c r="B59" s="14" t="s">
        <v>264</v>
      </c>
      <c r="C59" s="9" t="s">
        <v>259</v>
      </c>
      <c r="D59" s="13" t="s">
        <v>260</v>
      </c>
      <c r="E59" s="9">
        <v>20</v>
      </c>
      <c r="F59" s="9">
        <v>34</v>
      </c>
      <c r="G59" s="9" t="s">
        <v>60</v>
      </c>
      <c r="H59" s="9" t="s">
        <v>66</v>
      </c>
      <c r="I59" s="9">
        <v>95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 t="s">
        <v>132</v>
      </c>
      <c r="U59" s="11">
        <v>4000</v>
      </c>
      <c r="V59" s="10">
        <v>3975</v>
      </c>
      <c r="W59" s="10">
        <v>25</v>
      </c>
      <c r="X59" s="10">
        <v>4140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210</v>
      </c>
      <c r="AG59" s="1" t="s">
        <v>115</v>
      </c>
      <c r="AH59" s="1" t="s">
        <v>75</v>
      </c>
      <c r="AI59" s="1">
        <v>4</v>
      </c>
      <c r="AJ59" s="3" t="s">
        <v>132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45799</v>
      </c>
      <c r="B60" s="14" t="s">
        <v>264</v>
      </c>
      <c r="C60" s="9" t="s">
        <v>259</v>
      </c>
      <c r="D60" s="13" t="s">
        <v>358</v>
      </c>
      <c r="E60" s="9">
        <v>20</v>
      </c>
      <c r="F60" s="9">
        <v>34</v>
      </c>
      <c r="G60" s="9" t="s">
        <v>60</v>
      </c>
      <c r="H60" s="9" t="s">
        <v>66</v>
      </c>
      <c r="I60" s="9">
        <v>95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 t="s">
        <v>132</v>
      </c>
      <c r="U60" s="11">
        <v>4000</v>
      </c>
      <c r="V60" s="10">
        <v>4056</v>
      </c>
      <c r="W60" s="10">
        <v>0</v>
      </c>
      <c r="X60" s="10">
        <v>4404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210</v>
      </c>
      <c r="AG60" s="1" t="s">
        <v>115</v>
      </c>
      <c r="AH60" s="1" t="s">
        <v>75</v>
      </c>
      <c r="AI60" s="1">
        <v>4</v>
      </c>
      <c r="AJ60" s="3" t="s">
        <v>132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45902</v>
      </c>
      <c r="B61" s="14" t="s">
        <v>439</v>
      </c>
      <c r="C61" s="9" t="s">
        <v>267</v>
      </c>
      <c r="D61" s="13" t="s">
        <v>429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45923</v>
      </c>
      <c r="U61" s="11">
        <v>8000</v>
      </c>
      <c r="V61" s="10">
        <v>8000</v>
      </c>
      <c r="W61" s="10">
        <v>0</v>
      </c>
      <c r="X61" s="10">
        <v>20753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617</v>
      </c>
      <c r="AG61" s="1" t="s">
        <v>115</v>
      </c>
      <c r="AH61" s="1" t="s">
        <v>75</v>
      </c>
      <c r="AI61" s="1">
        <v>4</v>
      </c>
      <c r="AJ61" s="3">
        <v>45923</v>
      </c>
      <c r="AK61" s="3">
        <v>45919</v>
      </c>
      <c r="AL61" s="3">
        <v>45912</v>
      </c>
      <c r="AM61" s="3">
        <v>45920</v>
      </c>
      <c r="AN61" s="3">
        <v>45921</v>
      </c>
      <c r="AO61" s="3">
        <v>45922</v>
      </c>
      <c r="AP61" s="3">
        <v>45918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45902</v>
      </c>
      <c r="B62" s="14" t="s">
        <v>439</v>
      </c>
      <c r="C62" s="9" t="s">
        <v>267</v>
      </c>
      <c r="D62" s="13" t="s">
        <v>432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45923</v>
      </c>
      <c r="U62" s="11">
        <v>10000</v>
      </c>
      <c r="V62" s="10">
        <v>9620</v>
      </c>
      <c r="W62" s="10">
        <v>380</v>
      </c>
      <c r="X62" s="10">
        <v>10294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45923</v>
      </c>
      <c r="AK62" s="3">
        <v>45919</v>
      </c>
      <c r="AL62" s="3">
        <v>45912</v>
      </c>
      <c r="AM62" s="3">
        <v>45920</v>
      </c>
      <c r="AN62" s="3">
        <v>45921</v>
      </c>
      <c r="AO62" s="3">
        <v>45922</v>
      </c>
      <c r="AP62" s="3">
        <v>45918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45909</v>
      </c>
      <c r="B63" s="14" t="s">
        <v>510</v>
      </c>
      <c r="C63" s="9" t="s">
        <v>79</v>
      </c>
      <c r="D63" s="13" t="s">
        <v>491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45958</v>
      </c>
      <c r="U63" s="11">
        <v>6000</v>
      </c>
      <c r="V63" s="10">
        <v>5531</v>
      </c>
      <c r="W63" s="10">
        <v>469</v>
      </c>
      <c r="X63" s="10">
        <v>6100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45958</v>
      </c>
      <c r="AK63" s="3">
        <v>45954</v>
      </c>
      <c r="AL63" s="3">
        <v>45947</v>
      </c>
      <c r="AM63" s="3">
        <v>45955</v>
      </c>
      <c r="AN63" s="3">
        <v>45956</v>
      </c>
      <c r="AO63" s="3">
        <v>45957</v>
      </c>
      <c r="AP63" s="3">
        <v>45953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134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45896</v>
      </c>
      <c r="B64" s="14" t="s">
        <v>396</v>
      </c>
      <c r="C64" s="9" t="s">
        <v>79</v>
      </c>
      <c r="D64" s="13" t="s">
        <v>397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45926</v>
      </c>
      <c r="U64" s="11">
        <v>8000</v>
      </c>
      <c r="V64" s="10">
        <v>7232</v>
      </c>
      <c r="W64" s="10">
        <v>768</v>
      </c>
      <c r="X64" s="10">
        <v>8100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116</v>
      </c>
      <c r="AH64" s="1" t="s">
        <v>75</v>
      </c>
      <c r="AI64" s="1">
        <v>5</v>
      </c>
      <c r="AJ64" s="3">
        <v>45926</v>
      </c>
      <c r="AK64" s="3">
        <v>45921</v>
      </c>
      <c r="AL64" s="3">
        <v>45914</v>
      </c>
      <c r="AM64" s="3">
        <v>45922</v>
      </c>
      <c r="AN64" s="3">
        <v>45923</v>
      </c>
      <c r="AO64" s="3">
        <v>45924</v>
      </c>
      <c r="AP64" s="3">
        <v>45921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45916</v>
      </c>
      <c r="B65" s="14" t="s">
        <v>596</v>
      </c>
      <c r="C65" s="9" t="s">
        <v>270</v>
      </c>
      <c r="D65" s="13" t="s">
        <v>571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110</v>
      </c>
      <c r="T65" s="12">
        <v>45926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80</v>
      </c>
      <c r="AA65" s="8">
        <v>11036.3</v>
      </c>
      <c r="AB65" s="8">
        <v>11036.3</v>
      </c>
      <c r="AC65" s="8">
        <v>0</v>
      </c>
      <c r="AD65" s="8">
        <v>11036.3</v>
      </c>
      <c r="AE65" s="8">
        <v>0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45926</v>
      </c>
      <c r="AK65" s="3">
        <v>45922</v>
      </c>
      <c r="AL65" s="3">
        <v>45915</v>
      </c>
      <c r="AM65" s="3">
        <v>45923</v>
      </c>
      <c r="AN65" s="3">
        <v>45924</v>
      </c>
      <c r="AO65" s="3">
        <v>45925</v>
      </c>
      <c r="AP65" s="3">
        <v>45921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45916</v>
      </c>
      <c r="B66" s="14" t="s">
        <v>596</v>
      </c>
      <c r="C66" s="9" t="s">
        <v>270</v>
      </c>
      <c r="D66" s="13" t="s">
        <v>572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110</v>
      </c>
      <c r="T66" s="12">
        <v>45926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80</v>
      </c>
      <c r="AA66" s="8">
        <v>5518.15</v>
      </c>
      <c r="AB66" s="8">
        <v>5518.15</v>
      </c>
      <c r="AC66" s="8">
        <v>0</v>
      </c>
      <c r="AD66" s="8">
        <v>5518.15</v>
      </c>
      <c r="AE66" s="8">
        <v>0</v>
      </c>
      <c r="AF66" s="8">
        <v>0</v>
      </c>
      <c r="AG66" s="1" t="s">
        <v>115</v>
      </c>
      <c r="AH66" s="1" t="s">
        <v>75</v>
      </c>
      <c r="AI66" s="1">
        <v>4</v>
      </c>
      <c r="AJ66" s="3">
        <v>45926</v>
      </c>
      <c r="AK66" s="3">
        <v>45922</v>
      </c>
      <c r="AL66" s="3">
        <v>45915</v>
      </c>
      <c r="AM66" s="3">
        <v>45923</v>
      </c>
      <c r="AN66" s="3">
        <v>45924</v>
      </c>
      <c r="AO66" s="3">
        <v>45925</v>
      </c>
      <c r="AP66" s="3">
        <v>45921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45916</v>
      </c>
      <c r="B67" s="14" t="s">
        <v>596</v>
      </c>
      <c r="C67" s="9" t="s">
        <v>270</v>
      </c>
      <c r="D67" s="13">
        <v>952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110</v>
      </c>
      <c r="T67" s="12">
        <v>45926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5518.15</v>
      </c>
      <c r="AB67" s="8">
        <v>5518.15</v>
      </c>
      <c r="AC67" s="8">
        <v>0</v>
      </c>
      <c r="AD67" s="8">
        <v>5518.15</v>
      </c>
      <c r="AE67" s="8">
        <v>0</v>
      </c>
      <c r="AF67" s="8">
        <v>0</v>
      </c>
      <c r="AG67" s="1" t="s">
        <v>115</v>
      </c>
      <c r="AH67" s="1" t="s">
        <v>75</v>
      </c>
      <c r="AI67" s="1">
        <v>4</v>
      </c>
      <c r="AJ67" s="3">
        <v>45926</v>
      </c>
      <c r="AK67" s="3">
        <v>45922</v>
      </c>
      <c r="AL67" s="3">
        <v>45915</v>
      </c>
      <c r="AM67" s="3">
        <v>45923</v>
      </c>
      <c r="AN67" s="3">
        <v>45924</v>
      </c>
      <c r="AO67" s="3">
        <v>45925</v>
      </c>
      <c r="AP67" s="3">
        <v>45921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45892</v>
      </c>
      <c r="B68" s="14" t="s">
        <v>363</v>
      </c>
      <c r="C68" s="9" t="s">
        <v>79</v>
      </c>
      <c r="D68" s="13" t="s">
        <v>364</v>
      </c>
      <c r="E68" s="9">
        <v>20</v>
      </c>
      <c r="F68" s="9">
        <v>37</v>
      </c>
      <c r="G68" s="9" t="s">
        <v>60</v>
      </c>
      <c r="H68" s="9" t="s">
        <v>76</v>
      </c>
      <c r="I68" s="9">
        <v>97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3000</v>
      </c>
      <c r="V68" s="10">
        <v>3000</v>
      </c>
      <c r="W68" s="10">
        <v>0</v>
      </c>
      <c r="X68" s="10">
        <v>3100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45930</v>
      </c>
      <c r="AK68" s="3">
        <v>45926</v>
      </c>
      <c r="AL68" s="3">
        <v>45919</v>
      </c>
      <c r="AM68" s="3">
        <v>45927</v>
      </c>
      <c r="AN68" s="3">
        <v>45928</v>
      </c>
      <c r="AO68" s="3">
        <v>45929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570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45891</v>
      </c>
      <c r="B69" s="14" t="s">
        <v>389</v>
      </c>
      <c r="C69" s="9" t="s">
        <v>79</v>
      </c>
      <c r="D69" s="13" t="s">
        <v>390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45930</v>
      </c>
      <c r="U69" s="11">
        <v>9000</v>
      </c>
      <c r="V69" s="10">
        <v>8447</v>
      </c>
      <c r="W69" s="10">
        <v>553</v>
      </c>
      <c r="X69" s="10">
        <v>9150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115</v>
      </c>
      <c r="AH69" s="1" t="s">
        <v>75</v>
      </c>
      <c r="AI69" s="1">
        <v>5</v>
      </c>
      <c r="AJ69" s="3">
        <v>45930</v>
      </c>
      <c r="AK69" s="3">
        <v>45925</v>
      </c>
      <c r="AL69" s="3">
        <v>45918</v>
      </c>
      <c r="AM69" s="3">
        <v>45926</v>
      </c>
      <c r="AN69" s="3">
        <v>45927</v>
      </c>
      <c r="AO69" s="3">
        <v>45928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45891</v>
      </c>
      <c r="B70" s="14" t="s">
        <v>391</v>
      </c>
      <c r="C70" s="9" t="s">
        <v>79</v>
      </c>
      <c r="D70" s="13" t="s">
        <v>392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4000</v>
      </c>
      <c r="V70" s="10">
        <v>3780</v>
      </c>
      <c r="W70" s="10">
        <v>220</v>
      </c>
      <c r="X70" s="10">
        <v>4100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116</v>
      </c>
      <c r="AH70" s="1" t="s">
        <v>75</v>
      </c>
      <c r="AI70" s="1">
        <v>5</v>
      </c>
      <c r="AJ70" s="3">
        <v>45930</v>
      </c>
      <c r="AK70" s="3">
        <v>45925</v>
      </c>
      <c r="AL70" s="3">
        <v>45918</v>
      </c>
      <c r="AM70" s="3">
        <v>45926</v>
      </c>
      <c r="AN70" s="3">
        <v>45927</v>
      </c>
      <c r="AO70" s="3">
        <v>45928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45891</v>
      </c>
      <c r="B71" s="14" t="s">
        <v>393</v>
      </c>
      <c r="C71" s="9" t="s">
        <v>79</v>
      </c>
      <c r="D71" s="13" t="s">
        <v>394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9000</v>
      </c>
      <c r="V71" s="10">
        <v>8500</v>
      </c>
      <c r="W71" s="10">
        <v>500</v>
      </c>
      <c r="X71" s="10">
        <v>9455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116</v>
      </c>
      <c r="AH71" s="1" t="s">
        <v>75</v>
      </c>
      <c r="AI71" s="1">
        <v>5</v>
      </c>
      <c r="AJ71" s="3">
        <v>45930</v>
      </c>
      <c r="AK71" s="3">
        <v>45925</v>
      </c>
      <c r="AL71" s="3">
        <v>45918</v>
      </c>
      <c r="AM71" s="3">
        <v>45926</v>
      </c>
      <c r="AN71" s="3">
        <v>45927</v>
      </c>
      <c r="AO71" s="3">
        <v>45928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45782</v>
      </c>
      <c r="B72" s="14" t="s">
        <v>249</v>
      </c>
      <c r="C72" s="9" t="s">
        <v>79</v>
      </c>
      <c r="D72" s="13" t="s">
        <v>243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5000</v>
      </c>
      <c r="V72" s="10">
        <v>5000</v>
      </c>
      <c r="W72" s="10">
        <v>0</v>
      </c>
      <c r="X72" s="10">
        <v>7290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45930</v>
      </c>
      <c r="AK72" s="3">
        <v>45926</v>
      </c>
      <c r="AL72" s="3">
        <v>45919</v>
      </c>
      <c r="AM72" s="3">
        <v>45927</v>
      </c>
      <c r="AN72" s="3">
        <v>45928</v>
      </c>
      <c r="AO72" s="3">
        <v>45929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134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45916</v>
      </c>
      <c r="B73" s="14" t="s">
        <v>596</v>
      </c>
      <c r="C73" s="9" t="s">
        <v>270</v>
      </c>
      <c r="D73" s="13" t="s">
        <v>571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110</v>
      </c>
      <c r="T73" s="12">
        <v>45929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5518.15</v>
      </c>
      <c r="AE73" s="8">
        <v>0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45929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45924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45916</v>
      </c>
      <c r="B74" s="14" t="s">
        <v>596</v>
      </c>
      <c r="C74" s="9" t="s">
        <v>270</v>
      </c>
      <c r="D74" s="13" t="s">
        <v>572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110</v>
      </c>
      <c r="T74" s="12">
        <v>45929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5518.15</v>
      </c>
      <c r="AC74" s="8">
        <v>0</v>
      </c>
      <c r="AD74" s="8">
        <v>5518.15</v>
      </c>
      <c r="AE74" s="8">
        <v>0</v>
      </c>
      <c r="AF74" s="8">
        <v>0</v>
      </c>
      <c r="AG74" s="1" t="s">
        <v>116</v>
      </c>
      <c r="AH74" s="1" t="s">
        <v>75</v>
      </c>
      <c r="AI74" s="1">
        <v>4</v>
      </c>
      <c r="AJ74" s="3">
        <v>45929</v>
      </c>
      <c r="AK74" s="3">
        <v>45925</v>
      </c>
      <c r="AL74" s="3">
        <v>45918</v>
      </c>
      <c r="AM74" s="3">
        <v>45926</v>
      </c>
      <c r="AN74" s="3">
        <v>45927</v>
      </c>
      <c r="AO74" s="3">
        <v>45928</v>
      </c>
      <c r="AP74" s="3">
        <v>45924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45916</v>
      </c>
      <c r="B75" s="14" t="s">
        <v>596</v>
      </c>
      <c r="C75" s="9" t="s">
        <v>270</v>
      </c>
      <c r="D75" s="13">
        <v>952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>
        <v>45929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5518.15</v>
      </c>
      <c r="AC75" s="8">
        <v>0</v>
      </c>
      <c r="AD75" s="8">
        <v>5518.15</v>
      </c>
      <c r="AE75" s="8">
        <v>0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45929</v>
      </c>
      <c r="AK75" s="3">
        <v>45925</v>
      </c>
      <c r="AL75" s="3">
        <v>45918</v>
      </c>
      <c r="AM75" s="3">
        <v>45926</v>
      </c>
      <c r="AN75" s="3">
        <v>45927</v>
      </c>
      <c r="AO75" s="3">
        <v>45928</v>
      </c>
      <c r="AP75" s="3">
        <v>45924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45931</v>
      </c>
      <c r="B76" s="14" t="s">
        <v>629</v>
      </c>
      <c r="C76" s="9" t="s">
        <v>139</v>
      </c>
      <c r="D76" s="13" t="s">
        <v>238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196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45930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80</v>
      </c>
      <c r="AA76" s="8">
        <v>10477.5</v>
      </c>
      <c r="AB76" s="8">
        <v>10477.5</v>
      </c>
      <c r="AC76" s="8">
        <v>0</v>
      </c>
      <c r="AD76" s="8">
        <v>10477.5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45930</v>
      </c>
      <c r="AK76" s="3">
        <v>45926</v>
      </c>
      <c r="AL76" s="3">
        <v>45919</v>
      </c>
      <c r="AM76" s="3">
        <v>45927</v>
      </c>
      <c r="AN76" s="3">
        <v>45928</v>
      </c>
      <c r="AO76" s="3">
        <v>45929</v>
      </c>
      <c r="AP76" s="3">
        <v>45925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45919</v>
      </c>
      <c r="B77" s="14" t="s">
        <v>630</v>
      </c>
      <c r="C77" s="9" t="s">
        <v>139</v>
      </c>
      <c r="D77" s="13" t="s">
        <v>331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246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45930</v>
      </c>
      <c r="U77" s="11">
        <v>5040</v>
      </c>
      <c r="V77" s="10">
        <v>0</v>
      </c>
      <c r="W77" s="10">
        <v>5040</v>
      </c>
      <c r="X77" s="10">
        <v>0</v>
      </c>
      <c r="Y77" s="10">
        <v>5292</v>
      </c>
      <c r="Z77" s="9" t="s">
        <v>80</v>
      </c>
      <c r="AA77" s="8">
        <v>5280.6600000000008</v>
      </c>
      <c r="AB77" s="8">
        <v>5280.6600000000008</v>
      </c>
      <c r="AC77" s="8">
        <v>0</v>
      </c>
      <c r="AD77" s="8">
        <v>5280.6600000000008</v>
      </c>
      <c r="AE77" s="8">
        <v>0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45930</v>
      </c>
      <c r="AK77" s="3">
        <v>45926</v>
      </c>
      <c r="AL77" s="3">
        <v>45919</v>
      </c>
      <c r="AM77" s="3">
        <v>45927</v>
      </c>
      <c r="AN77" s="3">
        <v>45928</v>
      </c>
      <c r="AO77" s="3">
        <v>45929</v>
      </c>
      <c r="AP77" s="3">
        <v>45925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45919</v>
      </c>
      <c r="B78" s="14" t="s">
        <v>630</v>
      </c>
      <c r="C78" s="9" t="s">
        <v>139</v>
      </c>
      <c r="D78" s="13" t="s">
        <v>604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246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45930</v>
      </c>
      <c r="U78" s="11">
        <v>5040</v>
      </c>
      <c r="V78" s="10">
        <v>0</v>
      </c>
      <c r="W78" s="10">
        <v>5040</v>
      </c>
      <c r="X78" s="10">
        <v>0</v>
      </c>
      <c r="Y78" s="10">
        <v>5292</v>
      </c>
      <c r="Z78" s="9" t="s">
        <v>80</v>
      </c>
      <c r="AA78" s="8">
        <v>5280.6600000000008</v>
      </c>
      <c r="AB78" s="8">
        <v>5280.6600000000008</v>
      </c>
      <c r="AC78" s="8">
        <v>0</v>
      </c>
      <c r="AD78" s="8">
        <v>5280.6600000000008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45930</v>
      </c>
      <c r="AK78" s="3">
        <v>45926</v>
      </c>
      <c r="AL78" s="3">
        <v>45919</v>
      </c>
      <c r="AM78" s="3">
        <v>45927</v>
      </c>
      <c r="AN78" s="3">
        <v>45928</v>
      </c>
      <c r="AO78" s="3">
        <v>45929</v>
      </c>
      <c r="AP78" s="3">
        <v>45925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45919</v>
      </c>
      <c r="B79" s="14" t="s">
        <v>627</v>
      </c>
      <c r="C79" s="9" t="s">
        <v>139</v>
      </c>
      <c r="D79" s="13" t="s">
        <v>181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45930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80</v>
      </c>
      <c r="AA79" s="8">
        <v>5139.8424000000005</v>
      </c>
      <c r="AB79" s="8">
        <v>5139.8424000000005</v>
      </c>
      <c r="AC79" s="8">
        <v>0</v>
      </c>
      <c r="AD79" s="8">
        <v>5139.8424000000005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45930</v>
      </c>
      <c r="AK79" s="3">
        <v>45926</v>
      </c>
      <c r="AL79" s="3">
        <v>45919</v>
      </c>
      <c r="AM79" s="3">
        <v>45927</v>
      </c>
      <c r="AN79" s="3">
        <v>45928</v>
      </c>
      <c r="AO79" s="3">
        <v>45929</v>
      </c>
      <c r="AP79" s="3">
        <v>45925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45919</v>
      </c>
      <c r="B80" s="14" t="s">
        <v>629</v>
      </c>
      <c r="C80" s="9" t="s">
        <v>139</v>
      </c>
      <c r="D80" s="13" t="s">
        <v>306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196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45934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80</v>
      </c>
      <c r="AA80" s="8">
        <v>10477.5</v>
      </c>
      <c r="AB80" s="8">
        <v>10477.5</v>
      </c>
      <c r="AC80" s="8">
        <v>0</v>
      </c>
      <c r="AD80" s="8">
        <v>0</v>
      </c>
      <c r="AE80" s="8">
        <v>10477.5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45934</v>
      </c>
      <c r="AK80" s="3">
        <v>45930</v>
      </c>
      <c r="AL80" s="3">
        <v>45923</v>
      </c>
      <c r="AM80" s="3">
        <v>45931</v>
      </c>
      <c r="AN80" s="3">
        <v>45932</v>
      </c>
      <c r="AO80" s="3">
        <v>45933</v>
      </c>
      <c r="AP80" s="3">
        <v>45929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45919</v>
      </c>
      <c r="B81" s="14" t="s">
        <v>631</v>
      </c>
      <c r="C81" s="9" t="s">
        <v>139</v>
      </c>
      <c r="D81" s="13" t="s">
        <v>131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196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45934</v>
      </c>
      <c r="U81" s="11">
        <v>30000</v>
      </c>
      <c r="V81" s="10">
        <v>0</v>
      </c>
      <c r="W81" s="10">
        <v>30000</v>
      </c>
      <c r="X81" s="10">
        <v>0</v>
      </c>
      <c r="Y81" s="10">
        <v>31500</v>
      </c>
      <c r="Z81" s="9" t="s">
        <v>80</v>
      </c>
      <c r="AA81" s="8">
        <v>31432.500000000004</v>
      </c>
      <c r="AB81" s="8">
        <v>31432.500000000004</v>
      </c>
      <c r="AC81" s="8">
        <v>0</v>
      </c>
      <c r="AD81" s="8">
        <v>0</v>
      </c>
      <c r="AE81" s="8">
        <v>31432.500000000004</v>
      </c>
      <c r="AF81" s="8">
        <v>0</v>
      </c>
      <c r="AG81" s="1" t="s">
        <v>115</v>
      </c>
      <c r="AH81" s="1" t="s">
        <v>75</v>
      </c>
      <c r="AI81" s="1">
        <v>4</v>
      </c>
      <c r="AJ81" s="3">
        <v>45934</v>
      </c>
      <c r="AK81" s="3">
        <v>45930</v>
      </c>
      <c r="AL81" s="3">
        <v>45923</v>
      </c>
      <c r="AM81" s="3">
        <v>45931</v>
      </c>
      <c r="AN81" s="3">
        <v>45932</v>
      </c>
      <c r="AO81" s="3">
        <v>45933</v>
      </c>
      <c r="AP81" s="3">
        <v>45929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602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45892</v>
      </c>
      <c r="B82" s="14" t="s">
        <v>362</v>
      </c>
      <c r="C82" s="9" t="s">
        <v>139</v>
      </c>
      <c r="D82" s="13" t="s">
        <v>131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45934</v>
      </c>
      <c r="U82" s="11">
        <v>1840</v>
      </c>
      <c r="V82" s="10">
        <v>80</v>
      </c>
      <c r="W82" s="10">
        <v>1760</v>
      </c>
      <c r="X82" s="10">
        <v>0</v>
      </c>
      <c r="Y82" s="10">
        <v>1848</v>
      </c>
      <c r="Z82" s="9" t="s">
        <v>80</v>
      </c>
      <c r="AA82" s="8">
        <v>1844.0400000000002</v>
      </c>
      <c r="AB82" s="8">
        <v>1844.0400000000002</v>
      </c>
      <c r="AC82" s="8">
        <v>0</v>
      </c>
      <c r="AD82" s="8">
        <v>0</v>
      </c>
      <c r="AE82" s="8">
        <v>1844.0400000000002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45934</v>
      </c>
      <c r="AK82" s="3">
        <v>45930</v>
      </c>
      <c r="AL82" s="3">
        <v>45923</v>
      </c>
      <c r="AM82" s="3">
        <v>45931</v>
      </c>
      <c r="AN82" s="3">
        <v>45932</v>
      </c>
      <c r="AO82" s="3">
        <v>45933</v>
      </c>
      <c r="AP82" s="3">
        <v>45929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45919</v>
      </c>
      <c r="B83" s="14" t="s">
        <v>631</v>
      </c>
      <c r="C83" s="9" t="s">
        <v>139</v>
      </c>
      <c r="D83" s="13" t="s">
        <v>224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196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45934</v>
      </c>
      <c r="U83" s="11">
        <v>20000</v>
      </c>
      <c r="V83" s="10">
        <v>0</v>
      </c>
      <c r="W83" s="10">
        <v>20000</v>
      </c>
      <c r="X83" s="10">
        <v>0</v>
      </c>
      <c r="Y83" s="10">
        <v>21000</v>
      </c>
      <c r="Z83" s="9" t="s">
        <v>80</v>
      </c>
      <c r="AA83" s="8">
        <v>20955</v>
      </c>
      <c r="AB83" s="8">
        <v>20955</v>
      </c>
      <c r="AC83" s="8">
        <v>0</v>
      </c>
      <c r="AD83" s="8">
        <v>0</v>
      </c>
      <c r="AE83" s="8">
        <v>20955</v>
      </c>
      <c r="AF83" s="8">
        <v>0</v>
      </c>
      <c r="AG83" s="1" t="s">
        <v>116</v>
      </c>
      <c r="AH83" s="1" t="s">
        <v>75</v>
      </c>
      <c r="AI83" s="1">
        <v>4</v>
      </c>
      <c r="AJ83" s="3">
        <v>45934</v>
      </c>
      <c r="AK83" s="3">
        <v>45930</v>
      </c>
      <c r="AL83" s="3">
        <v>45923</v>
      </c>
      <c r="AM83" s="3">
        <v>45931</v>
      </c>
      <c r="AN83" s="3">
        <v>45932</v>
      </c>
      <c r="AO83" s="3">
        <v>45933</v>
      </c>
      <c r="AP83" s="3">
        <v>45929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603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45887</v>
      </c>
      <c r="B84" s="14" t="s">
        <v>345</v>
      </c>
      <c r="C84" s="9" t="s">
        <v>139</v>
      </c>
      <c r="D84" s="13" t="s">
        <v>224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45934</v>
      </c>
      <c r="U84" s="11">
        <v>104</v>
      </c>
      <c r="V84" s="10">
        <v>0</v>
      </c>
      <c r="W84" s="10">
        <v>104</v>
      </c>
      <c r="X84" s="10">
        <v>0</v>
      </c>
      <c r="Y84" s="10">
        <v>109.2</v>
      </c>
      <c r="Z84" s="9" t="s">
        <v>80</v>
      </c>
      <c r="AA84" s="8">
        <v>108.96600000000001</v>
      </c>
      <c r="AB84" s="8">
        <v>108.96600000000001</v>
      </c>
      <c r="AC84" s="8">
        <v>0</v>
      </c>
      <c r="AD84" s="8">
        <v>0</v>
      </c>
      <c r="AE84" s="8">
        <v>108.96600000000001</v>
      </c>
      <c r="AF84" s="8">
        <v>0</v>
      </c>
      <c r="AG84" s="1" t="s">
        <v>115</v>
      </c>
      <c r="AH84" s="1" t="s">
        <v>75</v>
      </c>
      <c r="AI84" s="1">
        <v>4</v>
      </c>
      <c r="AJ84" s="3">
        <v>45934</v>
      </c>
      <c r="AK84" s="3">
        <v>45930</v>
      </c>
      <c r="AL84" s="3">
        <v>45923</v>
      </c>
      <c r="AM84" s="3">
        <v>45931</v>
      </c>
      <c r="AN84" s="3">
        <v>45932</v>
      </c>
      <c r="AO84" s="3">
        <v>45933</v>
      </c>
      <c r="AP84" s="3">
        <v>45929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45919</v>
      </c>
      <c r="B85" s="14" t="s">
        <v>632</v>
      </c>
      <c r="C85" s="9" t="s">
        <v>139</v>
      </c>
      <c r="D85" s="13" t="s">
        <v>452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196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45936</v>
      </c>
      <c r="U85" s="11">
        <v>15040</v>
      </c>
      <c r="V85" s="10">
        <v>0</v>
      </c>
      <c r="W85" s="10">
        <v>15040</v>
      </c>
      <c r="X85" s="10">
        <v>0</v>
      </c>
      <c r="Y85" s="10">
        <v>15792</v>
      </c>
      <c r="Z85" s="9" t="s">
        <v>80</v>
      </c>
      <c r="AA85" s="8">
        <v>15758.160000000002</v>
      </c>
      <c r="AB85" s="8">
        <v>15758.160000000002</v>
      </c>
      <c r="AC85" s="8">
        <v>0</v>
      </c>
      <c r="AD85" s="8">
        <v>0</v>
      </c>
      <c r="AE85" s="8">
        <v>15758.160000000002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45936</v>
      </c>
      <c r="AK85" s="3">
        <v>45932</v>
      </c>
      <c r="AL85" s="3">
        <v>45925</v>
      </c>
      <c r="AM85" s="3">
        <v>45933</v>
      </c>
      <c r="AN85" s="3">
        <v>45934</v>
      </c>
      <c r="AO85" s="3">
        <v>45935</v>
      </c>
      <c r="AP85" s="3">
        <v>45931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45919</v>
      </c>
      <c r="B86" s="14" t="s">
        <v>633</v>
      </c>
      <c r="C86" s="9" t="s">
        <v>139</v>
      </c>
      <c r="D86" s="13" t="s">
        <v>329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196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45936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80</v>
      </c>
      <c r="AA86" s="8">
        <v>10477.5</v>
      </c>
      <c r="AB86" s="8">
        <v>10477.5</v>
      </c>
      <c r="AC86" s="8">
        <v>0</v>
      </c>
      <c r="AD86" s="8">
        <v>0</v>
      </c>
      <c r="AE86" s="8">
        <v>10477.5</v>
      </c>
      <c r="AF86" s="8">
        <v>0</v>
      </c>
      <c r="AG86" s="1" t="s">
        <v>115</v>
      </c>
      <c r="AH86" s="1" t="s">
        <v>75</v>
      </c>
      <c r="AI86" s="1">
        <v>4</v>
      </c>
      <c r="AJ86" s="3">
        <v>45936</v>
      </c>
      <c r="AK86" s="3">
        <v>45932</v>
      </c>
      <c r="AL86" s="3">
        <v>45925</v>
      </c>
      <c r="AM86" s="3">
        <v>45933</v>
      </c>
      <c r="AN86" s="3">
        <v>45934</v>
      </c>
      <c r="AO86" s="3">
        <v>45935</v>
      </c>
      <c r="AP86" s="3">
        <v>45931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45892</v>
      </c>
      <c r="B87" s="14" t="s">
        <v>360</v>
      </c>
      <c r="C87" s="9" t="s">
        <v>139</v>
      </c>
      <c r="D87" s="13" t="s">
        <v>329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45936</v>
      </c>
      <c r="U87" s="11">
        <v>640</v>
      </c>
      <c r="V87" s="10">
        <v>0</v>
      </c>
      <c r="W87" s="10">
        <v>640</v>
      </c>
      <c r="X87" s="10">
        <v>0</v>
      </c>
      <c r="Y87" s="10">
        <v>672</v>
      </c>
      <c r="Z87" s="9" t="s">
        <v>80</v>
      </c>
      <c r="AA87" s="8">
        <v>670.56000000000006</v>
      </c>
      <c r="AB87" s="8">
        <v>670.56000000000006</v>
      </c>
      <c r="AC87" s="8">
        <v>0</v>
      </c>
      <c r="AD87" s="8">
        <v>0</v>
      </c>
      <c r="AE87" s="8">
        <v>670.56000000000006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45936</v>
      </c>
      <c r="AK87" s="3">
        <v>45932</v>
      </c>
      <c r="AL87" s="3">
        <v>45925</v>
      </c>
      <c r="AM87" s="3">
        <v>45933</v>
      </c>
      <c r="AN87" s="3">
        <v>45934</v>
      </c>
      <c r="AO87" s="3">
        <v>45935</v>
      </c>
      <c r="AP87" s="3">
        <v>45931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370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45919</v>
      </c>
      <c r="B88" s="14" t="s">
        <v>633</v>
      </c>
      <c r="C88" s="9" t="s">
        <v>139</v>
      </c>
      <c r="D88" s="13" t="s">
        <v>145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196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45936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20955</v>
      </c>
      <c r="AB88" s="8">
        <v>20955</v>
      </c>
      <c r="AC88" s="8">
        <v>0</v>
      </c>
      <c r="AD88" s="8">
        <v>0</v>
      </c>
      <c r="AE88" s="8">
        <v>20955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45936</v>
      </c>
      <c r="AK88" s="3">
        <v>45932</v>
      </c>
      <c r="AL88" s="3">
        <v>45925</v>
      </c>
      <c r="AM88" s="3">
        <v>45933</v>
      </c>
      <c r="AN88" s="3">
        <v>45934</v>
      </c>
      <c r="AO88" s="3">
        <v>45935</v>
      </c>
      <c r="AP88" s="3">
        <v>45931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45796</v>
      </c>
      <c r="B89" s="14" t="s">
        <v>258</v>
      </c>
      <c r="C89" s="9" t="s">
        <v>139</v>
      </c>
      <c r="D89" s="13" t="s">
        <v>145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45936</v>
      </c>
      <c r="U89" s="11">
        <v>240</v>
      </c>
      <c r="V89" s="10">
        <v>0</v>
      </c>
      <c r="W89" s="10">
        <v>240</v>
      </c>
      <c r="X89" s="10">
        <v>0</v>
      </c>
      <c r="Y89" s="10">
        <v>252</v>
      </c>
      <c r="Z89" s="9" t="s">
        <v>80</v>
      </c>
      <c r="AA89" s="8">
        <v>251.46</v>
      </c>
      <c r="AB89" s="8">
        <v>251.46</v>
      </c>
      <c r="AC89" s="8">
        <v>0</v>
      </c>
      <c r="AD89" s="8">
        <v>0</v>
      </c>
      <c r="AE89" s="8">
        <v>251.46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45936</v>
      </c>
      <c r="AK89" s="3">
        <v>45932</v>
      </c>
      <c r="AL89" s="3">
        <v>45925</v>
      </c>
      <c r="AM89" s="3">
        <v>45933</v>
      </c>
      <c r="AN89" s="3">
        <v>45934</v>
      </c>
      <c r="AO89" s="3">
        <v>45935</v>
      </c>
      <c r="AP89" s="3">
        <v>45931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254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45916</v>
      </c>
      <c r="B90" s="14" t="s">
        <v>596</v>
      </c>
      <c r="C90" s="9" t="s">
        <v>270</v>
      </c>
      <c r="D90" s="13">
        <v>953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110</v>
      </c>
      <c r="T90" s="12">
        <v>45937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5518.15</v>
      </c>
      <c r="AC90" s="8">
        <v>0</v>
      </c>
      <c r="AD90" s="8">
        <v>0</v>
      </c>
      <c r="AE90" s="8">
        <v>5518.15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45937</v>
      </c>
      <c r="AK90" s="3">
        <v>45933</v>
      </c>
      <c r="AL90" s="3">
        <v>45926</v>
      </c>
      <c r="AM90" s="3">
        <v>45934</v>
      </c>
      <c r="AN90" s="3">
        <v>45935</v>
      </c>
      <c r="AO90" s="3">
        <v>45936</v>
      </c>
      <c r="AP90" s="3">
        <v>45932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45916</v>
      </c>
      <c r="B91" s="14" t="s">
        <v>596</v>
      </c>
      <c r="C91" s="9" t="s">
        <v>270</v>
      </c>
      <c r="D91" s="13">
        <v>956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110</v>
      </c>
      <c r="T91" s="12">
        <v>45937</v>
      </c>
      <c r="U91" s="11">
        <v>2500</v>
      </c>
      <c r="V91" s="10">
        <v>0</v>
      </c>
      <c r="W91" s="10">
        <v>2500</v>
      </c>
      <c r="X91" s="10">
        <v>0</v>
      </c>
      <c r="Y91" s="10">
        <v>2625</v>
      </c>
      <c r="Z91" s="9" t="s">
        <v>80</v>
      </c>
      <c r="AA91" s="8">
        <v>2759.0749999999998</v>
      </c>
      <c r="AB91" s="8">
        <v>2759.0749999999998</v>
      </c>
      <c r="AC91" s="8">
        <v>0</v>
      </c>
      <c r="AD91" s="8">
        <v>0</v>
      </c>
      <c r="AE91" s="8">
        <v>2759.0749999999998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45937</v>
      </c>
      <c r="AK91" s="3">
        <v>45933</v>
      </c>
      <c r="AL91" s="3">
        <v>45926</v>
      </c>
      <c r="AM91" s="3">
        <v>45934</v>
      </c>
      <c r="AN91" s="3">
        <v>45935</v>
      </c>
      <c r="AO91" s="3">
        <v>45936</v>
      </c>
      <c r="AP91" s="3">
        <v>45932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45916</v>
      </c>
      <c r="B92" s="14" t="s">
        <v>596</v>
      </c>
      <c r="C92" s="9" t="s">
        <v>270</v>
      </c>
      <c r="D92" s="13" t="s">
        <v>571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>
        <v>45939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5518.15</v>
      </c>
      <c r="AC92" s="8">
        <v>0</v>
      </c>
      <c r="AD92" s="8">
        <v>5518.15</v>
      </c>
      <c r="AE92" s="8">
        <v>0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45939</v>
      </c>
      <c r="AK92" s="3">
        <v>45935</v>
      </c>
      <c r="AL92" s="3">
        <v>45928</v>
      </c>
      <c r="AM92" s="3">
        <v>45936</v>
      </c>
      <c r="AN92" s="3">
        <v>45937</v>
      </c>
      <c r="AO92" s="3">
        <v>45938</v>
      </c>
      <c r="AP92" s="3">
        <v>45934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45916</v>
      </c>
      <c r="B93" s="14" t="s">
        <v>596</v>
      </c>
      <c r="C93" s="9" t="s">
        <v>270</v>
      </c>
      <c r="D93" s="13" t="s">
        <v>572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110</v>
      </c>
      <c r="T93" s="12">
        <v>45939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5518.15</v>
      </c>
      <c r="AC93" s="8">
        <v>0</v>
      </c>
      <c r="AD93" s="8">
        <v>5518.15</v>
      </c>
      <c r="AE93" s="8">
        <v>0</v>
      </c>
      <c r="AF93" s="8">
        <v>0</v>
      </c>
      <c r="AG93" s="1" t="s">
        <v>116</v>
      </c>
      <c r="AH93" s="1" t="s">
        <v>75</v>
      </c>
      <c r="AI93" s="1">
        <v>4</v>
      </c>
      <c r="AJ93" s="3">
        <v>45939</v>
      </c>
      <c r="AK93" s="3">
        <v>45935</v>
      </c>
      <c r="AL93" s="3">
        <v>45928</v>
      </c>
      <c r="AM93" s="3">
        <v>45936</v>
      </c>
      <c r="AN93" s="3">
        <v>45937</v>
      </c>
      <c r="AO93" s="3">
        <v>45938</v>
      </c>
      <c r="AP93" s="3">
        <v>45934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45916</v>
      </c>
      <c r="B94" s="14" t="s">
        <v>596</v>
      </c>
      <c r="C94" s="9" t="s">
        <v>270</v>
      </c>
      <c r="D94" s="13" t="s">
        <v>580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>
        <v>45940</v>
      </c>
      <c r="U94" s="11">
        <v>2500</v>
      </c>
      <c r="V94" s="10">
        <v>0</v>
      </c>
      <c r="W94" s="10">
        <v>2500</v>
      </c>
      <c r="X94" s="10">
        <v>0</v>
      </c>
      <c r="Y94" s="10">
        <v>2625</v>
      </c>
      <c r="Z94" s="9" t="s">
        <v>80</v>
      </c>
      <c r="AA94" s="8">
        <v>2759.0749999999998</v>
      </c>
      <c r="AB94" s="8">
        <v>2759.0749999999998</v>
      </c>
      <c r="AC94" s="8">
        <v>0</v>
      </c>
      <c r="AD94" s="8">
        <v>0</v>
      </c>
      <c r="AE94" s="8">
        <v>2759.0749999999998</v>
      </c>
      <c r="AF94" s="8">
        <v>0</v>
      </c>
      <c r="AG94" s="1" t="s">
        <v>115</v>
      </c>
      <c r="AH94" s="1" t="s">
        <v>75</v>
      </c>
      <c r="AI94" s="1">
        <v>4</v>
      </c>
      <c r="AJ94" s="3">
        <v>45940</v>
      </c>
      <c r="AK94" s="3">
        <v>45936</v>
      </c>
      <c r="AL94" s="3">
        <v>45929</v>
      </c>
      <c r="AM94" s="3">
        <v>45937</v>
      </c>
      <c r="AN94" s="3">
        <v>45938</v>
      </c>
      <c r="AO94" s="3">
        <v>45939</v>
      </c>
      <c r="AP94" s="3">
        <v>45935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45916</v>
      </c>
      <c r="B95" s="14" t="s">
        <v>596</v>
      </c>
      <c r="C95" s="9" t="s">
        <v>270</v>
      </c>
      <c r="D95" s="13">
        <v>952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>
        <v>45940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5518.15</v>
      </c>
      <c r="AC95" s="8">
        <v>0</v>
      </c>
      <c r="AD95" s="8">
        <v>0</v>
      </c>
      <c r="AE95" s="8">
        <v>5518.15</v>
      </c>
      <c r="AF95" s="8">
        <v>0</v>
      </c>
      <c r="AG95" s="1" t="s">
        <v>115</v>
      </c>
      <c r="AH95" s="1" t="s">
        <v>75</v>
      </c>
      <c r="AI95" s="1">
        <v>4</v>
      </c>
      <c r="AJ95" s="3">
        <v>45940</v>
      </c>
      <c r="AK95" s="3">
        <v>45936</v>
      </c>
      <c r="AL95" s="3">
        <v>45929</v>
      </c>
      <c r="AM95" s="3">
        <v>45937</v>
      </c>
      <c r="AN95" s="3">
        <v>45938</v>
      </c>
      <c r="AO95" s="3">
        <v>45939</v>
      </c>
      <c r="AP95" s="3">
        <v>45935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45919</v>
      </c>
      <c r="B96" s="14" t="s">
        <v>632</v>
      </c>
      <c r="C96" s="9" t="s">
        <v>139</v>
      </c>
      <c r="D96" s="13" t="s">
        <v>252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196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45941</v>
      </c>
      <c r="U96" s="11">
        <v>5040</v>
      </c>
      <c r="V96" s="10">
        <v>0</v>
      </c>
      <c r="W96" s="10">
        <v>5040</v>
      </c>
      <c r="X96" s="10">
        <v>0</v>
      </c>
      <c r="Y96" s="10">
        <v>5292</v>
      </c>
      <c r="Z96" s="9" t="s">
        <v>80</v>
      </c>
      <c r="AA96" s="8">
        <v>5280.6600000000008</v>
      </c>
      <c r="AB96" s="8">
        <v>5280.6600000000008</v>
      </c>
      <c r="AC96" s="8">
        <v>0</v>
      </c>
      <c r="AD96" s="8">
        <v>0</v>
      </c>
      <c r="AE96" s="8">
        <v>5280.6600000000008</v>
      </c>
      <c r="AF96" s="8">
        <v>0</v>
      </c>
      <c r="AG96" s="1" t="s">
        <v>119</v>
      </c>
      <c r="AH96" s="1" t="s">
        <v>75</v>
      </c>
      <c r="AI96" s="1">
        <v>4</v>
      </c>
      <c r="AJ96" s="3">
        <v>45941</v>
      </c>
      <c r="AK96" s="3">
        <v>45937</v>
      </c>
      <c r="AL96" s="3">
        <v>45930</v>
      </c>
      <c r="AM96" s="3">
        <v>45938</v>
      </c>
      <c r="AN96" s="3">
        <v>45939</v>
      </c>
      <c r="AO96" s="3">
        <v>45940</v>
      </c>
      <c r="AP96" s="3">
        <v>45936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45918</v>
      </c>
      <c r="B97" s="14" t="s">
        <v>634</v>
      </c>
      <c r="C97" s="9" t="s">
        <v>79</v>
      </c>
      <c r="D97" s="13" t="s">
        <v>600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601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45944</v>
      </c>
      <c r="U97" s="11">
        <v>616</v>
      </c>
      <c r="V97" s="10">
        <v>616</v>
      </c>
      <c r="W97" s="10">
        <v>0</v>
      </c>
      <c r="X97" s="10">
        <v>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116</v>
      </c>
      <c r="AH97" s="1">
        <v>0</v>
      </c>
      <c r="AI97" s="1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45877</v>
      </c>
      <c r="B98" s="14" t="s">
        <v>318</v>
      </c>
      <c r="C98" s="9" t="s">
        <v>79</v>
      </c>
      <c r="D98" s="13" t="s">
        <v>319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45944</v>
      </c>
      <c r="U98" s="11">
        <v>3500</v>
      </c>
      <c r="V98" s="10">
        <v>3500</v>
      </c>
      <c r="W98" s="10">
        <v>0</v>
      </c>
      <c r="X98" s="10">
        <v>3605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45944</v>
      </c>
      <c r="AK98" s="3">
        <v>45940</v>
      </c>
      <c r="AL98" s="3">
        <v>45933</v>
      </c>
      <c r="AM98" s="3">
        <v>45941</v>
      </c>
      <c r="AN98" s="3">
        <v>45942</v>
      </c>
      <c r="AO98" s="3">
        <v>45943</v>
      </c>
      <c r="AP98" s="3">
        <v>45939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45877</v>
      </c>
      <c r="B99" s="14" t="s">
        <v>318</v>
      </c>
      <c r="C99" s="9" t="s">
        <v>79</v>
      </c>
      <c r="D99" s="13" t="s">
        <v>319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3500</v>
      </c>
      <c r="V99" s="10">
        <v>1217</v>
      </c>
      <c r="W99" s="10">
        <v>2283</v>
      </c>
      <c r="X99" s="10">
        <v>1545</v>
      </c>
      <c r="Y99" s="10">
        <v>2052.75</v>
      </c>
      <c r="Z99" s="9" t="s">
        <v>80</v>
      </c>
      <c r="AA99" s="8">
        <v>2265.4764825000002</v>
      </c>
      <c r="AB99" s="8">
        <v>2265.4764825000002</v>
      </c>
      <c r="AC99" s="8">
        <v>0</v>
      </c>
      <c r="AD99" s="8">
        <v>2265.4764825000002</v>
      </c>
      <c r="AE99" s="8">
        <v>0</v>
      </c>
      <c r="AF99" s="8">
        <v>0</v>
      </c>
      <c r="AG99" s="1" t="s">
        <v>116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45916</v>
      </c>
      <c r="B100" s="14" t="s">
        <v>596</v>
      </c>
      <c r="C100" s="9" t="s">
        <v>270</v>
      </c>
      <c r="D100" s="13" t="s">
        <v>571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110</v>
      </c>
      <c r="T100" s="12">
        <v>45945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80</v>
      </c>
      <c r="AA100" s="8">
        <v>5518.15</v>
      </c>
      <c r="AB100" s="8">
        <v>5518.15</v>
      </c>
      <c r="AC100" s="8">
        <v>0</v>
      </c>
      <c r="AD100" s="8">
        <v>0</v>
      </c>
      <c r="AE100" s="8">
        <v>5518.15</v>
      </c>
      <c r="AF100" s="8">
        <v>0</v>
      </c>
      <c r="AG100" s="1" t="s">
        <v>116</v>
      </c>
      <c r="AH100" s="1" t="s">
        <v>75</v>
      </c>
      <c r="AI100" s="1">
        <v>4</v>
      </c>
      <c r="AJ100" s="3">
        <v>45945</v>
      </c>
      <c r="AK100" s="3">
        <v>45941</v>
      </c>
      <c r="AL100" s="3">
        <v>45934</v>
      </c>
      <c r="AM100" s="3">
        <v>45942</v>
      </c>
      <c r="AN100" s="3">
        <v>45943</v>
      </c>
      <c r="AO100" s="3">
        <v>45944</v>
      </c>
      <c r="AP100" s="3">
        <v>45940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45916</v>
      </c>
      <c r="B101" s="14" t="s">
        <v>596</v>
      </c>
      <c r="C101" s="9" t="s">
        <v>270</v>
      </c>
      <c r="D101" s="13">
        <v>952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>
        <v>45946</v>
      </c>
      <c r="U101" s="11">
        <v>7500</v>
      </c>
      <c r="V101" s="10">
        <v>0</v>
      </c>
      <c r="W101" s="10">
        <v>7500</v>
      </c>
      <c r="X101" s="10">
        <v>0</v>
      </c>
      <c r="Y101" s="10">
        <v>7875</v>
      </c>
      <c r="Z101" s="9" t="s">
        <v>80</v>
      </c>
      <c r="AA101" s="8">
        <v>8277.2250000000004</v>
      </c>
      <c r="AB101" s="8">
        <v>8277.2250000000004</v>
      </c>
      <c r="AC101" s="8">
        <v>0</v>
      </c>
      <c r="AD101" s="8">
        <v>0</v>
      </c>
      <c r="AE101" s="8">
        <v>8277.2250000000004</v>
      </c>
      <c r="AF101" s="8">
        <v>0</v>
      </c>
      <c r="AG101" s="1" t="s">
        <v>116</v>
      </c>
      <c r="AH101" s="1" t="s">
        <v>75</v>
      </c>
      <c r="AI101" s="1">
        <v>4</v>
      </c>
      <c r="AJ101" s="3">
        <v>45946</v>
      </c>
      <c r="AK101" s="3">
        <v>45942</v>
      </c>
      <c r="AL101" s="3">
        <v>45935</v>
      </c>
      <c r="AM101" s="3">
        <v>45943</v>
      </c>
      <c r="AN101" s="3">
        <v>45944</v>
      </c>
      <c r="AO101" s="3">
        <v>45945</v>
      </c>
      <c r="AP101" s="3">
        <v>45941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45916</v>
      </c>
      <c r="B102" s="14" t="s">
        <v>596</v>
      </c>
      <c r="C102" s="9" t="s">
        <v>270</v>
      </c>
      <c r="D102" s="13">
        <v>953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110</v>
      </c>
      <c r="T102" s="12">
        <v>45946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5518.15</v>
      </c>
      <c r="AC102" s="8">
        <v>0</v>
      </c>
      <c r="AD102" s="8">
        <v>0</v>
      </c>
      <c r="AE102" s="8">
        <v>5518.15</v>
      </c>
      <c r="AF102" s="8">
        <v>0</v>
      </c>
      <c r="AG102" s="1" t="s">
        <v>116</v>
      </c>
      <c r="AH102" s="1" t="s">
        <v>75</v>
      </c>
      <c r="AI102" s="1">
        <v>4</v>
      </c>
      <c r="AJ102" s="3">
        <v>45946</v>
      </c>
      <c r="AK102" s="3">
        <v>45942</v>
      </c>
      <c r="AL102" s="3">
        <v>45935</v>
      </c>
      <c r="AM102" s="3">
        <v>45943</v>
      </c>
      <c r="AN102" s="3">
        <v>45944</v>
      </c>
      <c r="AO102" s="3">
        <v>45945</v>
      </c>
      <c r="AP102" s="3">
        <v>45941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45916</v>
      </c>
      <c r="B103" s="14" t="s">
        <v>596</v>
      </c>
      <c r="C103" s="9" t="s">
        <v>270</v>
      </c>
      <c r="D103" s="13" t="s">
        <v>580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>
        <v>45947</v>
      </c>
      <c r="U103" s="11">
        <v>2500</v>
      </c>
      <c r="V103" s="10">
        <v>0</v>
      </c>
      <c r="W103" s="10">
        <v>2500</v>
      </c>
      <c r="X103" s="10">
        <v>0</v>
      </c>
      <c r="Y103" s="10">
        <v>2625</v>
      </c>
      <c r="Z103" s="9" t="s">
        <v>80</v>
      </c>
      <c r="AA103" s="8">
        <v>2759.0749999999998</v>
      </c>
      <c r="AB103" s="8">
        <v>2759.0749999999998</v>
      </c>
      <c r="AC103" s="8">
        <v>0</v>
      </c>
      <c r="AD103" s="8">
        <v>0</v>
      </c>
      <c r="AE103" s="8">
        <v>2759.0749999999998</v>
      </c>
      <c r="AF103" s="8">
        <v>0</v>
      </c>
      <c r="AG103" s="1" t="s">
        <v>116</v>
      </c>
      <c r="AH103" s="1" t="s">
        <v>75</v>
      </c>
      <c r="AI103" s="1">
        <v>4</v>
      </c>
      <c r="AJ103" s="3">
        <v>45947</v>
      </c>
      <c r="AK103" s="3">
        <v>45943</v>
      </c>
      <c r="AL103" s="3">
        <v>45936</v>
      </c>
      <c r="AM103" s="3">
        <v>45944</v>
      </c>
      <c r="AN103" s="3">
        <v>45945</v>
      </c>
      <c r="AO103" s="3">
        <v>45946</v>
      </c>
      <c r="AP103" s="3">
        <v>45942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45916</v>
      </c>
      <c r="B104" s="14" t="s">
        <v>596</v>
      </c>
      <c r="C104" s="9" t="s">
        <v>270</v>
      </c>
      <c r="D104" s="13" t="s">
        <v>572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110</v>
      </c>
      <c r="T104" s="12">
        <v>45947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5518.15</v>
      </c>
      <c r="AC104" s="8">
        <v>0</v>
      </c>
      <c r="AD104" s="8">
        <v>0</v>
      </c>
      <c r="AE104" s="8">
        <v>5518.15</v>
      </c>
      <c r="AF104" s="8">
        <v>0</v>
      </c>
      <c r="AG104" s="1" t="s">
        <v>116</v>
      </c>
      <c r="AH104" s="1" t="s">
        <v>75</v>
      </c>
      <c r="AI104" s="1">
        <v>4</v>
      </c>
      <c r="AJ104" s="3">
        <v>45947</v>
      </c>
      <c r="AK104" s="3">
        <v>45943</v>
      </c>
      <c r="AL104" s="3">
        <v>45936</v>
      </c>
      <c r="AM104" s="3">
        <v>45944</v>
      </c>
      <c r="AN104" s="3">
        <v>45945</v>
      </c>
      <c r="AO104" s="3">
        <v>45946</v>
      </c>
      <c r="AP104" s="3">
        <v>45942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45911</v>
      </c>
      <c r="B105" s="14" t="s">
        <v>525</v>
      </c>
      <c r="C105" s="9" t="s">
        <v>107</v>
      </c>
      <c r="D105" s="13" t="s">
        <v>526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45947</v>
      </c>
      <c r="U105" s="11">
        <v>8000</v>
      </c>
      <c r="V105" s="10">
        <v>0</v>
      </c>
      <c r="W105" s="10">
        <v>8000</v>
      </c>
      <c r="X105" s="10">
        <v>0</v>
      </c>
      <c r="Y105" s="10">
        <v>8400</v>
      </c>
      <c r="Z105" s="9" t="s">
        <v>80</v>
      </c>
      <c r="AA105" s="8">
        <v>8829.0399999999991</v>
      </c>
      <c r="AB105" s="8">
        <v>8829.0399999999991</v>
      </c>
      <c r="AC105" s="8">
        <v>0</v>
      </c>
      <c r="AD105" s="8">
        <v>0</v>
      </c>
      <c r="AE105" s="8">
        <v>8829.0399999999991</v>
      </c>
      <c r="AF105" s="8">
        <v>0</v>
      </c>
      <c r="AG105" s="1" t="s">
        <v>116</v>
      </c>
      <c r="AH105" s="1" t="s">
        <v>75</v>
      </c>
      <c r="AI105" s="1">
        <v>4</v>
      </c>
      <c r="AJ105" s="3">
        <v>45947</v>
      </c>
      <c r="AK105" s="3">
        <v>45943</v>
      </c>
      <c r="AL105" s="3">
        <v>45936</v>
      </c>
      <c r="AM105" s="3">
        <v>45944</v>
      </c>
      <c r="AN105" s="3">
        <v>45945</v>
      </c>
      <c r="AO105" s="3">
        <v>45946</v>
      </c>
      <c r="AP105" s="3">
        <v>45942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45909</v>
      </c>
      <c r="B106" s="14" t="s">
        <v>511</v>
      </c>
      <c r="C106" s="9" t="s">
        <v>107</v>
      </c>
      <c r="D106" s="13" t="s">
        <v>492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45947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3310.89</v>
      </c>
      <c r="AC106" s="8">
        <v>0</v>
      </c>
      <c r="AD106" s="8">
        <v>0</v>
      </c>
      <c r="AE106" s="8">
        <v>3310.89</v>
      </c>
      <c r="AF106" s="8">
        <v>0</v>
      </c>
      <c r="AG106" s="1" t="s">
        <v>116</v>
      </c>
      <c r="AH106" s="1" t="s">
        <v>75</v>
      </c>
      <c r="AI106" s="1">
        <v>4</v>
      </c>
      <c r="AJ106" s="3">
        <v>45947</v>
      </c>
      <c r="AK106" s="3">
        <v>45943</v>
      </c>
      <c r="AL106" s="3">
        <v>45936</v>
      </c>
      <c r="AM106" s="3">
        <v>45944</v>
      </c>
      <c r="AN106" s="3">
        <v>45945</v>
      </c>
      <c r="AO106" s="3">
        <v>45946</v>
      </c>
      <c r="AP106" s="3">
        <v>45942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134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45916</v>
      </c>
      <c r="B107" s="14" t="s">
        <v>596</v>
      </c>
      <c r="C107" s="9" t="s">
        <v>270</v>
      </c>
      <c r="D107" s="13" t="s">
        <v>571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110</v>
      </c>
      <c r="T107" s="12">
        <v>45950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5518.15</v>
      </c>
      <c r="AC107" s="8">
        <v>0</v>
      </c>
      <c r="AD107" s="8">
        <v>0</v>
      </c>
      <c r="AE107" s="8">
        <v>5518.15</v>
      </c>
      <c r="AF107" s="8">
        <v>0</v>
      </c>
      <c r="AG107" s="1" t="s">
        <v>116</v>
      </c>
      <c r="AH107" s="1" t="s">
        <v>75</v>
      </c>
      <c r="AI107" s="1">
        <v>4</v>
      </c>
      <c r="AJ107" s="3">
        <v>45950</v>
      </c>
      <c r="AK107" s="3">
        <v>45946</v>
      </c>
      <c r="AL107" s="3">
        <v>45939</v>
      </c>
      <c r="AM107" s="3">
        <v>45947</v>
      </c>
      <c r="AN107" s="3">
        <v>45948</v>
      </c>
      <c r="AO107" s="3">
        <v>45949</v>
      </c>
      <c r="AP107" s="3">
        <v>45945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45916</v>
      </c>
      <c r="B108" s="14" t="s">
        <v>596</v>
      </c>
      <c r="C108" s="9" t="s">
        <v>270</v>
      </c>
      <c r="D108" s="13" t="s">
        <v>572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>
        <v>45951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5518.15</v>
      </c>
      <c r="AC108" s="8">
        <v>0</v>
      </c>
      <c r="AD108" s="8">
        <v>0</v>
      </c>
      <c r="AE108" s="8">
        <v>5518.15</v>
      </c>
      <c r="AF108" s="8">
        <v>0</v>
      </c>
      <c r="AG108" s="1" t="s">
        <v>116</v>
      </c>
      <c r="AH108" s="1" t="s">
        <v>75</v>
      </c>
      <c r="AI108" s="1">
        <v>4</v>
      </c>
      <c r="AJ108" s="3">
        <v>45951</v>
      </c>
      <c r="AK108" s="3">
        <v>45947</v>
      </c>
      <c r="AL108" s="3">
        <v>45940</v>
      </c>
      <c r="AM108" s="3">
        <v>45948</v>
      </c>
      <c r="AN108" s="3">
        <v>45949</v>
      </c>
      <c r="AO108" s="3">
        <v>45950</v>
      </c>
      <c r="AP108" s="3">
        <v>45946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45916</v>
      </c>
      <c r="B109" s="14" t="s">
        <v>596</v>
      </c>
      <c r="C109" s="9" t="s">
        <v>270</v>
      </c>
      <c r="D109" s="13">
        <v>956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>
        <v>45951</v>
      </c>
      <c r="U109" s="11">
        <v>2500</v>
      </c>
      <c r="V109" s="10">
        <v>0</v>
      </c>
      <c r="W109" s="10">
        <v>2500</v>
      </c>
      <c r="X109" s="10">
        <v>0</v>
      </c>
      <c r="Y109" s="10">
        <v>2625</v>
      </c>
      <c r="Z109" s="9" t="s">
        <v>80</v>
      </c>
      <c r="AA109" s="8">
        <v>2759.0749999999998</v>
      </c>
      <c r="AB109" s="8">
        <v>2759.0749999999998</v>
      </c>
      <c r="AC109" s="8">
        <v>0</v>
      </c>
      <c r="AD109" s="8">
        <v>0</v>
      </c>
      <c r="AE109" s="8">
        <v>2759.0749999999998</v>
      </c>
      <c r="AF109" s="8">
        <v>0</v>
      </c>
      <c r="AG109" s="1" t="s">
        <v>116</v>
      </c>
      <c r="AH109" s="1" t="s">
        <v>75</v>
      </c>
      <c r="AI109" s="1">
        <v>4</v>
      </c>
      <c r="AJ109" s="3">
        <v>45951</v>
      </c>
      <c r="AK109" s="3">
        <v>45947</v>
      </c>
      <c r="AL109" s="3">
        <v>45940</v>
      </c>
      <c r="AM109" s="3">
        <v>45948</v>
      </c>
      <c r="AN109" s="3">
        <v>45949</v>
      </c>
      <c r="AO109" s="3">
        <v>45950</v>
      </c>
      <c r="AP109" s="3">
        <v>45946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45892</v>
      </c>
      <c r="B110" s="14" t="s">
        <v>365</v>
      </c>
      <c r="C110" s="9" t="s">
        <v>79</v>
      </c>
      <c r="D110" s="13" t="s">
        <v>220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45951</v>
      </c>
      <c r="U110" s="11">
        <v>6000</v>
      </c>
      <c r="V110" s="10">
        <v>0</v>
      </c>
      <c r="W110" s="10">
        <v>6000</v>
      </c>
      <c r="X110" s="10">
        <v>0</v>
      </c>
      <c r="Y110" s="10">
        <v>6300</v>
      </c>
      <c r="Z110" s="9" t="s">
        <v>80</v>
      </c>
      <c r="AA110" s="8">
        <v>6621.78</v>
      </c>
      <c r="AB110" s="8">
        <v>6621.78</v>
      </c>
      <c r="AC110" s="8">
        <v>0</v>
      </c>
      <c r="AD110" s="8">
        <v>0</v>
      </c>
      <c r="AE110" s="8">
        <v>6621.78</v>
      </c>
      <c r="AF110" s="8">
        <v>0</v>
      </c>
      <c r="AG110" s="1" t="s">
        <v>116</v>
      </c>
      <c r="AH110" s="1" t="s">
        <v>75</v>
      </c>
      <c r="AI110" s="1">
        <v>4</v>
      </c>
      <c r="AJ110" s="3">
        <v>45951</v>
      </c>
      <c r="AK110" s="3">
        <v>45947</v>
      </c>
      <c r="AL110" s="3">
        <v>45940</v>
      </c>
      <c r="AM110" s="3">
        <v>45948</v>
      </c>
      <c r="AN110" s="3">
        <v>45949</v>
      </c>
      <c r="AO110" s="3">
        <v>45950</v>
      </c>
      <c r="AP110" s="3">
        <v>45946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45916</v>
      </c>
      <c r="B111" s="14" t="s">
        <v>596</v>
      </c>
      <c r="C111" s="9" t="s">
        <v>270</v>
      </c>
      <c r="D111" s="13">
        <v>917</v>
      </c>
      <c r="E111" s="9">
        <v>20</v>
      </c>
      <c r="F111" s="9">
        <v>37</v>
      </c>
      <c r="G111" s="9" t="s">
        <v>60</v>
      </c>
      <c r="H111" s="9" t="s">
        <v>76</v>
      </c>
      <c r="I111" s="9">
        <v>98</v>
      </c>
      <c r="J111" s="9" t="s">
        <v>78</v>
      </c>
      <c r="K111" s="9">
        <v>0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110</v>
      </c>
      <c r="T111" s="12">
        <v>45952</v>
      </c>
      <c r="U111" s="11">
        <v>2500</v>
      </c>
      <c r="V111" s="10">
        <v>0</v>
      </c>
      <c r="W111" s="10">
        <v>2500</v>
      </c>
      <c r="X111" s="10">
        <v>0</v>
      </c>
      <c r="Y111" s="10">
        <v>2625</v>
      </c>
      <c r="Z111" s="9" t="s">
        <v>80</v>
      </c>
      <c r="AA111" s="8">
        <v>2689.2250000000004</v>
      </c>
      <c r="AB111" s="8">
        <v>2689.2250000000004</v>
      </c>
      <c r="AC111" s="8">
        <v>0</v>
      </c>
      <c r="AD111" s="8">
        <v>0</v>
      </c>
      <c r="AE111" s="8">
        <v>2689.2250000000004</v>
      </c>
      <c r="AF111" s="8">
        <v>0</v>
      </c>
      <c r="AG111" s="1" t="s">
        <v>116</v>
      </c>
      <c r="AH111" s="1" t="s">
        <v>75</v>
      </c>
      <c r="AI111" s="1">
        <v>4</v>
      </c>
      <c r="AJ111" s="3">
        <v>45952</v>
      </c>
      <c r="AK111" s="3">
        <v>45948</v>
      </c>
      <c r="AL111" s="3">
        <v>45941</v>
      </c>
      <c r="AM111" s="3">
        <v>45949</v>
      </c>
      <c r="AN111" s="3">
        <v>45950</v>
      </c>
      <c r="AO111" s="3">
        <v>45951</v>
      </c>
      <c r="AP111" s="3">
        <v>45947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45916</v>
      </c>
      <c r="B112" s="14" t="s">
        <v>596</v>
      </c>
      <c r="C112" s="9" t="s">
        <v>270</v>
      </c>
      <c r="D112" s="13">
        <v>952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110</v>
      </c>
      <c r="T112" s="12">
        <v>45952</v>
      </c>
      <c r="U112" s="11">
        <v>7500</v>
      </c>
      <c r="V112" s="10">
        <v>0</v>
      </c>
      <c r="W112" s="10">
        <v>7500</v>
      </c>
      <c r="X112" s="10">
        <v>0</v>
      </c>
      <c r="Y112" s="10">
        <v>7875</v>
      </c>
      <c r="Z112" s="9" t="s">
        <v>80</v>
      </c>
      <c r="AA112" s="8">
        <v>8277.2250000000004</v>
      </c>
      <c r="AB112" s="8">
        <v>8277.2250000000004</v>
      </c>
      <c r="AC112" s="8">
        <v>0</v>
      </c>
      <c r="AD112" s="8">
        <v>0</v>
      </c>
      <c r="AE112" s="8">
        <v>8277.2250000000004</v>
      </c>
      <c r="AF112" s="8">
        <v>0</v>
      </c>
      <c r="AG112" s="1" t="s">
        <v>116</v>
      </c>
      <c r="AH112" s="1" t="s">
        <v>75</v>
      </c>
      <c r="AI112" s="1">
        <v>4</v>
      </c>
      <c r="AJ112" s="3">
        <v>45952</v>
      </c>
      <c r="AK112" s="3">
        <v>45948</v>
      </c>
      <c r="AL112" s="3">
        <v>45941</v>
      </c>
      <c r="AM112" s="3">
        <v>45949</v>
      </c>
      <c r="AN112" s="3">
        <v>45950</v>
      </c>
      <c r="AO112" s="3">
        <v>45951</v>
      </c>
      <c r="AP112" s="3">
        <v>45947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45916</v>
      </c>
      <c r="B113" s="14" t="s">
        <v>596</v>
      </c>
      <c r="C113" s="9" t="s">
        <v>270</v>
      </c>
      <c r="D113" s="13" t="s">
        <v>580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110</v>
      </c>
      <c r="T113" s="12">
        <v>45954</v>
      </c>
      <c r="U113" s="11">
        <v>2500</v>
      </c>
      <c r="V113" s="10">
        <v>0</v>
      </c>
      <c r="W113" s="10">
        <v>2500</v>
      </c>
      <c r="X113" s="10">
        <v>0</v>
      </c>
      <c r="Y113" s="10">
        <v>2625</v>
      </c>
      <c r="Z113" s="9" t="s">
        <v>80</v>
      </c>
      <c r="AA113" s="8">
        <v>2759.0749999999998</v>
      </c>
      <c r="AB113" s="8">
        <v>2759.0749999999998</v>
      </c>
      <c r="AC113" s="8">
        <v>0</v>
      </c>
      <c r="AD113" s="8">
        <v>0</v>
      </c>
      <c r="AE113" s="8">
        <v>2759.0749999999998</v>
      </c>
      <c r="AF113" s="8">
        <v>0</v>
      </c>
      <c r="AG113" s="1" t="s">
        <v>116</v>
      </c>
      <c r="AH113" s="1" t="s">
        <v>75</v>
      </c>
      <c r="AI113" s="1">
        <v>4</v>
      </c>
      <c r="AJ113" s="3">
        <v>45954</v>
      </c>
      <c r="AK113" s="3">
        <v>45950</v>
      </c>
      <c r="AL113" s="3">
        <v>45943</v>
      </c>
      <c r="AM113" s="3">
        <v>45951</v>
      </c>
      <c r="AN113" s="3">
        <v>45952</v>
      </c>
      <c r="AO113" s="3">
        <v>45953</v>
      </c>
      <c r="AP113" s="3">
        <v>45949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45916</v>
      </c>
      <c r="B114" s="14" t="s">
        <v>596</v>
      </c>
      <c r="C114" s="9" t="s">
        <v>270</v>
      </c>
      <c r="D114" s="13" t="s">
        <v>571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110</v>
      </c>
      <c r="T114" s="12">
        <v>45954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5518.15</v>
      </c>
      <c r="AC114" s="8">
        <v>0</v>
      </c>
      <c r="AD114" s="8">
        <v>0</v>
      </c>
      <c r="AE114" s="8">
        <v>5518.15</v>
      </c>
      <c r="AF114" s="8">
        <v>0</v>
      </c>
      <c r="AG114" s="1" t="s">
        <v>116</v>
      </c>
      <c r="AH114" s="1" t="s">
        <v>75</v>
      </c>
      <c r="AI114" s="1">
        <v>4</v>
      </c>
      <c r="AJ114" s="3">
        <v>45954</v>
      </c>
      <c r="AK114" s="3">
        <v>45950</v>
      </c>
      <c r="AL114" s="3">
        <v>45943</v>
      </c>
      <c r="AM114" s="3">
        <v>45951</v>
      </c>
      <c r="AN114" s="3">
        <v>45952</v>
      </c>
      <c r="AO114" s="3">
        <v>45953</v>
      </c>
      <c r="AP114" s="3">
        <v>45949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45916</v>
      </c>
      <c r="B115" s="14" t="s">
        <v>596</v>
      </c>
      <c r="C115" s="9" t="s">
        <v>270</v>
      </c>
      <c r="D115" s="13" t="s">
        <v>572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110</v>
      </c>
      <c r="T115" s="12">
        <v>45957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80</v>
      </c>
      <c r="AA115" s="8">
        <v>5518.15</v>
      </c>
      <c r="AB115" s="8">
        <v>5518.15</v>
      </c>
      <c r="AC115" s="8">
        <v>0</v>
      </c>
      <c r="AD115" s="8">
        <v>0</v>
      </c>
      <c r="AE115" s="8">
        <v>5518.15</v>
      </c>
      <c r="AF115" s="8">
        <v>0</v>
      </c>
      <c r="AG115" s="1" t="s">
        <v>61</v>
      </c>
      <c r="AH115" s="1" t="s">
        <v>75</v>
      </c>
      <c r="AI115" s="1">
        <v>4</v>
      </c>
      <c r="AJ115" s="3">
        <v>45957</v>
      </c>
      <c r="AK115" s="3">
        <v>45953</v>
      </c>
      <c r="AL115" s="3">
        <v>45946</v>
      </c>
      <c r="AM115" s="3">
        <v>45954</v>
      </c>
      <c r="AN115" s="3">
        <v>45955</v>
      </c>
      <c r="AO115" s="3">
        <v>45956</v>
      </c>
      <c r="AP115" s="3">
        <v>45952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45916</v>
      </c>
      <c r="B116" s="14" t="s">
        <v>596</v>
      </c>
      <c r="C116" s="9" t="s">
        <v>270</v>
      </c>
      <c r="D116" s="13">
        <v>952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>
        <v>45958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80</v>
      </c>
      <c r="AA116" s="8">
        <v>5518.15</v>
      </c>
      <c r="AB116" s="8">
        <v>5518.15</v>
      </c>
      <c r="AC116" s="8">
        <v>0</v>
      </c>
      <c r="AD116" s="8">
        <v>0</v>
      </c>
      <c r="AE116" s="8">
        <v>5518.15</v>
      </c>
      <c r="AF116" s="8">
        <v>0</v>
      </c>
      <c r="AG116" s="1" t="s">
        <v>61</v>
      </c>
      <c r="AH116" s="1" t="s">
        <v>75</v>
      </c>
      <c r="AI116" s="1">
        <v>4</v>
      </c>
      <c r="AJ116" s="3">
        <v>45958</v>
      </c>
      <c r="AK116" s="3">
        <v>45954</v>
      </c>
      <c r="AL116" s="3">
        <v>45947</v>
      </c>
      <c r="AM116" s="3">
        <v>45955</v>
      </c>
      <c r="AN116" s="3">
        <v>45956</v>
      </c>
      <c r="AO116" s="3">
        <v>45957</v>
      </c>
      <c r="AP116" s="3">
        <v>45953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45916</v>
      </c>
      <c r="B117" s="14" t="s">
        <v>596</v>
      </c>
      <c r="C117" s="9" t="s">
        <v>270</v>
      </c>
      <c r="D117" s="13">
        <v>953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>
        <v>45959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80</v>
      </c>
      <c r="AA117" s="8">
        <v>5518.15</v>
      </c>
      <c r="AB117" s="8">
        <v>5518.15</v>
      </c>
      <c r="AC117" s="8">
        <v>0</v>
      </c>
      <c r="AD117" s="8">
        <v>0</v>
      </c>
      <c r="AE117" s="8">
        <v>5518.15</v>
      </c>
      <c r="AF117" s="8">
        <v>0</v>
      </c>
      <c r="AG117" s="1" t="s">
        <v>116</v>
      </c>
      <c r="AH117" s="1" t="s">
        <v>75</v>
      </c>
      <c r="AI117" s="1">
        <v>4</v>
      </c>
      <c r="AJ117" s="3">
        <v>45959</v>
      </c>
      <c r="AK117" s="3">
        <v>45955</v>
      </c>
      <c r="AL117" s="3">
        <v>45948</v>
      </c>
      <c r="AM117" s="3">
        <v>45956</v>
      </c>
      <c r="AN117" s="3">
        <v>45957</v>
      </c>
      <c r="AO117" s="3">
        <v>45958</v>
      </c>
      <c r="AP117" s="3">
        <v>45954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 t="s">
        <v>135</v>
      </c>
      <c r="B118" s="14" t="s">
        <v>135</v>
      </c>
      <c r="C118" s="9" t="s">
        <v>79</v>
      </c>
      <c r="D118" s="13" t="s">
        <v>61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45960</v>
      </c>
      <c r="U118" s="11">
        <v>20000</v>
      </c>
      <c r="V118" s="10">
        <v>0</v>
      </c>
      <c r="W118" s="10">
        <v>20000</v>
      </c>
      <c r="X118" s="10">
        <v>0</v>
      </c>
      <c r="Y118" s="10">
        <v>21000</v>
      </c>
      <c r="Z118" s="9" t="s">
        <v>80</v>
      </c>
      <c r="AA118" s="8">
        <v>22072.6</v>
      </c>
      <c r="AB118" s="8">
        <v>0</v>
      </c>
      <c r="AC118" s="8">
        <v>22072.6</v>
      </c>
      <c r="AD118" s="8">
        <v>0</v>
      </c>
      <c r="AE118" s="8">
        <v>22072.6</v>
      </c>
      <c r="AF118" s="8">
        <v>0</v>
      </c>
      <c r="AG118" s="1" t="s">
        <v>116</v>
      </c>
      <c r="AH118" s="1" t="s">
        <v>75</v>
      </c>
      <c r="AI118" s="1">
        <v>4</v>
      </c>
      <c r="AJ118" s="3">
        <v>45960</v>
      </c>
      <c r="AK118" s="3">
        <v>45956</v>
      </c>
      <c r="AL118" s="3">
        <v>45949</v>
      </c>
      <c r="AM118" s="3">
        <v>45957</v>
      </c>
      <c r="AN118" s="3">
        <v>45958</v>
      </c>
      <c r="AO118" s="3">
        <v>45959</v>
      </c>
      <c r="AP118" s="3">
        <v>45955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1667.7075555555555</v>
      </c>
    </row>
    <row r="119" spans="1:56" ht="27.75" customHeight="1" x14ac:dyDescent="0.45">
      <c r="A119" s="3" t="s">
        <v>135</v>
      </c>
      <c r="B119" s="14" t="s">
        <v>135</v>
      </c>
      <c r="C119" s="9" t="s">
        <v>97</v>
      </c>
      <c r="D119" s="13" t="s">
        <v>61</v>
      </c>
      <c r="E119" s="9">
        <v>20</v>
      </c>
      <c r="F119" s="9">
        <v>37</v>
      </c>
      <c r="G119" s="9" t="s">
        <v>60</v>
      </c>
      <c r="H119" s="9" t="s">
        <v>76</v>
      </c>
      <c r="I119" s="9">
        <v>97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45960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80</v>
      </c>
      <c r="AA119" s="8">
        <v>21513.800000000003</v>
      </c>
      <c r="AB119" s="8">
        <v>0</v>
      </c>
      <c r="AC119" s="8">
        <v>21513.800000000003</v>
      </c>
      <c r="AD119" s="8">
        <v>0</v>
      </c>
      <c r="AE119" s="8">
        <v>21513.800000000003</v>
      </c>
      <c r="AF119" s="8">
        <v>0</v>
      </c>
      <c r="AG119" s="1" t="s">
        <v>116</v>
      </c>
      <c r="AH119" s="1" t="s">
        <v>75</v>
      </c>
      <c r="AI119" s="1">
        <v>4</v>
      </c>
      <c r="AJ119" s="3">
        <v>45960</v>
      </c>
      <c r="AK119" s="3">
        <v>45956</v>
      </c>
      <c r="AL119" s="3">
        <v>45949</v>
      </c>
      <c r="AM119" s="3">
        <v>45957</v>
      </c>
      <c r="AN119" s="3">
        <v>45958</v>
      </c>
      <c r="AO119" s="3">
        <v>45959</v>
      </c>
      <c r="AP119" s="3">
        <v>45955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1625.4871111111113</v>
      </c>
    </row>
    <row r="120" spans="1:56" ht="27.75" customHeight="1" x14ac:dyDescent="0.45">
      <c r="A120" s="3">
        <v>45916</v>
      </c>
      <c r="B120" s="14" t="s">
        <v>596</v>
      </c>
      <c r="C120" s="9" t="s">
        <v>270</v>
      </c>
      <c r="D120" s="13" t="s">
        <v>571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110</v>
      </c>
      <c r="T120" s="12">
        <v>45960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80</v>
      </c>
      <c r="AA120" s="8">
        <v>5518.15</v>
      </c>
      <c r="AB120" s="8">
        <v>5518.15</v>
      </c>
      <c r="AC120" s="8">
        <v>0</v>
      </c>
      <c r="AD120" s="8">
        <v>0</v>
      </c>
      <c r="AE120" s="8">
        <v>5518.15</v>
      </c>
      <c r="AF120" s="8">
        <v>0</v>
      </c>
      <c r="AG120" s="1" t="s">
        <v>116</v>
      </c>
      <c r="AH120" s="1" t="s">
        <v>75</v>
      </c>
      <c r="AI120" s="1">
        <v>4</v>
      </c>
      <c r="AJ120" s="3">
        <v>45960</v>
      </c>
      <c r="AK120" s="3">
        <v>45956</v>
      </c>
      <c r="AL120" s="3">
        <v>45949</v>
      </c>
      <c r="AM120" s="3">
        <v>45957</v>
      </c>
      <c r="AN120" s="3">
        <v>45958</v>
      </c>
      <c r="AO120" s="3">
        <v>45959</v>
      </c>
      <c r="AP120" s="3">
        <v>45955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45916</v>
      </c>
      <c r="B121" s="14" t="s">
        <v>596</v>
      </c>
      <c r="C121" s="9" t="s">
        <v>270</v>
      </c>
      <c r="D121" s="13" t="s">
        <v>580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110</v>
      </c>
      <c r="T121" s="12">
        <v>45961</v>
      </c>
      <c r="U121" s="11">
        <v>2500</v>
      </c>
      <c r="V121" s="10">
        <v>0</v>
      </c>
      <c r="W121" s="10">
        <v>2500</v>
      </c>
      <c r="X121" s="10">
        <v>0</v>
      </c>
      <c r="Y121" s="10">
        <v>2625</v>
      </c>
      <c r="Z121" s="9" t="s">
        <v>80</v>
      </c>
      <c r="AA121" s="8">
        <v>2759.0749999999998</v>
      </c>
      <c r="AB121" s="8">
        <v>2759.0749999999998</v>
      </c>
      <c r="AC121" s="8">
        <v>0</v>
      </c>
      <c r="AD121" s="8">
        <v>0</v>
      </c>
      <c r="AE121" s="8">
        <v>2759.0749999999998</v>
      </c>
      <c r="AF121" s="8">
        <v>0</v>
      </c>
      <c r="AG121" s="1" t="s">
        <v>116</v>
      </c>
      <c r="AH121" s="1" t="s">
        <v>75</v>
      </c>
      <c r="AI121" s="1">
        <v>4</v>
      </c>
      <c r="AJ121" s="3">
        <v>45961</v>
      </c>
      <c r="AK121" s="3">
        <v>45957</v>
      </c>
      <c r="AL121" s="3">
        <v>45950</v>
      </c>
      <c r="AM121" s="3">
        <v>45958</v>
      </c>
      <c r="AN121" s="3">
        <v>45959</v>
      </c>
      <c r="AO121" s="3">
        <v>45960</v>
      </c>
      <c r="AP121" s="3">
        <v>45956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45916</v>
      </c>
      <c r="B122" s="14" t="s">
        <v>596</v>
      </c>
      <c r="C122" s="9" t="s">
        <v>270</v>
      </c>
      <c r="D122" s="13">
        <v>917</v>
      </c>
      <c r="E122" s="9">
        <v>20</v>
      </c>
      <c r="F122" s="9">
        <v>37</v>
      </c>
      <c r="G122" s="9" t="s">
        <v>60</v>
      </c>
      <c r="H122" s="9" t="s">
        <v>76</v>
      </c>
      <c r="I122" s="9">
        <v>98</v>
      </c>
      <c r="J122" s="9" t="s">
        <v>78</v>
      </c>
      <c r="K122" s="9">
        <v>0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110</v>
      </c>
      <c r="T122" s="12">
        <v>45961</v>
      </c>
      <c r="U122" s="11">
        <v>2500</v>
      </c>
      <c r="V122" s="10">
        <v>0</v>
      </c>
      <c r="W122" s="10">
        <v>2500</v>
      </c>
      <c r="X122" s="10">
        <v>0</v>
      </c>
      <c r="Y122" s="10">
        <v>2625</v>
      </c>
      <c r="Z122" s="9" t="s">
        <v>80</v>
      </c>
      <c r="AA122" s="8">
        <v>2689.2250000000004</v>
      </c>
      <c r="AB122" s="8">
        <v>2689.2250000000004</v>
      </c>
      <c r="AC122" s="8">
        <v>0</v>
      </c>
      <c r="AD122" s="8">
        <v>0</v>
      </c>
      <c r="AE122" s="8">
        <v>2689.2250000000004</v>
      </c>
      <c r="AF122" s="8">
        <v>0</v>
      </c>
      <c r="AG122" s="1" t="s">
        <v>116</v>
      </c>
      <c r="AH122" s="1" t="s">
        <v>75</v>
      </c>
      <c r="AI122" s="1">
        <v>4</v>
      </c>
      <c r="AJ122" s="3">
        <v>45961</v>
      </c>
      <c r="AK122" s="3">
        <v>45957</v>
      </c>
      <c r="AL122" s="3">
        <v>45950</v>
      </c>
      <c r="AM122" s="3">
        <v>45958</v>
      </c>
      <c r="AN122" s="3">
        <v>45959</v>
      </c>
      <c r="AO122" s="3">
        <v>45960</v>
      </c>
      <c r="AP122" s="3">
        <v>45956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45916</v>
      </c>
      <c r="B123" s="14" t="s">
        <v>596</v>
      </c>
      <c r="C123" s="9" t="s">
        <v>270</v>
      </c>
      <c r="D123" s="13">
        <v>952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110</v>
      </c>
      <c r="T123" s="12">
        <v>45961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80</v>
      </c>
      <c r="AA123" s="8">
        <v>5518.15</v>
      </c>
      <c r="AB123" s="8">
        <v>5518.15</v>
      </c>
      <c r="AC123" s="8">
        <v>0</v>
      </c>
      <c r="AD123" s="8">
        <v>0</v>
      </c>
      <c r="AE123" s="8">
        <v>5518.15</v>
      </c>
      <c r="AF123" s="8">
        <v>0</v>
      </c>
      <c r="AG123" s="1" t="s">
        <v>116</v>
      </c>
      <c r="AH123" s="1" t="s">
        <v>75</v>
      </c>
      <c r="AI123" s="1">
        <v>4</v>
      </c>
      <c r="AJ123" s="3">
        <v>45961</v>
      </c>
      <c r="AK123" s="3">
        <v>45957</v>
      </c>
      <c r="AL123" s="3">
        <v>45950</v>
      </c>
      <c r="AM123" s="3">
        <v>45958</v>
      </c>
      <c r="AN123" s="3">
        <v>45959</v>
      </c>
      <c r="AO123" s="3">
        <v>45960</v>
      </c>
      <c r="AP123" s="3">
        <v>45956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>
        <v>45911</v>
      </c>
      <c r="B124" s="14" t="s">
        <v>527</v>
      </c>
      <c r="C124" s="9" t="s">
        <v>107</v>
      </c>
      <c r="D124" s="13" t="s">
        <v>528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45961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80</v>
      </c>
      <c r="AA124" s="8">
        <v>3310.89</v>
      </c>
      <c r="AB124" s="8">
        <v>3310.89</v>
      </c>
      <c r="AC124" s="8">
        <v>0</v>
      </c>
      <c r="AD124" s="8">
        <v>0</v>
      </c>
      <c r="AE124" s="8">
        <v>3310.89</v>
      </c>
      <c r="AF124" s="8">
        <v>0</v>
      </c>
      <c r="AG124" s="1" t="s">
        <v>61</v>
      </c>
      <c r="AH124" s="1" t="s">
        <v>75</v>
      </c>
      <c r="AI124" s="1">
        <v>4</v>
      </c>
      <c r="AJ124" s="3">
        <v>45961</v>
      </c>
      <c r="AK124" s="3">
        <v>45957</v>
      </c>
      <c r="AL124" s="3">
        <v>45950</v>
      </c>
      <c r="AM124" s="3">
        <v>45958</v>
      </c>
      <c r="AN124" s="3">
        <v>45959</v>
      </c>
      <c r="AO124" s="3">
        <v>45960</v>
      </c>
      <c r="AP124" s="3">
        <v>45956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45911</v>
      </c>
      <c r="B125" s="14" t="s">
        <v>529</v>
      </c>
      <c r="C125" s="9" t="s">
        <v>107</v>
      </c>
      <c r="D125" s="13" t="s">
        <v>530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45961</v>
      </c>
      <c r="U125" s="11">
        <v>4000</v>
      </c>
      <c r="V125" s="10">
        <v>0</v>
      </c>
      <c r="W125" s="10">
        <v>4000</v>
      </c>
      <c r="X125" s="10">
        <v>0</v>
      </c>
      <c r="Y125" s="10">
        <v>4200</v>
      </c>
      <c r="Z125" s="9" t="s">
        <v>80</v>
      </c>
      <c r="AA125" s="8">
        <v>4414.5199999999995</v>
      </c>
      <c r="AB125" s="8">
        <v>4414.5199999999995</v>
      </c>
      <c r="AC125" s="8">
        <v>0</v>
      </c>
      <c r="AD125" s="8">
        <v>0</v>
      </c>
      <c r="AE125" s="8">
        <v>4414.5199999999995</v>
      </c>
      <c r="AF125" s="8">
        <v>0</v>
      </c>
      <c r="AG125" s="1" t="s">
        <v>61</v>
      </c>
      <c r="AH125" s="1" t="s">
        <v>75</v>
      </c>
      <c r="AI125" s="1">
        <v>4</v>
      </c>
      <c r="AJ125" s="3">
        <v>45961</v>
      </c>
      <c r="AK125" s="3">
        <v>45957</v>
      </c>
      <c r="AL125" s="3">
        <v>45950</v>
      </c>
      <c r="AM125" s="3">
        <v>45958</v>
      </c>
      <c r="AN125" s="3">
        <v>45959</v>
      </c>
      <c r="AO125" s="3">
        <v>45960</v>
      </c>
      <c r="AP125" s="3">
        <v>45956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45909</v>
      </c>
      <c r="B126" s="14" t="s">
        <v>512</v>
      </c>
      <c r="C126" s="9" t="s">
        <v>107</v>
      </c>
      <c r="D126" s="13" t="s">
        <v>493</v>
      </c>
      <c r="E126" s="9">
        <v>20</v>
      </c>
      <c r="F126" s="9">
        <v>40</v>
      </c>
      <c r="G126" s="9" t="s">
        <v>60</v>
      </c>
      <c r="H126" s="9" t="s">
        <v>66</v>
      </c>
      <c r="I126" s="9">
        <v>108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45961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80</v>
      </c>
      <c r="AA126" s="8">
        <v>3478.5300000000007</v>
      </c>
      <c r="AB126" s="8">
        <v>3478.5300000000007</v>
      </c>
      <c r="AC126" s="8">
        <v>0</v>
      </c>
      <c r="AD126" s="8">
        <v>0</v>
      </c>
      <c r="AE126" s="8">
        <v>3478.5300000000007</v>
      </c>
      <c r="AF126" s="8">
        <v>0</v>
      </c>
      <c r="AG126" s="1" t="s">
        <v>116</v>
      </c>
      <c r="AH126" s="1" t="s">
        <v>75</v>
      </c>
      <c r="AI126" s="1">
        <v>4</v>
      </c>
      <c r="AJ126" s="3">
        <v>45961</v>
      </c>
      <c r="AK126" s="3">
        <v>45957</v>
      </c>
      <c r="AL126" s="3">
        <v>45950</v>
      </c>
      <c r="AM126" s="3">
        <v>45958</v>
      </c>
      <c r="AN126" s="3">
        <v>45959</v>
      </c>
      <c r="AO126" s="3">
        <v>45960</v>
      </c>
      <c r="AP126" s="3">
        <v>45956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134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 t="s">
        <v>135</v>
      </c>
      <c r="B127" s="14" t="s">
        <v>135</v>
      </c>
      <c r="C127" s="9" t="s">
        <v>139</v>
      </c>
      <c r="D127" s="13" t="s">
        <v>61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45961</v>
      </c>
      <c r="U127" s="11">
        <v>100000</v>
      </c>
      <c r="V127" s="10">
        <v>0</v>
      </c>
      <c r="W127" s="10">
        <v>100000</v>
      </c>
      <c r="X127" s="10">
        <v>0</v>
      </c>
      <c r="Y127" s="10">
        <v>105000</v>
      </c>
      <c r="Z127" s="9" t="s">
        <v>80</v>
      </c>
      <c r="AA127" s="8">
        <v>104775.00000000001</v>
      </c>
      <c r="AB127" s="8">
        <v>15023</v>
      </c>
      <c r="AC127" s="8">
        <v>89752.000000000015</v>
      </c>
      <c r="AD127" s="8">
        <v>0</v>
      </c>
      <c r="AE127" s="8">
        <v>104775.00000000001</v>
      </c>
      <c r="AF127" s="8">
        <v>0</v>
      </c>
      <c r="AG127" s="1" t="s">
        <v>115</v>
      </c>
      <c r="AH127" s="1" t="s">
        <v>75</v>
      </c>
      <c r="AI127" s="1">
        <v>4</v>
      </c>
      <c r="AJ127" s="3">
        <v>45961</v>
      </c>
      <c r="AK127" s="3">
        <v>45957</v>
      </c>
      <c r="AL127" s="3">
        <v>45950</v>
      </c>
      <c r="AM127" s="3">
        <v>45958</v>
      </c>
      <c r="AN127" s="3">
        <v>45959</v>
      </c>
      <c r="AO127" s="3">
        <v>45960</v>
      </c>
      <c r="AP127" s="3">
        <v>45956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6781.2622222222217</v>
      </c>
    </row>
    <row r="128" spans="1:56" ht="27.75" customHeight="1" x14ac:dyDescent="0.45">
      <c r="A128" s="3" t="s">
        <v>135</v>
      </c>
      <c r="B128" s="14" t="s">
        <v>135</v>
      </c>
      <c r="C128" s="9" t="s">
        <v>270</v>
      </c>
      <c r="D128" s="13" t="s">
        <v>61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110</v>
      </c>
      <c r="T128" s="12">
        <v>45961</v>
      </c>
      <c r="U128" s="11">
        <v>305000</v>
      </c>
      <c r="V128" s="10">
        <v>0</v>
      </c>
      <c r="W128" s="10">
        <v>305000</v>
      </c>
      <c r="X128" s="10">
        <v>0</v>
      </c>
      <c r="Y128" s="10">
        <v>320250</v>
      </c>
      <c r="Z128" s="9" t="s">
        <v>80</v>
      </c>
      <c r="AA128" s="8">
        <v>336607.14999999997</v>
      </c>
      <c r="AB128" s="8">
        <v>0</v>
      </c>
      <c r="AC128" s="8">
        <v>336607.14999999997</v>
      </c>
      <c r="AD128" s="8">
        <v>0</v>
      </c>
      <c r="AE128" s="8">
        <v>336607.14999999997</v>
      </c>
      <c r="AF128" s="8">
        <v>0</v>
      </c>
      <c r="AG128" s="1" t="s">
        <v>116</v>
      </c>
      <c r="AH128" s="1" t="s">
        <v>75</v>
      </c>
      <c r="AI128" s="1">
        <v>4</v>
      </c>
      <c r="AJ128" s="3">
        <v>45961</v>
      </c>
      <c r="AK128" s="3">
        <v>45957</v>
      </c>
      <c r="AL128" s="3">
        <v>45950</v>
      </c>
      <c r="AM128" s="3">
        <v>45958</v>
      </c>
      <c r="AN128" s="3">
        <v>45959</v>
      </c>
      <c r="AO128" s="3">
        <v>45960</v>
      </c>
      <c r="AP128" s="3">
        <v>45956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25432.540222222222</v>
      </c>
    </row>
    <row r="129" spans="1:56" ht="27.75" customHeight="1" x14ac:dyDescent="0.45">
      <c r="A129" s="3">
        <v>45896</v>
      </c>
      <c r="B129" s="14" t="s">
        <v>395</v>
      </c>
      <c r="C129" s="9" t="s">
        <v>79</v>
      </c>
      <c r="D129" s="13" t="s">
        <v>310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80</v>
      </c>
      <c r="AA129" s="8">
        <v>3310.89</v>
      </c>
      <c r="AB129" s="8">
        <v>0</v>
      </c>
      <c r="AC129" s="8">
        <v>3310.89</v>
      </c>
      <c r="AD129" s="8">
        <v>0</v>
      </c>
      <c r="AE129" s="8">
        <v>3310.89</v>
      </c>
      <c r="AF129" s="8">
        <v>0</v>
      </c>
      <c r="AG129" s="1" t="s">
        <v>115</v>
      </c>
      <c r="AH129" s="1" t="s">
        <v>75</v>
      </c>
      <c r="AI129" s="1">
        <v>5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134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250.15613333333337</v>
      </c>
    </row>
    <row r="130" spans="1:56" ht="27.75" customHeight="1" x14ac:dyDescent="0.45">
      <c r="A130" s="3">
        <v>45876</v>
      </c>
      <c r="B130" s="14" t="s">
        <v>328</v>
      </c>
      <c r="C130" s="9" t="s">
        <v>107</v>
      </c>
      <c r="D130" s="13" t="s">
        <v>314</v>
      </c>
      <c r="E130" s="9">
        <v>20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3075</v>
      </c>
      <c r="W130" s="10">
        <v>0</v>
      </c>
      <c r="X130" s="10">
        <v>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115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7.75" customHeight="1" x14ac:dyDescent="0.45">
      <c r="A131" s="3">
        <v>45798</v>
      </c>
      <c r="B131" s="14" t="s">
        <v>263</v>
      </c>
      <c r="C131" s="9" t="s">
        <v>107</v>
      </c>
      <c r="D131" s="13" t="s">
        <v>261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80</v>
      </c>
      <c r="AA131" s="8">
        <v>5518.15</v>
      </c>
      <c r="AB131" s="8">
        <v>0</v>
      </c>
      <c r="AC131" s="8">
        <v>5518.15</v>
      </c>
      <c r="AD131" s="8">
        <v>0</v>
      </c>
      <c r="AE131" s="8">
        <v>5518.15</v>
      </c>
      <c r="AF131" s="8">
        <v>0</v>
      </c>
      <c r="AG131" s="1" t="s">
        <v>115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134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416.92688888888887</v>
      </c>
    </row>
    <row r="132" spans="1:56" ht="27.75" customHeight="1" x14ac:dyDescent="0.45">
      <c r="A132" s="3">
        <v>45905</v>
      </c>
      <c r="B132" s="14" t="s">
        <v>472</v>
      </c>
      <c r="C132" s="9" t="s">
        <v>139</v>
      </c>
      <c r="D132" s="13" t="s">
        <v>251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 t="s">
        <v>63</v>
      </c>
      <c r="U132" s="11">
        <v>243</v>
      </c>
      <c r="V132" s="10">
        <v>0</v>
      </c>
      <c r="W132" s="10">
        <v>243</v>
      </c>
      <c r="X132" s="10">
        <v>5950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427</v>
      </c>
      <c r="AZ132" s="2">
        <v>0</v>
      </c>
      <c r="BA132" s="2">
        <v>0</v>
      </c>
      <c r="BB132" s="2">
        <v>0</v>
      </c>
      <c r="BC132" s="1" t="s">
        <v>104</v>
      </c>
      <c r="BD132" s="56">
        <v>0</v>
      </c>
    </row>
    <row r="133" spans="1:56" ht="27.75" customHeight="1" x14ac:dyDescent="0.45">
      <c r="A133" s="3">
        <v>45825</v>
      </c>
      <c r="B133" s="14" t="s">
        <v>269</v>
      </c>
      <c r="C133" s="9" t="s">
        <v>139</v>
      </c>
      <c r="D133" s="13" t="s">
        <v>239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246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 t="s">
        <v>63</v>
      </c>
      <c r="U133" s="11">
        <v>894</v>
      </c>
      <c r="V133" s="10">
        <v>525</v>
      </c>
      <c r="W133" s="10">
        <v>369</v>
      </c>
      <c r="X133" s="10">
        <v>6000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134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0</v>
      </c>
    </row>
    <row r="134" spans="1:56" ht="27.75" customHeight="1" x14ac:dyDescent="0.45">
      <c r="A134" s="3">
        <v>45796</v>
      </c>
      <c r="B134" s="14" t="s">
        <v>257</v>
      </c>
      <c r="C134" s="9" t="s">
        <v>139</v>
      </c>
      <c r="D134" s="13" t="s">
        <v>253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 t="s">
        <v>63</v>
      </c>
      <c r="U134" s="11">
        <v>302</v>
      </c>
      <c r="V134" s="10">
        <v>0</v>
      </c>
      <c r="W134" s="10">
        <v>302</v>
      </c>
      <c r="X134" s="10">
        <v>5300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117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7.75" customHeight="1" x14ac:dyDescent="0.45">
      <c r="A135" s="3">
        <v>45674</v>
      </c>
      <c r="B135" s="14" t="s">
        <v>226</v>
      </c>
      <c r="C135" s="9" t="s">
        <v>139</v>
      </c>
      <c r="D135" s="13" t="s">
        <v>225</v>
      </c>
      <c r="E135" s="9">
        <v>20</v>
      </c>
      <c r="F135" s="9">
        <v>35</v>
      </c>
      <c r="G135" s="9" t="s">
        <v>60</v>
      </c>
      <c r="H135" s="9" t="s">
        <v>76</v>
      </c>
      <c r="I135" s="9">
        <v>97</v>
      </c>
      <c r="J135" s="9" t="s">
        <v>57</v>
      </c>
      <c r="K135" s="9">
        <v>5</v>
      </c>
      <c r="L135" s="9" t="s">
        <v>196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 t="s">
        <v>63</v>
      </c>
      <c r="U135" s="11">
        <v>152</v>
      </c>
      <c r="V135" s="10">
        <v>0</v>
      </c>
      <c r="W135" s="10">
        <v>152</v>
      </c>
      <c r="X135" s="10">
        <v>6000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5987</v>
      </c>
      <c r="AG135" s="1" t="s">
        <v>115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 t="s">
        <v>235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7.75" customHeight="1" x14ac:dyDescent="0.45">
      <c r="A136" s="3">
        <v>45611</v>
      </c>
      <c r="B136" s="14" t="s">
        <v>195</v>
      </c>
      <c r="C136" s="9" t="s">
        <v>139</v>
      </c>
      <c r="D136" s="13" t="s">
        <v>194</v>
      </c>
      <c r="E136" s="9">
        <v>20</v>
      </c>
      <c r="F136" s="9">
        <v>36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 t="s">
        <v>63</v>
      </c>
      <c r="U136" s="11">
        <v>117</v>
      </c>
      <c r="V136" s="10">
        <v>0</v>
      </c>
      <c r="W136" s="10">
        <v>117</v>
      </c>
      <c r="X136" s="10">
        <v>10065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115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7.75" customHeight="1" x14ac:dyDescent="0.45">
      <c r="A137" s="3">
        <v>45523</v>
      </c>
      <c r="B137" s="14" t="s">
        <v>178</v>
      </c>
      <c r="C137" s="9" t="s">
        <v>139</v>
      </c>
      <c r="D137" s="13" t="s">
        <v>176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 t="s">
        <v>63</v>
      </c>
      <c r="U137" s="11">
        <v>1260</v>
      </c>
      <c r="V137" s="10">
        <v>0</v>
      </c>
      <c r="W137" s="10">
        <v>1260</v>
      </c>
      <c r="X137" s="10">
        <v>11095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45523</v>
      </c>
      <c r="B138" s="14" t="s">
        <v>178</v>
      </c>
      <c r="C138" s="9" t="s">
        <v>139</v>
      </c>
      <c r="D138" s="13" t="s">
        <v>177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 t="s">
        <v>63</v>
      </c>
      <c r="U138" s="11">
        <v>89</v>
      </c>
      <c r="V138" s="10">
        <v>0</v>
      </c>
      <c r="W138" s="10">
        <v>89</v>
      </c>
      <c r="X138" s="10">
        <v>11180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45741</v>
      </c>
      <c r="B139" s="14" t="s">
        <v>242</v>
      </c>
      <c r="C139" s="9" t="s">
        <v>107</v>
      </c>
      <c r="D139" s="13" t="s">
        <v>241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132</v>
      </c>
      <c r="U139" s="11">
        <v>4000</v>
      </c>
      <c r="V139" s="10">
        <v>3867</v>
      </c>
      <c r="W139" s="10">
        <v>133</v>
      </c>
      <c r="X139" s="10">
        <v>4200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75</v>
      </c>
      <c r="AI139" s="1">
        <v>4</v>
      </c>
      <c r="AJ139" s="3" t="s">
        <v>132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244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45720</v>
      </c>
      <c r="B140" s="14" t="s">
        <v>128</v>
      </c>
      <c r="C140" s="9" t="s">
        <v>107</v>
      </c>
      <c r="D140" s="13" t="s">
        <v>209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132</v>
      </c>
      <c r="U140" s="11">
        <v>4000</v>
      </c>
      <c r="V140" s="10">
        <v>4010</v>
      </c>
      <c r="W140" s="10">
        <v>0</v>
      </c>
      <c r="X140" s="10">
        <v>4470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75</v>
      </c>
      <c r="AI140" s="1">
        <v>4</v>
      </c>
      <c r="AJ140" s="3" t="s">
        <v>132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45">
      <c r="A141" s="3">
        <v>45720</v>
      </c>
      <c r="B141" s="14" t="s">
        <v>128</v>
      </c>
      <c r="C141" s="9" t="s">
        <v>107</v>
      </c>
      <c r="D141" s="13" t="s">
        <v>219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132</v>
      </c>
      <c r="U141" s="11">
        <v>3000</v>
      </c>
      <c r="V141" s="10">
        <v>3065</v>
      </c>
      <c r="W141" s="10">
        <v>0</v>
      </c>
      <c r="X141" s="10">
        <v>3300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75</v>
      </c>
      <c r="AI141" s="1">
        <v>4</v>
      </c>
      <c r="AJ141" s="3" t="s">
        <v>132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7.75" customHeight="1" x14ac:dyDescent="0.45">
      <c r="A142" s="3">
        <v>45541</v>
      </c>
      <c r="B142" s="14" t="s">
        <v>182</v>
      </c>
      <c r="C142" s="9" t="s">
        <v>107</v>
      </c>
      <c r="D142" s="13" t="s">
        <v>183</v>
      </c>
      <c r="E142" s="9">
        <v>20</v>
      </c>
      <c r="F142" s="9">
        <v>40</v>
      </c>
      <c r="G142" s="9" t="s">
        <v>60</v>
      </c>
      <c r="H142" s="9" t="s">
        <v>76</v>
      </c>
      <c r="I142" s="9">
        <v>108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132</v>
      </c>
      <c r="U142" s="11">
        <v>3000</v>
      </c>
      <c r="V142" s="10">
        <v>3318</v>
      </c>
      <c r="W142" s="10">
        <v>0</v>
      </c>
      <c r="X142" s="10">
        <v>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184</v>
      </c>
      <c r="AG142" s="1" t="s">
        <v>116</v>
      </c>
      <c r="AH142" s="1" t="s">
        <v>75</v>
      </c>
      <c r="AI142" s="1">
        <v>4</v>
      </c>
      <c r="AJ142" s="3" t="s">
        <v>132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>
        <v>0</v>
      </c>
      <c r="AY142" s="2" t="s">
        <v>222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7.75" customHeight="1" x14ac:dyDescent="0.45">
      <c r="A143" s="3">
        <v>45581</v>
      </c>
      <c r="B143" s="14" t="s">
        <v>187</v>
      </c>
      <c r="C143" s="9" t="s">
        <v>107</v>
      </c>
      <c r="D143" s="13" t="s">
        <v>188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132</v>
      </c>
      <c r="U143" s="11">
        <v>3000</v>
      </c>
      <c r="V143" s="10">
        <v>3194</v>
      </c>
      <c r="W143" s="10">
        <v>0</v>
      </c>
      <c r="X143" s="10">
        <v>5632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116</v>
      </c>
      <c r="AH143" s="1" t="s">
        <v>75</v>
      </c>
      <c r="AI143" s="1">
        <v>4</v>
      </c>
      <c r="AJ143" s="3" t="s">
        <v>132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20</v>
      </c>
      <c r="F144" s="9">
        <v>38</v>
      </c>
      <c r="G144" s="9">
        <v>0</v>
      </c>
      <c r="H144" s="9">
        <v>0</v>
      </c>
      <c r="I144" s="9">
        <v>84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80</v>
      </c>
      <c r="AA144" s="8">
        <v>830305.37488250015</v>
      </c>
      <c r="AB144" s="8">
        <v>351530.78488250024</v>
      </c>
      <c r="AC144" s="8">
        <v>478774.59</v>
      </c>
      <c r="AD144" s="8">
        <v>78107.488882500009</v>
      </c>
      <c r="AE144" s="8">
        <v>752197.88600000017</v>
      </c>
      <c r="AF144" s="8" t="s">
        <v>58</v>
      </c>
      <c r="AG144" s="1" t="s">
        <v>116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7.75" customHeight="1" x14ac:dyDescent="0.45">
      <c r="A145" s="3">
        <v>45916</v>
      </c>
      <c r="B145" s="14" t="s">
        <v>597</v>
      </c>
      <c r="C145" s="9" t="s">
        <v>270</v>
      </c>
      <c r="D145" s="13" t="s">
        <v>573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110</v>
      </c>
      <c r="T145" s="12">
        <v>45926</v>
      </c>
      <c r="U145" s="11">
        <v>2500</v>
      </c>
      <c r="V145" s="10">
        <v>0</v>
      </c>
      <c r="W145" s="10">
        <v>2500</v>
      </c>
      <c r="X145" s="10">
        <v>0</v>
      </c>
      <c r="Y145" s="10">
        <v>2625</v>
      </c>
      <c r="Z145" s="9" t="s">
        <v>271</v>
      </c>
      <c r="AA145" s="8">
        <v>2828.9250000000002</v>
      </c>
      <c r="AB145" s="8">
        <v>2828.9250000000002</v>
      </c>
      <c r="AC145" s="8">
        <v>0</v>
      </c>
      <c r="AD145" s="8">
        <v>0</v>
      </c>
      <c r="AE145" s="8">
        <v>0</v>
      </c>
      <c r="AF145" s="8">
        <v>0</v>
      </c>
      <c r="AG145" s="1" t="s">
        <v>116</v>
      </c>
      <c r="AH145" s="1" t="s">
        <v>74</v>
      </c>
      <c r="AI145" s="1">
        <v>2</v>
      </c>
      <c r="AJ145" s="3">
        <v>45926</v>
      </c>
      <c r="AK145" s="3">
        <v>0</v>
      </c>
      <c r="AL145" s="3">
        <v>45917</v>
      </c>
      <c r="AM145" s="3">
        <v>45924</v>
      </c>
      <c r="AN145" s="3">
        <v>45925</v>
      </c>
      <c r="AO145" s="3">
        <v>45925</v>
      </c>
      <c r="AP145" s="3">
        <v>45921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272</v>
      </c>
      <c r="BD145" s="56">
        <v>0</v>
      </c>
    </row>
    <row r="146" spans="1:56" ht="27.75" customHeight="1" x14ac:dyDescent="0.45">
      <c r="A146" s="3">
        <v>45916</v>
      </c>
      <c r="B146" s="14" t="s">
        <v>597</v>
      </c>
      <c r="C146" s="9" t="s">
        <v>270</v>
      </c>
      <c r="D146" s="13" t="s">
        <v>574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45929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271</v>
      </c>
      <c r="AA146" s="8">
        <v>5657.85</v>
      </c>
      <c r="AB146" s="8">
        <v>5657.85</v>
      </c>
      <c r="AC146" s="8">
        <v>0</v>
      </c>
      <c r="AD146" s="8">
        <v>0</v>
      </c>
      <c r="AE146" s="8">
        <v>0</v>
      </c>
      <c r="AF146" s="8">
        <v>0</v>
      </c>
      <c r="AG146" s="1" t="s">
        <v>116</v>
      </c>
      <c r="AH146" s="1" t="s">
        <v>74</v>
      </c>
      <c r="AI146" s="1">
        <v>2</v>
      </c>
      <c r="AJ146" s="3">
        <v>45929</v>
      </c>
      <c r="AK146" s="3">
        <v>0</v>
      </c>
      <c r="AL146" s="3">
        <v>45920</v>
      </c>
      <c r="AM146" s="3">
        <v>45927</v>
      </c>
      <c r="AN146" s="3">
        <v>45928</v>
      </c>
      <c r="AO146" s="3">
        <v>45928</v>
      </c>
      <c r="AP146" s="3">
        <v>45924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272</v>
      </c>
      <c r="BD146" s="56">
        <v>0</v>
      </c>
    </row>
    <row r="147" spans="1:56" ht="27.75" customHeight="1" x14ac:dyDescent="0.45">
      <c r="A147" s="3">
        <v>45916</v>
      </c>
      <c r="B147" s="14" t="s">
        <v>597</v>
      </c>
      <c r="C147" s="9" t="s">
        <v>270</v>
      </c>
      <c r="D147" s="13">
        <v>21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45929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271</v>
      </c>
      <c r="AA147" s="8">
        <v>5657.85</v>
      </c>
      <c r="AB147" s="8">
        <v>5657.85</v>
      </c>
      <c r="AC147" s="8">
        <v>0</v>
      </c>
      <c r="AD147" s="8">
        <v>0</v>
      </c>
      <c r="AE147" s="8">
        <v>0</v>
      </c>
      <c r="AF147" s="8">
        <v>0</v>
      </c>
      <c r="AG147" s="1" t="s">
        <v>116</v>
      </c>
      <c r="AH147" s="1" t="s">
        <v>74</v>
      </c>
      <c r="AI147" s="1">
        <v>2</v>
      </c>
      <c r="AJ147" s="3">
        <v>45929</v>
      </c>
      <c r="AK147" s="3">
        <v>0</v>
      </c>
      <c r="AL147" s="3">
        <v>45920</v>
      </c>
      <c r="AM147" s="3">
        <v>45927</v>
      </c>
      <c r="AN147" s="3">
        <v>45928</v>
      </c>
      <c r="AO147" s="3">
        <v>45928</v>
      </c>
      <c r="AP147" s="3">
        <v>45924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272</v>
      </c>
      <c r="BD147" s="56">
        <v>0</v>
      </c>
    </row>
    <row r="148" spans="1:56" ht="27.75" customHeight="1" x14ac:dyDescent="0.45">
      <c r="A148" s="3">
        <v>45916</v>
      </c>
      <c r="B148" s="14" t="s">
        <v>597</v>
      </c>
      <c r="C148" s="9" t="s">
        <v>270</v>
      </c>
      <c r="D148" s="13" t="s">
        <v>581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45937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271</v>
      </c>
      <c r="AA148" s="8">
        <v>5657.85</v>
      </c>
      <c r="AB148" s="8">
        <v>5657.85</v>
      </c>
      <c r="AC148" s="8">
        <v>0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74</v>
      </c>
      <c r="AI148" s="1">
        <v>2</v>
      </c>
      <c r="AJ148" s="3">
        <v>45937</v>
      </c>
      <c r="AK148" s="3">
        <v>0</v>
      </c>
      <c r="AL148" s="3">
        <v>45928</v>
      </c>
      <c r="AM148" s="3">
        <v>45935</v>
      </c>
      <c r="AN148" s="3">
        <v>45936</v>
      </c>
      <c r="AO148" s="3">
        <v>45936</v>
      </c>
      <c r="AP148" s="3">
        <v>45932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272</v>
      </c>
      <c r="BD148" s="56">
        <v>0</v>
      </c>
    </row>
    <row r="149" spans="1:56" ht="27.75" customHeight="1" x14ac:dyDescent="0.45">
      <c r="A149" s="3">
        <v>45916</v>
      </c>
      <c r="B149" s="14" t="s">
        <v>597</v>
      </c>
      <c r="C149" s="9" t="s">
        <v>270</v>
      </c>
      <c r="D149" s="13" t="s">
        <v>582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110</v>
      </c>
      <c r="T149" s="12">
        <v>45937</v>
      </c>
      <c r="U149" s="11">
        <v>7500</v>
      </c>
      <c r="V149" s="10">
        <v>0</v>
      </c>
      <c r="W149" s="10">
        <v>7500</v>
      </c>
      <c r="X149" s="10">
        <v>0</v>
      </c>
      <c r="Y149" s="10">
        <v>7875</v>
      </c>
      <c r="Z149" s="9" t="s">
        <v>271</v>
      </c>
      <c r="AA149" s="8">
        <v>8486.7750000000015</v>
      </c>
      <c r="AB149" s="8">
        <v>8486.7750000000015</v>
      </c>
      <c r="AC149" s="8">
        <v>0</v>
      </c>
      <c r="AD149" s="8">
        <v>0</v>
      </c>
      <c r="AE149" s="8">
        <v>0</v>
      </c>
      <c r="AF149" s="8">
        <v>0</v>
      </c>
      <c r="AG149" s="1" t="s">
        <v>116</v>
      </c>
      <c r="AH149" s="1" t="s">
        <v>74</v>
      </c>
      <c r="AI149" s="1">
        <v>2</v>
      </c>
      <c r="AJ149" s="3">
        <v>45937</v>
      </c>
      <c r="AK149" s="3">
        <v>0</v>
      </c>
      <c r="AL149" s="3">
        <v>45928</v>
      </c>
      <c r="AM149" s="3">
        <v>45935</v>
      </c>
      <c r="AN149" s="3">
        <v>45936</v>
      </c>
      <c r="AO149" s="3">
        <v>45936</v>
      </c>
      <c r="AP149" s="3">
        <v>45932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272</v>
      </c>
      <c r="BD149" s="56">
        <v>0</v>
      </c>
    </row>
    <row r="150" spans="1:56" ht="27.75" customHeight="1" x14ac:dyDescent="0.45">
      <c r="A150" s="3">
        <v>45916</v>
      </c>
      <c r="B150" s="14" t="s">
        <v>597</v>
      </c>
      <c r="C150" s="9" t="s">
        <v>270</v>
      </c>
      <c r="D150" s="13">
        <v>21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110</v>
      </c>
      <c r="T150" s="12">
        <v>45937</v>
      </c>
      <c r="U150" s="11">
        <v>2500</v>
      </c>
      <c r="V150" s="10">
        <v>0</v>
      </c>
      <c r="W150" s="10">
        <v>2500</v>
      </c>
      <c r="X150" s="10">
        <v>0</v>
      </c>
      <c r="Y150" s="10">
        <v>2625</v>
      </c>
      <c r="Z150" s="9" t="s">
        <v>271</v>
      </c>
      <c r="AA150" s="8">
        <v>2828.9250000000002</v>
      </c>
      <c r="AB150" s="8">
        <v>2828.9250000000002</v>
      </c>
      <c r="AC150" s="8">
        <v>0</v>
      </c>
      <c r="AD150" s="8">
        <v>0</v>
      </c>
      <c r="AE150" s="8">
        <v>0</v>
      </c>
      <c r="AF150" s="8">
        <v>0</v>
      </c>
      <c r="AG150" s="1" t="s">
        <v>116</v>
      </c>
      <c r="AH150" s="1" t="s">
        <v>74</v>
      </c>
      <c r="AI150" s="1">
        <v>2</v>
      </c>
      <c r="AJ150" s="3">
        <v>45937</v>
      </c>
      <c r="AK150" s="3">
        <v>0</v>
      </c>
      <c r="AL150" s="3">
        <v>45928</v>
      </c>
      <c r="AM150" s="3">
        <v>45935</v>
      </c>
      <c r="AN150" s="3">
        <v>45936</v>
      </c>
      <c r="AO150" s="3">
        <v>45936</v>
      </c>
      <c r="AP150" s="3">
        <v>45932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272</v>
      </c>
      <c r="BD150" s="56">
        <v>0</v>
      </c>
    </row>
    <row r="151" spans="1:56" ht="27.75" customHeight="1" x14ac:dyDescent="0.45">
      <c r="A151" s="3">
        <v>45916</v>
      </c>
      <c r="B151" s="14" t="s">
        <v>597</v>
      </c>
      <c r="C151" s="9" t="s">
        <v>270</v>
      </c>
      <c r="D151" s="13" t="s">
        <v>583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110</v>
      </c>
      <c r="T151" s="12">
        <v>45937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271</v>
      </c>
      <c r="AA151" s="8">
        <v>2689.2250000000004</v>
      </c>
      <c r="AB151" s="8">
        <v>2689.2250000000004</v>
      </c>
      <c r="AC151" s="8">
        <v>0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74</v>
      </c>
      <c r="AI151" s="1">
        <v>2</v>
      </c>
      <c r="AJ151" s="3">
        <v>45937</v>
      </c>
      <c r="AK151" s="3">
        <v>0</v>
      </c>
      <c r="AL151" s="3">
        <v>45928</v>
      </c>
      <c r="AM151" s="3">
        <v>45935</v>
      </c>
      <c r="AN151" s="3">
        <v>45936</v>
      </c>
      <c r="AO151" s="3">
        <v>45936</v>
      </c>
      <c r="AP151" s="3">
        <v>45932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272</v>
      </c>
      <c r="BD151" s="56">
        <v>0</v>
      </c>
    </row>
    <row r="152" spans="1:56" ht="27.75" customHeight="1" x14ac:dyDescent="0.45">
      <c r="A152" s="3">
        <v>45916</v>
      </c>
      <c r="B152" s="14" t="s">
        <v>597</v>
      </c>
      <c r="C152" s="9" t="s">
        <v>270</v>
      </c>
      <c r="D152" s="13" t="s">
        <v>581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45939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271</v>
      </c>
      <c r="AA152" s="8">
        <v>11315.7</v>
      </c>
      <c r="AB152" s="8">
        <v>2058</v>
      </c>
      <c r="AC152" s="8">
        <v>9257.7000000000007</v>
      </c>
      <c r="AD152" s="8">
        <v>0</v>
      </c>
      <c r="AE152" s="8">
        <v>0</v>
      </c>
      <c r="AF152" s="8">
        <v>0</v>
      </c>
      <c r="AG152" s="1" t="s">
        <v>116</v>
      </c>
      <c r="AH152" s="1" t="s">
        <v>74</v>
      </c>
      <c r="AI152" s="1">
        <v>2</v>
      </c>
      <c r="AJ152" s="3">
        <v>45939</v>
      </c>
      <c r="AK152" s="3">
        <v>0</v>
      </c>
      <c r="AL152" s="3">
        <v>45930</v>
      </c>
      <c r="AM152" s="3">
        <v>45937</v>
      </c>
      <c r="AN152" s="3">
        <v>45938</v>
      </c>
      <c r="AO152" s="3">
        <v>45938</v>
      </c>
      <c r="AP152" s="3">
        <v>45934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272</v>
      </c>
      <c r="BD152" s="56">
        <v>729.30103333333341</v>
      </c>
    </row>
    <row r="153" spans="1:56" ht="27.75" customHeight="1" x14ac:dyDescent="0.45">
      <c r="A153" s="3">
        <v>45916</v>
      </c>
      <c r="B153" s="14" t="s">
        <v>597</v>
      </c>
      <c r="C153" s="9" t="s">
        <v>270</v>
      </c>
      <c r="D153" s="13" t="s">
        <v>581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45940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271</v>
      </c>
      <c r="AA153" s="8">
        <v>5657.85</v>
      </c>
      <c r="AB153" s="8">
        <v>5657.85</v>
      </c>
      <c r="AC153" s="8">
        <v>0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74</v>
      </c>
      <c r="AI153" s="1">
        <v>2</v>
      </c>
      <c r="AJ153" s="3">
        <v>45940</v>
      </c>
      <c r="AK153" s="3">
        <v>0</v>
      </c>
      <c r="AL153" s="3">
        <v>45931</v>
      </c>
      <c r="AM153" s="3">
        <v>45938</v>
      </c>
      <c r="AN153" s="3">
        <v>45939</v>
      </c>
      <c r="AO153" s="3">
        <v>45939</v>
      </c>
      <c r="AP153" s="3">
        <v>45935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272</v>
      </c>
      <c r="BD153" s="56">
        <v>0</v>
      </c>
    </row>
    <row r="154" spans="1:56" ht="27.75" customHeight="1" x14ac:dyDescent="0.45">
      <c r="A154" s="3">
        <v>45916</v>
      </c>
      <c r="B154" s="14" t="s">
        <v>597</v>
      </c>
      <c r="C154" s="9" t="s">
        <v>270</v>
      </c>
      <c r="D154" s="13" t="s">
        <v>582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110</v>
      </c>
      <c r="T154" s="12">
        <v>45940</v>
      </c>
      <c r="U154" s="11">
        <v>7500</v>
      </c>
      <c r="V154" s="10">
        <v>0</v>
      </c>
      <c r="W154" s="10">
        <v>7500</v>
      </c>
      <c r="X154" s="10">
        <v>0</v>
      </c>
      <c r="Y154" s="10">
        <v>7875</v>
      </c>
      <c r="Z154" s="9" t="s">
        <v>271</v>
      </c>
      <c r="AA154" s="8">
        <v>8486.7750000000015</v>
      </c>
      <c r="AB154" s="8">
        <v>8486.7750000000015</v>
      </c>
      <c r="AC154" s="8">
        <v>0</v>
      </c>
      <c r="AD154" s="8">
        <v>0</v>
      </c>
      <c r="AE154" s="8">
        <v>0</v>
      </c>
      <c r="AF154" s="8">
        <v>0</v>
      </c>
      <c r="AG154" s="1" t="s">
        <v>116</v>
      </c>
      <c r="AH154" s="1" t="s">
        <v>74</v>
      </c>
      <c r="AI154" s="1">
        <v>2</v>
      </c>
      <c r="AJ154" s="3">
        <v>45940</v>
      </c>
      <c r="AK154" s="3">
        <v>0</v>
      </c>
      <c r="AL154" s="3">
        <v>45931</v>
      </c>
      <c r="AM154" s="3">
        <v>45938</v>
      </c>
      <c r="AN154" s="3">
        <v>45939</v>
      </c>
      <c r="AO154" s="3">
        <v>45939</v>
      </c>
      <c r="AP154" s="3">
        <v>45935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272</v>
      </c>
      <c r="BD154" s="56">
        <v>0</v>
      </c>
    </row>
    <row r="155" spans="1:56" ht="27.75" customHeight="1" x14ac:dyDescent="0.45">
      <c r="A155" s="3">
        <v>45916</v>
      </c>
      <c r="B155" s="14" t="s">
        <v>597</v>
      </c>
      <c r="C155" s="9" t="s">
        <v>270</v>
      </c>
      <c r="D155" s="13" t="s">
        <v>581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45945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271</v>
      </c>
      <c r="AA155" s="8">
        <v>11315.7</v>
      </c>
      <c r="AB155" s="8">
        <v>0</v>
      </c>
      <c r="AC155" s="8">
        <v>11315.7</v>
      </c>
      <c r="AD155" s="8">
        <v>0</v>
      </c>
      <c r="AE155" s="8">
        <v>0</v>
      </c>
      <c r="AF155" s="8">
        <v>0</v>
      </c>
      <c r="AG155" s="1" t="s">
        <v>116</v>
      </c>
      <c r="AH155" s="1" t="s">
        <v>74</v>
      </c>
      <c r="AI155" s="1">
        <v>2</v>
      </c>
      <c r="AJ155" s="3">
        <v>45945</v>
      </c>
      <c r="AK155" s="3">
        <v>0</v>
      </c>
      <c r="AL155" s="3">
        <v>45936</v>
      </c>
      <c r="AM155" s="3">
        <v>45943</v>
      </c>
      <c r="AN155" s="3">
        <v>45944</v>
      </c>
      <c r="AO155" s="3">
        <v>45944</v>
      </c>
      <c r="AP155" s="3">
        <v>45940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272</v>
      </c>
      <c r="BD155" s="56">
        <v>891.42570000000023</v>
      </c>
    </row>
    <row r="156" spans="1:56" ht="27.75" customHeight="1" x14ac:dyDescent="0.45">
      <c r="A156" s="3">
        <v>45916</v>
      </c>
      <c r="B156" s="14" t="s">
        <v>597</v>
      </c>
      <c r="C156" s="9" t="s">
        <v>270</v>
      </c>
      <c r="D156" s="13" t="s">
        <v>582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45945</v>
      </c>
      <c r="U156" s="11">
        <v>7500</v>
      </c>
      <c r="V156" s="10">
        <v>0</v>
      </c>
      <c r="W156" s="10">
        <v>7500</v>
      </c>
      <c r="X156" s="10">
        <v>0</v>
      </c>
      <c r="Y156" s="10">
        <v>7875</v>
      </c>
      <c r="Z156" s="9" t="s">
        <v>271</v>
      </c>
      <c r="AA156" s="8">
        <v>8486.7750000000015</v>
      </c>
      <c r="AB156" s="8">
        <v>8486.7750000000015</v>
      </c>
      <c r="AC156" s="8">
        <v>0</v>
      </c>
      <c r="AD156" s="8">
        <v>0</v>
      </c>
      <c r="AE156" s="8">
        <v>0</v>
      </c>
      <c r="AF156" s="8">
        <v>0</v>
      </c>
      <c r="AG156" s="1" t="s">
        <v>116</v>
      </c>
      <c r="AH156" s="1" t="s">
        <v>74</v>
      </c>
      <c r="AI156" s="1">
        <v>2</v>
      </c>
      <c r="AJ156" s="3">
        <v>45945</v>
      </c>
      <c r="AK156" s="3">
        <v>0</v>
      </c>
      <c r="AL156" s="3">
        <v>45936</v>
      </c>
      <c r="AM156" s="3">
        <v>45943</v>
      </c>
      <c r="AN156" s="3">
        <v>45944</v>
      </c>
      <c r="AO156" s="3">
        <v>45944</v>
      </c>
      <c r="AP156" s="3">
        <v>45940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272</v>
      </c>
      <c r="BD156" s="56">
        <v>0</v>
      </c>
    </row>
    <row r="157" spans="1:56" ht="27.75" customHeight="1" x14ac:dyDescent="0.45">
      <c r="A157" s="3">
        <v>45916</v>
      </c>
      <c r="B157" s="14" t="s">
        <v>597</v>
      </c>
      <c r="C157" s="9" t="s">
        <v>270</v>
      </c>
      <c r="D157" s="13">
        <v>932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45945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271</v>
      </c>
      <c r="AA157" s="8">
        <v>2759.0749999999998</v>
      </c>
      <c r="AB157" s="8">
        <v>2759.0749999999998</v>
      </c>
      <c r="AC157" s="8">
        <v>0</v>
      </c>
      <c r="AD157" s="8">
        <v>0</v>
      </c>
      <c r="AE157" s="8">
        <v>0</v>
      </c>
      <c r="AF157" s="8">
        <v>0</v>
      </c>
      <c r="AG157" s="1" t="s">
        <v>116</v>
      </c>
      <c r="AH157" s="1" t="s">
        <v>74</v>
      </c>
      <c r="AI157" s="1">
        <v>2</v>
      </c>
      <c r="AJ157" s="3">
        <v>45945</v>
      </c>
      <c r="AK157" s="3">
        <v>0</v>
      </c>
      <c r="AL157" s="3">
        <v>45936</v>
      </c>
      <c r="AM157" s="3">
        <v>45943</v>
      </c>
      <c r="AN157" s="3">
        <v>45944</v>
      </c>
      <c r="AO157" s="3">
        <v>45944</v>
      </c>
      <c r="AP157" s="3">
        <v>45940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272</v>
      </c>
      <c r="BD157" s="56">
        <v>0</v>
      </c>
    </row>
    <row r="158" spans="1:56" ht="27.75" customHeight="1" x14ac:dyDescent="0.45">
      <c r="A158" s="3">
        <v>45916</v>
      </c>
      <c r="B158" s="14" t="s">
        <v>597</v>
      </c>
      <c r="C158" s="9" t="s">
        <v>270</v>
      </c>
      <c r="D158" s="13">
        <v>21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110</v>
      </c>
      <c r="T158" s="12">
        <v>45946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271</v>
      </c>
      <c r="AA158" s="8">
        <v>2828.9250000000002</v>
      </c>
      <c r="AB158" s="8">
        <v>2828.9250000000002</v>
      </c>
      <c r="AC158" s="8">
        <v>0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74</v>
      </c>
      <c r="AI158" s="1">
        <v>2</v>
      </c>
      <c r="AJ158" s="3">
        <v>45946</v>
      </c>
      <c r="AK158" s="3">
        <v>0</v>
      </c>
      <c r="AL158" s="3">
        <v>45937</v>
      </c>
      <c r="AM158" s="3">
        <v>45944</v>
      </c>
      <c r="AN158" s="3">
        <v>45945</v>
      </c>
      <c r="AO158" s="3">
        <v>45945</v>
      </c>
      <c r="AP158" s="3">
        <v>45941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272</v>
      </c>
      <c r="BD158" s="56">
        <v>0</v>
      </c>
    </row>
    <row r="159" spans="1:56" ht="27.75" customHeight="1" x14ac:dyDescent="0.45">
      <c r="A159" s="3">
        <v>45916</v>
      </c>
      <c r="B159" s="14" t="s">
        <v>597</v>
      </c>
      <c r="C159" s="9" t="s">
        <v>270</v>
      </c>
      <c r="D159" s="13" t="s">
        <v>584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110</v>
      </c>
      <c r="T159" s="12">
        <v>45946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271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116</v>
      </c>
      <c r="AH159" s="1" t="s">
        <v>74</v>
      </c>
      <c r="AI159" s="1">
        <v>2</v>
      </c>
      <c r="AJ159" s="3">
        <v>45946</v>
      </c>
      <c r="AK159" s="3">
        <v>0</v>
      </c>
      <c r="AL159" s="3">
        <v>45937</v>
      </c>
      <c r="AM159" s="3">
        <v>45944</v>
      </c>
      <c r="AN159" s="3">
        <v>45945</v>
      </c>
      <c r="AO159" s="3">
        <v>45945</v>
      </c>
      <c r="AP159" s="3">
        <v>45941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272</v>
      </c>
      <c r="BD159" s="56">
        <v>445.71285000000012</v>
      </c>
    </row>
    <row r="160" spans="1:56" ht="27.75" customHeight="1" x14ac:dyDescent="0.45">
      <c r="A160" s="3">
        <v>45916</v>
      </c>
      <c r="B160" s="14" t="s">
        <v>597</v>
      </c>
      <c r="C160" s="9" t="s">
        <v>270</v>
      </c>
      <c r="D160" s="13" t="s">
        <v>585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110</v>
      </c>
      <c r="T160" s="12">
        <v>45946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271</v>
      </c>
      <c r="AA160" s="8">
        <v>5378.4500000000007</v>
      </c>
      <c r="AB160" s="8">
        <v>5378.4500000000007</v>
      </c>
      <c r="AC160" s="8">
        <v>0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74</v>
      </c>
      <c r="AI160" s="1">
        <v>2</v>
      </c>
      <c r="AJ160" s="3">
        <v>45946</v>
      </c>
      <c r="AK160" s="3">
        <v>0</v>
      </c>
      <c r="AL160" s="3">
        <v>45937</v>
      </c>
      <c r="AM160" s="3">
        <v>45944</v>
      </c>
      <c r="AN160" s="3">
        <v>45945</v>
      </c>
      <c r="AO160" s="3">
        <v>45945</v>
      </c>
      <c r="AP160" s="3">
        <v>45941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272</v>
      </c>
      <c r="BD160" s="56">
        <v>0</v>
      </c>
    </row>
    <row r="161" spans="1:56" ht="27.75" customHeight="1" x14ac:dyDescent="0.45">
      <c r="A161" s="3">
        <v>45916</v>
      </c>
      <c r="B161" s="14" t="s">
        <v>597</v>
      </c>
      <c r="C161" s="9" t="s">
        <v>270</v>
      </c>
      <c r="D161" s="13" t="s">
        <v>586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>
        <v>45947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271</v>
      </c>
      <c r="AA161" s="8">
        <v>5518.15</v>
      </c>
      <c r="AB161" s="8">
        <v>0</v>
      </c>
      <c r="AC161" s="8">
        <v>5518.15</v>
      </c>
      <c r="AD161" s="8">
        <v>0</v>
      </c>
      <c r="AE161" s="8">
        <v>0</v>
      </c>
      <c r="AF161" s="8">
        <v>0</v>
      </c>
      <c r="AG161" s="1" t="s">
        <v>116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272</v>
      </c>
      <c r="BD161" s="56">
        <v>434.7075944444444</v>
      </c>
    </row>
    <row r="162" spans="1:56" ht="27.75" customHeight="1" x14ac:dyDescent="0.45">
      <c r="A162" s="3">
        <v>45916</v>
      </c>
      <c r="B162" s="14" t="s">
        <v>597</v>
      </c>
      <c r="C162" s="9" t="s">
        <v>270</v>
      </c>
      <c r="D162" s="13" t="s">
        <v>581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110</v>
      </c>
      <c r="T162" s="12">
        <v>45947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271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272</v>
      </c>
      <c r="BD162" s="56">
        <v>445.71285000000012</v>
      </c>
    </row>
    <row r="163" spans="1:56" ht="27.75" customHeight="1" x14ac:dyDescent="0.45">
      <c r="A163" s="3">
        <v>45916</v>
      </c>
      <c r="B163" s="14" t="s">
        <v>597</v>
      </c>
      <c r="C163" s="9" t="s">
        <v>270</v>
      </c>
      <c r="D163" s="13" t="s">
        <v>582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110</v>
      </c>
      <c r="T163" s="12">
        <v>45947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271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116</v>
      </c>
      <c r="AH163" s="1" t="s">
        <v>74</v>
      </c>
      <c r="AI163" s="1">
        <v>2</v>
      </c>
      <c r="AJ163" s="3">
        <v>45947</v>
      </c>
      <c r="AK163" s="3">
        <v>0</v>
      </c>
      <c r="AL163" s="3">
        <v>45938</v>
      </c>
      <c r="AM163" s="3">
        <v>45945</v>
      </c>
      <c r="AN163" s="3">
        <v>45946</v>
      </c>
      <c r="AO163" s="3">
        <v>45946</v>
      </c>
      <c r="AP163" s="3">
        <v>45942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272</v>
      </c>
      <c r="BD163" s="56">
        <v>445.71285000000012</v>
      </c>
    </row>
    <row r="164" spans="1:56" ht="27.75" customHeight="1" x14ac:dyDescent="0.45">
      <c r="A164" s="3">
        <v>45916</v>
      </c>
      <c r="B164" s="14" t="s">
        <v>597</v>
      </c>
      <c r="C164" s="9" t="s">
        <v>270</v>
      </c>
      <c r="D164" s="13" t="s">
        <v>574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110</v>
      </c>
      <c r="T164" s="12">
        <v>45947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271</v>
      </c>
      <c r="AA164" s="8">
        <v>2828.9250000000002</v>
      </c>
      <c r="AB164" s="8">
        <v>0</v>
      </c>
      <c r="AC164" s="8">
        <v>2828.9250000000002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>
        <v>45947</v>
      </c>
      <c r="AK164" s="3">
        <v>0</v>
      </c>
      <c r="AL164" s="3">
        <v>45938</v>
      </c>
      <c r="AM164" s="3">
        <v>45945</v>
      </c>
      <c r="AN164" s="3">
        <v>45946</v>
      </c>
      <c r="AO164" s="3">
        <v>45946</v>
      </c>
      <c r="AP164" s="3">
        <v>45942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272</v>
      </c>
      <c r="BD164" s="56">
        <v>222.85642500000006</v>
      </c>
    </row>
    <row r="165" spans="1:56" ht="27.75" customHeight="1" x14ac:dyDescent="0.45">
      <c r="A165" s="3">
        <v>45916</v>
      </c>
      <c r="B165" s="14" t="s">
        <v>597</v>
      </c>
      <c r="C165" s="9" t="s">
        <v>270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110</v>
      </c>
      <c r="T165" s="12">
        <v>45947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271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>
        <v>0</v>
      </c>
      <c r="AG165" s="1" t="s">
        <v>116</v>
      </c>
      <c r="AH165" s="1" t="s">
        <v>74</v>
      </c>
      <c r="AI165" s="1">
        <v>2</v>
      </c>
      <c r="AJ165" s="3">
        <v>45947</v>
      </c>
      <c r="AK165" s="3">
        <v>0</v>
      </c>
      <c r="AL165" s="3">
        <v>45938</v>
      </c>
      <c r="AM165" s="3">
        <v>45945</v>
      </c>
      <c r="AN165" s="3">
        <v>45946</v>
      </c>
      <c r="AO165" s="3">
        <v>45946</v>
      </c>
      <c r="AP165" s="3">
        <v>45942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272</v>
      </c>
      <c r="BD165" s="56">
        <v>847.40467777777781</v>
      </c>
    </row>
    <row r="166" spans="1:56" ht="27.75" customHeight="1" x14ac:dyDescent="0.45">
      <c r="A166" s="3">
        <v>45916</v>
      </c>
      <c r="B166" s="14" t="s">
        <v>597</v>
      </c>
      <c r="C166" s="9" t="s">
        <v>270</v>
      </c>
      <c r="D166" s="13" t="s">
        <v>587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110</v>
      </c>
      <c r="T166" s="12">
        <v>45947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271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74</v>
      </c>
      <c r="AI166" s="1">
        <v>2</v>
      </c>
      <c r="AJ166" s="3">
        <v>45947</v>
      </c>
      <c r="AK166" s="3">
        <v>0</v>
      </c>
      <c r="AL166" s="3">
        <v>45938</v>
      </c>
      <c r="AM166" s="3">
        <v>45945</v>
      </c>
      <c r="AN166" s="3">
        <v>45946</v>
      </c>
      <c r="AO166" s="3">
        <v>45946</v>
      </c>
      <c r="AP166" s="3">
        <v>45942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272</v>
      </c>
      <c r="BD166" s="56">
        <v>423.7023388888889</v>
      </c>
    </row>
    <row r="167" spans="1:56" ht="27.75" customHeight="1" x14ac:dyDescent="0.45">
      <c r="A167" s="3">
        <v>45916</v>
      </c>
      <c r="B167" s="14" t="s">
        <v>597</v>
      </c>
      <c r="C167" s="9" t="s">
        <v>270</v>
      </c>
      <c r="D167" s="13" t="s">
        <v>585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110</v>
      </c>
      <c r="T167" s="12">
        <v>45947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271</v>
      </c>
      <c r="AA167" s="8">
        <v>5378.4500000000007</v>
      </c>
      <c r="AB167" s="8">
        <v>5378.4500000000007</v>
      </c>
      <c r="AC167" s="8">
        <v>0</v>
      </c>
      <c r="AD167" s="8">
        <v>0</v>
      </c>
      <c r="AE167" s="8">
        <v>0</v>
      </c>
      <c r="AF167" s="8">
        <v>0</v>
      </c>
      <c r="AG167" s="1" t="s">
        <v>116</v>
      </c>
      <c r="AH167" s="1" t="s">
        <v>74</v>
      </c>
      <c r="AI167" s="1">
        <v>2</v>
      </c>
      <c r="AJ167" s="3">
        <v>45947</v>
      </c>
      <c r="AK167" s="3">
        <v>0</v>
      </c>
      <c r="AL167" s="3">
        <v>45938</v>
      </c>
      <c r="AM167" s="3">
        <v>45945</v>
      </c>
      <c r="AN167" s="3">
        <v>45946</v>
      </c>
      <c r="AO167" s="3">
        <v>45946</v>
      </c>
      <c r="AP167" s="3">
        <v>45942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272</v>
      </c>
      <c r="BD167" s="56">
        <v>0</v>
      </c>
    </row>
    <row r="168" spans="1:56" ht="27.75" customHeight="1" x14ac:dyDescent="0.45">
      <c r="A168" s="3">
        <v>45916</v>
      </c>
      <c r="B168" s="14" t="s">
        <v>597</v>
      </c>
      <c r="C168" s="9" t="s">
        <v>270</v>
      </c>
      <c r="D168" s="13" t="s">
        <v>581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110</v>
      </c>
      <c r="T168" s="12">
        <v>45950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271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74</v>
      </c>
      <c r="AI168" s="1">
        <v>2</v>
      </c>
      <c r="AJ168" s="3">
        <v>45950</v>
      </c>
      <c r="AK168" s="3">
        <v>0</v>
      </c>
      <c r="AL168" s="3">
        <v>45941</v>
      </c>
      <c r="AM168" s="3">
        <v>45948</v>
      </c>
      <c r="AN168" s="3">
        <v>45949</v>
      </c>
      <c r="AO168" s="3">
        <v>45949</v>
      </c>
      <c r="AP168" s="3">
        <v>45945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272</v>
      </c>
      <c r="BD168" s="56">
        <v>445.71285000000012</v>
      </c>
    </row>
    <row r="169" spans="1:56" ht="27.75" customHeight="1" x14ac:dyDescent="0.45">
      <c r="A169" s="3">
        <v>45916</v>
      </c>
      <c r="B169" s="14" t="s">
        <v>597</v>
      </c>
      <c r="C169" s="9" t="s">
        <v>270</v>
      </c>
      <c r="D169" s="13">
        <v>931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110</v>
      </c>
      <c r="T169" s="12">
        <v>45950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271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116</v>
      </c>
      <c r="AH169" s="1" t="s">
        <v>74</v>
      </c>
      <c r="AI169" s="1">
        <v>2</v>
      </c>
      <c r="AJ169" s="3">
        <v>45950</v>
      </c>
      <c r="AK169" s="3">
        <v>0</v>
      </c>
      <c r="AL169" s="3">
        <v>45941</v>
      </c>
      <c r="AM169" s="3">
        <v>45948</v>
      </c>
      <c r="AN169" s="3">
        <v>45949</v>
      </c>
      <c r="AO169" s="3">
        <v>45949</v>
      </c>
      <c r="AP169" s="3">
        <v>45945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272</v>
      </c>
      <c r="BD169" s="56">
        <v>445.71285000000012</v>
      </c>
    </row>
    <row r="170" spans="1:56" ht="27.75" customHeight="1" x14ac:dyDescent="0.45">
      <c r="A170" s="3">
        <v>45916</v>
      </c>
      <c r="B170" s="14" t="s">
        <v>597</v>
      </c>
      <c r="C170" s="9" t="s">
        <v>270</v>
      </c>
      <c r="D170" s="13" t="s">
        <v>588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110</v>
      </c>
      <c r="T170" s="12">
        <v>45950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271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116</v>
      </c>
      <c r="AH170" s="1" t="s">
        <v>74</v>
      </c>
      <c r="AI170" s="1">
        <v>2</v>
      </c>
      <c r="AJ170" s="3">
        <v>45950</v>
      </c>
      <c r="AK170" s="3">
        <v>0</v>
      </c>
      <c r="AL170" s="3">
        <v>45941</v>
      </c>
      <c r="AM170" s="3">
        <v>45948</v>
      </c>
      <c r="AN170" s="3">
        <v>45949</v>
      </c>
      <c r="AO170" s="3">
        <v>45949</v>
      </c>
      <c r="AP170" s="3">
        <v>45945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272</v>
      </c>
      <c r="BD170" s="56">
        <v>222.85642500000006</v>
      </c>
    </row>
    <row r="171" spans="1:56" ht="27.75" customHeight="1" x14ac:dyDescent="0.45">
      <c r="A171" s="3">
        <v>45916</v>
      </c>
      <c r="B171" s="14" t="s">
        <v>597</v>
      </c>
      <c r="C171" s="9" t="s">
        <v>270</v>
      </c>
      <c r="D171" s="13">
        <v>932</v>
      </c>
      <c r="E171" s="9">
        <v>20</v>
      </c>
      <c r="F171" s="9">
        <v>38</v>
      </c>
      <c r="G171" s="9" t="s">
        <v>60</v>
      </c>
      <c r="H171" s="9">
        <v>0</v>
      </c>
      <c r="I171" s="9">
        <v>82</v>
      </c>
      <c r="J171" s="9" t="s">
        <v>78</v>
      </c>
      <c r="K171" s="9">
        <v>0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110</v>
      </c>
      <c r="T171" s="12">
        <v>45950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271</v>
      </c>
      <c r="AA171" s="8">
        <v>2759.0749999999998</v>
      </c>
      <c r="AB171" s="8">
        <v>0</v>
      </c>
      <c r="AC171" s="8">
        <v>2759.0749999999998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74</v>
      </c>
      <c r="AI171" s="1">
        <v>2</v>
      </c>
      <c r="AJ171" s="3">
        <v>45950</v>
      </c>
      <c r="AK171" s="3">
        <v>0</v>
      </c>
      <c r="AL171" s="3">
        <v>45941</v>
      </c>
      <c r="AM171" s="3">
        <v>45948</v>
      </c>
      <c r="AN171" s="3">
        <v>45949</v>
      </c>
      <c r="AO171" s="3">
        <v>45949</v>
      </c>
      <c r="AP171" s="3">
        <v>45945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272</v>
      </c>
      <c r="BD171" s="56">
        <v>217.3537972222222</v>
      </c>
    </row>
    <row r="172" spans="1:56" ht="27.75" customHeight="1" x14ac:dyDescent="0.45">
      <c r="A172" s="3">
        <v>45916</v>
      </c>
      <c r="B172" s="14" t="s">
        <v>597</v>
      </c>
      <c r="C172" s="9" t="s">
        <v>270</v>
      </c>
      <c r="D172" s="13" t="s">
        <v>581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110</v>
      </c>
      <c r="T172" s="12">
        <v>45951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271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116</v>
      </c>
      <c r="AH172" s="1" t="s">
        <v>74</v>
      </c>
      <c r="AI172" s="1">
        <v>2</v>
      </c>
      <c r="AJ172" s="3">
        <v>45951</v>
      </c>
      <c r="AK172" s="3">
        <v>0</v>
      </c>
      <c r="AL172" s="3">
        <v>45942</v>
      </c>
      <c r="AM172" s="3">
        <v>45949</v>
      </c>
      <c r="AN172" s="3">
        <v>45950</v>
      </c>
      <c r="AO172" s="3">
        <v>45950</v>
      </c>
      <c r="AP172" s="3">
        <v>45946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272</v>
      </c>
      <c r="BD172" s="56">
        <v>445.71285000000012</v>
      </c>
    </row>
    <row r="173" spans="1:56" ht="27.75" customHeight="1" x14ac:dyDescent="0.45">
      <c r="A173" s="3">
        <v>45916</v>
      </c>
      <c r="B173" s="14" t="s">
        <v>597</v>
      </c>
      <c r="C173" s="9" t="s">
        <v>270</v>
      </c>
      <c r="D173" s="13" t="s">
        <v>582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110</v>
      </c>
      <c r="T173" s="12">
        <v>45951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271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74</v>
      </c>
      <c r="AI173" s="1">
        <v>2</v>
      </c>
      <c r="AJ173" s="3">
        <v>45951</v>
      </c>
      <c r="AK173" s="3">
        <v>0</v>
      </c>
      <c r="AL173" s="3">
        <v>45942</v>
      </c>
      <c r="AM173" s="3">
        <v>45949</v>
      </c>
      <c r="AN173" s="3">
        <v>45950</v>
      </c>
      <c r="AO173" s="3">
        <v>45950</v>
      </c>
      <c r="AP173" s="3">
        <v>45946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272</v>
      </c>
      <c r="BD173" s="56">
        <v>445.71285000000012</v>
      </c>
    </row>
    <row r="174" spans="1:56" ht="27.75" customHeight="1" x14ac:dyDescent="0.45">
      <c r="A174" s="3">
        <v>45916</v>
      </c>
      <c r="B174" s="14" t="s">
        <v>597</v>
      </c>
      <c r="C174" s="9" t="s">
        <v>270</v>
      </c>
      <c r="D174" s="13" t="s">
        <v>589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110</v>
      </c>
      <c r="T174" s="12">
        <v>45951</v>
      </c>
      <c r="U174" s="11">
        <v>2500</v>
      </c>
      <c r="V174" s="10">
        <v>0</v>
      </c>
      <c r="W174" s="10">
        <v>2500</v>
      </c>
      <c r="X174" s="10">
        <v>0</v>
      </c>
      <c r="Y174" s="10">
        <v>2625</v>
      </c>
      <c r="Z174" s="9" t="s">
        <v>271</v>
      </c>
      <c r="AA174" s="8">
        <v>2828.9250000000002</v>
      </c>
      <c r="AB174" s="8">
        <v>0</v>
      </c>
      <c r="AC174" s="8">
        <v>2828.9250000000002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74</v>
      </c>
      <c r="AI174" s="1">
        <v>2</v>
      </c>
      <c r="AJ174" s="3">
        <v>45951</v>
      </c>
      <c r="AK174" s="3">
        <v>0</v>
      </c>
      <c r="AL174" s="3">
        <v>45942</v>
      </c>
      <c r="AM174" s="3">
        <v>45949</v>
      </c>
      <c r="AN174" s="3">
        <v>45950</v>
      </c>
      <c r="AO174" s="3">
        <v>45950</v>
      </c>
      <c r="AP174" s="3">
        <v>45946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272</v>
      </c>
      <c r="BD174" s="56">
        <v>222.85642500000006</v>
      </c>
    </row>
    <row r="175" spans="1:56" ht="27.75" customHeight="1" x14ac:dyDescent="0.45">
      <c r="A175" s="3">
        <v>45916</v>
      </c>
      <c r="B175" s="14" t="s">
        <v>597</v>
      </c>
      <c r="C175" s="9" t="s">
        <v>270</v>
      </c>
      <c r="D175" s="13">
        <v>935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110</v>
      </c>
      <c r="T175" s="12">
        <v>45951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271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116</v>
      </c>
      <c r="AH175" s="1" t="s">
        <v>74</v>
      </c>
      <c r="AI175" s="1">
        <v>2</v>
      </c>
      <c r="AJ175" s="3">
        <v>45951</v>
      </c>
      <c r="AK175" s="3">
        <v>0</v>
      </c>
      <c r="AL175" s="3">
        <v>45942</v>
      </c>
      <c r="AM175" s="3">
        <v>45949</v>
      </c>
      <c r="AN175" s="3">
        <v>45950</v>
      </c>
      <c r="AO175" s="3">
        <v>45950</v>
      </c>
      <c r="AP175" s="3">
        <v>45946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272</v>
      </c>
      <c r="BD175" s="56">
        <v>423.7023388888889</v>
      </c>
    </row>
    <row r="176" spans="1:56" ht="27.75" customHeight="1" x14ac:dyDescent="0.45">
      <c r="A176" s="3">
        <v>45916</v>
      </c>
      <c r="B176" s="14" t="s">
        <v>597</v>
      </c>
      <c r="C176" s="9" t="s">
        <v>270</v>
      </c>
      <c r="D176" s="13" t="s">
        <v>587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91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110</v>
      </c>
      <c r="T176" s="12">
        <v>45951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271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116</v>
      </c>
      <c r="AH176" s="1" t="s">
        <v>74</v>
      </c>
      <c r="AI176" s="1">
        <v>2</v>
      </c>
      <c r="AJ176" s="3">
        <v>45951</v>
      </c>
      <c r="AK176" s="3">
        <v>0</v>
      </c>
      <c r="AL176" s="3">
        <v>45942</v>
      </c>
      <c r="AM176" s="3">
        <v>45949</v>
      </c>
      <c r="AN176" s="3">
        <v>45950</v>
      </c>
      <c r="AO176" s="3">
        <v>45950</v>
      </c>
      <c r="AP176" s="3">
        <v>45946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272</v>
      </c>
      <c r="BD176" s="56">
        <v>423.7023388888889</v>
      </c>
    </row>
    <row r="177" spans="1:56" ht="27.75" customHeight="1" x14ac:dyDescent="0.45">
      <c r="A177" s="3">
        <v>45916</v>
      </c>
      <c r="B177" s="14" t="s">
        <v>597</v>
      </c>
      <c r="C177" s="9" t="s">
        <v>270</v>
      </c>
      <c r="D177" s="13" t="s">
        <v>585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110</v>
      </c>
      <c r="T177" s="12">
        <v>45951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271</v>
      </c>
      <c r="AA177" s="8">
        <v>10756.900000000001</v>
      </c>
      <c r="AB177" s="8">
        <v>10756.900000000001</v>
      </c>
      <c r="AC177" s="8">
        <v>0</v>
      </c>
      <c r="AD177" s="8">
        <v>0</v>
      </c>
      <c r="AE177" s="8">
        <v>0</v>
      </c>
      <c r="AF177" s="8">
        <v>0</v>
      </c>
      <c r="AG177" s="1" t="s">
        <v>116</v>
      </c>
      <c r="AH177" s="1" t="s">
        <v>74</v>
      </c>
      <c r="AI177" s="1">
        <v>2</v>
      </c>
      <c r="AJ177" s="3">
        <v>45951</v>
      </c>
      <c r="AK177" s="3">
        <v>0</v>
      </c>
      <c r="AL177" s="3">
        <v>45942</v>
      </c>
      <c r="AM177" s="3">
        <v>45949</v>
      </c>
      <c r="AN177" s="3">
        <v>45950</v>
      </c>
      <c r="AO177" s="3">
        <v>45950</v>
      </c>
      <c r="AP177" s="3">
        <v>45946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272</v>
      </c>
      <c r="BD177" s="56">
        <v>0</v>
      </c>
    </row>
    <row r="178" spans="1:56" ht="27.75" customHeight="1" x14ac:dyDescent="0.45">
      <c r="A178" s="3">
        <v>45916</v>
      </c>
      <c r="B178" s="14" t="s">
        <v>597</v>
      </c>
      <c r="C178" s="9" t="s">
        <v>270</v>
      </c>
      <c r="D178" s="13" t="s">
        <v>581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110</v>
      </c>
      <c r="T178" s="12">
        <v>45952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271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74</v>
      </c>
      <c r="AI178" s="1">
        <v>2</v>
      </c>
      <c r="AJ178" s="3">
        <v>45952</v>
      </c>
      <c r="AK178" s="3">
        <v>0</v>
      </c>
      <c r="AL178" s="3">
        <v>45943</v>
      </c>
      <c r="AM178" s="3">
        <v>45950</v>
      </c>
      <c r="AN178" s="3">
        <v>45951</v>
      </c>
      <c r="AO178" s="3">
        <v>45951</v>
      </c>
      <c r="AP178" s="3">
        <v>45947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272</v>
      </c>
      <c r="BD178" s="56">
        <v>445.71285000000012</v>
      </c>
    </row>
    <row r="179" spans="1:56" ht="27.75" customHeight="1" x14ac:dyDescent="0.45">
      <c r="A179" s="3">
        <v>45916</v>
      </c>
      <c r="B179" s="14" t="s">
        <v>597</v>
      </c>
      <c r="C179" s="9" t="s">
        <v>270</v>
      </c>
      <c r="D179" s="13">
        <v>21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110</v>
      </c>
      <c r="T179" s="12">
        <v>45952</v>
      </c>
      <c r="U179" s="11">
        <v>2500</v>
      </c>
      <c r="V179" s="10">
        <v>0</v>
      </c>
      <c r="W179" s="10">
        <v>2500</v>
      </c>
      <c r="X179" s="10">
        <v>0</v>
      </c>
      <c r="Y179" s="10">
        <v>2625</v>
      </c>
      <c r="Z179" s="9" t="s">
        <v>271</v>
      </c>
      <c r="AA179" s="8">
        <v>2828.9250000000002</v>
      </c>
      <c r="AB179" s="8">
        <v>0</v>
      </c>
      <c r="AC179" s="8">
        <v>2828.9250000000002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74</v>
      </c>
      <c r="AI179" s="1">
        <v>2</v>
      </c>
      <c r="AJ179" s="3">
        <v>45952</v>
      </c>
      <c r="AK179" s="3">
        <v>0</v>
      </c>
      <c r="AL179" s="3">
        <v>45943</v>
      </c>
      <c r="AM179" s="3">
        <v>45950</v>
      </c>
      <c r="AN179" s="3">
        <v>45951</v>
      </c>
      <c r="AO179" s="3">
        <v>45951</v>
      </c>
      <c r="AP179" s="3">
        <v>45947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272</v>
      </c>
      <c r="BD179" s="56">
        <v>222.85642500000006</v>
      </c>
    </row>
    <row r="180" spans="1:56" ht="27.75" customHeight="1" x14ac:dyDescent="0.45">
      <c r="A180" s="3">
        <v>45916</v>
      </c>
      <c r="B180" s="14" t="s">
        <v>597</v>
      </c>
      <c r="C180" s="9" t="s">
        <v>270</v>
      </c>
      <c r="D180" s="13" t="s">
        <v>574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110</v>
      </c>
      <c r="T180" s="12">
        <v>45952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271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74</v>
      </c>
      <c r="AI180" s="1">
        <v>2</v>
      </c>
      <c r="AJ180" s="3">
        <v>45952</v>
      </c>
      <c r="AK180" s="3">
        <v>0</v>
      </c>
      <c r="AL180" s="3">
        <v>45943</v>
      </c>
      <c r="AM180" s="3">
        <v>45950</v>
      </c>
      <c r="AN180" s="3">
        <v>45951</v>
      </c>
      <c r="AO180" s="3">
        <v>45951</v>
      </c>
      <c r="AP180" s="3">
        <v>45947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272</v>
      </c>
      <c r="BD180" s="56">
        <v>222.85642500000006</v>
      </c>
    </row>
    <row r="181" spans="1:56" ht="27.75" customHeight="1" x14ac:dyDescent="0.45">
      <c r="A181" s="3">
        <v>45916</v>
      </c>
      <c r="B181" s="14" t="s">
        <v>597</v>
      </c>
      <c r="C181" s="9" t="s">
        <v>270</v>
      </c>
      <c r="D181" s="13" t="s">
        <v>584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110</v>
      </c>
      <c r="T181" s="12">
        <v>45952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271</v>
      </c>
      <c r="AA181" s="8">
        <v>2828.9250000000002</v>
      </c>
      <c r="AB181" s="8">
        <v>0</v>
      </c>
      <c r="AC181" s="8">
        <v>2828.9250000000002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74</v>
      </c>
      <c r="AI181" s="1">
        <v>2</v>
      </c>
      <c r="AJ181" s="3">
        <v>45952</v>
      </c>
      <c r="AK181" s="3">
        <v>0</v>
      </c>
      <c r="AL181" s="3">
        <v>45943</v>
      </c>
      <c r="AM181" s="3">
        <v>45950</v>
      </c>
      <c r="AN181" s="3">
        <v>45951</v>
      </c>
      <c r="AO181" s="3">
        <v>45951</v>
      </c>
      <c r="AP181" s="3">
        <v>45947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272</v>
      </c>
      <c r="BD181" s="56">
        <v>222.85642500000006</v>
      </c>
    </row>
    <row r="182" spans="1:56" ht="27.75" customHeight="1" x14ac:dyDescent="0.45">
      <c r="A182" s="3">
        <v>45916</v>
      </c>
      <c r="B182" s="14" t="s">
        <v>597</v>
      </c>
      <c r="C182" s="9" t="s">
        <v>270</v>
      </c>
      <c r="D182" s="13" t="s">
        <v>590</v>
      </c>
      <c r="E182" s="9">
        <v>20</v>
      </c>
      <c r="F182" s="9">
        <v>38</v>
      </c>
      <c r="G182" s="9" t="s">
        <v>60</v>
      </c>
      <c r="H182" s="9">
        <v>0</v>
      </c>
      <c r="I182" s="9">
        <v>82</v>
      </c>
      <c r="J182" s="9" t="s">
        <v>78</v>
      </c>
      <c r="K182" s="9">
        <v>0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110</v>
      </c>
      <c r="T182" s="12">
        <v>45954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271</v>
      </c>
      <c r="AA182" s="8">
        <v>5518.15</v>
      </c>
      <c r="AB182" s="8">
        <v>0</v>
      </c>
      <c r="AC182" s="8">
        <v>5518.15</v>
      </c>
      <c r="AD182" s="8">
        <v>0</v>
      </c>
      <c r="AE182" s="8">
        <v>0</v>
      </c>
      <c r="AF182" s="8">
        <v>0</v>
      </c>
      <c r="AG182" s="1" t="s">
        <v>116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272</v>
      </c>
      <c r="BD182" s="56">
        <v>434.7075944444444</v>
      </c>
    </row>
    <row r="183" spans="1:56" ht="27.75" customHeight="1" x14ac:dyDescent="0.45">
      <c r="A183" s="3">
        <v>45916</v>
      </c>
      <c r="B183" s="14" t="s">
        <v>597</v>
      </c>
      <c r="C183" s="9" t="s">
        <v>270</v>
      </c>
      <c r="D183" s="13" t="s">
        <v>581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110</v>
      </c>
      <c r="T183" s="12">
        <v>45954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271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116</v>
      </c>
      <c r="AH183" s="1" t="s">
        <v>74</v>
      </c>
      <c r="AI183" s="1">
        <v>2</v>
      </c>
      <c r="AJ183" s="3">
        <v>45954</v>
      </c>
      <c r="AK183" s="3">
        <v>0</v>
      </c>
      <c r="AL183" s="3">
        <v>45945</v>
      </c>
      <c r="AM183" s="3">
        <v>45952</v>
      </c>
      <c r="AN183" s="3">
        <v>45953</v>
      </c>
      <c r="AO183" s="3">
        <v>45953</v>
      </c>
      <c r="AP183" s="3">
        <v>45949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272</v>
      </c>
      <c r="BD183" s="56">
        <v>445.71285000000012</v>
      </c>
    </row>
    <row r="184" spans="1:56" ht="27.75" customHeight="1" x14ac:dyDescent="0.45">
      <c r="A184" s="3">
        <v>45916</v>
      </c>
      <c r="B184" s="14" t="s">
        <v>597</v>
      </c>
      <c r="C184" s="9" t="s">
        <v>270</v>
      </c>
      <c r="D184" s="13" t="s">
        <v>582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110</v>
      </c>
      <c r="T184" s="12">
        <v>45954</v>
      </c>
      <c r="U184" s="11">
        <v>7500</v>
      </c>
      <c r="V184" s="10">
        <v>0</v>
      </c>
      <c r="W184" s="10">
        <v>7500</v>
      </c>
      <c r="X184" s="10">
        <v>0</v>
      </c>
      <c r="Y184" s="10">
        <v>7875</v>
      </c>
      <c r="Z184" s="9" t="s">
        <v>271</v>
      </c>
      <c r="AA184" s="8">
        <v>8486.7750000000015</v>
      </c>
      <c r="AB184" s="8">
        <v>0</v>
      </c>
      <c r="AC184" s="8">
        <v>8486.7750000000015</v>
      </c>
      <c r="AD184" s="8">
        <v>0</v>
      </c>
      <c r="AE184" s="8">
        <v>0</v>
      </c>
      <c r="AF184" s="8">
        <v>0</v>
      </c>
      <c r="AG184" s="1" t="s">
        <v>116</v>
      </c>
      <c r="AH184" s="1" t="s">
        <v>74</v>
      </c>
      <c r="AI184" s="1">
        <v>2</v>
      </c>
      <c r="AJ184" s="3">
        <v>45954</v>
      </c>
      <c r="AK184" s="3">
        <v>0</v>
      </c>
      <c r="AL184" s="3">
        <v>45945</v>
      </c>
      <c r="AM184" s="3">
        <v>45952</v>
      </c>
      <c r="AN184" s="3">
        <v>45953</v>
      </c>
      <c r="AO184" s="3">
        <v>45953</v>
      </c>
      <c r="AP184" s="3">
        <v>45949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272</v>
      </c>
      <c r="BD184" s="56">
        <v>668.56927500000018</v>
      </c>
    </row>
    <row r="185" spans="1:56" ht="27.75" customHeight="1" x14ac:dyDescent="0.45">
      <c r="A185" s="3">
        <v>45916</v>
      </c>
      <c r="B185" s="14" t="s">
        <v>597</v>
      </c>
      <c r="C185" s="9" t="s">
        <v>270</v>
      </c>
      <c r="D185" s="13" t="s">
        <v>591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110</v>
      </c>
      <c r="T185" s="12">
        <v>45954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271</v>
      </c>
      <c r="AA185" s="8">
        <v>2828.9250000000002</v>
      </c>
      <c r="AB185" s="8">
        <v>0</v>
      </c>
      <c r="AC185" s="8">
        <v>2828.9250000000002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74</v>
      </c>
      <c r="AI185" s="1">
        <v>2</v>
      </c>
      <c r="AJ185" s="3">
        <v>45954</v>
      </c>
      <c r="AK185" s="3">
        <v>0</v>
      </c>
      <c r="AL185" s="3">
        <v>45945</v>
      </c>
      <c r="AM185" s="3">
        <v>45952</v>
      </c>
      <c r="AN185" s="3">
        <v>45953</v>
      </c>
      <c r="AO185" s="3">
        <v>45953</v>
      </c>
      <c r="AP185" s="3">
        <v>45949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272</v>
      </c>
      <c r="BD185" s="56">
        <v>222.85642500000006</v>
      </c>
    </row>
    <row r="186" spans="1:56" ht="27.75" customHeight="1" x14ac:dyDescent="0.45">
      <c r="A186" s="3">
        <v>45916</v>
      </c>
      <c r="B186" s="14" t="s">
        <v>597</v>
      </c>
      <c r="C186" s="9" t="s">
        <v>270</v>
      </c>
      <c r="D186" s="13">
        <v>935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110</v>
      </c>
      <c r="T186" s="12">
        <v>45954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271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74</v>
      </c>
      <c r="AI186" s="1">
        <v>2</v>
      </c>
      <c r="AJ186" s="3">
        <v>45954</v>
      </c>
      <c r="AK186" s="3">
        <v>0</v>
      </c>
      <c r="AL186" s="3">
        <v>45945</v>
      </c>
      <c r="AM186" s="3">
        <v>45952</v>
      </c>
      <c r="AN186" s="3">
        <v>45953</v>
      </c>
      <c r="AO186" s="3">
        <v>45953</v>
      </c>
      <c r="AP186" s="3">
        <v>45949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272</v>
      </c>
      <c r="BD186" s="56">
        <v>423.7023388888889</v>
      </c>
    </row>
    <row r="187" spans="1:56" ht="27.75" customHeight="1" x14ac:dyDescent="0.45">
      <c r="A187" s="3">
        <v>45916</v>
      </c>
      <c r="B187" s="14" t="s">
        <v>597</v>
      </c>
      <c r="C187" s="9" t="s">
        <v>270</v>
      </c>
      <c r="D187" s="13" t="s">
        <v>585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110</v>
      </c>
      <c r="T187" s="12">
        <v>45954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271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116</v>
      </c>
      <c r="AH187" s="1" t="s">
        <v>74</v>
      </c>
      <c r="AI187" s="1">
        <v>2</v>
      </c>
      <c r="AJ187" s="3">
        <v>45954</v>
      </c>
      <c r="AK187" s="3">
        <v>0</v>
      </c>
      <c r="AL187" s="3">
        <v>45945</v>
      </c>
      <c r="AM187" s="3">
        <v>45952</v>
      </c>
      <c r="AN187" s="3">
        <v>45953</v>
      </c>
      <c r="AO187" s="3">
        <v>45953</v>
      </c>
      <c r="AP187" s="3">
        <v>45949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272</v>
      </c>
      <c r="BD187" s="56">
        <v>423.7023388888889</v>
      </c>
    </row>
    <row r="188" spans="1:56" ht="27.75" customHeight="1" x14ac:dyDescent="0.45">
      <c r="A188" s="3">
        <v>45916</v>
      </c>
      <c r="B188" s="14" t="s">
        <v>597</v>
      </c>
      <c r="C188" s="9" t="s">
        <v>270</v>
      </c>
      <c r="D188" s="13" t="s">
        <v>581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110</v>
      </c>
      <c r="T188" s="12">
        <v>45957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271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116</v>
      </c>
      <c r="AH188" s="1" t="s">
        <v>74</v>
      </c>
      <c r="AI188" s="1">
        <v>2</v>
      </c>
      <c r="AJ188" s="3">
        <v>45957</v>
      </c>
      <c r="AK188" s="3">
        <v>0</v>
      </c>
      <c r="AL188" s="3">
        <v>45948</v>
      </c>
      <c r="AM188" s="3">
        <v>45955</v>
      </c>
      <c r="AN188" s="3">
        <v>45956</v>
      </c>
      <c r="AO188" s="3">
        <v>45956</v>
      </c>
      <c r="AP188" s="3">
        <v>45952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272</v>
      </c>
      <c r="BD188" s="56">
        <v>445.71285000000012</v>
      </c>
    </row>
    <row r="189" spans="1:56" ht="27.75" customHeight="1" x14ac:dyDescent="0.45">
      <c r="A189" s="3">
        <v>45916</v>
      </c>
      <c r="B189" s="14" t="s">
        <v>597</v>
      </c>
      <c r="C189" s="9" t="s">
        <v>270</v>
      </c>
      <c r="D189" s="13">
        <v>935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110</v>
      </c>
      <c r="T189" s="12">
        <v>45957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271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116</v>
      </c>
      <c r="AH189" s="1" t="s">
        <v>74</v>
      </c>
      <c r="AI189" s="1">
        <v>2</v>
      </c>
      <c r="AJ189" s="3">
        <v>45957</v>
      </c>
      <c r="AK189" s="3">
        <v>0</v>
      </c>
      <c r="AL189" s="3">
        <v>45948</v>
      </c>
      <c r="AM189" s="3">
        <v>45955</v>
      </c>
      <c r="AN189" s="3">
        <v>45956</v>
      </c>
      <c r="AO189" s="3">
        <v>45956</v>
      </c>
      <c r="AP189" s="3">
        <v>45952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272</v>
      </c>
      <c r="BD189" s="56">
        <v>423.7023388888889</v>
      </c>
    </row>
    <row r="190" spans="1:56" ht="27.75" customHeight="1" x14ac:dyDescent="0.45">
      <c r="A190" s="3">
        <v>45916</v>
      </c>
      <c r="B190" s="14" t="s">
        <v>597</v>
      </c>
      <c r="C190" s="9" t="s">
        <v>270</v>
      </c>
      <c r="D190" s="13" t="s">
        <v>587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110</v>
      </c>
      <c r="T190" s="12">
        <v>45957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271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>
        <v>0</v>
      </c>
      <c r="AG190" s="1" t="s">
        <v>116</v>
      </c>
      <c r="AH190" s="1" t="s">
        <v>74</v>
      </c>
      <c r="AI190" s="1">
        <v>2</v>
      </c>
      <c r="AJ190" s="3">
        <v>45957</v>
      </c>
      <c r="AK190" s="3">
        <v>0</v>
      </c>
      <c r="AL190" s="3">
        <v>45948</v>
      </c>
      <c r="AM190" s="3">
        <v>45955</v>
      </c>
      <c r="AN190" s="3">
        <v>45956</v>
      </c>
      <c r="AO190" s="3">
        <v>45956</v>
      </c>
      <c r="AP190" s="3">
        <v>45952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272</v>
      </c>
      <c r="BD190" s="56">
        <v>423.7023388888889</v>
      </c>
    </row>
    <row r="191" spans="1:56" ht="27.75" customHeight="1" x14ac:dyDescent="0.45">
      <c r="A191" s="3">
        <v>45916</v>
      </c>
      <c r="B191" s="14" t="s">
        <v>597</v>
      </c>
      <c r="C191" s="9" t="s">
        <v>270</v>
      </c>
      <c r="D191" s="13" t="s">
        <v>585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110</v>
      </c>
      <c r="T191" s="12">
        <v>45957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271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116</v>
      </c>
      <c r="AH191" s="1" t="s">
        <v>74</v>
      </c>
      <c r="AI191" s="1">
        <v>2</v>
      </c>
      <c r="AJ191" s="3">
        <v>45957</v>
      </c>
      <c r="AK191" s="3">
        <v>0</v>
      </c>
      <c r="AL191" s="3">
        <v>45948</v>
      </c>
      <c r="AM191" s="3">
        <v>45955</v>
      </c>
      <c r="AN191" s="3">
        <v>45956</v>
      </c>
      <c r="AO191" s="3">
        <v>45956</v>
      </c>
      <c r="AP191" s="3">
        <v>45952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272</v>
      </c>
      <c r="BD191" s="56">
        <v>423.7023388888889</v>
      </c>
    </row>
    <row r="192" spans="1:56" ht="27.75" customHeight="1" x14ac:dyDescent="0.45">
      <c r="A192" s="3">
        <v>45916</v>
      </c>
      <c r="B192" s="14" t="s">
        <v>597</v>
      </c>
      <c r="C192" s="9" t="s">
        <v>270</v>
      </c>
      <c r="D192" s="13" t="s">
        <v>573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110</v>
      </c>
      <c r="T192" s="12">
        <v>45958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271</v>
      </c>
      <c r="AA192" s="8">
        <v>2828.9250000000002</v>
      </c>
      <c r="AB192" s="8">
        <v>2828.9250000000002</v>
      </c>
      <c r="AC192" s="8">
        <v>0</v>
      </c>
      <c r="AD192" s="8">
        <v>0</v>
      </c>
      <c r="AE192" s="8">
        <v>0</v>
      </c>
      <c r="AF192" s="8">
        <v>0</v>
      </c>
      <c r="AG192" s="1" t="s">
        <v>116</v>
      </c>
      <c r="AH192" s="1" t="s">
        <v>74</v>
      </c>
      <c r="AI192" s="1">
        <v>2</v>
      </c>
      <c r="AJ192" s="3">
        <v>45958</v>
      </c>
      <c r="AK192" s="3">
        <v>0</v>
      </c>
      <c r="AL192" s="3">
        <v>45949</v>
      </c>
      <c r="AM192" s="3">
        <v>45956</v>
      </c>
      <c r="AN192" s="3">
        <v>45957</v>
      </c>
      <c r="AO192" s="3">
        <v>45957</v>
      </c>
      <c r="AP192" s="3">
        <v>45953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272</v>
      </c>
      <c r="BD192" s="56">
        <v>0</v>
      </c>
    </row>
    <row r="193" spans="1:56" ht="27.75" customHeight="1" x14ac:dyDescent="0.45">
      <c r="A193" s="3">
        <v>45916</v>
      </c>
      <c r="B193" s="14" t="s">
        <v>597</v>
      </c>
      <c r="C193" s="9" t="s">
        <v>270</v>
      </c>
      <c r="D193" s="13" t="s">
        <v>582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110</v>
      </c>
      <c r="T193" s="12">
        <v>45958</v>
      </c>
      <c r="U193" s="11">
        <v>7500</v>
      </c>
      <c r="V193" s="10">
        <v>0</v>
      </c>
      <c r="W193" s="10">
        <v>7500</v>
      </c>
      <c r="X193" s="10">
        <v>0</v>
      </c>
      <c r="Y193" s="10">
        <v>7875</v>
      </c>
      <c r="Z193" s="9" t="s">
        <v>271</v>
      </c>
      <c r="AA193" s="8">
        <v>8486.7750000000015</v>
      </c>
      <c r="AB193" s="8">
        <v>0</v>
      </c>
      <c r="AC193" s="8">
        <v>8486.7750000000015</v>
      </c>
      <c r="AD193" s="8">
        <v>0</v>
      </c>
      <c r="AE193" s="8">
        <v>0</v>
      </c>
      <c r="AF193" s="8">
        <v>0</v>
      </c>
      <c r="AG193" s="1" t="s">
        <v>116</v>
      </c>
      <c r="AH193" s="1" t="s">
        <v>74</v>
      </c>
      <c r="AI193" s="1">
        <v>2</v>
      </c>
      <c r="AJ193" s="3">
        <v>45958</v>
      </c>
      <c r="AK193" s="3">
        <v>0</v>
      </c>
      <c r="AL193" s="3">
        <v>45949</v>
      </c>
      <c r="AM193" s="3">
        <v>45956</v>
      </c>
      <c r="AN193" s="3">
        <v>45957</v>
      </c>
      <c r="AO193" s="3">
        <v>45957</v>
      </c>
      <c r="AP193" s="3">
        <v>45953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272</v>
      </c>
      <c r="BD193" s="56">
        <v>668.56927500000018</v>
      </c>
    </row>
    <row r="194" spans="1:56" ht="27.75" customHeight="1" x14ac:dyDescent="0.45">
      <c r="A194" s="3">
        <v>45916</v>
      </c>
      <c r="B194" s="14" t="s">
        <v>597</v>
      </c>
      <c r="C194" s="9" t="s">
        <v>270</v>
      </c>
      <c r="D194" s="13">
        <v>21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110</v>
      </c>
      <c r="T194" s="12">
        <v>45958</v>
      </c>
      <c r="U194" s="11">
        <v>2500</v>
      </c>
      <c r="V194" s="10">
        <v>0</v>
      </c>
      <c r="W194" s="10">
        <v>2500</v>
      </c>
      <c r="X194" s="10">
        <v>0</v>
      </c>
      <c r="Y194" s="10">
        <v>2625</v>
      </c>
      <c r="Z194" s="9" t="s">
        <v>271</v>
      </c>
      <c r="AA194" s="8">
        <v>2828.9250000000002</v>
      </c>
      <c r="AB194" s="8">
        <v>0</v>
      </c>
      <c r="AC194" s="8">
        <v>2828.9250000000002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45958</v>
      </c>
      <c r="AK194" s="3">
        <v>0</v>
      </c>
      <c r="AL194" s="3">
        <v>45949</v>
      </c>
      <c r="AM194" s="3">
        <v>45956</v>
      </c>
      <c r="AN194" s="3">
        <v>45957</v>
      </c>
      <c r="AO194" s="3">
        <v>45957</v>
      </c>
      <c r="AP194" s="3">
        <v>45953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272</v>
      </c>
      <c r="BD194" s="56">
        <v>222.85642500000006</v>
      </c>
    </row>
    <row r="195" spans="1:56" ht="27.75" customHeight="1" x14ac:dyDescent="0.45">
      <c r="A195" s="3">
        <v>45916</v>
      </c>
      <c r="B195" s="14" t="s">
        <v>597</v>
      </c>
      <c r="C195" s="9" t="s">
        <v>270</v>
      </c>
      <c r="D195" s="13">
        <v>932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110</v>
      </c>
      <c r="T195" s="12">
        <v>45958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271</v>
      </c>
      <c r="AA195" s="8">
        <v>5518.15</v>
      </c>
      <c r="AB195" s="8">
        <v>0</v>
      </c>
      <c r="AC195" s="8">
        <v>5518.15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45958</v>
      </c>
      <c r="AK195" s="3">
        <v>0</v>
      </c>
      <c r="AL195" s="3">
        <v>45949</v>
      </c>
      <c r="AM195" s="3">
        <v>45956</v>
      </c>
      <c r="AN195" s="3">
        <v>45957</v>
      </c>
      <c r="AO195" s="3">
        <v>45957</v>
      </c>
      <c r="AP195" s="3">
        <v>45953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272</v>
      </c>
      <c r="BD195" s="56">
        <v>434.7075944444444</v>
      </c>
    </row>
    <row r="196" spans="1:56" ht="27.75" customHeight="1" x14ac:dyDescent="0.45">
      <c r="A196" s="3">
        <v>45916</v>
      </c>
      <c r="B196" s="14" t="s">
        <v>597</v>
      </c>
      <c r="C196" s="9" t="s">
        <v>270</v>
      </c>
      <c r="D196" s="13">
        <v>959</v>
      </c>
      <c r="E196" s="9">
        <v>20</v>
      </c>
      <c r="F196" s="9">
        <v>38</v>
      </c>
      <c r="G196" s="9" t="s">
        <v>60</v>
      </c>
      <c r="H196" s="9">
        <v>0</v>
      </c>
      <c r="I196" s="9">
        <v>82</v>
      </c>
      <c r="J196" s="9" t="s">
        <v>78</v>
      </c>
      <c r="K196" s="9">
        <v>0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110</v>
      </c>
      <c r="T196" s="12">
        <v>45958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271</v>
      </c>
      <c r="AA196" s="8">
        <v>5518.15</v>
      </c>
      <c r="AB196" s="8">
        <v>0</v>
      </c>
      <c r="AC196" s="8">
        <v>5518.15</v>
      </c>
      <c r="AD196" s="8">
        <v>0</v>
      </c>
      <c r="AE196" s="8">
        <v>0</v>
      </c>
      <c r="AF196" s="8">
        <v>0</v>
      </c>
      <c r="AG196" s="1" t="s">
        <v>116</v>
      </c>
      <c r="AH196" s="1" t="s">
        <v>74</v>
      </c>
      <c r="AI196" s="1">
        <v>2</v>
      </c>
      <c r="AJ196" s="3">
        <v>45958</v>
      </c>
      <c r="AK196" s="3">
        <v>0</v>
      </c>
      <c r="AL196" s="3">
        <v>45949</v>
      </c>
      <c r="AM196" s="3">
        <v>45956</v>
      </c>
      <c r="AN196" s="3">
        <v>45957</v>
      </c>
      <c r="AO196" s="3">
        <v>45957</v>
      </c>
      <c r="AP196" s="3">
        <v>45953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272</v>
      </c>
      <c r="BD196" s="56">
        <v>434.7075944444444</v>
      </c>
    </row>
    <row r="197" spans="1:56" ht="27.75" customHeight="1" x14ac:dyDescent="0.45">
      <c r="A197" s="3">
        <v>45916</v>
      </c>
      <c r="B197" s="14" t="s">
        <v>597</v>
      </c>
      <c r="C197" s="9" t="s">
        <v>270</v>
      </c>
      <c r="D197" s="13" t="s">
        <v>592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110</v>
      </c>
      <c r="T197" s="12">
        <v>45959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271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116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272</v>
      </c>
      <c r="BD197" s="56">
        <v>445.71285000000012</v>
      </c>
    </row>
    <row r="198" spans="1:56" ht="27.75" customHeight="1" x14ac:dyDescent="0.45">
      <c r="A198" s="3">
        <v>45916</v>
      </c>
      <c r="B198" s="14" t="s">
        <v>597</v>
      </c>
      <c r="C198" s="9" t="s">
        <v>270</v>
      </c>
      <c r="D198" s="13" t="s">
        <v>581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110</v>
      </c>
      <c r="T198" s="12">
        <v>45959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271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116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272</v>
      </c>
      <c r="BD198" s="56">
        <v>445.71285000000012</v>
      </c>
    </row>
    <row r="199" spans="1:56" ht="27.75" customHeight="1" x14ac:dyDescent="0.45">
      <c r="A199" s="3">
        <v>45916</v>
      </c>
      <c r="B199" s="14" t="s">
        <v>597</v>
      </c>
      <c r="C199" s="9" t="s">
        <v>270</v>
      </c>
      <c r="D199" s="13">
        <v>931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110</v>
      </c>
      <c r="T199" s="12">
        <v>45959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271</v>
      </c>
      <c r="AA199" s="8">
        <v>5657.85</v>
      </c>
      <c r="AB199" s="8">
        <v>0</v>
      </c>
      <c r="AC199" s="8">
        <v>5657.85</v>
      </c>
      <c r="AD199" s="8">
        <v>0</v>
      </c>
      <c r="AE199" s="8">
        <v>0</v>
      </c>
      <c r="AF199" s="8">
        <v>0</v>
      </c>
      <c r="AG199" s="1" t="s">
        <v>116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272</v>
      </c>
      <c r="BD199" s="56">
        <v>445.71285000000012</v>
      </c>
    </row>
    <row r="200" spans="1:56" ht="27.75" customHeight="1" x14ac:dyDescent="0.45">
      <c r="A200" s="3">
        <v>45916</v>
      </c>
      <c r="B200" s="14" t="s">
        <v>597</v>
      </c>
      <c r="C200" s="9" t="s">
        <v>270</v>
      </c>
      <c r="D200" s="13" t="s">
        <v>574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110</v>
      </c>
      <c r="T200" s="12">
        <v>45959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271</v>
      </c>
      <c r="AA200" s="8">
        <v>2828.9250000000002</v>
      </c>
      <c r="AB200" s="8">
        <v>0</v>
      </c>
      <c r="AC200" s="8">
        <v>2828.9250000000002</v>
      </c>
      <c r="AD200" s="8">
        <v>0</v>
      </c>
      <c r="AE200" s="8">
        <v>0</v>
      </c>
      <c r="AF200" s="8">
        <v>0</v>
      </c>
      <c r="AG200" s="1" t="s">
        <v>116</v>
      </c>
      <c r="AH200" s="1" t="s">
        <v>74</v>
      </c>
      <c r="AI200" s="1">
        <v>2</v>
      </c>
      <c r="AJ200" s="3">
        <v>45959</v>
      </c>
      <c r="AK200" s="3">
        <v>0</v>
      </c>
      <c r="AL200" s="3">
        <v>45950</v>
      </c>
      <c r="AM200" s="3">
        <v>45957</v>
      </c>
      <c r="AN200" s="3">
        <v>45958</v>
      </c>
      <c r="AO200" s="3">
        <v>45958</v>
      </c>
      <c r="AP200" s="3">
        <v>45954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272</v>
      </c>
      <c r="BD200" s="56">
        <v>222.85642500000006</v>
      </c>
    </row>
    <row r="201" spans="1:56" ht="27.75" customHeight="1" x14ac:dyDescent="0.45">
      <c r="A201" s="3">
        <v>45916</v>
      </c>
      <c r="B201" s="14" t="s">
        <v>597</v>
      </c>
      <c r="C201" s="9" t="s">
        <v>270</v>
      </c>
      <c r="D201" s="13" t="s">
        <v>591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110</v>
      </c>
      <c r="T201" s="12">
        <v>45959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271</v>
      </c>
      <c r="AA201" s="8">
        <v>2828.9250000000002</v>
      </c>
      <c r="AB201" s="8">
        <v>0</v>
      </c>
      <c r="AC201" s="8">
        <v>2828.9250000000002</v>
      </c>
      <c r="AD201" s="8">
        <v>0</v>
      </c>
      <c r="AE201" s="8">
        <v>0</v>
      </c>
      <c r="AF201" s="8">
        <v>0</v>
      </c>
      <c r="AG201" s="1" t="s">
        <v>116</v>
      </c>
      <c r="AH201" s="1" t="s">
        <v>74</v>
      </c>
      <c r="AI201" s="1">
        <v>2</v>
      </c>
      <c r="AJ201" s="3">
        <v>45959</v>
      </c>
      <c r="AK201" s="3">
        <v>0</v>
      </c>
      <c r="AL201" s="3">
        <v>45950</v>
      </c>
      <c r="AM201" s="3">
        <v>45957</v>
      </c>
      <c r="AN201" s="3">
        <v>45958</v>
      </c>
      <c r="AO201" s="3">
        <v>45958</v>
      </c>
      <c r="AP201" s="3">
        <v>45954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272</v>
      </c>
      <c r="BD201" s="56">
        <v>222.85642500000006</v>
      </c>
    </row>
    <row r="202" spans="1:56" ht="27.75" customHeight="1" x14ac:dyDescent="0.45">
      <c r="A202" s="3">
        <v>45916</v>
      </c>
      <c r="B202" s="14" t="s">
        <v>597</v>
      </c>
      <c r="C202" s="9" t="s">
        <v>270</v>
      </c>
      <c r="D202" s="13" t="s">
        <v>589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110</v>
      </c>
      <c r="T202" s="12">
        <v>45959</v>
      </c>
      <c r="U202" s="11">
        <v>2500</v>
      </c>
      <c r="V202" s="10">
        <v>0</v>
      </c>
      <c r="W202" s="10">
        <v>2500</v>
      </c>
      <c r="X202" s="10">
        <v>0</v>
      </c>
      <c r="Y202" s="10">
        <v>2625</v>
      </c>
      <c r="Z202" s="9" t="s">
        <v>271</v>
      </c>
      <c r="AA202" s="8">
        <v>2828.9250000000002</v>
      </c>
      <c r="AB202" s="8">
        <v>0</v>
      </c>
      <c r="AC202" s="8">
        <v>2828.9250000000002</v>
      </c>
      <c r="AD202" s="8">
        <v>0</v>
      </c>
      <c r="AE202" s="8">
        <v>0</v>
      </c>
      <c r="AF202" s="8">
        <v>0</v>
      </c>
      <c r="AG202" s="1" t="s">
        <v>116</v>
      </c>
      <c r="AH202" s="1" t="s">
        <v>74</v>
      </c>
      <c r="AI202" s="1">
        <v>2</v>
      </c>
      <c r="AJ202" s="3">
        <v>45959</v>
      </c>
      <c r="AK202" s="3">
        <v>0</v>
      </c>
      <c r="AL202" s="3">
        <v>45950</v>
      </c>
      <c r="AM202" s="3">
        <v>45957</v>
      </c>
      <c r="AN202" s="3">
        <v>45958</v>
      </c>
      <c r="AO202" s="3">
        <v>45958</v>
      </c>
      <c r="AP202" s="3">
        <v>45954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272</v>
      </c>
      <c r="BD202" s="56">
        <v>222.85642500000006</v>
      </c>
    </row>
    <row r="203" spans="1:56" ht="27.75" customHeight="1" x14ac:dyDescent="0.45">
      <c r="A203" s="3">
        <v>45916</v>
      </c>
      <c r="B203" s="14" t="s">
        <v>597</v>
      </c>
      <c r="C203" s="9" t="s">
        <v>270</v>
      </c>
      <c r="D203" s="13" t="s">
        <v>584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110</v>
      </c>
      <c r="T203" s="12">
        <v>45959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271</v>
      </c>
      <c r="AA203" s="8">
        <v>2828.9250000000002</v>
      </c>
      <c r="AB203" s="8">
        <v>0</v>
      </c>
      <c r="AC203" s="8">
        <v>2828.9250000000002</v>
      </c>
      <c r="AD203" s="8">
        <v>0</v>
      </c>
      <c r="AE203" s="8">
        <v>0</v>
      </c>
      <c r="AF203" s="8">
        <v>0</v>
      </c>
      <c r="AG203" s="1" t="s">
        <v>116</v>
      </c>
      <c r="AH203" s="1" t="s">
        <v>74</v>
      </c>
      <c r="AI203" s="1">
        <v>2</v>
      </c>
      <c r="AJ203" s="3">
        <v>45959</v>
      </c>
      <c r="AK203" s="3">
        <v>0</v>
      </c>
      <c r="AL203" s="3">
        <v>45950</v>
      </c>
      <c r="AM203" s="3">
        <v>45957</v>
      </c>
      <c r="AN203" s="3">
        <v>45958</v>
      </c>
      <c r="AO203" s="3">
        <v>45958</v>
      </c>
      <c r="AP203" s="3">
        <v>45954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272</v>
      </c>
      <c r="BD203" s="56">
        <v>222.85642500000006</v>
      </c>
    </row>
    <row r="204" spans="1:56" ht="27.75" customHeight="1" x14ac:dyDescent="0.45">
      <c r="A204" s="3">
        <v>45916</v>
      </c>
      <c r="B204" s="14" t="s">
        <v>597</v>
      </c>
      <c r="C204" s="9" t="s">
        <v>270</v>
      </c>
      <c r="D204" s="13" t="s">
        <v>585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110</v>
      </c>
      <c r="T204" s="12">
        <v>45959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271</v>
      </c>
      <c r="AA204" s="8">
        <v>10756.900000000001</v>
      </c>
      <c r="AB204" s="8">
        <v>0</v>
      </c>
      <c r="AC204" s="8">
        <v>10756.900000000001</v>
      </c>
      <c r="AD204" s="8">
        <v>0</v>
      </c>
      <c r="AE204" s="8">
        <v>0</v>
      </c>
      <c r="AF204" s="8">
        <v>0</v>
      </c>
      <c r="AG204" s="1" t="s">
        <v>116</v>
      </c>
      <c r="AH204" s="1" t="s">
        <v>74</v>
      </c>
      <c r="AI204" s="1">
        <v>2</v>
      </c>
      <c r="AJ204" s="3">
        <v>45959</v>
      </c>
      <c r="AK204" s="3">
        <v>0</v>
      </c>
      <c r="AL204" s="3">
        <v>45950</v>
      </c>
      <c r="AM204" s="3">
        <v>45957</v>
      </c>
      <c r="AN204" s="3">
        <v>45958</v>
      </c>
      <c r="AO204" s="3">
        <v>45958</v>
      </c>
      <c r="AP204" s="3">
        <v>45954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272</v>
      </c>
      <c r="BD204" s="56">
        <v>847.40467777777781</v>
      </c>
    </row>
    <row r="205" spans="1:56" ht="27.75" customHeight="1" x14ac:dyDescent="0.45">
      <c r="A205" s="3">
        <v>45916</v>
      </c>
      <c r="B205" s="14" t="s">
        <v>597</v>
      </c>
      <c r="C205" s="9" t="s">
        <v>270</v>
      </c>
      <c r="D205" s="13">
        <v>935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110</v>
      </c>
      <c r="T205" s="12">
        <v>45960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271</v>
      </c>
      <c r="AA205" s="8">
        <v>10756.900000000001</v>
      </c>
      <c r="AB205" s="8">
        <v>0</v>
      </c>
      <c r="AC205" s="8">
        <v>10756.900000000001</v>
      </c>
      <c r="AD205" s="8">
        <v>0</v>
      </c>
      <c r="AE205" s="8">
        <v>0</v>
      </c>
      <c r="AF205" s="8">
        <v>0</v>
      </c>
      <c r="AG205" s="1" t="s">
        <v>116</v>
      </c>
      <c r="AH205" s="1" t="s">
        <v>74</v>
      </c>
      <c r="AI205" s="1">
        <v>2</v>
      </c>
      <c r="AJ205" s="3">
        <v>45960</v>
      </c>
      <c r="AK205" s="3">
        <v>0</v>
      </c>
      <c r="AL205" s="3">
        <v>45951</v>
      </c>
      <c r="AM205" s="3">
        <v>45958</v>
      </c>
      <c r="AN205" s="3">
        <v>45959</v>
      </c>
      <c r="AO205" s="3">
        <v>45959</v>
      </c>
      <c r="AP205" s="3">
        <v>45955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272</v>
      </c>
      <c r="BD205" s="56">
        <v>847.40467777777781</v>
      </c>
    </row>
    <row r="206" spans="1:56" ht="27.75" customHeight="1" x14ac:dyDescent="0.45">
      <c r="A206" s="3">
        <v>45916</v>
      </c>
      <c r="B206" s="14" t="s">
        <v>597</v>
      </c>
      <c r="C206" s="9" t="s">
        <v>270</v>
      </c>
      <c r="D206" s="13" t="s">
        <v>587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110</v>
      </c>
      <c r="T206" s="12">
        <v>45960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271</v>
      </c>
      <c r="AA206" s="8">
        <v>5378.4500000000007</v>
      </c>
      <c r="AB206" s="8">
        <v>0</v>
      </c>
      <c r="AC206" s="8">
        <v>5378.4500000000007</v>
      </c>
      <c r="AD206" s="8">
        <v>0</v>
      </c>
      <c r="AE206" s="8">
        <v>0</v>
      </c>
      <c r="AF206" s="8">
        <v>0</v>
      </c>
      <c r="AG206" s="1" t="s">
        <v>116</v>
      </c>
      <c r="AH206" s="1" t="s">
        <v>74</v>
      </c>
      <c r="AI206" s="1">
        <v>2</v>
      </c>
      <c r="AJ206" s="3">
        <v>45960</v>
      </c>
      <c r="AK206" s="3">
        <v>0</v>
      </c>
      <c r="AL206" s="3">
        <v>45951</v>
      </c>
      <c r="AM206" s="3">
        <v>45958</v>
      </c>
      <c r="AN206" s="3">
        <v>45959</v>
      </c>
      <c r="AO206" s="3">
        <v>45959</v>
      </c>
      <c r="AP206" s="3">
        <v>45955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272</v>
      </c>
      <c r="BD206" s="56">
        <v>423.7023388888889</v>
      </c>
    </row>
    <row r="207" spans="1:56" ht="27.75" customHeight="1" x14ac:dyDescent="0.45">
      <c r="A207" s="3">
        <v>45916</v>
      </c>
      <c r="B207" s="14" t="s">
        <v>597</v>
      </c>
      <c r="C207" s="9" t="s">
        <v>270</v>
      </c>
      <c r="D207" s="13" t="s">
        <v>586</v>
      </c>
      <c r="E207" s="9">
        <v>20</v>
      </c>
      <c r="F207" s="9">
        <v>38</v>
      </c>
      <c r="G207" s="9" t="s">
        <v>60</v>
      </c>
      <c r="H207" s="9">
        <v>0</v>
      </c>
      <c r="I207" s="9">
        <v>82</v>
      </c>
      <c r="J207" s="9" t="s">
        <v>78</v>
      </c>
      <c r="K207" s="9">
        <v>0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110</v>
      </c>
      <c r="T207" s="12">
        <v>45961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271</v>
      </c>
      <c r="AA207" s="8">
        <v>5518.15</v>
      </c>
      <c r="AB207" s="8">
        <v>0</v>
      </c>
      <c r="AC207" s="8">
        <v>5518.15</v>
      </c>
      <c r="AD207" s="8">
        <v>0</v>
      </c>
      <c r="AE207" s="8">
        <v>0</v>
      </c>
      <c r="AF207" s="8">
        <v>0</v>
      </c>
      <c r="AG207" s="1" t="s">
        <v>116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272</v>
      </c>
      <c r="BD207" s="56">
        <v>434.7075944444444</v>
      </c>
    </row>
    <row r="208" spans="1:56" ht="27.75" customHeight="1" x14ac:dyDescent="0.45">
      <c r="A208" s="3">
        <v>45916</v>
      </c>
      <c r="B208" s="14" t="s">
        <v>597</v>
      </c>
      <c r="C208" s="9" t="s">
        <v>270</v>
      </c>
      <c r="D208" s="13" t="s">
        <v>581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91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110</v>
      </c>
      <c r="T208" s="12">
        <v>45961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271</v>
      </c>
      <c r="AA208" s="8">
        <v>5657.85</v>
      </c>
      <c r="AB208" s="8">
        <v>0</v>
      </c>
      <c r="AC208" s="8">
        <v>5657.85</v>
      </c>
      <c r="AD208" s="8">
        <v>0</v>
      </c>
      <c r="AE208" s="8">
        <v>0</v>
      </c>
      <c r="AF208" s="8">
        <v>0</v>
      </c>
      <c r="AG208" s="1" t="s">
        <v>116</v>
      </c>
      <c r="AH208" s="1" t="s">
        <v>74</v>
      </c>
      <c r="AI208" s="1">
        <v>2</v>
      </c>
      <c r="AJ208" s="3">
        <v>45961</v>
      </c>
      <c r="AK208" s="3">
        <v>0</v>
      </c>
      <c r="AL208" s="3">
        <v>45952</v>
      </c>
      <c r="AM208" s="3">
        <v>45959</v>
      </c>
      <c r="AN208" s="3">
        <v>45960</v>
      </c>
      <c r="AO208" s="3">
        <v>45960</v>
      </c>
      <c r="AP208" s="3">
        <v>45956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272</v>
      </c>
      <c r="BD208" s="56">
        <v>445.71285000000012</v>
      </c>
    </row>
    <row r="209" spans="1:56" ht="27.75" customHeight="1" x14ac:dyDescent="0.45">
      <c r="A209" s="3">
        <v>45916</v>
      </c>
      <c r="B209" s="14" t="s">
        <v>597</v>
      </c>
      <c r="C209" s="9" t="s">
        <v>270</v>
      </c>
      <c r="D209" s="13" t="s">
        <v>582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110</v>
      </c>
      <c r="T209" s="12">
        <v>45961</v>
      </c>
      <c r="U209" s="11">
        <v>7500</v>
      </c>
      <c r="V209" s="10">
        <v>0</v>
      </c>
      <c r="W209" s="10">
        <v>7500</v>
      </c>
      <c r="X209" s="10">
        <v>0</v>
      </c>
      <c r="Y209" s="10">
        <v>7875</v>
      </c>
      <c r="Z209" s="9" t="s">
        <v>271</v>
      </c>
      <c r="AA209" s="8">
        <v>8486.7750000000015</v>
      </c>
      <c r="AB209" s="8">
        <v>0</v>
      </c>
      <c r="AC209" s="8">
        <v>8486.7750000000015</v>
      </c>
      <c r="AD209" s="8">
        <v>0</v>
      </c>
      <c r="AE209" s="8">
        <v>0</v>
      </c>
      <c r="AF209" s="8">
        <v>0</v>
      </c>
      <c r="AG209" s="1" t="s">
        <v>116</v>
      </c>
      <c r="AH209" s="1" t="s">
        <v>74</v>
      </c>
      <c r="AI209" s="1">
        <v>2</v>
      </c>
      <c r="AJ209" s="3">
        <v>45961</v>
      </c>
      <c r="AK209" s="3">
        <v>0</v>
      </c>
      <c r="AL209" s="3">
        <v>45952</v>
      </c>
      <c r="AM209" s="3">
        <v>45959</v>
      </c>
      <c r="AN209" s="3">
        <v>45960</v>
      </c>
      <c r="AO209" s="3">
        <v>45960</v>
      </c>
      <c r="AP209" s="3">
        <v>45956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272</v>
      </c>
      <c r="BD209" s="56">
        <v>668.56927500000018</v>
      </c>
    </row>
    <row r="210" spans="1:56" ht="27.75" customHeight="1" x14ac:dyDescent="0.45">
      <c r="A210" s="3">
        <v>45916</v>
      </c>
      <c r="B210" s="14" t="s">
        <v>597</v>
      </c>
      <c r="C210" s="9" t="s">
        <v>270</v>
      </c>
      <c r="D210" s="13" t="s">
        <v>588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110</v>
      </c>
      <c r="T210" s="12">
        <v>45961</v>
      </c>
      <c r="U210" s="11">
        <v>2500</v>
      </c>
      <c r="V210" s="10">
        <v>0</v>
      </c>
      <c r="W210" s="10">
        <v>2500</v>
      </c>
      <c r="X210" s="10">
        <v>0</v>
      </c>
      <c r="Y210" s="10">
        <v>2625</v>
      </c>
      <c r="Z210" s="9" t="s">
        <v>271</v>
      </c>
      <c r="AA210" s="8">
        <v>2828.9250000000002</v>
      </c>
      <c r="AB210" s="8">
        <v>0</v>
      </c>
      <c r="AC210" s="8">
        <v>2828.9250000000002</v>
      </c>
      <c r="AD210" s="8">
        <v>0</v>
      </c>
      <c r="AE210" s="8">
        <v>0</v>
      </c>
      <c r="AF210" s="8">
        <v>0</v>
      </c>
      <c r="AG210" s="1" t="s">
        <v>61</v>
      </c>
      <c r="AH210" s="1" t="s">
        <v>74</v>
      </c>
      <c r="AI210" s="1">
        <v>2</v>
      </c>
      <c r="AJ210" s="3">
        <v>45961</v>
      </c>
      <c r="AK210" s="3">
        <v>0</v>
      </c>
      <c r="AL210" s="3">
        <v>45952</v>
      </c>
      <c r="AM210" s="3">
        <v>45959</v>
      </c>
      <c r="AN210" s="3">
        <v>45960</v>
      </c>
      <c r="AO210" s="3">
        <v>45960</v>
      </c>
      <c r="AP210" s="3">
        <v>45956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272</v>
      </c>
      <c r="BD210" s="56">
        <v>222.85642500000006</v>
      </c>
    </row>
    <row r="211" spans="1:56" ht="27.75" customHeight="1" x14ac:dyDescent="0.45">
      <c r="A211" s="3">
        <v>45916</v>
      </c>
      <c r="B211" s="14" t="s">
        <v>597</v>
      </c>
      <c r="C211" s="9" t="s">
        <v>270</v>
      </c>
      <c r="D211" s="13" t="s">
        <v>585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78</v>
      </c>
      <c r="K211" s="9">
        <v>0</v>
      </c>
      <c r="L211" s="9" t="s">
        <v>91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110</v>
      </c>
      <c r="T211" s="12">
        <v>45961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271</v>
      </c>
      <c r="AA211" s="8">
        <v>5378.4500000000007</v>
      </c>
      <c r="AB211" s="8">
        <v>0</v>
      </c>
      <c r="AC211" s="8">
        <v>5378.4500000000007</v>
      </c>
      <c r="AD211" s="8">
        <v>0</v>
      </c>
      <c r="AE211" s="8">
        <v>0</v>
      </c>
      <c r="AF211" s="8">
        <v>0</v>
      </c>
      <c r="AG211" s="1" t="s">
        <v>115</v>
      </c>
      <c r="AH211" s="1" t="s">
        <v>74</v>
      </c>
      <c r="AI211" s="1">
        <v>2</v>
      </c>
      <c r="AJ211" s="3">
        <v>45961</v>
      </c>
      <c r="AK211" s="3">
        <v>0</v>
      </c>
      <c r="AL211" s="3">
        <v>45952</v>
      </c>
      <c r="AM211" s="3">
        <v>45959</v>
      </c>
      <c r="AN211" s="3">
        <v>45960</v>
      </c>
      <c r="AO211" s="3">
        <v>45960</v>
      </c>
      <c r="AP211" s="3">
        <v>45956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272</v>
      </c>
      <c r="BD211" s="56">
        <v>423.7023388888889</v>
      </c>
    </row>
    <row r="212" spans="1:56" ht="27.75" customHeight="1" x14ac:dyDescent="0.45">
      <c r="A212" s="3">
        <v>45916</v>
      </c>
      <c r="B212" s="14" t="s">
        <v>597</v>
      </c>
      <c r="C212" s="9" t="s">
        <v>270</v>
      </c>
      <c r="D212" s="13" t="s">
        <v>583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110</v>
      </c>
      <c r="T212" s="12">
        <v>45961</v>
      </c>
      <c r="U212" s="11">
        <v>2500</v>
      </c>
      <c r="V212" s="10">
        <v>0</v>
      </c>
      <c r="W212" s="10">
        <v>2500</v>
      </c>
      <c r="X212" s="10">
        <v>0</v>
      </c>
      <c r="Y212" s="10">
        <v>2625</v>
      </c>
      <c r="Z212" s="9" t="s">
        <v>271</v>
      </c>
      <c r="AA212" s="8">
        <v>2689.2250000000004</v>
      </c>
      <c r="AB212" s="8">
        <v>0</v>
      </c>
      <c r="AC212" s="8">
        <v>2689.2250000000004</v>
      </c>
      <c r="AD212" s="8">
        <v>0</v>
      </c>
      <c r="AE212" s="8">
        <v>0</v>
      </c>
      <c r="AF212" s="8">
        <v>0</v>
      </c>
      <c r="AG212" s="1" t="s">
        <v>115</v>
      </c>
      <c r="AH212" s="1" t="s">
        <v>74</v>
      </c>
      <c r="AI212" s="1">
        <v>2</v>
      </c>
      <c r="AJ212" s="3">
        <v>45961</v>
      </c>
      <c r="AK212" s="3">
        <v>0</v>
      </c>
      <c r="AL212" s="3">
        <v>45952</v>
      </c>
      <c r="AM212" s="3">
        <v>45959</v>
      </c>
      <c r="AN212" s="3">
        <v>45960</v>
      </c>
      <c r="AO212" s="3">
        <v>45960</v>
      </c>
      <c r="AP212" s="3">
        <v>45956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272</v>
      </c>
      <c r="BD212" s="56">
        <v>211.85116944444445</v>
      </c>
    </row>
    <row r="213" spans="1:56" ht="27.75" customHeight="1" x14ac:dyDescent="0.45">
      <c r="A213" s="3" t="s">
        <v>135</v>
      </c>
      <c r="B213" s="14" t="s">
        <v>135</v>
      </c>
      <c r="C213" s="9" t="s">
        <v>270</v>
      </c>
      <c r="D213" s="13" t="s">
        <v>61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110</v>
      </c>
      <c r="T213" s="12" t="s">
        <v>63</v>
      </c>
      <c r="U213" s="11">
        <v>1267500</v>
      </c>
      <c r="V213" s="10">
        <v>0</v>
      </c>
      <c r="W213" s="10">
        <v>1267500</v>
      </c>
      <c r="X213" s="10">
        <v>0</v>
      </c>
      <c r="Y213" s="10">
        <v>1330875</v>
      </c>
      <c r="Z213" s="9" t="s">
        <v>271</v>
      </c>
      <c r="AA213" s="8">
        <v>1434264.9750000001</v>
      </c>
      <c r="AB213" s="8">
        <v>0</v>
      </c>
      <c r="AC213" s="8">
        <v>1434264.9750000001</v>
      </c>
      <c r="AD213" s="8">
        <v>0</v>
      </c>
      <c r="AE213" s="8">
        <v>0</v>
      </c>
      <c r="AF213" s="8">
        <v>0</v>
      </c>
      <c r="AG213" s="1" t="s">
        <v>117</v>
      </c>
      <c r="AH213" s="1" t="s">
        <v>74</v>
      </c>
      <c r="AI213" s="1">
        <v>2</v>
      </c>
      <c r="AJ213" s="3" t="s">
        <v>63</v>
      </c>
      <c r="AK213" s="3">
        <v>0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272</v>
      </c>
      <c r="BD213" s="56">
        <v>112988.20747500002</v>
      </c>
    </row>
    <row r="214" spans="1:56" ht="27.7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20</v>
      </c>
      <c r="F214" s="9">
        <v>38</v>
      </c>
      <c r="G214" s="9">
        <v>0</v>
      </c>
      <c r="H214" s="9">
        <v>0</v>
      </c>
      <c r="I214" s="9">
        <v>82</v>
      </c>
      <c r="J214" s="9" t="s">
        <v>78</v>
      </c>
      <c r="K214" s="9">
        <v>2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271</v>
      </c>
      <c r="AA214" s="8">
        <v>1803806.4000000001</v>
      </c>
      <c r="AB214" s="8">
        <v>88427.525000000009</v>
      </c>
      <c r="AC214" s="8">
        <v>1715378.875</v>
      </c>
      <c r="AD214" s="8">
        <v>0</v>
      </c>
      <c r="AE214" s="8">
        <v>0</v>
      </c>
      <c r="AF214" s="8" t="s">
        <v>58</v>
      </c>
      <c r="AG214" s="1" t="s">
        <v>115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273</v>
      </c>
      <c r="BD214" s="56">
        <v>0</v>
      </c>
    </row>
    <row r="215" spans="1:56" ht="27.75" customHeight="1" x14ac:dyDescent="0.45">
      <c r="A215" s="3">
        <v>45887</v>
      </c>
      <c r="B215" s="14" t="s">
        <v>348</v>
      </c>
      <c r="C215" s="9" t="s">
        <v>139</v>
      </c>
      <c r="D215" s="13" t="s">
        <v>268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196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>
        <v>45926</v>
      </c>
      <c r="U215" s="11">
        <v>1360</v>
      </c>
      <c r="V215" s="10">
        <v>0</v>
      </c>
      <c r="W215" s="10">
        <v>1360</v>
      </c>
      <c r="X215" s="10">
        <v>20056</v>
      </c>
      <c r="Y215" s="10">
        <v>0</v>
      </c>
      <c r="Z215" s="9" t="s">
        <v>81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 t="s">
        <v>210</v>
      </c>
      <c r="AG215" s="1" t="s">
        <v>116</v>
      </c>
      <c r="AH215" s="1" t="s">
        <v>74</v>
      </c>
      <c r="AI215" s="1">
        <v>2</v>
      </c>
      <c r="AJ215" s="3">
        <v>45926</v>
      </c>
      <c r="AK215" s="3">
        <v>0</v>
      </c>
      <c r="AL215" s="3">
        <v>45917</v>
      </c>
      <c r="AM215" s="3">
        <v>45924</v>
      </c>
      <c r="AN215" s="3">
        <v>45925</v>
      </c>
      <c r="AO215" s="3">
        <v>45925</v>
      </c>
      <c r="AP215" s="3">
        <v>45921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334</v>
      </c>
      <c r="AZ215" s="2">
        <v>0</v>
      </c>
      <c r="BA215" s="2">
        <v>0</v>
      </c>
      <c r="BB215" s="2">
        <v>0</v>
      </c>
      <c r="BC215" s="1" t="s">
        <v>102</v>
      </c>
      <c r="BD215" s="56">
        <v>0</v>
      </c>
    </row>
    <row r="216" spans="1:56" ht="27.75" customHeight="1" x14ac:dyDescent="0.45">
      <c r="A216" s="3">
        <v>45912</v>
      </c>
      <c r="B216" s="14" t="s">
        <v>547</v>
      </c>
      <c r="C216" s="9" t="s">
        <v>73</v>
      </c>
      <c r="D216" s="13" t="s">
        <v>548</v>
      </c>
      <c r="E216" s="9">
        <v>20</v>
      </c>
      <c r="F216" s="9">
        <v>32</v>
      </c>
      <c r="G216" s="9" t="s">
        <v>60</v>
      </c>
      <c r="H216" s="9">
        <v>0</v>
      </c>
      <c r="I216" s="9">
        <v>72</v>
      </c>
      <c r="J216" s="9" t="s">
        <v>78</v>
      </c>
      <c r="K216" s="9">
        <v>5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141</v>
      </c>
      <c r="T216" s="12">
        <v>45927</v>
      </c>
      <c r="U216" s="11">
        <v>5000</v>
      </c>
      <c r="V216" s="10">
        <v>5000</v>
      </c>
      <c r="W216" s="10">
        <v>0</v>
      </c>
      <c r="X216" s="10">
        <v>5423</v>
      </c>
      <c r="Y216" s="10">
        <v>0</v>
      </c>
      <c r="Z216" s="9" t="s">
        <v>81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116</v>
      </c>
      <c r="AH216" s="1" t="s">
        <v>74</v>
      </c>
      <c r="AI216" s="1">
        <v>2</v>
      </c>
      <c r="AJ216" s="3">
        <v>45927</v>
      </c>
      <c r="AK216" s="3">
        <v>0</v>
      </c>
      <c r="AL216" s="3">
        <v>45918</v>
      </c>
      <c r="AM216" s="3">
        <v>45925</v>
      </c>
      <c r="AN216" s="3">
        <v>45926</v>
      </c>
      <c r="AO216" s="3">
        <v>45926</v>
      </c>
      <c r="AP216" s="3">
        <v>45922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427</v>
      </c>
      <c r="AZ216" s="2">
        <v>0</v>
      </c>
      <c r="BA216" s="2">
        <v>0</v>
      </c>
      <c r="BB216" s="2">
        <v>0</v>
      </c>
      <c r="BC216" s="1" t="s">
        <v>102</v>
      </c>
      <c r="BD216" s="56">
        <v>0</v>
      </c>
    </row>
    <row r="217" spans="1:56" ht="27.75" customHeight="1" x14ac:dyDescent="0.45">
      <c r="A217" s="3">
        <v>45919</v>
      </c>
      <c r="B217" s="14" t="s">
        <v>635</v>
      </c>
      <c r="C217" s="9" t="s">
        <v>139</v>
      </c>
      <c r="D217" s="13" t="s">
        <v>367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196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108</v>
      </c>
      <c r="T217" s="12">
        <v>45930</v>
      </c>
      <c r="U217" s="11">
        <v>20000</v>
      </c>
      <c r="V217" s="10">
        <v>5000</v>
      </c>
      <c r="W217" s="10">
        <v>15000</v>
      </c>
      <c r="X217" s="10">
        <v>7348</v>
      </c>
      <c r="Y217" s="10">
        <v>13284.6</v>
      </c>
      <c r="Z217" s="9" t="s">
        <v>81</v>
      </c>
      <c r="AA217" s="8">
        <v>13918.939650000002</v>
      </c>
      <c r="AB217" s="8">
        <v>13918.939650000002</v>
      </c>
      <c r="AC217" s="8">
        <v>0</v>
      </c>
      <c r="AD217" s="8">
        <v>0</v>
      </c>
      <c r="AE217" s="8">
        <v>0</v>
      </c>
      <c r="AF217" s="8" t="s">
        <v>210</v>
      </c>
      <c r="AG217" s="1" t="s">
        <v>116</v>
      </c>
      <c r="AH217" s="1" t="s">
        <v>74</v>
      </c>
      <c r="AI217" s="1">
        <v>2</v>
      </c>
      <c r="AJ217" s="3">
        <v>45930</v>
      </c>
      <c r="AK217" s="3">
        <v>0</v>
      </c>
      <c r="AL217" s="3">
        <v>45921</v>
      </c>
      <c r="AM217" s="3">
        <v>45928</v>
      </c>
      <c r="AN217" s="3">
        <v>45929</v>
      </c>
      <c r="AO217" s="3">
        <v>45929</v>
      </c>
      <c r="AP217" s="3">
        <v>45925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602</v>
      </c>
      <c r="AZ217" s="2">
        <v>0</v>
      </c>
      <c r="BA217" s="2">
        <v>0</v>
      </c>
      <c r="BB217" s="2">
        <v>0</v>
      </c>
      <c r="BC217" s="1" t="s">
        <v>102</v>
      </c>
      <c r="BD217" s="56">
        <v>0</v>
      </c>
    </row>
    <row r="218" spans="1:56" ht="27.75" customHeight="1" x14ac:dyDescent="0.45">
      <c r="A218" s="3">
        <v>45919</v>
      </c>
      <c r="B218" s="14" t="s">
        <v>636</v>
      </c>
      <c r="C218" s="9" t="s">
        <v>139</v>
      </c>
      <c r="D218" s="13" t="s">
        <v>605</v>
      </c>
      <c r="E218" s="9">
        <v>20</v>
      </c>
      <c r="F218" s="9">
        <v>36</v>
      </c>
      <c r="G218" s="9" t="s">
        <v>60</v>
      </c>
      <c r="H218" s="9">
        <v>0</v>
      </c>
      <c r="I218" s="9">
        <v>78</v>
      </c>
      <c r="J218" s="9" t="s">
        <v>57</v>
      </c>
      <c r="K218" s="9">
        <v>5</v>
      </c>
      <c r="L218" s="9" t="s">
        <v>196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108</v>
      </c>
      <c r="T218" s="12">
        <v>45930</v>
      </c>
      <c r="U218" s="11">
        <v>30000</v>
      </c>
      <c r="V218" s="10">
        <v>0</v>
      </c>
      <c r="W218" s="10">
        <v>30000</v>
      </c>
      <c r="X218" s="10">
        <v>0</v>
      </c>
      <c r="Y218" s="10">
        <v>31500</v>
      </c>
      <c r="Z218" s="9" t="s">
        <v>81</v>
      </c>
      <c r="AA218" s="8">
        <v>31432.500000000004</v>
      </c>
      <c r="AB218" s="8">
        <v>31432.500000000004</v>
      </c>
      <c r="AC218" s="8">
        <v>0</v>
      </c>
      <c r="AD218" s="8">
        <v>0</v>
      </c>
      <c r="AE218" s="8">
        <v>0</v>
      </c>
      <c r="AF218" s="8" t="s">
        <v>210</v>
      </c>
      <c r="AG218" s="1" t="s">
        <v>116</v>
      </c>
      <c r="AH218" s="1" t="s">
        <v>74</v>
      </c>
      <c r="AI218" s="1">
        <v>2</v>
      </c>
      <c r="AJ218" s="3">
        <v>45930</v>
      </c>
      <c r="AK218" s="3">
        <v>0</v>
      </c>
      <c r="AL218" s="3">
        <v>45921</v>
      </c>
      <c r="AM218" s="3">
        <v>45928</v>
      </c>
      <c r="AN218" s="3">
        <v>45929</v>
      </c>
      <c r="AO218" s="3">
        <v>45929</v>
      </c>
      <c r="AP218" s="3">
        <v>45925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 t="s">
        <v>606</v>
      </c>
      <c r="AZ218" s="2">
        <v>0</v>
      </c>
      <c r="BA218" s="2">
        <v>0</v>
      </c>
      <c r="BB218" s="2">
        <v>0</v>
      </c>
      <c r="BC218" s="1" t="s">
        <v>102</v>
      </c>
      <c r="BD218" s="56">
        <v>0</v>
      </c>
    </row>
    <row r="219" spans="1:56" ht="27.75" customHeight="1" x14ac:dyDescent="0.45">
      <c r="A219" s="3">
        <v>45919</v>
      </c>
      <c r="B219" s="14" t="s">
        <v>637</v>
      </c>
      <c r="C219" s="9" t="s">
        <v>139</v>
      </c>
      <c r="D219" s="13" t="s">
        <v>268</v>
      </c>
      <c r="E219" s="9">
        <v>20</v>
      </c>
      <c r="F219" s="9">
        <v>36</v>
      </c>
      <c r="G219" s="9" t="s">
        <v>60</v>
      </c>
      <c r="H219" s="9">
        <v>0</v>
      </c>
      <c r="I219" s="9">
        <v>78</v>
      </c>
      <c r="J219" s="9" t="s">
        <v>57</v>
      </c>
      <c r="K219" s="9">
        <v>5</v>
      </c>
      <c r="L219" s="9" t="s">
        <v>196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108</v>
      </c>
      <c r="T219" s="12">
        <v>45930</v>
      </c>
      <c r="U219" s="11">
        <v>30000</v>
      </c>
      <c r="V219" s="10">
        <v>0</v>
      </c>
      <c r="W219" s="10">
        <v>30000</v>
      </c>
      <c r="X219" s="10">
        <v>0</v>
      </c>
      <c r="Y219" s="10">
        <v>31500</v>
      </c>
      <c r="Z219" s="9" t="s">
        <v>81</v>
      </c>
      <c r="AA219" s="8">
        <v>31432.500000000004</v>
      </c>
      <c r="AB219" s="8">
        <v>31432.500000000004</v>
      </c>
      <c r="AC219" s="8">
        <v>0</v>
      </c>
      <c r="AD219" s="8">
        <v>0</v>
      </c>
      <c r="AE219" s="8">
        <v>0</v>
      </c>
      <c r="AF219" s="8" t="s">
        <v>210</v>
      </c>
      <c r="AG219" s="1" t="s">
        <v>116</v>
      </c>
      <c r="AH219" s="1" t="s">
        <v>74</v>
      </c>
      <c r="AI219" s="1">
        <v>2</v>
      </c>
      <c r="AJ219" s="3">
        <v>45930</v>
      </c>
      <c r="AK219" s="3">
        <v>0</v>
      </c>
      <c r="AL219" s="3">
        <v>45921</v>
      </c>
      <c r="AM219" s="3">
        <v>45928</v>
      </c>
      <c r="AN219" s="3">
        <v>45929</v>
      </c>
      <c r="AO219" s="3">
        <v>45929</v>
      </c>
      <c r="AP219" s="3">
        <v>45925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 t="s">
        <v>607</v>
      </c>
      <c r="AZ219" s="2">
        <v>0</v>
      </c>
      <c r="BA219" s="2">
        <v>0</v>
      </c>
      <c r="BB219" s="2">
        <v>0</v>
      </c>
      <c r="BC219" s="1" t="s">
        <v>102</v>
      </c>
      <c r="BD219" s="56">
        <v>0</v>
      </c>
    </row>
    <row r="220" spans="1:56" ht="27.75" customHeight="1" x14ac:dyDescent="0.45">
      <c r="A220" s="3">
        <v>45919</v>
      </c>
      <c r="B220" s="14" t="s">
        <v>636</v>
      </c>
      <c r="C220" s="9" t="s">
        <v>139</v>
      </c>
      <c r="D220" s="13" t="s">
        <v>605</v>
      </c>
      <c r="E220" s="9">
        <v>20</v>
      </c>
      <c r="F220" s="9">
        <v>36</v>
      </c>
      <c r="G220" s="9" t="s">
        <v>60</v>
      </c>
      <c r="H220" s="9">
        <v>0</v>
      </c>
      <c r="I220" s="9">
        <v>78</v>
      </c>
      <c r="J220" s="9" t="s">
        <v>57</v>
      </c>
      <c r="K220" s="9">
        <v>5</v>
      </c>
      <c r="L220" s="9" t="s">
        <v>196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108</v>
      </c>
      <c r="T220" s="12">
        <v>45938</v>
      </c>
      <c r="U220" s="11">
        <v>30000</v>
      </c>
      <c r="V220" s="10">
        <v>0</v>
      </c>
      <c r="W220" s="10">
        <v>30000</v>
      </c>
      <c r="X220" s="10">
        <v>0</v>
      </c>
      <c r="Y220" s="10">
        <v>31500</v>
      </c>
      <c r="Z220" s="9" t="s">
        <v>81</v>
      </c>
      <c r="AA220" s="8">
        <v>31432.500000000004</v>
      </c>
      <c r="AB220" s="8">
        <v>31432.500000000004</v>
      </c>
      <c r="AC220" s="8">
        <v>0</v>
      </c>
      <c r="AD220" s="8">
        <v>0</v>
      </c>
      <c r="AE220" s="8">
        <v>0</v>
      </c>
      <c r="AF220" s="8" t="s">
        <v>210</v>
      </c>
      <c r="AG220" s="1" t="s">
        <v>116</v>
      </c>
      <c r="AH220" s="1" t="s">
        <v>74</v>
      </c>
      <c r="AI220" s="1">
        <v>2</v>
      </c>
      <c r="AJ220" s="3">
        <v>45938</v>
      </c>
      <c r="AK220" s="3">
        <v>0</v>
      </c>
      <c r="AL220" s="3">
        <v>45929</v>
      </c>
      <c r="AM220" s="3">
        <v>45936</v>
      </c>
      <c r="AN220" s="3">
        <v>45937</v>
      </c>
      <c r="AO220" s="3">
        <v>45937</v>
      </c>
      <c r="AP220" s="3">
        <v>45933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 t="s">
        <v>606</v>
      </c>
      <c r="AZ220" s="2">
        <v>0</v>
      </c>
      <c r="BA220" s="2">
        <v>0</v>
      </c>
      <c r="BB220" s="2">
        <v>0</v>
      </c>
      <c r="BC220" s="1" t="s">
        <v>102</v>
      </c>
      <c r="BD220" s="56">
        <v>0</v>
      </c>
    </row>
    <row r="221" spans="1:56" ht="27.75" customHeight="1" x14ac:dyDescent="0.45">
      <c r="A221" s="3">
        <v>45919</v>
      </c>
      <c r="B221" s="14" t="s">
        <v>637</v>
      </c>
      <c r="C221" s="9" t="s">
        <v>139</v>
      </c>
      <c r="D221" s="13" t="s">
        <v>268</v>
      </c>
      <c r="E221" s="9">
        <v>20</v>
      </c>
      <c r="F221" s="9">
        <v>36</v>
      </c>
      <c r="G221" s="9" t="s">
        <v>60</v>
      </c>
      <c r="H221" s="9">
        <v>0</v>
      </c>
      <c r="I221" s="9">
        <v>78</v>
      </c>
      <c r="J221" s="9" t="s">
        <v>57</v>
      </c>
      <c r="K221" s="9">
        <v>5</v>
      </c>
      <c r="L221" s="9" t="s">
        <v>196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108</v>
      </c>
      <c r="T221" s="12">
        <v>45940</v>
      </c>
      <c r="U221" s="11">
        <v>30000</v>
      </c>
      <c r="V221" s="10">
        <v>0</v>
      </c>
      <c r="W221" s="10">
        <v>30000</v>
      </c>
      <c r="X221" s="10">
        <v>0</v>
      </c>
      <c r="Y221" s="10">
        <v>31500</v>
      </c>
      <c r="Z221" s="9" t="s">
        <v>81</v>
      </c>
      <c r="AA221" s="8">
        <v>31432.500000000004</v>
      </c>
      <c r="AB221" s="8">
        <v>31432.500000000004</v>
      </c>
      <c r="AC221" s="8">
        <v>0</v>
      </c>
      <c r="AD221" s="8">
        <v>0</v>
      </c>
      <c r="AE221" s="8">
        <v>0</v>
      </c>
      <c r="AF221" s="8" t="s">
        <v>210</v>
      </c>
      <c r="AG221" s="1" t="s">
        <v>116</v>
      </c>
      <c r="AH221" s="1" t="s">
        <v>74</v>
      </c>
      <c r="AI221" s="1">
        <v>2</v>
      </c>
      <c r="AJ221" s="3">
        <v>45940</v>
      </c>
      <c r="AK221" s="3">
        <v>0</v>
      </c>
      <c r="AL221" s="3">
        <v>45931</v>
      </c>
      <c r="AM221" s="3">
        <v>45938</v>
      </c>
      <c r="AN221" s="3">
        <v>45939</v>
      </c>
      <c r="AO221" s="3">
        <v>45939</v>
      </c>
      <c r="AP221" s="3">
        <v>45935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 t="s">
        <v>607</v>
      </c>
      <c r="AZ221" s="2">
        <v>0</v>
      </c>
      <c r="BA221" s="2">
        <v>0</v>
      </c>
      <c r="BB221" s="2">
        <v>0</v>
      </c>
      <c r="BC221" s="1" t="s">
        <v>102</v>
      </c>
      <c r="BD221" s="56">
        <v>0</v>
      </c>
    </row>
    <row r="222" spans="1:56" ht="27.75" customHeight="1" x14ac:dyDescent="0.45">
      <c r="A222" s="3">
        <v>45919</v>
      </c>
      <c r="B222" s="14" t="s">
        <v>636</v>
      </c>
      <c r="C222" s="9" t="s">
        <v>139</v>
      </c>
      <c r="D222" s="13" t="s">
        <v>605</v>
      </c>
      <c r="E222" s="9">
        <v>20</v>
      </c>
      <c r="F222" s="9">
        <v>36</v>
      </c>
      <c r="G222" s="9" t="s">
        <v>60</v>
      </c>
      <c r="H222" s="9">
        <v>0</v>
      </c>
      <c r="I222" s="9">
        <v>78</v>
      </c>
      <c r="J222" s="9" t="s">
        <v>57</v>
      </c>
      <c r="K222" s="9">
        <v>5</v>
      </c>
      <c r="L222" s="9" t="s">
        <v>196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108</v>
      </c>
      <c r="T222" s="12">
        <v>45945</v>
      </c>
      <c r="U222" s="11">
        <v>20000</v>
      </c>
      <c r="V222" s="10">
        <v>0</v>
      </c>
      <c r="W222" s="10">
        <v>20000</v>
      </c>
      <c r="X222" s="10">
        <v>0</v>
      </c>
      <c r="Y222" s="10">
        <v>21000</v>
      </c>
      <c r="Z222" s="9" t="s">
        <v>81</v>
      </c>
      <c r="AA222" s="8">
        <v>20955</v>
      </c>
      <c r="AB222" s="8">
        <v>5380</v>
      </c>
      <c r="AC222" s="8">
        <v>15575</v>
      </c>
      <c r="AD222" s="8">
        <v>0</v>
      </c>
      <c r="AE222" s="8">
        <v>0</v>
      </c>
      <c r="AF222" s="8" t="s">
        <v>210</v>
      </c>
      <c r="AG222" s="1" t="s">
        <v>116</v>
      </c>
      <c r="AH222" s="1" t="s">
        <v>74</v>
      </c>
      <c r="AI222" s="1">
        <v>2</v>
      </c>
      <c r="AJ222" s="3">
        <v>45945</v>
      </c>
      <c r="AK222" s="3">
        <v>0</v>
      </c>
      <c r="AL222" s="3">
        <v>45936</v>
      </c>
      <c r="AM222" s="3">
        <v>45943</v>
      </c>
      <c r="AN222" s="3">
        <v>45944</v>
      </c>
      <c r="AO222" s="3">
        <v>45944</v>
      </c>
      <c r="AP222" s="3">
        <v>45940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 t="s">
        <v>606</v>
      </c>
      <c r="AZ222" s="2">
        <v>0</v>
      </c>
      <c r="BA222" s="2">
        <v>0</v>
      </c>
      <c r="BB222" s="2">
        <v>0</v>
      </c>
      <c r="BC222" s="1" t="s">
        <v>102</v>
      </c>
      <c r="BD222" s="56">
        <v>1190.6222222222223</v>
      </c>
    </row>
    <row r="223" spans="1:56" ht="27.75" customHeight="1" x14ac:dyDescent="0.45">
      <c r="A223" s="3">
        <v>45919</v>
      </c>
      <c r="B223" s="14" t="s">
        <v>636</v>
      </c>
      <c r="C223" s="9" t="s">
        <v>139</v>
      </c>
      <c r="D223" s="13" t="s">
        <v>605</v>
      </c>
      <c r="E223" s="9">
        <v>20</v>
      </c>
      <c r="F223" s="9">
        <v>36</v>
      </c>
      <c r="G223" s="9" t="s">
        <v>60</v>
      </c>
      <c r="H223" s="9">
        <v>0</v>
      </c>
      <c r="I223" s="9">
        <v>78</v>
      </c>
      <c r="J223" s="9" t="s">
        <v>57</v>
      </c>
      <c r="K223" s="9">
        <v>5</v>
      </c>
      <c r="L223" s="9" t="s">
        <v>196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>
        <v>45952</v>
      </c>
      <c r="U223" s="11">
        <v>25709</v>
      </c>
      <c r="V223" s="10">
        <v>0</v>
      </c>
      <c r="W223" s="10">
        <v>25709</v>
      </c>
      <c r="X223" s="10">
        <v>0</v>
      </c>
      <c r="Y223" s="10">
        <v>26994.45</v>
      </c>
      <c r="Z223" s="9" t="s">
        <v>81</v>
      </c>
      <c r="AA223" s="8">
        <v>26936.604750000006</v>
      </c>
      <c r="AB223" s="8">
        <v>0</v>
      </c>
      <c r="AC223" s="8">
        <v>26936.604750000006</v>
      </c>
      <c r="AD223" s="8">
        <v>0</v>
      </c>
      <c r="AE223" s="8">
        <v>0</v>
      </c>
      <c r="AF223" s="8" t="s">
        <v>210</v>
      </c>
      <c r="AG223" s="1" t="s">
        <v>61</v>
      </c>
      <c r="AH223" s="1" t="s">
        <v>74</v>
      </c>
      <c r="AI223" s="1">
        <v>2</v>
      </c>
      <c r="AJ223" s="3">
        <v>45952</v>
      </c>
      <c r="AK223" s="3">
        <v>0</v>
      </c>
      <c r="AL223" s="3">
        <v>45943</v>
      </c>
      <c r="AM223" s="3">
        <v>45950</v>
      </c>
      <c r="AN223" s="3">
        <v>45951</v>
      </c>
      <c r="AO223" s="3">
        <v>45951</v>
      </c>
      <c r="AP223" s="3">
        <v>45947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 t="s">
        <v>606</v>
      </c>
      <c r="AZ223" s="2">
        <v>0</v>
      </c>
      <c r="BA223" s="2">
        <v>0</v>
      </c>
      <c r="BB223" s="2">
        <v>0</v>
      </c>
      <c r="BC223" s="1" t="s">
        <v>102</v>
      </c>
      <c r="BD223" s="56">
        <v>2059.1537853333339</v>
      </c>
    </row>
    <row r="224" spans="1:56" ht="27.75" customHeight="1" x14ac:dyDescent="0.45">
      <c r="A224" s="3">
        <v>45919</v>
      </c>
      <c r="B224" s="14" t="s">
        <v>637</v>
      </c>
      <c r="C224" s="9" t="s">
        <v>139</v>
      </c>
      <c r="D224" s="13" t="s">
        <v>268</v>
      </c>
      <c r="E224" s="9">
        <v>20</v>
      </c>
      <c r="F224" s="9">
        <v>36</v>
      </c>
      <c r="G224" s="9" t="s">
        <v>60</v>
      </c>
      <c r="H224" s="9">
        <v>0</v>
      </c>
      <c r="I224" s="9">
        <v>78</v>
      </c>
      <c r="J224" s="9" t="s">
        <v>57</v>
      </c>
      <c r="K224" s="9">
        <v>5</v>
      </c>
      <c r="L224" s="9" t="s">
        <v>196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108</v>
      </c>
      <c r="T224" s="12">
        <v>45947</v>
      </c>
      <c r="U224" s="11">
        <v>30000</v>
      </c>
      <c r="V224" s="10">
        <v>0</v>
      </c>
      <c r="W224" s="10">
        <v>30000</v>
      </c>
      <c r="X224" s="10">
        <v>0</v>
      </c>
      <c r="Y224" s="10">
        <v>31500</v>
      </c>
      <c r="Z224" s="9" t="s">
        <v>81</v>
      </c>
      <c r="AA224" s="8">
        <v>31432.500000000004</v>
      </c>
      <c r="AB224" s="8">
        <v>0</v>
      </c>
      <c r="AC224" s="8">
        <v>31432.500000000004</v>
      </c>
      <c r="AD224" s="8">
        <v>0</v>
      </c>
      <c r="AE224" s="8">
        <v>0</v>
      </c>
      <c r="AF224" s="8" t="s">
        <v>210</v>
      </c>
      <c r="AG224" s="1" t="s">
        <v>115</v>
      </c>
      <c r="AH224" s="1" t="s">
        <v>74</v>
      </c>
      <c r="AI224" s="1">
        <v>2</v>
      </c>
      <c r="AJ224" s="3">
        <v>45947</v>
      </c>
      <c r="AK224" s="3">
        <v>0</v>
      </c>
      <c r="AL224" s="3">
        <v>45938</v>
      </c>
      <c r="AM224" s="3">
        <v>45945</v>
      </c>
      <c r="AN224" s="3">
        <v>45946</v>
      </c>
      <c r="AO224" s="3">
        <v>45946</v>
      </c>
      <c r="AP224" s="3">
        <v>45942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 t="s">
        <v>607</v>
      </c>
      <c r="AZ224" s="2">
        <v>0</v>
      </c>
      <c r="BA224" s="2">
        <v>0</v>
      </c>
      <c r="BB224" s="2">
        <v>0</v>
      </c>
      <c r="BC224" s="1" t="s">
        <v>102</v>
      </c>
      <c r="BD224" s="56">
        <v>2402.84</v>
      </c>
    </row>
    <row r="225" spans="1:56" ht="27.75" customHeight="1" x14ac:dyDescent="0.45">
      <c r="A225" s="3">
        <v>45919</v>
      </c>
      <c r="B225" s="14" t="s">
        <v>637</v>
      </c>
      <c r="C225" s="9" t="s">
        <v>139</v>
      </c>
      <c r="D225" s="13" t="s">
        <v>268</v>
      </c>
      <c r="E225" s="9">
        <v>20</v>
      </c>
      <c r="F225" s="9">
        <v>36</v>
      </c>
      <c r="G225" s="9" t="s">
        <v>60</v>
      </c>
      <c r="H225" s="9">
        <v>0</v>
      </c>
      <c r="I225" s="9">
        <v>78</v>
      </c>
      <c r="J225" s="9" t="s">
        <v>57</v>
      </c>
      <c r="K225" s="9">
        <v>5</v>
      </c>
      <c r="L225" s="9" t="s">
        <v>196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108</v>
      </c>
      <c r="T225" s="12">
        <v>45954</v>
      </c>
      <c r="U225" s="11">
        <v>24654</v>
      </c>
      <c r="V225" s="10">
        <v>0</v>
      </c>
      <c r="W225" s="10">
        <v>24654</v>
      </c>
      <c r="X225" s="10">
        <v>0</v>
      </c>
      <c r="Y225" s="10">
        <v>25886.7</v>
      </c>
      <c r="Z225" s="9" t="s">
        <v>81</v>
      </c>
      <c r="AA225" s="8">
        <v>25831.228500000005</v>
      </c>
      <c r="AB225" s="8">
        <v>0</v>
      </c>
      <c r="AC225" s="8">
        <v>25831.228500000005</v>
      </c>
      <c r="AD225" s="8">
        <v>0</v>
      </c>
      <c r="AE225" s="8">
        <v>0</v>
      </c>
      <c r="AF225" s="8" t="s">
        <v>210</v>
      </c>
      <c r="AG225" s="1" t="s">
        <v>115</v>
      </c>
      <c r="AH225" s="1" t="s">
        <v>74</v>
      </c>
      <c r="AI225" s="1">
        <v>2</v>
      </c>
      <c r="AJ225" s="3">
        <v>45954</v>
      </c>
      <c r="AK225" s="3">
        <v>0</v>
      </c>
      <c r="AL225" s="3">
        <v>45945</v>
      </c>
      <c r="AM225" s="3">
        <v>45952</v>
      </c>
      <c r="AN225" s="3">
        <v>45953</v>
      </c>
      <c r="AO225" s="3">
        <v>45953</v>
      </c>
      <c r="AP225" s="3">
        <v>45949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 t="s">
        <v>607</v>
      </c>
      <c r="AZ225" s="2">
        <v>0</v>
      </c>
      <c r="BA225" s="2">
        <v>0</v>
      </c>
      <c r="BB225" s="2">
        <v>0</v>
      </c>
      <c r="BC225" s="1" t="s">
        <v>102</v>
      </c>
      <c r="BD225" s="56">
        <v>1974.6539120000002</v>
      </c>
    </row>
    <row r="226" spans="1:56" ht="27.75" customHeight="1" x14ac:dyDescent="0.45">
      <c r="A226" s="3" t="s">
        <v>135</v>
      </c>
      <c r="B226" s="14" t="s">
        <v>135</v>
      </c>
      <c r="C226" s="9" t="s">
        <v>139</v>
      </c>
      <c r="D226" s="13" t="s">
        <v>61</v>
      </c>
      <c r="E226" s="9">
        <v>20</v>
      </c>
      <c r="F226" s="9">
        <v>36</v>
      </c>
      <c r="G226" s="9" t="s">
        <v>60</v>
      </c>
      <c r="H226" s="9">
        <v>0</v>
      </c>
      <c r="I226" s="9">
        <v>78</v>
      </c>
      <c r="J226" s="9" t="s">
        <v>57</v>
      </c>
      <c r="K226" s="9">
        <v>5</v>
      </c>
      <c r="L226" s="9" t="s">
        <v>196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108</v>
      </c>
      <c r="T226" s="12">
        <v>45961</v>
      </c>
      <c r="U226" s="11">
        <v>290000</v>
      </c>
      <c r="V226" s="10">
        <v>0</v>
      </c>
      <c r="W226" s="10">
        <v>290000</v>
      </c>
      <c r="X226" s="10">
        <v>0</v>
      </c>
      <c r="Y226" s="10">
        <v>304500</v>
      </c>
      <c r="Z226" s="9" t="s">
        <v>81</v>
      </c>
      <c r="AA226" s="8">
        <v>303847.5</v>
      </c>
      <c r="AB226" s="8">
        <v>0</v>
      </c>
      <c r="AC226" s="8">
        <v>303847.5</v>
      </c>
      <c r="AD226" s="8">
        <v>0</v>
      </c>
      <c r="AE226" s="8">
        <v>0</v>
      </c>
      <c r="AF226" s="8" t="s">
        <v>210</v>
      </c>
      <c r="AG226" s="1" t="s">
        <v>115</v>
      </c>
      <c r="AH226" s="1" t="s">
        <v>74</v>
      </c>
      <c r="AI226" s="1">
        <v>2</v>
      </c>
      <c r="AJ226" s="3">
        <v>45961</v>
      </c>
      <c r="AK226" s="3">
        <v>0</v>
      </c>
      <c r="AL226" s="3">
        <v>45952</v>
      </c>
      <c r="AM226" s="3">
        <v>45959</v>
      </c>
      <c r="AN226" s="3">
        <v>45960</v>
      </c>
      <c r="AO226" s="3">
        <v>45960</v>
      </c>
      <c r="AP226" s="3">
        <v>45956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102</v>
      </c>
      <c r="BD226" s="56">
        <v>23227.453333333331</v>
      </c>
    </row>
    <row r="227" spans="1:56" ht="27.7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20</v>
      </c>
      <c r="F227" s="9">
        <v>37</v>
      </c>
      <c r="G227" s="9">
        <v>0</v>
      </c>
      <c r="H227" s="9">
        <v>0</v>
      </c>
      <c r="I227" s="9">
        <v>80</v>
      </c>
      <c r="J227" s="9" t="s">
        <v>57</v>
      </c>
      <c r="K227" s="9">
        <v>3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81</v>
      </c>
      <c r="AA227" s="8">
        <v>548651.77289999998</v>
      </c>
      <c r="AB227" s="8">
        <v>145028.93965000001</v>
      </c>
      <c r="AC227" s="8">
        <v>403622.83325000003</v>
      </c>
      <c r="AD227" s="8">
        <v>0</v>
      </c>
      <c r="AE227" s="8">
        <v>0</v>
      </c>
      <c r="AF227" s="8" t="s">
        <v>58</v>
      </c>
      <c r="AG227" s="1" t="s">
        <v>115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102</v>
      </c>
      <c r="BD227" s="56">
        <v>0</v>
      </c>
    </row>
    <row r="228" spans="1:56" ht="27.75" customHeight="1" x14ac:dyDescent="0.45">
      <c r="A228" s="3">
        <v>45919</v>
      </c>
      <c r="B228" s="14" t="s">
        <v>628</v>
      </c>
      <c r="C228" s="9" t="s">
        <v>495</v>
      </c>
      <c r="D228" s="13" t="s">
        <v>59</v>
      </c>
      <c r="E228" s="9">
        <v>21</v>
      </c>
      <c r="F228" s="9">
        <v>38</v>
      </c>
      <c r="G228" s="9" t="s">
        <v>60</v>
      </c>
      <c r="H228" s="9">
        <v>0</v>
      </c>
      <c r="I228" s="9">
        <v>69</v>
      </c>
      <c r="J228" s="9" t="s">
        <v>57</v>
      </c>
      <c r="K228" s="9">
        <v>5</v>
      </c>
      <c r="L228" s="9" t="s">
        <v>92</v>
      </c>
      <c r="M228" s="10">
        <v>22</v>
      </c>
      <c r="N228" s="9">
        <v>41</v>
      </c>
      <c r="O228" s="9">
        <v>40</v>
      </c>
      <c r="P228" s="10">
        <v>333.79752595199994</v>
      </c>
      <c r="Q228" s="10">
        <v>0</v>
      </c>
      <c r="R228" s="10">
        <v>333.79752595199994</v>
      </c>
      <c r="S228" s="9" t="s">
        <v>71</v>
      </c>
      <c r="T228" s="12">
        <v>45924</v>
      </c>
      <c r="U228" s="11">
        <v>15000</v>
      </c>
      <c r="V228" s="10">
        <v>0</v>
      </c>
      <c r="W228" s="10">
        <v>15000</v>
      </c>
      <c r="X228" s="10">
        <v>0</v>
      </c>
      <c r="Y228" s="10">
        <v>0</v>
      </c>
      <c r="Z228" s="9" t="s">
        <v>120</v>
      </c>
      <c r="AA228" s="8">
        <v>16554.45</v>
      </c>
      <c r="AB228" s="8">
        <v>16554.45</v>
      </c>
      <c r="AC228" s="8">
        <v>0</v>
      </c>
      <c r="AD228" s="8">
        <v>0</v>
      </c>
      <c r="AE228" s="8">
        <v>0</v>
      </c>
      <c r="AF228" s="8">
        <v>0</v>
      </c>
      <c r="AG228" s="1" t="s">
        <v>115</v>
      </c>
      <c r="AH228" s="1" t="s">
        <v>312</v>
      </c>
      <c r="AI228" s="1">
        <v>2</v>
      </c>
      <c r="AJ228" s="3">
        <v>45924</v>
      </c>
      <c r="AK228" s="3">
        <v>0</v>
      </c>
      <c r="AL228" s="3">
        <v>0</v>
      </c>
      <c r="AM228" s="3">
        <v>0</v>
      </c>
      <c r="AN228" s="3">
        <v>0</v>
      </c>
      <c r="AO228" s="3">
        <v>45922</v>
      </c>
      <c r="AP228" s="3">
        <v>45919</v>
      </c>
      <c r="AQ228" s="3">
        <v>45923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121</v>
      </c>
      <c r="BD228" s="56">
        <v>0</v>
      </c>
    </row>
    <row r="229" spans="1:56" ht="27.75" customHeight="1" x14ac:dyDescent="0.45">
      <c r="A229" s="3">
        <v>0</v>
      </c>
      <c r="B229" s="14">
        <v>0</v>
      </c>
      <c r="C229" s="9">
        <v>0</v>
      </c>
      <c r="D229" s="13">
        <v>0</v>
      </c>
      <c r="E229" s="9">
        <v>21</v>
      </c>
      <c r="F229" s="9">
        <v>37</v>
      </c>
      <c r="G229" s="9" t="s">
        <v>60</v>
      </c>
      <c r="H229" s="9">
        <v>0</v>
      </c>
      <c r="I229" s="9">
        <v>67</v>
      </c>
      <c r="J229" s="9" t="s">
        <v>57</v>
      </c>
      <c r="K229" s="9">
        <v>5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130</v>
      </c>
      <c r="AA229" s="8">
        <v>16554.45</v>
      </c>
      <c r="AB229" s="8">
        <v>16554.45</v>
      </c>
      <c r="AC229" s="8">
        <v>0</v>
      </c>
      <c r="AD229" s="8">
        <v>0</v>
      </c>
      <c r="AE229" s="8">
        <v>0</v>
      </c>
      <c r="AF229" s="8" t="s">
        <v>58</v>
      </c>
      <c r="AG229" s="1" t="s">
        <v>115</v>
      </c>
      <c r="AH229" s="1">
        <v>0</v>
      </c>
      <c r="AI229" s="1" t="s">
        <v>15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103</v>
      </c>
      <c r="BD229" s="56">
        <v>0</v>
      </c>
    </row>
    <row r="230" spans="1:56" ht="27.75" customHeight="1" x14ac:dyDescent="0.45">
      <c r="A230" s="3">
        <v>45915</v>
      </c>
      <c r="B230" s="14" t="s">
        <v>579</v>
      </c>
      <c r="C230" s="9" t="s">
        <v>280</v>
      </c>
      <c r="D230" s="13" t="s">
        <v>555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97</v>
      </c>
      <c r="J230" s="9" t="s">
        <v>57</v>
      </c>
      <c r="K230" s="9">
        <v>5</v>
      </c>
      <c r="L230" s="9" t="s">
        <v>91</v>
      </c>
      <c r="M230" s="10">
        <v>22</v>
      </c>
      <c r="N230" s="9">
        <v>40</v>
      </c>
      <c r="O230" s="9">
        <v>40</v>
      </c>
      <c r="P230" s="10">
        <v>0</v>
      </c>
      <c r="Q230" s="10">
        <v>0</v>
      </c>
      <c r="R230" s="10">
        <v>0</v>
      </c>
      <c r="S230" s="9" t="s">
        <v>71</v>
      </c>
      <c r="T230" s="12">
        <v>45923</v>
      </c>
      <c r="U230" s="11">
        <v>5000</v>
      </c>
      <c r="V230" s="10">
        <v>5000</v>
      </c>
      <c r="W230" s="10">
        <v>0</v>
      </c>
      <c r="X230" s="10">
        <v>5400</v>
      </c>
      <c r="Y230" s="10">
        <v>0</v>
      </c>
      <c r="Z230" s="9" t="s">
        <v>120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116</v>
      </c>
      <c r="AH230" s="1" t="s">
        <v>68</v>
      </c>
      <c r="AI230" s="1">
        <v>4</v>
      </c>
      <c r="AJ230" s="3">
        <v>45923</v>
      </c>
      <c r="AK230" s="3">
        <v>45919</v>
      </c>
      <c r="AL230" s="3">
        <v>45913</v>
      </c>
      <c r="AM230" s="3">
        <v>45920</v>
      </c>
      <c r="AN230" s="3">
        <v>45921</v>
      </c>
      <c r="AO230" s="3">
        <v>45921</v>
      </c>
      <c r="AP230" s="3">
        <v>45918</v>
      </c>
      <c r="AQ230" s="3">
        <v>45922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121</v>
      </c>
      <c r="BD230" s="56">
        <v>0</v>
      </c>
    </row>
    <row r="231" spans="1:56" ht="27.75" customHeight="1" x14ac:dyDescent="0.45">
      <c r="A231" s="3">
        <v>45876</v>
      </c>
      <c r="B231" s="14" t="s">
        <v>336</v>
      </c>
      <c r="C231" s="9" t="s">
        <v>107</v>
      </c>
      <c r="D231" s="13" t="s">
        <v>316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90</v>
      </c>
      <c r="M231" s="10">
        <v>22</v>
      </c>
      <c r="N231" s="9">
        <v>40</v>
      </c>
      <c r="O231" s="9">
        <v>40</v>
      </c>
      <c r="P231" s="10">
        <v>0</v>
      </c>
      <c r="Q231" s="10">
        <v>0</v>
      </c>
      <c r="R231" s="10">
        <v>0</v>
      </c>
      <c r="S231" s="9" t="s">
        <v>67</v>
      </c>
      <c r="T231" s="12">
        <v>45926</v>
      </c>
      <c r="U231" s="11">
        <v>3000</v>
      </c>
      <c r="V231" s="10">
        <v>3000</v>
      </c>
      <c r="W231" s="10">
        <v>0</v>
      </c>
      <c r="X231" s="10">
        <v>3175</v>
      </c>
      <c r="Y231" s="10">
        <v>0</v>
      </c>
      <c r="Z231" s="9" t="s">
        <v>120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116</v>
      </c>
      <c r="AH231" s="1" t="s">
        <v>68</v>
      </c>
      <c r="AI231" s="1">
        <v>4</v>
      </c>
      <c r="AJ231" s="3">
        <v>45926</v>
      </c>
      <c r="AK231" s="3">
        <v>45922</v>
      </c>
      <c r="AL231" s="3">
        <v>45916</v>
      </c>
      <c r="AM231" s="3">
        <v>45923</v>
      </c>
      <c r="AN231" s="3">
        <v>45924</v>
      </c>
      <c r="AO231" s="3">
        <v>45924</v>
      </c>
      <c r="AP231" s="3">
        <v>45921</v>
      </c>
      <c r="AQ231" s="3">
        <v>45925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121</v>
      </c>
      <c r="BD231" s="56">
        <v>0</v>
      </c>
    </row>
    <row r="232" spans="1:56" ht="27.75" customHeight="1" x14ac:dyDescent="0.45">
      <c r="A232" s="3">
        <v>45854</v>
      </c>
      <c r="B232" s="14" t="s">
        <v>295</v>
      </c>
      <c r="C232" s="9" t="s">
        <v>79</v>
      </c>
      <c r="D232" s="13" t="s">
        <v>296</v>
      </c>
      <c r="E232" s="9">
        <v>21</v>
      </c>
      <c r="F232" s="9">
        <v>38</v>
      </c>
      <c r="G232" s="9" t="s">
        <v>60</v>
      </c>
      <c r="H232" s="9" t="s">
        <v>76</v>
      </c>
      <c r="I232" s="9">
        <v>102</v>
      </c>
      <c r="J232" s="9" t="s">
        <v>57</v>
      </c>
      <c r="K232" s="9">
        <v>5</v>
      </c>
      <c r="L232" s="9" t="s">
        <v>91</v>
      </c>
      <c r="M232" s="10">
        <v>22</v>
      </c>
      <c r="N232" s="9">
        <v>40</v>
      </c>
      <c r="O232" s="9">
        <v>40</v>
      </c>
      <c r="P232" s="10">
        <v>0</v>
      </c>
      <c r="Q232" s="10">
        <v>0</v>
      </c>
      <c r="R232" s="10">
        <v>0</v>
      </c>
      <c r="S232" s="9" t="s">
        <v>67</v>
      </c>
      <c r="T232" s="12">
        <v>45923</v>
      </c>
      <c r="U232" s="11">
        <v>3000</v>
      </c>
      <c r="V232" s="10">
        <v>3000</v>
      </c>
      <c r="W232" s="10">
        <v>0</v>
      </c>
      <c r="X232" s="10">
        <v>3300</v>
      </c>
      <c r="Y232" s="10">
        <v>0</v>
      </c>
      <c r="Z232" s="9" t="s">
        <v>120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1" t="s">
        <v>119</v>
      </c>
      <c r="AH232" s="1" t="s">
        <v>68</v>
      </c>
      <c r="AI232" s="1">
        <v>4</v>
      </c>
      <c r="AJ232" s="3">
        <v>45923</v>
      </c>
      <c r="AK232" s="3">
        <v>45919</v>
      </c>
      <c r="AL232" s="3">
        <v>45913</v>
      </c>
      <c r="AM232" s="3">
        <v>45920</v>
      </c>
      <c r="AN232" s="3">
        <v>45921</v>
      </c>
      <c r="AO232" s="3">
        <v>45921</v>
      </c>
      <c r="AP232" s="3">
        <v>45918</v>
      </c>
      <c r="AQ232" s="3">
        <v>45922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121</v>
      </c>
      <c r="BD232" s="56">
        <v>0</v>
      </c>
    </row>
    <row r="233" spans="1:56" ht="27.75" customHeight="1" x14ac:dyDescent="0.45">
      <c r="A233" s="3">
        <v>45919</v>
      </c>
      <c r="B233" s="14" t="s">
        <v>639</v>
      </c>
      <c r="C233" s="9" t="s">
        <v>618</v>
      </c>
      <c r="D233" s="13" t="s">
        <v>619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91</v>
      </c>
      <c r="M233" s="10">
        <v>22</v>
      </c>
      <c r="N233" s="9">
        <v>40</v>
      </c>
      <c r="O233" s="9">
        <v>40</v>
      </c>
      <c r="P233" s="10">
        <v>217.10408191999997</v>
      </c>
      <c r="Q233" s="10">
        <v>0</v>
      </c>
      <c r="R233" s="10">
        <v>217.10408191999997</v>
      </c>
      <c r="S233" s="9" t="s">
        <v>71</v>
      </c>
      <c r="T233" s="12">
        <v>45924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120</v>
      </c>
      <c r="AA233" s="8">
        <v>10756.900000000001</v>
      </c>
      <c r="AB233" s="8">
        <v>10756.900000000001</v>
      </c>
      <c r="AC233" s="8">
        <v>0</v>
      </c>
      <c r="AD233" s="8">
        <v>10756.900000000001</v>
      </c>
      <c r="AE233" s="8">
        <v>0</v>
      </c>
      <c r="AF233" s="8">
        <v>0</v>
      </c>
      <c r="AG233" s="1" t="s">
        <v>116</v>
      </c>
      <c r="AH233" s="1" t="s">
        <v>68</v>
      </c>
      <c r="AI233" s="1">
        <v>4</v>
      </c>
      <c r="AJ233" s="3">
        <v>45924</v>
      </c>
      <c r="AK233" s="3">
        <v>45920</v>
      </c>
      <c r="AL233" s="3">
        <v>45914</v>
      </c>
      <c r="AM233" s="3">
        <v>45921</v>
      </c>
      <c r="AN233" s="3">
        <v>45922</v>
      </c>
      <c r="AO233" s="3">
        <v>45922</v>
      </c>
      <c r="AP233" s="3">
        <v>45919</v>
      </c>
      <c r="AQ233" s="3">
        <v>45923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121</v>
      </c>
      <c r="BD233" s="56">
        <v>0</v>
      </c>
    </row>
    <row r="234" spans="1:56" ht="27.75" customHeight="1" x14ac:dyDescent="0.45">
      <c r="A234" s="3">
        <v>45919</v>
      </c>
      <c r="B234" s="14" t="s">
        <v>639</v>
      </c>
      <c r="C234" s="9" t="s">
        <v>618</v>
      </c>
      <c r="D234" s="13" t="s">
        <v>620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91</v>
      </c>
      <c r="M234" s="10">
        <v>22</v>
      </c>
      <c r="N234" s="9">
        <v>40</v>
      </c>
      <c r="O234" s="9">
        <v>40</v>
      </c>
      <c r="P234" s="10">
        <v>108.55204095999999</v>
      </c>
      <c r="Q234" s="10">
        <v>0</v>
      </c>
      <c r="R234" s="10">
        <v>108.55204095999999</v>
      </c>
      <c r="S234" s="9" t="s">
        <v>71</v>
      </c>
      <c r="T234" s="12">
        <v>45924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120</v>
      </c>
      <c r="AA234" s="8">
        <v>5378.4500000000007</v>
      </c>
      <c r="AB234" s="8">
        <v>5378.4500000000007</v>
      </c>
      <c r="AC234" s="8">
        <v>0</v>
      </c>
      <c r="AD234" s="8">
        <v>5378.4500000000007</v>
      </c>
      <c r="AE234" s="8">
        <v>0</v>
      </c>
      <c r="AF234" s="8">
        <v>0</v>
      </c>
      <c r="AG234" s="1" t="s">
        <v>116</v>
      </c>
      <c r="AH234" s="1" t="s">
        <v>68</v>
      </c>
      <c r="AI234" s="1">
        <v>4</v>
      </c>
      <c r="AJ234" s="3">
        <v>45924</v>
      </c>
      <c r="AK234" s="3">
        <v>45920</v>
      </c>
      <c r="AL234" s="3">
        <v>45914</v>
      </c>
      <c r="AM234" s="3">
        <v>45921</v>
      </c>
      <c r="AN234" s="3">
        <v>45922</v>
      </c>
      <c r="AO234" s="3">
        <v>45922</v>
      </c>
      <c r="AP234" s="3">
        <v>45919</v>
      </c>
      <c r="AQ234" s="3">
        <v>45923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121</v>
      </c>
      <c r="BD234" s="56">
        <v>0</v>
      </c>
    </row>
    <row r="235" spans="1:56" ht="27.75" customHeight="1" x14ac:dyDescent="0.45">
      <c r="A235" s="3">
        <v>45919</v>
      </c>
      <c r="B235" s="14" t="s">
        <v>639</v>
      </c>
      <c r="C235" s="9" t="s">
        <v>618</v>
      </c>
      <c r="D235" s="13" t="s">
        <v>304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91</v>
      </c>
      <c r="M235" s="10">
        <v>22</v>
      </c>
      <c r="N235" s="9">
        <v>40</v>
      </c>
      <c r="O235" s="9">
        <v>40</v>
      </c>
      <c r="P235" s="10">
        <v>65.13122457599998</v>
      </c>
      <c r="Q235" s="10">
        <v>0</v>
      </c>
      <c r="R235" s="10">
        <v>65.13122457599998</v>
      </c>
      <c r="S235" s="9" t="s">
        <v>71</v>
      </c>
      <c r="T235" s="12">
        <v>45924</v>
      </c>
      <c r="U235" s="11">
        <v>5000</v>
      </c>
      <c r="V235" s="10">
        <v>2000</v>
      </c>
      <c r="W235" s="10">
        <v>3000</v>
      </c>
      <c r="X235" s="10">
        <v>2200</v>
      </c>
      <c r="Y235" s="10">
        <v>2940</v>
      </c>
      <c r="Z235" s="9" t="s">
        <v>120</v>
      </c>
      <c r="AA235" s="8">
        <v>3162.5286000000001</v>
      </c>
      <c r="AB235" s="8">
        <v>3162.5286000000001</v>
      </c>
      <c r="AC235" s="8">
        <v>0</v>
      </c>
      <c r="AD235" s="8">
        <v>3162.5286000000001</v>
      </c>
      <c r="AE235" s="8">
        <v>0</v>
      </c>
      <c r="AF235" s="8">
        <v>0</v>
      </c>
      <c r="AG235" s="1" t="s">
        <v>116</v>
      </c>
      <c r="AH235" s="1" t="s">
        <v>68</v>
      </c>
      <c r="AI235" s="1">
        <v>4</v>
      </c>
      <c r="AJ235" s="3">
        <v>45924</v>
      </c>
      <c r="AK235" s="3">
        <v>45920</v>
      </c>
      <c r="AL235" s="3">
        <v>45914</v>
      </c>
      <c r="AM235" s="3">
        <v>45921</v>
      </c>
      <c r="AN235" s="3">
        <v>45922</v>
      </c>
      <c r="AO235" s="3">
        <v>45922</v>
      </c>
      <c r="AP235" s="3">
        <v>45919</v>
      </c>
      <c r="AQ235" s="3">
        <v>45923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121</v>
      </c>
      <c r="BD235" s="56">
        <v>0</v>
      </c>
    </row>
    <row r="236" spans="1:56" ht="27.75" customHeight="1" x14ac:dyDescent="0.45">
      <c r="A236" s="3">
        <v>45919</v>
      </c>
      <c r="B236" s="14" t="s">
        <v>640</v>
      </c>
      <c r="C236" s="9" t="s">
        <v>495</v>
      </c>
      <c r="D236" s="13" t="s">
        <v>621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91</v>
      </c>
      <c r="M236" s="10">
        <v>22</v>
      </c>
      <c r="N236" s="9">
        <v>40</v>
      </c>
      <c r="O236" s="9">
        <v>40</v>
      </c>
      <c r="P236" s="10">
        <v>217.10408191999997</v>
      </c>
      <c r="Q236" s="10">
        <v>0</v>
      </c>
      <c r="R236" s="10">
        <v>217.10408191999997</v>
      </c>
      <c r="S236" s="9" t="s">
        <v>71</v>
      </c>
      <c r="T236" s="12">
        <v>45926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120</v>
      </c>
      <c r="AA236" s="8">
        <v>10756.900000000001</v>
      </c>
      <c r="AB236" s="8">
        <v>10756.900000000001</v>
      </c>
      <c r="AC236" s="8">
        <v>0</v>
      </c>
      <c r="AD236" s="8">
        <v>10756.900000000001</v>
      </c>
      <c r="AE236" s="8">
        <v>0</v>
      </c>
      <c r="AF236" s="8">
        <v>0</v>
      </c>
      <c r="AG236" s="1" t="s">
        <v>115</v>
      </c>
      <c r="AH236" s="1" t="s">
        <v>68</v>
      </c>
      <c r="AI236" s="1">
        <v>4</v>
      </c>
      <c r="AJ236" s="3">
        <v>45926</v>
      </c>
      <c r="AK236" s="3">
        <v>45922</v>
      </c>
      <c r="AL236" s="3">
        <v>45916</v>
      </c>
      <c r="AM236" s="3">
        <v>45923</v>
      </c>
      <c r="AN236" s="3">
        <v>45924</v>
      </c>
      <c r="AO236" s="3">
        <v>45924</v>
      </c>
      <c r="AP236" s="3">
        <v>45921</v>
      </c>
      <c r="AQ236" s="3">
        <v>45925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121</v>
      </c>
      <c r="BD236" s="56">
        <v>0</v>
      </c>
    </row>
    <row r="237" spans="1:56" ht="27.75" customHeight="1" x14ac:dyDescent="0.45">
      <c r="A237" s="3">
        <v>45919</v>
      </c>
      <c r="B237" s="14" t="s">
        <v>641</v>
      </c>
      <c r="C237" s="9" t="s">
        <v>444</v>
      </c>
      <c r="D237" s="13" t="s">
        <v>622</v>
      </c>
      <c r="E237" s="9">
        <v>21</v>
      </c>
      <c r="F237" s="9">
        <v>40</v>
      </c>
      <c r="G237" s="9" t="s">
        <v>60</v>
      </c>
      <c r="H237" s="9" t="s">
        <v>66</v>
      </c>
      <c r="I237" s="9">
        <v>108</v>
      </c>
      <c r="J237" s="9" t="s">
        <v>57</v>
      </c>
      <c r="K237" s="9">
        <v>5</v>
      </c>
      <c r="L237" s="9" t="s">
        <v>623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71</v>
      </c>
      <c r="T237" s="12">
        <v>45929</v>
      </c>
      <c r="U237" s="11">
        <v>4000</v>
      </c>
      <c r="V237" s="10">
        <v>0</v>
      </c>
      <c r="W237" s="10">
        <v>4000</v>
      </c>
      <c r="X237" s="10">
        <v>0</v>
      </c>
      <c r="Y237" s="10">
        <v>4200</v>
      </c>
      <c r="Z237" s="9" t="s">
        <v>120</v>
      </c>
      <c r="AA237" s="8">
        <v>4638.0400000000009</v>
      </c>
      <c r="AB237" s="8">
        <v>4638.0400000000009</v>
      </c>
      <c r="AC237" s="8">
        <v>0</v>
      </c>
      <c r="AD237" s="8">
        <v>4638.0400000000009</v>
      </c>
      <c r="AE237" s="8">
        <v>0</v>
      </c>
      <c r="AF237" s="8">
        <v>0</v>
      </c>
      <c r="AG237" s="1" t="s">
        <v>116</v>
      </c>
      <c r="AH237" s="1" t="s">
        <v>68</v>
      </c>
      <c r="AI237" s="1">
        <v>4</v>
      </c>
      <c r="AJ237" s="3">
        <v>45929</v>
      </c>
      <c r="AK237" s="3">
        <v>45925</v>
      </c>
      <c r="AL237" s="3">
        <v>45919</v>
      </c>
      <c r="AM237" s="3">
        <v>45926</v>
      </c>
      <c r="AN237" s="3">
        <v>45927</v>
      </c>
      <c r="AO237" s="3">
        <v>45927</v>
      </c>
      <c r="AP237" s="3">
        <v>45924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121</v>
      </c>
      <c r="BD237" s="56">
        <v>0</v>
      </c>
    </row>
    <row r="238" spans="1:56" ht="27.75" customHeight="1" x14ac:dyDescent="0.45">
      <c r="A238" s="3">
        <v>45911</v>
      </c>
      <c r="B238" s="14" t="s">
        <v>538</v>
      </c>
      <c r="C238" s="9" t="s">
        <v>107</v>
      </c>
      <c r="D238" s="13" t="s">
        <v>539</v>
      </c>
      <c r="E238" s="9">
        <v>21</v>
      </c>
      <c r="F238" s="9">
        <v>40</v>
      </c>
      <c r="G238" s="9" t="s">
        <v>60</v>
      </c>
      <c r="H238" s="9" t="s">
        <v>66</v>
      </c>
      <c r="I238" s="9">
        <v>108</v>
      </c>
      <c r="J238" s="9" t="s">
        <v>57</v>
      </c>
      <c r="K238" s="9">
        <v>5</v>
      </c>
      <c r="L238" s="9" t="s">
        <v>90</v>
      </c>
      <c r="M238" s="10">
        <v>22</v>
      </c>
      <c r="N238" s="9">
        <v>42</v>
      </c>
      <c r="O238" s="9">
        <v>40</v>
      </c>
      <c r="P238" s="10">
        <v>68.387785804799989</v>
      </c>
      <c r="Q238" s="10">
        <v>0</v>
      </c>
      <c r="R238" s="10">
        <v>68.387785804799989</v>
      </c>
      <c r="S238" s="9" t="s">
        <v>67</v>
      </c>
      <c r="T238" s="12">
        <v>45947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120</v>
      </c>
      <c r="AA238" s="8">
        <v>3478.5300000000007</v>
      </c>
      <c r="AB238" s="8">
        <v>3478.5300000000007</v>
      </c>
      <c r="AC238" s="8">
        <v>0</v>
      </c>
      <c r="AD238" s="8">
        <v>3478.5300000000007</v>
      </c>
      <c r="AE238" s="8">
        <v>0</v>
      </c>
      <c r="AF238" s="8">
        <v>0</v>
      </c>
      <c r="AG238" s="1" t="s">
        <v>116</v>
      </c>
      <c r="AH238" s="1" t="s">
        <v>68</v>
      </c>
      <c r="AI238" s="1">
        <v>4</v>
      </c>
      <c r="AJ238" s="3">
        <v>45947</v>
      </c>
      <c r="AK238" s="3">
        <v>45943</v>
      </c>
      <c r="AL238" s="3">
        <v>45937</v>
      </c>
      <c r="AM238" s="3">
        <v>45944</v>
      </c>
      <c r="AN238" s="3">
        <v>45945</v>
      </c>
      <c r="AO238" s="3">
        <v>45945</v>
      </c>
      <c r="AP238" s="3">
        <v>45942</v>
      </c>
      <c r="AQ238" s="3">
        <v>45946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121</v>
      </c>
      <c r="BD238" s="56">
        <v>0</v>
      </c>
    </row>
    <row r="239" spans="1:56" ht="27.75" customHeight="1" x14ac:dyDescent="0.45">
      <c r="A239" s="3">
        <v>45876</v>
      </c>
      <c r="B239" s="14" t="s">
        <v>335</v>
      </c>
      <c r="C239" s="9" t="s">
        <v>107</v>
      </c>
      <c r="D239" s="13" t="s">
        <v>315</v>
      </c>
      <c r="E239" s="9">
        <v>21</v>
      </c>
      <c r="F239" s="9">
        <v>40</v>
      </c>
      <c r="G239" s="9" t="s">
        <v>60</v>
      </c>
      <c r="H239" s="9" t="s">
        <v>66</v>
      </c>
      <c r="I239" s="9">
        <v>108</v>
      </c>
      <c r="J239" s="9" t="s">
        <v>57</v>
      </c>
      <c r="K239" s="9">
        <v>5</v>
      </c>
      <c r="L239" s="9" t="s">
        <v>91</v>
      </c>
      <c r="M239" s="10">
        <v>22</v>
      </c>
      <c r="N239" s="9">
        <v>42</v>
      </c>
      <c r="O239" s="9">
        <v>40</v>
      </c>
      <c r="P239" s="10">
        <v>0</v>
      </c>
      <c r="Q239" s="10">
        <v>0</v>
      </c>
      <c r="R239" s="10">
        <v>0</v>
      </c>
      <c r="S239" s="9" t="s">
        <v>71</v>
      </c>
      <c r="T239" s="12">
        <v>45961</v>
      </c>
      <c r="U239" s="11">
        <v>3000</v>
      </c>
      <c r="V239" s="10">
        <v>3000</v>
      </c>
      <c r="W239" s="10">
        <v>0</v>
      </c>
      <c r="X239" s="10">
        <v>3540</v>
      </c>
      <c r="Y239" s="10">
        <v>0</v>
      </c>
      <c r="Z239" s="9" t="s">
        <v>120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 t="s">
        <v>116</v>
      </c>
      <c r="AH239" s="1" t="s">
        <v>68</v>
      </c>
      <c r="AI239" s="1">
        <v>4</v>
      </c>
      <c r="AJ239" s="3">
        <v>45961</v>
      </c>
      <c r="AK239" s="3">
        <v>45957</v>
      </c>
      <c r="AL239" s="3">
        <v>45951</v>
      </c>
      <c r="AM239" s="3">
        <v>45958</v>
      </c>
      <c r="AN239" s="3">
        <v>45959</v>
      </c>
      <c r="AO239" s="3">
        <v>45959</v>
      </c>
      <c r="AP239" s="3">
        <v>45956</v>
      </c>
      <c r="AQ239" s="3">
        <v>45960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121</v>
      </c>
      <c r="BD239" s="56">
        <v>0</v>
      </c>
    </row>
    <row r="240" spans="1:56" ht="27.75" customHeight="1" x14ac:dyDescent="0.45">
      <c r="A240" s="3">
        <v>45911</v>
      </c>
      <c r="B240" s="14" t="s">
        <v>536</v>
      </c>
      <c r="C240" s="9" t="s">
        <v>107</v>
      </c>
      <c r="D240" s="13" t="s">
        <v>537</v>
      </c>
      <c r="E240" s="9">
        <v>21</v>
      </c>
      <c r="F240" s="9">
        <v>40</v>
      </c>
      <c r="G240" s="9" t="s">
        <v>60</v>
      </c>
      <c r="H240" s="9" t="s">
        <v>66</v>
      </c>
      <c r="I240" s="9">
        <v>108</v>
      </c>
      <c r="J240" s="9" t="s">
        <v>57</v>
      </c>
      <c r="K240" s="9">
        <v>5</v>
      </c>
      <c r="L240" s="9" t="s">
        <v>90</v>
      </c>
      <c r="M240" s="10">
        <v>22</v>
      </c>
      <c r="N240" s="9">
        <v>42</v>
      </c>
      <c r="O240" s="9">
        <v>40</v>
      </c>
      <c r="P240" s="10">
        <v>68.387785804799989</v>
      </c>
      <c r="Q240" s="10">
        <v>0</v>
      </c>
      <c r="R240" s="10">
        <v>68.387785804799989</v>
      </c>
      <c r="S240" s="9" t="s">
        <v>67</v>
      </c>
      <c r="T240" s="12">
        <v>45961</v>
      </c>
      <c r="U240" s="11">
        <v>3000</v>
      </c>
      <c r="V240" s="10">
        <v>0</v>
      </c>
      <c r="W240" s="10">
        <v>3000</v>
      </c>
      <c r="X240" s="10">
        <v>0</v>
      </c>
      <c r="Y240" s="10">
        <v>3150</v>
      </c>
      <c r="Z240" s="9" t="s">
        <v>120</v>
      </c>
      <c r="AA240" s="8">
        <v>3478.5300000000007</v>
      </c>
      <c r="AB240" s="8">
        <v>3478.5300000000007</v>
      </c>
      <c r="AC240" s="8">
        <v>0</v>
      </c>
      <c r="AD240" s="8">
        <v>3478.5300000000007</v>
      </c>
      <c r="AE240" s="8">
        <v>0</v>
      </c>
      <c r="AF240" s="8">
        <v>0</v>
      </c>
      <c r="AG240" s="1" t="s">
        <v>61</v>
      </c>
      <c r="AH240" s="1" t="s">
        <v>68</v>
      </c>
      <c r="AI240" s="1">
        <v>4</v>
      </c>
      <c r="AJ240" s="3">
        <v>45961</v>
      </c>
      <c r="AK240" s="3">
        <v>45957</v>
      </c>
      <c r="AL240" s="3">
        <v>45951</v>
      </c>
      <c r="AM240" s="3">
        <v>45958</v>
      </c>
      <c r="AN240" s="3">
        <v>45959</v>
      </c>
      <c r="AO240" s="3">
        <v>45959</v>
      </c>
      <c r="AP240" s="3">
        <v>45956</v>
      </c>
      <c r="AQ240" s="3">
        <v>45960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121</v>
      </c>
      <c r="BD240" s="56">
        <v>0</v>
      </c>
    </row>
    <row r="241" spans="1:56" ht="27.75" customHeight="1" x14ac:dyDescent="0.45">
      <c r="A241" s="3">
        <v>45920</v>
      </c>
      <c r="B241" s="14" t="s">
        <v>128</v>
      </c>
      <c r="C241" s="9" t="s">
        <v>111</v>
      </c>
      <c r="D241" s="13" t="s">
        <v>642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91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67</v>
      </c>
      <c r="T241" s="12">
        <v>45926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120</v>
      </c>
      <c r="AA241" s="8">
        <v>10756.900000000001</v>
      </c>
      <c r="AB241" s="8">
        <v>10756.900000000001</v>
      </c>
      <c r="AC241" s="8">
        <v>0</v>
      </c>
      <c r="AD241" s="8">
        <v>10756.900000000001</v>
      </c>
      <c r="AE241" s="8">
        <v>0</v>
      </c>
      <c r="AF241" s="8">
        <v>0</v>
      </c>
      <c r="AG241" s="1" t="s">
        <v>116</v>
      </c>
      <c r="AH241" s="1" t="s">
        <v>68</v>
      </c>
      <c r="AI241" s="1">
        <v>4</v>
      </c>
      <c r="AJ241" s="3">
        <v>45926</v>
      </c>
      <c r="AK241" s="3">
        <v>45922</v>
      </c>
      <c r="AL241" s="3">
        <v>45916</v>
      </c>
      <c r="AM241" s="3">
        <v>45923</v>
      </c>
      <c r="AN241" s="3">
        <v>45924</v>
      </c>
      <c r="AO241" s="3">
        <v>45924</v>
      </c>
      <c r="AP241" s="3">
        <v>45921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121</v>
      </c>
      <c r="BD241" s="56">
        <v>0</v>
      </c>
    </row>
    <row r="242" spans="1:56" ht="27.75" customHeight="1" x14ac:dyDescent="0.45">
      <c r="A242" s="3">
        <v>45920</v>
      </c>
      <c r="B242" s="14" t="s">
        <v>128</v>
      </c>
      <c r="C242" s="9" t="s">
        <v>111</v>
      </c>
      <c r="D242" s="13" t="s">
        <v>643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91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67</v>
      </c>
      <c r="T242" s="12">
        <v>45926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120</v>
      </c>
      <c r="AA242" s="8">
        <v>5378.4500000000007</v>
      </c>
      <c r="AB242" s="8">
        <v>5378.4500000000007</v>
      </c>
      <c r="AC242" s="8">
        <v>0</v>
      </c>
      <c r="AD242" s="8">
        <v>5378.4500000000007</v>
      </c>
      <c r="AE242" s="8">
        <v>0</v>
      </c>
      <c r="AF242" s="8">
        <v>0</v>
      </c>
      <c r="AG242" s="1" t="s">
        <v>116</v>
      </c>
      <c r="AH242" s="1" t="s">
        <v>68</v>
      </c>
      <c r="AI242" s="1">
        <v>4</v>
      </c>
      <c r="AJ242" s="3">
        <v>45926</v>
      </c>
      <c r="AK242" s="3">
        <v>45922</v>
      </c>
      <c r="AL242" s="3">
        <v>45916</v>
      </c>
      <c r="AM242" s="3">
        <v>45923</v>
      </c>
      <c r="AN242" s="3">
        <v>45924</v>
      </c>
      <c r="AO242" s="3">
        <v>45924</v>
      </c>
      <c r="AP242" s="3">
        <v>45921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65</v>
      </c>
      <c r="AY242" s="2">
        <v>0</v>
      </c>
      <c r="AZ242" s="2">
        <v>0</v>
      </c>
      <c r="BA242" s="2">
        <v>0</v>
      </c>
      <c r="BB242" s="2">
        <v>0</v>
      </c>
      <c r="BC242" s="1" t="s">
        <v>121</v>
      </c>
      <c r="BD242" s="56">
        <v>0</v>
      </c>
    </row>
    <row r="243" spans="1:56" ht="27.75" customHeight="1" x14ac:dyDescent="0.45">
      <c r="A243" s="3" t="s">
        <v>135</v>
      </c>
      <c r="B243" s="14" t="s">
        <v>135</v>
      </c>
      <c r="C243" s="9" t="s">
        <v>111</v>
      </c>
      <c r="D243" s="13" t="s">
        <v>61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91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67</v>
      </c>
      <c r="T243" s="12" t="s">
        <v>63</v>
      </c>
      <c r="U243" s="11">
        <v>200000</v>
      </c>
      <c r="V243" s="10">
        <v>0</v>
      </c>
      <c r="W243" s="10">
        <v>200000</v>
      </c>
      <c r="X243" s="10">
        <v>0</v>
      </c>
      <c r="Y243" s="10">
        <v>210000</v>
      </c>
      <c r="Z243" s="9" t="s">
        <v>120</v>
      </c>
      <c r="AA243" s="8">
        <v>215138.00000000003</v>
      </c>
      <c r="AB243" s="8">
        <v>215138.00000000003</v>
      </c>
      <c r="AC243" s="8">
        <v>0</v>
      </c>
      <c r="AD243" s="8">
        <v>215138.00000000003</v>
      </c>
      <c r="AE243" s="8">
        <v>0</v>
      </c>
      <c r="AF243" s="8">
        <v>0</v>
      </c>
      <c r="AG243" s="1" t="s">
        <v>116</v>
      </c>
      <c r="AH243" s="1" t="s">
        <v>68</v>
      </c>
      <c r="AI243" s="1">
        <v>4</v>
      </c>
      <c r="AJ243" s="3" t="s">
        <v>63</v>
      </c>
      <c r="AK243" s="3" t="e">
        <v>#VALUE!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121</v>
      </c>
      <c r="BD243" s="56">
        <v>0</v>
      </c>
    </row>
    <row r="244" spans="1:56" ht="27.75" customHeight="1" x14ac:dyDescent="0.45">
      <c r="A244" s="3">
        <v>45631</v>
      </c>
      <c r="B244" s="14" t="s">
        <v>203</v>
      </c>
      <c r="C244" s="9" t="s">
        <v>109</v>
      </c>
      <c r="D244" s="13" t="s">
        <v>144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92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110</v>
      </c>
      <c r="T244" s="12" t="s">
        <v>63</v>
      </c>
      <c r="U244" s="11">
        <v>16000</v>
      </c>
      <c r="V244" s="10">
        <v>0</v>
      </c>
      <c r="W244" s="10">
        <v>16000</v>
      </c>
      <c r="X244" s="10">
        <v>0</v>
      </c>
      <c r="Y244" s="10">
        <v>16800</v>
      </c>
      <c r="Z244" s="9" t="s">
        <v>120</v>
      </c>
      <c r="AA244" s="8">
        <v>17211.04</v>
      </c>
      <c r="AB244" s="8">
        <v>17211.04</v>
      </c>
      <c r="AC244" s="8">
        <v>0</v>
      </c>
      <c r="AD244" s="8">
        <v>17211.04</v>
      </c>
      <c r="AE244" s="8">
        <v>0</v>
      </c>
      <c r="AF244" s="8">
        <v>0</v>
      </c>
      <c r="AG244" s="1" t="s">
        <v>116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 t="s">
        <v>218</v>
      </c>
      <c r="AZ244" s="2">
        <v>0</v>
      </c>
      <c r="BA244" s="2">
        <v>0</v>
      </c>
      <c r="BB244" s="2">
        <v>0</v>
      </c>
      <c r="BC244" s="1" t="s">
        <v>121</v>
      </c>
      <c r="BD244" s="56">
        <v>0</v>
      </c>
    </row>
    <row r="245" spans="1:56" ht="27.75" customHeight="1" x14ac:dyDescent="0.45">
      <c r="A245" s="3">
        <v>45631</v>
      </c>
      <c r="B245" s="14" t="s">
        <v>202</v>
      </c>
      <c r="C245" s="9" t="s">
        <v>109</v>
      </c>
      <c r="D245" s="13" t="s">
        <v>144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110</v>
      </c>
      <c r="T245" s="12" t="s">
        <v>63</v>
      </c>
      <c r="U245" s="11">
        <v>9000</v>
      </c>
      <c r="V245" s="10">
        <v>0</v>
      </c>
      <c r="W245" s="10">
        <v>9000</v>
      </c>
      <c r="X245" s="10">
        <v>0</v>
      </c>
      <c r="Y245" s="10">
        <v>9450</v>
      </c>
      <c r="Z245" s="9" t="s">
        <v>120</v>
      </c>
      <c r="AA245" s="8">
        <v>9681.2100000000009</v>
      </c>
      <c r="AB245" s="8">
        <v>9681.2100000000009</v>
      </c>
      <c r="AC245" s="8">
        <v>0</v>
      </c>
      <c r="AD245" s="8">
        <v>9681.2100000000009</v>
      </c>
      <c r="AE245" s="8">
        <v>0</v>
      </c>
      <c r="AF245" s="8">
        <v>0</v>
      </c>
      <c r="AG245" s="1" t="s">
        <v>116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 t="s">
        <v>217</v>
      </c>
      <c r="AZ245" s="2">
        <v>0</v>
      </c>
      <c r="BA245" s="2">
        <v>0</v>
      </c>
      <c r="BB245" s="2">
        <v>0</v>
      </c>
      <c r="BC245" s="1" t="s">
        <v>121</v>
      </c>
      <c r="BD245" s="56">
        <v>0</v>
      </c>
    </row>
    <row r="246" spans="1:56" ht="27.75" customHeight="1" x14ac:dyDescent="0.45">
      <c r="A246" s="3">
        <v>45896</v>
      </c>
      <c r="B246" s="14" t="s">
        <v>400</v>
      </c>
      <c r="C246" s="9" t="s">
        <v>107</v>
      </c>
      <c r="D246" s="13" t="s">
        <v>401</v>
      </c>
      <c r="E246" s="9">
        <v>21</v>
      </c>
      <c r="F246" s="9">
        <v>38</v>
      </c>
      <c r="G246" s="9" t="s">
        <v>60</v>
      </c>
      <c r="H246" s="9" t="s">
        <v>66</v>
      </c>
      <c r="I246" s="9">
        <v>102</v>
      </c>
      <c r="J246" s="9" t="s">
        <v>57</v>
      </c>
      <c r="K246" s="9">
        <v>5</v>
      </c>
      <c r="L246" s="9" t="s">
        <v>90</v>
      </c>
      <c r="M246" s="10">
        <v>22</v>
      </c>
      <c r="N246" s="9">
        <v>40</v>
      </c>
      <c r="O246" s="9">
        <v>40</v>
      </c>
      <c r="P246" s="10">
        <v>65.13122457599998</v>
      </c>
      <c r="Q246" s="10">
        <v>0</v>
      </c>
      <c r="R246" s="10">
        <v>65.13122457599998</v>
      </c>
      <c r="S246" s="9" t="s">
        <v>67</v>
      </c>
      <c r="T246" s="12" t="s">
        <v>63</v>
      </c>
      <c r="U246" s="11">
        <v>3000</v>
      </c>
      <c r="V246" s="10">
        <v>0</v>
      </c>
      <c r="W246" s="10">
        <v>3000</v>
      </c>
      <c r="X246" s="10">
        <v>0</v>
      </c>
      <c r="Y246" s="10">
        <v>3150</v>
      </c>
      <c r="Z246" s="9" t="s">
        <v>120</v>
      </c>
      <c r="AA246" s="8">
        <v>3310.89</v>
      </c>
      <c r="AB246" s="8">
        <v>3310.89</v>
      </c>
      <c r="AC246" s="8">
        <v>0</v>
      </c>
      <c r="AD246" s="8">
        <v>3310.89</v>
      </c>
      <c r="AE246" s="8">
        <v>0</v>
      </c>
      <c r="AF246" s="8">
        <v>0</v>
      </c>
      <c r="AG246" s="1" t="s">
        <v>116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121</v>
      </c>
      <c r="BD246" s="56">
        <v>0</v>
      </c>
    </row>
    <row r="247" spans="1:56" ht="27.75" customHeight="1" x14ac:dyDescent="0.45">
      <c r="A247" s="3">
        <v>45896</v>
      </c>
      <c r="B247" s="14" t="s">
        <v>402</v>
      </c>
      <c r="C247" s="9" t="s">
        <v>107</v>
      </c>
      <c r="D247" s="13" t="s">
        <v>313</v>
      </c>
      <c r="E247" s="9">
        <v>21</v>
      </c>
      <c r="F247" s="9">
        <v>38</v>
      </c>
      <c r="G247" s="9" t="s">
        <v>60</v>
      </c>
      <c r="H247" s="9" t="s">
        <v>66</v>
      </c>
      <c r="I247" s="9">
        <v>102</v>
      </c>
      <c r="J247" s="9" t="s">
        <v>57</v>
      </c>
      <c r="K247" s="9">
        <v>5</v>
      </c>
      <c r="L247" s="9" t="s">
        <v>90</v>
      </c>
      <c r="M247" s="10">
        <v>22</v>
      </c>
      <c r="N247" s="9">
        <v>40</v>
      </c>
      <c r="O247" s="9">
        <v>40</v>
      </c>
      <c r="P247" s="10">
        <v>108.55204095999999</v>
      </c>
      <c r="Q247" s="10">
        <v>0</v>
      </c>
      <c r="R247" s="10">
        <v>108.55204095999999</v>
      </c>
      <c r="S247" s="9" t="s">
        <v>67</v>
      </c>
      <c r="T247" s="12" t="s">
        <v>63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120</v>
      </c>
      <c r="AA247" s="8">
        <v>5518.15</v>
      </c>
      <c r="AB247" s="8">
        <v>5518.15</v>
      </c>
      <c r="AC247" s="8">
        <v>0</v>
      </c>
      <c r="AD247" s="8">
        <v>5518.15</v>
      </c>
      <c r="AE247" s="8">
        <v>0</v>
      </c>
      <c r="AF247" s="8">
        <v>0</v>
      </c>
      <c r="AG247" s="1" t="s">
        <v>116</v>
      </c>
      <c r="AH247" s="1" t="s">
        <v>68</v>
      </c>
      <c r="AI247" s="1">
        <v>4</v>
      </c>
      <c r="AJ247" s="3" t="s">
        <v>63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121</v>
      </c>
      <c r="BD247" s="56">
        <v>0</v>
      </c>
    </row>
    <row r="248" spans="1:56" ht="27.75" customHeight="1" x14ac:dyDescent="0.45">
      <c r="A248" s="3">
        <v>45896</v>
      </c>
      <c r="B248" s="14" t="s">
        <v>403</v>
      </c>
      <c r="C248" s="9" t="s">
        <v>107</v>
      </c>
      <c r="D248" s="13" t="s">
        <v>404</v>
      </c>
      <c r="E248" s="9">
        <v>21</v>
      </c>
      <c r="F248" s="9">
        <v>38</v>
      </c>
      <c r="G248" s="9" t="s">
        <v>60</v>
      </c>
      <c r="H248" s="9" t="s">
        <v>66</v>
      </c>
      <c r="I248" s="9">
        <v>102</v>
      </c>
      <c r="J248" s="9" t="s">
        <v>57</v>
      </c>
      <c r="K248" s="9">
        <v>5</v>
      </c>
      <c r="L248" s="9" t="s">
        <v>90</v>
      </c>
      <c r="M248" s="10">
        <v>22</v>
      </c>
      <c r="N248" s="9">
        <v>40</v>
      </c>
      <c r="O248" s="9">
        <v>40</v>
      </c>
      <c r="P248" s="10">
        <v>65.13122457599998</v>
      </c>
      <c r="Q248" s="10">
        <v>0</v>
      </c>
      <c r="R248" s="10">
        <v>65.13122457599998</v>
      </c>
      <c r="S248" s="9" t="s">
        <v>67</v>
      </c>
      <c r="T248" s="12" t="s">
        <v>63</v>
      </c>
      <c r="U248" s="11">
        <v>3000</v>
      </c>
      <c r="V248" s="10">
        <v>0</v>
      </c>
      <c r="W248" s="10">
        <v>3000</v>
      </c>
      <c r="X248" s="10">
        <v>0</v>
      </c>
      <c r="Y248" s="10">
        <v>3150</v>
      </c>
      <c r="Z248" s="9" t="s">
        <v>120</v>
      </c>
      <c r="AA248" s="8">
        <v>3310.89</v>
      </c>
      <c r="AB248" s="8">
        <v>3310.89</v>
      </c>
      <c r="AC248" s="8">
        <v>0</v>
      </c>
      <c r="AD248" s="8">
        <v>3310.89</v>
      </c>
      <c r="AE248" s="8">
        <v>0</v>
      </c>
      <c r="AF248" s="8">
        <v>0</v>
      </c>
      <c r="AG248" s="1" t="s">
        <v>116</v>
      </c>
      <c r="AH248" s="1" t="s">
        <v>68</v>
      </c>
      <c r="AI248" s="1">
        <v>4</v>
      </c>
      <c r="AJ248" s="3" t="s">
        <v>63</v>
      </c>
      <c r="AK248" s="3" t="e">
        <v>#VALUE!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 t="e">
        <v>#VALUE!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121</v>
      </c>
      <c r="BD248" s="56">
        <v>0</v>
      </c>
    </row>
    <row r="249" spans="1:56" ht="27.75" customHeight="1" x14ac:dyDescent="0.45">
      <c r="A249" s="3">
        <v>45876</v>
      </c>
      <c r="B249" s="14" t="s">
        <v>337</v>
      </c>
      <c r="C249" s="9" t="s">
        <v>107</v>
      </c>
      <c r="D249" s="13" t="s">
        <v>317</v>
      </c>
      <c r="E249" s="9">
        <v>21</v>
      </c>
      <c r="F249" s="9">
        <v>40</v>
      </c>
      <c r="G249" s="9" t="s">
        <v>60</v>
      </c>
      <c r="H249" s="9" t="s">
        <v>66</v>
      </c>
      <c r="I249" s="9">
        <v>108</v>
      </c>
      <c r="J249" s="9" t="s">
        <v>57</v>
      </c>
      <c r="K249" s="9">
        <v>5</v>
      </c>
      <c r="L249" s="9" t="s">
        <v>91</v>
      </c>
      <c r="M249" s="10">
        <v>22</v>
      </c>
      <c r="N249" s="9">
        <v>42</v>
      </c>
      <c r="O249" s="9">
        <v>40</v>
      </c>
      <c r="P249" s="10">
        <v>113.97964300799998</v>
      </c>
      <c r="Q249" s="10">
        <v>0</v>
      </c>
      <c r="R249" s="10">
        <v>113.97964300799998</v>
      </c>
      <c r="S249" s="9" t="s">
        <v>71</v>
      </c>
      <c r="T249" s="12" t="s">
        <v>63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120</v>
      </c>
      <c r="AA249" s="8">
        <v>5797.55</v>
      </c>
      <c r="AB249" s="8">
        <v>5797.55</v>
      </c>
      <c r="AC249" s="8">
        <v>0</v>
      </c>
      <c r="AD249" s="8">
        <v>5797.55</v>
      </c>
      <c r="AE249" s="8">
        <v>0</v>
      </c>
      <c r="AF249" s="8">
        <v>0</v>
      </c>
      <c r="AG249" s="1" t="s">
        <v>116</v>
      </c>
      <c r="AH249" s="1" t="s">
        <v>68</v>
      </c>
      <c r="AI249" s="1">
        <v>4</v>
      </c>
      <c r="AJ249" s="3" t="s">
        <v>63</v>
      </c>
      <c r="AK249" s="3" t="e">
        <v>#VALUE!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121</v>
      </c>
      <c r="BD249" s="56">
        <v>0</v>
      </c>
    </row>
    <row r="250" spans="1:56" ht="27.75" customHeight="1" x14ac:dyDescent="0.45">
      <c r="A250" s="3">
        <v>45911</v>
      </c>
      <c r="B250" s="14" t="s">
        <v>532</v>
      </c>
      <c r="C250" s="9" t="s">
        <v>107</v>
      </c>
      <c r="D250" s="13" t="s">
        <v>533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91</v>
      </c>
      <c r="M250" s="10">
        <v>22</v>
      </c>
      <c r="N250" s="9">
        <v>40</v>
      </c>
      <c r="O250" s="9">
        <v>40</v>
      </c>
      <c r="P250" s="10">
        <v>65.13122457599998</v>
      </c>
      <c r="Q250" s="10">
        <v>0</v>
      </c>
      <c r="R250" s="10">
        <v>65.13122457599998</v>
      </c>
      <c r="S250" s="9" t="s">
        <v>67</v>
      </c>
      <c r="T250" s="12" t="s">
        <v>63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120</v>
      </c>
      <c r="AA250" s="8">
        <v>3310.89</v>
      </c>
      <c r="AB250" s="8">
        <v>3310.89</v>
      </c>
      <c r="AC250" s="8">
        <v>0</v>
      </c>
      <c r="AD250" s="8">
        <v>3310.89</v>
      </c>
      <c r="AE250" s="8">
        <v>0</v>
      </c>
      <c r="AF250" s="8">
        <v>0</v>
      </c>
      <c r="AG250" s="1" t="s">
        <v>116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121</v>
      </c>
      <c r="BD250" s="56">
        <v>0</v>
      </c>
    </row>
    <row r="251" spans="1:56" ht="27.75" customHeight="1" x14ac:dyDescent="0.45">
      <c r="A251" s="3">
        <v>45911</v>
      </c>
      <c r="B251" s="14" t="s">
        <v>534</v>
      </c>
      <c r="C251" s="9" t="s">
        <v>107</v>
      </c>
      <c r="D251" s="13" t="s">
        <v>535</v>
      </c>
      <c r="E251" s="9">
        <v>21</v>
      </c>
      <c r="F251" s="9">
        <v>40</v>
      </c>
      <c r="G251" s="9" t="s">
        <v>60</v>
      </c>
      <c r="H251" s="9" t="s">
        <v>66</v>
      </c>
      <c r="I251" s="9">
        <v>108</v>
      </c>
      <c r="J251" s="9" t="s">
        <v>57</v>
      </c>
      <c r="K251" s="9">
        <v>5</v>
      </c>
      <c r="L251" s="9" t="s">
        <v>90</v>
      </c>
      <c r="M251" s="10">
        <v>22</v>
      </c>
      <c r="N251" s="9">
        <v>42</v>
      </c>
      <c r="O251" s="9">
        <v>40</v>
      </c>
      <c r="P251" s="10">
        <v>68.387785804799989</v>
      </c>
      <c r="Q251" s="10">
        <v>0</v>
      </c>
      <c r="R251" s="10">
        <v>68.387785804799989</v>
      </c>
      <c r="S251" s="9" t="s">
        <v>67</v>
      </c>
      <c r="T251" s="12" t="s">
        <v>63</v>
      </c>
      <c r="U251" s="11">
        <v>3000</v>
      </c>
      <c r="V251" s="10">
        <v>0</v>
      </c>
      <c r="W251" s="10">
        <v>3000</v>
      </c>
      <c r="X251" s="10">
        <v>0</v>
      </c>
      <c r="Y251" s="10">
        <v>3150</v>
      </c>
      <c r="Z251" s="9" t="s">
        <v>120</v>
      </c>
      <c r="AA251" s="8">
        <v>3478.5300000000007</v>
      </c>
      <c r="AB251" s="8">
        <v>3478.5300000000007</v>
      </c>
      <c r="AC251" s="8">
        <v>0</v>
      </c>
      <c r="AD251" s="8">
        <v>3478.5300000000007</v>
      </c>
      <c r="AE251" s="8">
        <v>0</v>
      </c>
      <c r="AF251" s="8">
        <v>0</v>
      </c>
      <c r="AG251" s="1" t="s">
        <v>116</v>
      </c>
      <c r="AH251" s="1" t="s">
        <v>68</v>
      </c>
      <c r="AI251" s="1">
        <v>4</v>
      </c>
      <c r="AJ251" s="3" t="s">
        <v>63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121</v>
      </c>
      <c r="BD251" s="56">
        <v>0</v>
      </c>
    </row>
    <row r="252" spans="1:56" ht="27.75" customHeight="1" x14ac:dyDescent="0.45">
      <c r="A252" s="3" t="s">
        <v>135</v>
      </c>
      <c r="B252" s="14" t="s">
        <v>135</v>
      </c>
      <c r="C252" s="9" t="s">
        <v>109</v>
      </c>
      <c r="D252" s="13" t="s">
        <v>144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92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110</v>
      </c>
      <c r="T252" s="12" t="s">
        <v>63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120</v>
      </c>
      <c r="AA252" s="8">
        <v>10756.900000000001</v>
      </c>
      <c r="AB252" s="8">
        <v>10756.900000000001</v>
      </c>
      <c r="AC252" s="8">
        <v>0</v>
      </c>
      <c r="AD252" s="8">
        <v>10756.900000000001</v>
      </c>
      <c r="AE252" s="8">
        <v>0</v>
      </c>
      <c r="AF252" s="8">
        <v>0</v>
      </c>
      <c r="AG252" s="1" t="s">
        <v>116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121</v>
      </c>
      <c r="BD252" s="56">
        <v>0</v>
      </c>
    </row>
    <row r="253" spans="1:56" ht="27.75" customHeight="1" x14ac:dyDescent="0.45">
      <c r="A253" s="3">
        <v>45854</v>
      </c>
      <c r="B253" s="14" t="s">
        <v>297</v>
      </c>
      <c r="C253" s="9" t="s">
        <v>79</v>
      </c>
      <c r="D253" s="13" t="s">
        <v>298</v>
      </c>
      <c r="E253" s="9">
        <v>21</v>
      </c>
      <c r="F253" s="9">
        <v>38</v>
      </c>
      <c r="G253" s="9" t="s">
        <v>60</v>
      </c>
      <c r="H253" s="9" t="s">
        <v>76</v>
      </c>
      <c r="I253" s="9">
        <v>102</v>
      </c>
      <c r="J253" s="9" t="s">
        <v>57</v>
      </c>
      <c r="K253" s="9">
        <v>5</v>
      </c>
      <c r="L253" s="9" t="s">
        <v>91</v>
      </c>
      <c r="M253" s="10">
        <v>22</v>
      </c>
      <c r="N253" s="9">
        <v>40</v>
      </c>
      <c r="O253" s="9">
        <v>40</v>
      </c>
      <c r="P253" s="10">
        <v>65.13122457599998</v>
      </c>
      <c r="Q253" s="10">
        <v>0</v>
      </c>
      <c r="R253" s="10">
        <v>65.13122457599998</v>
      </c>
      <c r="S253" s="9" t="s">
        <v>67</v>
      </c>
      <c r="T253" s="12" t="s">
        <v>63</v>
      </c>
      <c r="U253" s="11">
        <v>3000</v>
      </c>
      <c r="V253" s="10">
        <v>0</v>
      </c>
      <c r="W253" s="10">
        <v>3000</v>
      </c>
      <c r="X253" s="10">
        <v>0</v>
      </c>
      <c r="Y253" s="10">
        <v>3150</v>
      </c>
      <c r="Z253" s="9" t="s">
        <v>120</v>
      </c>
      <c r="AA253" s="8">
        <v>3310.89</v>
      </c>
      <c r="AB253" s="8">
        <v>3310.89</v>
      </c>
      <c r="AC253" s="8">
        <v>0</v>
      </c>
      <c r="AD253" s="8">
        <v>0</v>
      </c>
      <c r="AE253" s="8">
        <v>3310.89</v>
      </c>
      <c r="AF253" s="8">
        <v>0</v>
      </c>
      <c r="AG253" s="1" t="s">
        <v>115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121</v>
      </c>
      <c r="BD253" s="56">
        <v>0</v>
      </c>
    </row>
    <row r="254" spans="1:56" ht="27.75" customHeight="1" x14ac:dyDescent="0.45">
      <c r="A254" s="3">
        <v>45826</v>
      </c>
      <c r="B254" s="14" t="s">
        <v>274</v>
      </c>
      <c r="C254" s="9" t="s">
        <v>107</v>
      </c>
      <c r="D254" s="13" t="s">
        <v>262</v>
      </c>
      <c r="E254" s="9">
        <v>21</v>
      </c>
      <c r="F254" s="9">
        <v>38</v>
      </c>
      <c r="G254" s="9" t="s">
        <v>60</v>
      </c>
      <c r="H254" s="9" t="s">
        <v>66</v>
      </c>
      <c r="I254" s="9">
        <v>102</v>
      </c>
      <c r="J254" s="9" t="s">
        <v>57</v>
      </c>
      <c r="K254" s="9">
        <v>5</v>
      </c>
      <c r="L254" s="9" t="s">
        <v>91</v>
      </c>
      <c r="M254" s="10">
        <v>22</v>
      </c>
      <c r="N254" s="9">
        <v>40</v>
      </c>
      <c r="O254" s="9">
        <v>40</v>
      </c>
      <c r="P254" s="10">
        <v>163.47937368575995</v>
      </c>
      <c r="Q254" s="10">
        <v>0</v>
      </c>
      <c r="R254" s="10">
        <v>163.47937368575995</v>
      </c>
      <c r="S254" s="9" t="s">
        <v>67</v>
      </c>
      <c r="T254" s="12" t="s">
        <v>63</v>
      </c>
      <c r="U254" s="11">
        <v>8000</v>
      </c>
      <c r="V254" s="10">
        <v>470</v>
      </c>
      <c r="W254" s="10">
        <v>7530</v>
      </c>
      <c r="X254" s="10">
        <v>0</v>
      </c>
      <c r="Y254" s="10">
        <v>7906.5</v>
      </c>
      <c r="Z254" s="9" t="s">
        <v>120</v>
      </c>
      <c r="AA254" s="8">
        <v>8310.3338999999996</v>
      </c>
      <c r="AB254" s="8">
        <v>8310.3338999999996</v>
      </c>
      <c r="AC254" s="8">
        <v>0</v>
      </c>
      <c r="AD254" s="8">
        <v>8310.3338999999996</v>
      </c>
      <c r="AE254" s="8">
        <v>0</v>
      </c>
      <c r="AF254" s="8">
        <v>0</v>
      </c>
      <c r="AG254" s="1" t="s">
        <v>115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121</v>
      </c>
      <c r="BD254" s="56">
        <v>0</v>
      </c>
    </row>
    <row r="255" spans="1:56" ht="27.75" customHeight="1" x14ac:dyDescent="0.45">
      <c r="A255" s="3">
        <v>45066</v>
      </c>
      <c r="B255" s="14" t="s">
        <v>126</v>
      </c>
      <c r="C255" s="9" t="s">
        <v>79</v>
      </c>
      <c r="D255" s="13" t="s">
        <v>125</v>
      </c>
      <c r="E255" s="9">
        <v>21</v>
      </c>
      <c r="F255" s="9">
        <v>38</v>
      </c>
      <c r="G255" s="9" t="s">
        <v>60</v>
      </c>
      <c r="H255" s="9" t="s">
        <v>76</v>
      </c>
      <c r="I255" s="9">
        <v>102</v>
      </c>
      <c r="J255" s="9" t="s">
        <v>57</v>
      </c>
      <c r="K255" s="9">
        <v>5</v>
      </c>
      <c r="L255" s="9" t="s">
        <v>91</v>
      </c>
      <c r="M255" s="10">
        <v>22</v>
      </c>
      <c r="N255" s="9">
        <v>40</v>
      </c>
      <c r="O255" s="9">
        <v>40</v>
      </c>
      <c r="P255" s="10">
        <v>108.55204095999999</v>
      </c>
      <c r="Q255" s="10">
        <v>0</v>
      </c>
      <c r="R255" s="10">
        <v>108.55204095999999</v>
      </c>
      <c r="S255" s="9" t="s">
        <v>67</v>
      </c>
      <c r="T255" s="12" t="s">
        <v>63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120</v>
      </c>
      <c r="AA255" s="8">
        <v>5518.15</v>
      </c>
      <c r="AB255" s="8">
        <v>5518.15</v>
      </c>
      <c r="AC255" s="8">
        <v>0</v>
      </c>
      <c r="AD255" s="8">
        <v>0</v>
      </c>
      <c r="AE255" s="8">
        <v>5518.15</v>
      </c>
      <c r="AF255" s="8">
        <v>0</v>
      </c>
      <c r="AG255" s="1" t="s">
        <v>116</v>
      </c>
      <c r="AH255" s="1" t="s">
        <v>68</v>
      </c>
      <c r="AI255" s="1">
        <v>4</v>
      </c>
      <c r="AJ255" s="3" t="s">
        <v>63</v>
      </c>
      <c r="AK255" s="3" t="e">
        <v>#VALUE!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121</v>
      </c>
      <c r="BD255" s="56">
        <v>0</v>
      </c>
    </row>
    <row r="256" spans="1:56" ht="27.7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21</v>
      </c>
      <c r="F256" s="9">
        <v>37</v>
      </c>
      <c r="G256" s="9">
        <v>0</v>
      </c>
      <c r="H256" s="9">
        <v>0</v>
      </c>
      <c r="I256" s="9">
        <v>74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 t="s">
        <v>82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120</v>
      </c>
      <c r="AA256" s="8">
        <v>352438.6525000002</v>
      </c>
      <c r="AB256" s="8">
        <v>352438.6525000002</v>
      </c>
      <c r="AC256" s="8">
        <v>0</v>
      </c>
      <c r="AD256" s="8">
        <v>343609.61250000016</v>
      </c>
      <c r="AE256" s="8">
        <v>8829.0399999999991</v>
      </c>
      <c r="AF256" s="8" t="s">
        <v>58</v>
      </c>
      <c r="AG256" s="1" t="s">
        <v>61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122</v>
      </c>
      <c r="BD256" s="56">
        <v>0</v>
      </c>
    </row>
    <row r="257" spans="1:56" ht="27.75" customHeight="1" x14ac:dyDescent="0.45">
      <c r="A257" s="3" t="s">
        <v>135</v>
      </c>
      <c r="B257" s="14" t="s">
        <v>135</v>
      </c>
      <c r="C257" s="9" t="s">
        <v>216</v>
      </c>
      <c r="D257" s="13" t="s">
        <v>216</v>
      </c>
      <c r="E257" s="9">
        <v>23</v>
      </c>
      <c r="F257" s="9">
        <v>34</v>
      </c>
      <c r="G257" s="9" t="s">
        <v>60</v>
      </c>
      <c r="H257" s="9">
        <v>0</v>
      </c>
      <c r="I257" s="9">
        <v>68</v>
      </c>
      <c r="J257" s="9" t="s">
        <v>57</v>
      </c>
      <c r="K257" s="9">
        <v>5</v>
      </c>
      <c r="L257" s="9" t="s">
        <v>91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45961</v>
      </c>
      <c r="U257" s="11">
        <v>30000</v>
      </c>
      <c r="V257" s="10">
        <v>0</v>
      </c>
      <c r="W257" s="10">
        <v>30000</v>
      </c>
      <c r="X257" s="10">
        <v>0</v>
      </c>
      <c r="Y257" s="10">
        <v>31500</v>
      </c>
      <c r="Z257" s="9" t="s">
        <v>83</v>
      </c>
      <c r="AA257" s="8">
        <v>29756.100000000002</v>
      </c>
      <c r="AB257" s="8">
        <v>29756.100000000002</v>
      </c>
      <c r="AC257" s="8">
        <v>0</v>
      </c>
      <c r="AD257" s="8">
        <v>0</v>
      </c>
      <c r="AE257" s="8">
        <v>0</v>
      </c>
      <c r="AF257" s="8">
        <v>0</v>
      </c>
      <c r="AG257" s="1" t="s">
        <v>115</v>
      </c>
      <c r="AH257" s="1" t="s">
        <v>74</v>
      </c>
      <c r="AI257" s="1">
        <v>2</v>
      </c>
      <c r="AJ257" s="3">
        <v>45961</v>
      </c>
      <c r="AK257" s="3">
        <v>0</v>
      </c>
      <c r="AL257" s="3">
        <v>45952</v>
      </c>
      <c r="AM257" s="3">
        <v>45959</v>
      </c>
      <c r="AN257" s="3">
        <v>45960</v>
      </c>
      <c r="AO257" s="3">
        <v>45960</v>
      </c>
      <c r="AP257" s="3">
        <v>45956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103</v>
      </c>
      <c r="BD257" s="56">
        <v>0</v>
      </c>
    </row>
    <row r="258" spans="1:56" ht="27.75" customHeight="1" x14ac:dyDescent="0.45">
      <c r="A258" s="3" t="s">
        <v>135</v>
      </c>
      <c r="B258" s="14" t="s">
        <v>135</v>
      </c>
      <c r="C258" s="9" t="s">
        <v>221</v>
      </c>
      <c r="D258" s="13" t="s">
        <v>61</v>
      </c>
      <c r="E258" s="9">
        <v>23</v>
      </c>
      <c r="F258" s="9">
        <v>34</v>
      </c>
      <c r="G258" s="9" t="s">
        <v>60</v>
      </c>
      <c r="H258" s="9">
        <v>0</v>
      </c>
      <c r="I258" s="9">
        <v>68</v>
      </c>
      <c r="J258" s="9" t="s">
        <v>57</v>
      </c>
      <c r="K258" s="9">
        <v>5</v>
      </c>
      <c r="L258" s="9" t="s">
        <v>92</v>
      </c>
      <c r="M258" s="10">
        <v>24</v>
      </c>
      <c r="N258" s="9">
        <v>37</v>
      </c>
      <c r="O258" s="9">
        <v>50</v>
      </c>
      <c r="P258" s="10">
        <v>821.54158271999995</v>
      </c>
      <c r="Q258" s="10">
        <v>0</v>
      </c>
      <c r="R258" s="10">
        <v>821.54158271999995</v>
      </c>
      <c r="S258" s="9" t="s">
        <v>123</v>
      </c>
      <c r="T258" s="12" t="s">
        <v>63</v>
      </c>
      <c r="U258" s="11">
        <v>30000</v>
      </c>
      <c r="V258" s="10">
        <v>0</v>
      </c>
      <c r="W258" s="10">
        <v>30000</v>
      </c>
      <c r="X258" s="10">
        <v>0</v>
      </c>
      <c r="Y258" s="10">
        <v>31500</v>
      </c>
      <c r="Z258" s="9" t="s">
        <v>83</v>
      </c>
      <c r="AA258" s="8">
        <v>29756.100000000002</v>
      </c>
      <c r="AB258" s="8">
        <v>29756.100000000002</v>
      </c>
      <c r="AC258" s="8">
        <v>0</v>
      </c>
      <c r="AD258" s="8">
        <v>0</v>
      </c>
      <c r="AE258" s="8">
        <v>0</v>
      </c>
      <c r="AF258" s="8">
        <v>0</v>
      </c>
      <c r="AG258" s="1" t="s">
        <v>115</v>
      </c>
      <c r="AH258" s="1" t="s">
        <v>72</v>
      </c>
      <c r="AI258" s="1">
        <v>3</v>
      </c>
      <c r="AJ258" s="3" t="s">
        <v>63</v>
      </c>
      <c r="AK258" s="3">
        <v>0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65</v>
      </c>
      <c r="AY258" s="2">
        <v>0</v>
      </c>
      <c r="AZ258" s="2">
        <v>0</v>
      </c>
      <c r="BA258" s="2">
        <v>0</v>
      </c>
      <c r="BB258" s="2">
        <v>0</v>
      </c>
      <c r="BC258" s="1" t="s">
        <v>103</v>
      </c>
      <c r="BD258" s="56">
        <v>0</v>
      </c>
    </row>
    <row r="259" spans="1:56" ht="27.75" customHeight="1" x14ac:dyDescent="0.45">
      <c r="A259" s="3">
        <v>0</v>
      </c>
      <c r="B259" s="14">
        <v>0</v>
      </c>
      <c r="C259" s="9">
        <v>0</v>
      </c>
      <c r="D259" s="13">
        <v>0</v>
      </c>
      <c r="E259" s="9">
        <v>23</v>
      </c>
      <c r="F259" s="9">
        <v>34</v>
      </c>
      <c r="G259" s="9" t="s">
        <v>60</v>
      </c>
      <c r="H259" s="9">
        <v>0</v>
      </c>
      <c r="I259" s="9">
        <v>68</v>
      </c>
      <c r="J259" s="9" t="s">
        <v>57</v>
      </c>
      <c r="K259" s="9">
        <v>5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83</v>
      </c>
      <c r="AA259" s="8">
        <v>59512.200000000004</v>
      </c>
      <c r="AB259" s="8">
        <v>59512.200000000004</v>
      </c>
      <c r="AC259" s="8">
        <v>0</v>
      </c>
      <c r="AD259" s="8">
        <v>0</v>
      </c>
      <c r="AE259" s="8">
        <v>0</v>
      </c>
      <c r="AF259" s="8" t="s">
        <v>58</v>
      </c>
      <c r="AG259" s="1" t="s">
        <v>115</v>
      </c>
      <c r="AH259" s="1">
        <v>0</v>
      </c>
      <c r="AI259" s="1" t="s">
        <v>15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103</v>
      </c>
      <c r="BD259" s="56">
        <v>0</v>
      </c>
    </row>
    <row r="260" spans="1:56" ht="27.75" customHeight="1" x14ac:dyDescent="0.45">
      <c r="A260" s="3">
        <v>45920</v>
      </c>
      <c r="B260" s="14" t="s">
        <v>128</v>
      </c>
      <c r="C260" s="9" t="s">
        <v>111</v>
      </c>
      <c r="D260" s="13" t="s">
        <v>59</v>
      </c>
      <c r="E260" s="9">
        <v>23</v>
      </c>
      <c r="F260" s="9">
        <v>40</v>
      </c>
      <c r="G260" s="9" t="s">
        <v>60</v>
      </c>
      <c r="H260" s="9" t="s">
        <v>66</v>
      </c>
      <c r="I260" s="9">
        <v>125</v>
      </c>
      <c r="J260" s="9" t="s">
        <v>57</v>
      </c>
      <c r="K260" s="9">
        <v>5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71</v>
      </c>
      <c r="T260" s="12">
        <v>45925</v>
      </c>
      <c r="U260" s="11">
        <v>5000</v>
      </c>
      <c r="V260" s="10">
        <v>0</v>
      </c>
      <c r="W260" s="10">
        <v>5000</v>
      </c>
      <c r="X260" s="10">
        <v>0</v>
      </c>
      <c r="Y260" s="10">
        <v>0</v>
      </c>
      <c r="Z260" s="9" t="s">
        <v>213</v>
      </c>
      <c r="AA260" s="8">
        <v>5797.55</v>
      </c>
      <c r="AB260" s="8">
        <v>5797.55</v>
      </c>
      <c r="AC260" s="8">
        <v>0</v>
      </c>
      <c r="AD260" s="8">
        <v>0</v>
      </c>
      <c r="AE260" s="8">
        <v>5797.55</v>
      </c>
      <c r="AF260" s="8">
        <v>0</v>
      </c>
      <c r="AG260" s="1" t="s">
        <v>115</v>
      </c>
      <c r="AH260" s="1" t="s">
        <v>146</v>
      </c>
      <c r="AI260" s="1">
        <v>2</v>
      </c>
      <c r="AJ260" s="3">
        <v>45925</v>
      </c>
      <c r="AK260" s="3">
        <v>45923</v>
      </c>
      <c r="AL260" s="3">
        <v>0</v>
      </c>
      <c r="AM260" s="3">
        <v>0</v>
      </c>
      <c r="AN260" s="3">
        <v>0</v>
      </c>
      <c r="AO260" s="3">
        <v>45924</v>
      </c>
      <c r="AP260" s="3">
        <v>45920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143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105</v>
      </c>
      <c r="BD260" s="56">
        <v>0</v>
      </c>
    </row>
    <row r="261" spans="1:56" ht="27.75" customHeight="1" x14ac:dyDescent="0.45">
      <c r="A261" s="3">
        <v>0</v>
      </c>
      <c r="B261" s="14">
        <v>0</v>
      </c>
      <c r="C261" s="9">
        <v>0</v>
      </c>
      <c r="D261" s="13">
        <v>0</v>
      </c>
      <c r="E261" s="9">
        <v>23</v>
      </c>
      <c r="F261" s="9">
        <v>37</v>
      </c>
      <c r="G261" s="9">
        <v>0</v>
      </c>
      <c r="H261" s="9">
        <v>0</v>
      </c>
      <c r="I261" s="9">
        <v>85</v>
      </c>
      <c r="J261" s="9" t="s">
        <v>57</v>
      </c>
      <c r="K261" s="9">
        <v>5</v>
      </c>
      <c r="L261" s="9">
        <v>0</v>
      </c>
      <c r="M261" s="10">
        <v>0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>
        <v>0</v>
      </c>
      <c r="T261" s="12"/>
      <c r="U261" s="11">
        <v>0</v>
      </c>
      <c r="V261" s="10">
        <v>0</v>
      </c>
      <c r="W261" s="10">
        <v>0</v>
      </c>
      <c r="X261" s="10">
        <v>0</v>
      </c>
      <c r="Y261" s="10">
        <v>0</v>
      </c>
      <c r="Z261" s="9" t="s">
        <v>213</v>
      </c>
      <c r="AA261" s="8">
        <v>5797.55</v>
      </c>
      <c r="AB261" s="8">
        <v>5797.55</v>
      </c>
      <c r="AC261" s="8">
        <v>0</v>
      </c>
      <c r="AD261" s="8">
        <v>0</v>
      </c>
      <c r="AE261" s="8">
        <v>5797.55</v>
      </c>
      <c r="AF261" s="8" t="s">
        <v>58</v>
      </c>
      <c r="AG261" s="1" t="s">
        <v>115</v>
      </c>
      <c r="AH261" s="1">
        <v>0</v>
      </c>
      <c r="AI261" s="1" t="s">
        <v>15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214</v>
      </c>
      <c r="BD261" s="56">
        <v>0</v>
      </c>
    </row>
    <row r="262" spans="1:56" ht="27.75" customHeight="1" x14ac:dyDescent="0.45">
      <c r="A262" s="3">
        <v>45601</v>
      </c>
      <c r="B262" s="14" t="s">
        <v>193</v>
      </c>
      <c r="C262" s="9" t="s">
        <v>93</v>
      </c>
      <c r="D262" s="13" t="s">
        <v>142</v>
      </c>
      <c r="E262" s="9">
        <v>23</v>
      </c>
      <c r="F262" s="9">
        <v>37</v>
      </c>
      <c r="G262" s="9" t="s">
        <v>60</v>
      </c>
      <c r="H262" s="9">
        <v>0</v>
      </c>
      <c r="I262" s="9">
        <v>130</v>
      </c>
      <c r="J262" s="9" t="s">
        <v>57</v>
      </c>
      <c r="K262" s="9">
        <v>5</v>
      </c>
      <c r="L262" s="9" t="s">
        <v>91</v>
      </c>
      <c r="M262" s="10">
        <v>24</v>
      </c>
      <c r="N262" s="9">
        <v>40</v>
      </c>
      <c r="O262" s="9">
        <v>55</v>
      </c>
      <c r="P262" s="10">
        <v>3207.7128103679997</v>
      </c>
      <c r="Q262" s="10">
        <v>0</v>
      </c>
      <c r="R262" s="10">
        <v>3207.7128103679997</v>
      </c>
      <c r="S262" s="9" t="s">
        <v>299</v>
      </c>
      <c r="T262" s="12" t="s">
        <v>63</v>
      </c>
      <c r="U262" s="11">
        <v>100000</v>
      </c>
      <c r="V262" s="10">
        <v>1500</v>
      </c>
      <c r="W262" s="10">
        <v>98500</v>
      </c>
      <c r="X262" s="10">
        <v>0</v>
      </c>
      <c r="Y262" s="10">
        <v>103425</v>
      </c>
      <c r="Z262" s="9" t="s">
        <v>99</v>
      </c>
      <c r="AA262" s="8">
        <v>105955.465</v>
      </c>
      <c r="AB262" s="8">
        <v>20359</v>
      </c>
      <c r="AC262" s="8">
        <v>85596.464999999997</v>
      </c>
      <c r="AD262" s="8">
        <v>0</v>
      </c>
      <c r="AE262" s="8">
        <v>0</v>
      </c>
      <c r="AF262" s="8">
        <v>0</v>
      </c>
      <c r="AG262" s="1" t="s">
        <v>115</v>
      </c>
      <c r="AH262" s="1" t="s">
        <v>72</v>
      </c>
      <c r="AI262" s="1">
        <v>3</v>
      </c>
      <c r="AJ262" s="3" t="s">
        <v>63</v>
      </c>
      <c r="AK262" s="3">
        <v>0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113</v>
      </c>
      <c r="BD262" s="56">
        <v>10965.216264845832</v>
      </c>
    </row>
    <row r="263" spans="1:56" ht="27.75" customHeight="1" x14ac:dyDescent="0.45">
      <c r="A263" s="3">
        <v>45601</v>
      </c>
      <c r="B263" s="14" t="s">
        <v>193</v>
      </c>
      <c r="C263" s="9" t="s">
        <v>93</v>
      </c>
      <c r="D263" s="13" t="s">
        <v>142</v>
      </c>
      <c r="E263" s="9">
        <v>23</v>
      </c>
      <c r="F263" s="9">
        <v>37</v>
      </c>
      <c r="G263" s="9" t="s">
        <v>60</v>
      </c>
      <c r="H263" s="9">
        <v>0</v>
      </c>
      <c r="I263" s="9">
        <v>130</v>
      </c>
      <c r="J263" s="9" t="s">
        <v>57</v>
      </c>
      <c r="K263" s="9">
        <v>5</v>
      </c>
      <c r="L263" s="9" t="s">
        <v>91</v>
      </c>
      <c r="M263" s="10">
        <v>24</v>
      </c>
      <c r="N263" s="9">
        <v>40</v>
      </c>
      <c r="O263" s="9">
        <v>55</v>
      </c>
      <c r="P263" s="10">
        <v>11003.203948644863</v>
      </c>
      <c r="Q263" s="10">
        <v>0</v>
      </c>
      <c r="R263" s="10">
        <v>11003.203948644863</v>
      </c>
      <c r="S263" s="9" t="s">
        <v>299</v>
      </c>
      <c r="T263" s="12" t="s">
        <v>63</v>
      </c>
      <c r="U263" s="11">
        <v>337878</v>
      </c>
      <c r="V263" s="10">
        <v>0</v>
      </c>
      <c r="W263" s="10">
        <v>337878</v>
      </c>
      <c r="X263" s="10">
        <v>0</v>
      </c>
      <c r="Y263" s="10">
        <v>354771.9</v>
      </c>
      <c r="Z263" s="9" t="s">
        <v>99</v>
      </c>
      <c r="AA263" s="8">
        <v>363451.98582000006</v>
      </c>
      <c r="AB263" s="8">
        <v>0</v>
      </c>
      <c r="AC263" s="8">
        <v>363451.98582000006</v>
      </c>
      <c r="AD263" s="8">
        <v>0</v>
      </c>
      <c r="AE263" s="8">
        <v>0</v>
      </c>
      <c r="AF263" s="8">
        <v>0</v>
      </c>
      <c r="AG263" s="1" t="s">
        <v>115</v>
      </c>
      <c r="AH263" s="1" t="s">
        <v>72</v>
      </c>
      <c r="AI263" s="1">
        <v>3</v>
      </c>
      <c r="AJ263" s="3" t="s">
        <v>63</v>
      </c>
      <c r="AK263" s="3">
        <v>0</v>
      </c>
      <c r="AL263" s="3" t="e">
        <v>#VALUE!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 t="e">
        <v>#VALUE!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113</v>
      </c>
      <c r="BD263" s="56">
        <v>46559.511849046357</v>
      </c>
    </row>
    <row r="264" spans="1:56" ht="27.75" customHeight="1" x14ac:dyDescent="0.45">
      <c r="A264" s="3">
        <v>0</v>
      </c>
      <c r="B264" s="14">
        <v>0</v>
      </c>
      <c r="C264" s="9">
        <v>0</v>
      </c>
      <c r="D264" s="13">
        <v>0</v>
      </c>
      <c r="E264" s="9">
        <v>23</v>
      </c>
      <c r="F264" s="9">
        <v>37</v>
      </c>
      <c r="G264" s="9">
        <v>0</v>
      </c>
      <c r="H264" s="9">
        <v>0</v>
      </c>
      <c r="I264" s="9">
        <v>128</v>
      </c>
      <c r="J264" s="9" t="s">
        <v>57</v>
      </c>
      <c r="K264" s="9">
        <v>5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99</v>
      </c>
      <c r="AA264" s="8">
        <v>469407.45082000003</v>
      </c>
      <c r="AB264" s="8">
        <v>20359</v>
      </c>
      <c r="AC264" s="8">
        <v>449048.45082000003</v>
      </c>
      <c r="AD264" s="8">
        <v>0</v>
      </c>
      <c r="AE264" s="8">
        <v>0</v>
      </c>
      <c r="AF264" s="8" t="s">
        <v>58</v>
      </c>
      <c r="AG264" s="1" t="s">
        <v>115</v>
      </c>
      <c r="AH264" s="1">
        <v>0</v>
      </c>
      <c r="AI264" s="1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114</v>
      </c>
      <c r="BD264" s="56">
        <v>0</v>
      </c>
    </row>
    <row r="265" spans="1:56" ht="27.75" customHeight="1" x14ac:dyDescent="0.45">
      <c r="A265" s="3">
        <v>45894</v>
      </c>
      <c r="B265" s="14" t="s">
        <v>374</v>
      </c>
      <c r="C265" s="9" t="s">
        <v>137</v>
      </c>
      <c r="D265" s="13" t="s">
        <v>59</v>
      </c>
      <c r="E265" s="9">
        <v>26</v>
      </c>
      <c r="F265" s="9">
        <v>39</v>
      </c>
      <c r="G265" s="9" t="s">
        <v>60</v>
      </c>
      <c r="H265" s="9">
        <v>0</v>
      </c>
      <c r="I265" s="9">
        <v>93</v>
      </c>
      <c r="J265" s="9" t="s">
        <v>57</v>
      </c>
      <c r="K265" s="9">
        <v>5</v>
      </c>
      <c r="L265" s="9" t="s">
        <v>92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123</v>
      </c>
      <c r="T265" s="12">
        <v>45923</v>
      </c>
      <c r="U265" s="11">
        <v>5000</v>
      </c>
      <c r="V265" s="10">
        <v>5000</v>
      </c>
      <c r="W265" s="10">
        <v>0</v>
      </c>
      <c r="X265" s="10">
        <v>0</v>
      </c>
      <c r="Y265" s="10">
        <v>0</v>
      </c>
      <c r="Z265" s="9" t="s">
        <v>84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1" t="s">
        <v>115</v>
      </c>
      <c r="AH265" s="1" t="s">
        <v>77</v>
      </c>
      <c r="AI265" s="1">
        <v>1</v>
      </c>
      <c r="AJ265" s="3">
        <v>45923</v>
      </c>
      <c r="AK265" s="3">
        <v>0</v>
      </c>
      <c r="AL265" s="3">
        <v>0</v>
      </c>
      <c r="AM265" s="3">
        <v>0</v>
      </c>
      <c r="AN265" s="3">
        <v>0</v>
      </c>
      <c r="AO265" s="3">
        <v>45922</v>
      </c>
      <c r="AP265" s="3">
        <v>45918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</v>
      </c>
      <c r="AX265" s="2">
        <v>0</v>
      </c>
      <c r="AY265" s="2" t="s">
        <v>132</v>
      </c>
      <c r="AZ265" s="2">
        <v>0</v>
      </c>
      <c r="BA265" s="2">
        <v>0</v>
      </c>
      <c r="BB265" s="2">
        <v>0</v>
      </c>
      <c r="BC265" s="1" t="s">
        <v>103</v>
      </c>
      <c r="BD265" s="56">
        <v>0</v>
      </c>
    </row>
    <row r="266" spans="1:56" ht="27.75" customHeight="1" x14ac:dyDescent="0.45">
      <c r="A266" s="3">
        <v>0</v>
      </c>
      <c r="B266" s="14">
        <v>0</v>
      </c>
      <c r="C266" s="9">
        <v>0</v>
      </c>
      <c r="D266" s="13">
        <v>0</v>
      </c>
      <c r="E266" s="9">
        <v>26</v>
      </c>
      <c r="F266" s="9">
        <v>43</v>
      </c>
      <c r="G266" s="9" t="s">
        <v>60</v>
      </c>
      <c r="H266" s="9">
        <v>0</v>
      </c>
      <c r="I266" s="9">
        <v>102</v>
      </c>
      <c r="J266" s="9" t="s">
        <v>57</v>
      </c>
      <c r="K266" s="9">
        <v>5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84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 t="s">
        <v>58</v>
      </c>
      <c r="AG266" s="1" t="s">
        <v>115</v>
      </c>
      <c r="AH266" s="1">
        <v>0</v>
      </c>
      <c r="AI266" s="1" t="s">
        <v>15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103</v>
      </c>
      <c r="BD266" s="56">
        <v>0</v>
      </c>
    </row>
    <row r="267" spans="1:56" ht="27.75" customHeight="1" x14ac:dyDescent="0.45">
      <c r="A267" s="3" t="s">
        <v>135</v>
      </c>
      <c r="B267" s="14" t="s">
        <v>135</v>
      </c>
      <c r="C267" s="9" t="s">
        <v>109</v>
      </c>
      <c r="D267" s="13" t="s">
        <v>59</v>
      </c>
      <c r="E267" s="9">
        <v>26</v>
      </c>
      <c r="F267" s="9">
        <v>43</v>
      </c>
      <c r="G267" s="9" t="s">
        <v>60</v>
      </c>
      <c r="H267" s="9">
        <v>0</v>
      </c>
      <c r="I267" s="9">
        <v>116</v>
      </c>
      <c r="J267" s="9" t="s">
        <v>57</v>
      </c>
      <c r="K267" s="9">
        <v>5</v>
      </c>
      <c r="L267" s="9" t="s">
        <v>92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110</v>
      </c>
      <c r="T267" s="12">
        <v>45961</v>
      </c>
      <c r="U267" s="11">
        <v>10000</v>
      </c>
      <c r="V267" s="10">
        <v>0</v>
      </c>
      <c r="W267" s="10">
        <v>10000</v>
      </c>
      <c r="X267" s="10">
        <v>0</v>
      </c>
      <c r="Y267" s="10">
        <v>0</v>
      </c>
      <c r="Z267" s="9" t="s">
        <v>197</v>
      </c>
      <c r="AA267" s="8">
        <v>12433.3</v>
      </c>
      <c r="AB267" s="8">
        <v>12433.3</v>
      </c>
      <c r="AC267" s="8">
        <v>0</v>
      </c>
      <c r="AD267" s="8">
        <v>0</v>
      </c>
      <c r="AE267" s="8">
        <v>0</v>
      </c>
      <c r="AF267" s="8">
        <v>0</v>
      </c>
      <c r="AG267" s="1" t="s">
        <v>119</v>
      </c>
      <c r="AH267" s="1" t="s">
        <v>77</v>
      </c>
      <c r="AI267" s="1">
        <v>1</v>
      </c>
      <c r="AJ267" s="3">
        <v>45961</v>
      </c>
      <c r="AK267" s="3">
        <v>0</v>
      </c>
      <c r="AL267" s="3">
        <v>0</v>
      </c>
      <c r="AM267" s="3">
        <v>0</v>
      </c>
      <c r="AN267" s="3">
        <v>0</v>
      </c>
      <c r="AO267" s="3">
        <v>45960</v>
      </c>
      <c r="AP267" s="3">
        <v>45956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102</v>
      </c>
      <c r="BD267" s="56">
        <v>0</v>
      </c>
    </row>
    <row r="268" spans="1:56" ht="27.75" customHeight="1" x14ac:dyDescent="0.45">
      <c r="A268" s="3">
        <v>0</v>
      </c>
      <c r="B268" s="14">
        <v>0</v>
      </c>
      <c r="C268" s="9">
        <v>0</v>
      </c>
      <c r="D268" s="13">
        <v>0</v>
      </c>
      <c r="E268" s="9">
        <v>26</v>
      </c>
      <c r="F268" s="9">
        <v>43</v>
      </c>
      <c r="G268" s="9">
        <v>0</v>
      </c>
      <c r="H268" s="9">
        <v>0</v>
      </c>
      <c r="I268" s="9">
        <v>116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197</v>
      </c>
      <c r="AA268" s="8">
        <v>12433.3</v>
      </c>
      <c r="AB268" s="8">
        <v>12433.3</v>
      </c>
      <c r="AC268" s="8">
        <v>0</v>
      </c>
      <c r="AD268" s="8">
        <v>0</v>
      </c>
      <c r="AE268" s="8">
        <v>0</v>
      </c>
      <c r="AF268" s="8" t="s">
        <v>58</v>
      </c>
      <c r="AG268" s="1" t="s">
        <v>116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198</v>
      </c>
      <c r="BD268" s="56">
        <v>0</v>
      </c>
    </row>
    <row r="269" spans="1:56" ht="27.75" customHeight="1" x14ac:dyDescent="0.45">
      <c r="A269" s="3">
        <v>45911</v>
      </c>
      <c r="B269" s="14" t="s">
        <v>540</v>
      </c>
      <c r="C269" s="9" t="s">
        <v>109</v>
      </c>
      <c r="D269" s="13" t="s">
        <v>541</v>
      </c>
      <c r="E269" s="9">
        <v>26</v>
      </c>
      <c r="F269" s="9">
        <v>43</v>
      </c>
      <c r="G269" s="9" t="s">
        <v>60</v>
      </c>
      <c r="H269" s="9" t="s">
        <v>66</v>
      </c>
      <c r="I269" s="9">
        <v>150</v>
      </c>
      <c r="J269" s="9" t="s">
        <v>57</v>
      </c>
      <c r="K269" s="9">
        <v>5</v>
      </c>
      <c r="L269" s="9" t="s">
        <v>91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110</v>
      </c>
      <c r="T269" s="12">
        <v>45929</v>
      </c>
      <c r="U269" s="11">
        <v>10000</v>
      </c>
      <c r="V269" s="10">
        <v>500</v>
      </c>
      <c r="W269" s="10">
        <v>9500</v>
      </c>
      <c r="X269" s="10">
        <v>0</v>
      </c>
      <c r="Y269" s="10">
        <v>9975</v>
      </c>
      <c r="Z269" s="9" t="s">
        <v>88</v>
      </c>
      <c r="AA269" s="8">
        <v>11811.635</v>
      </c>
      <c r="AB269" s="8">
        <v>11811.635</v>
      </c>
      <c r="AC269" s="8">
        <v>0</v>
      </c>
      <c r="AD269" s="8">
        <v>11811.635</v>
      </c>
      <c r="AE269" s="8">
        <v>0</v>
      </c>
      <c r="AF269" s="8">
        <v>0</v>
      </c>
      <c r="AG269" s="1" t="s">
        <v>115</v>
      </c>
      <c r="AH269" s="1" t="s">
        <v>75</v>
      </c>
      <c r="AI269" s="1">
        <v>4</v>
      </c>
      <c r="AJ269" s="3">
        <v>45929</v>
      </c>
      <c r="AK269" s="3">
        <v>45925</v>
      </c>
      <c r="AL269" s="3">
        <v>45918</v>
      </c>
      <c r="AM269" s="3">
        <v>45926</v>
      </c>
      <c r="AN269" s="3">
        <v>45927</v>
      </c>
      <c r="AO269" s="3">
        <v>45928</v>
      </c>
      <c r="AP269" s="3">
        <v>45924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104</v>
      </c>
      <c r="BD269" s="56">
        <v>0</v>
      </c>
    </row>
    <row r="270" spans="1:56" ht="27.75" customHeight="1" x14ac:dyDescent="0.45">
      <c r="A270" s="3">
        <v>45901</v>
      </c>
      <c r="B270" s="14" t="s">
        <v>421</v>
      </c>
      <c r="C270" s="9" t="s">
        <v>109</v>
      </c>
      <c r="D270" s="13" t="s">
        <v>144</v>
      </c>
      <c r="E270" s="9">
        <v>26</v>
      </c>
      <c r="F270" s="9">
        <v>43</v>
      </c>
      <c r="G270" s="9" t="s">
        <v>60</v>
      </c>
      <c r="H270" s="9" t="s">
        <v>66</v>
      </c>
      <c r="I270" s="9">
        <v>150</v>
      </c>
      <c r="J270" s="9" t="s">
        <v>57</v>
      </c>
      <c r="K270" s="9">
        <v>5</v>
      </c>
      <c r="L270" s="9" t="s">
        <v>91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110</v>
      </c>
      <c r="T270" s="12">
        <v>45929</v>
      </c>
      <c r="U270" s="11">
        <v>30000</v>
      </c>
      <c r="V270" s="10">
        <v>3600</v>
      </c>
      <c r="W270" s="10">
        <v>26400</v>
      </c>
      <c r="X270" s="10">
        <v>9475</v>
      </c>
      <c r="Y270" s="10">
        <v>21551.25</v>
      </c>
      <c r="Z270" s="9" t="s">
        <v>88</v>
      </c>
      <c r="AA270" s="8">
        <v>26795.315662500001</v>
      </c>
      <c r="AB270" s="8">
        <v>11484</v>
      </c>
      <c r="AC270" s="8">
        <v>15311.315662500001</v>
      </c>
      <c r="AD270" s="8">
        <v>5484</v>
      </c>
      <c r="AE270" s="8">
        <v>21311.315662500001</v>
      </c>
      <c r="AF270" s="8">
        <v>0</v>
      </c>
      <c r="AG270" s="1" t="s">
        <v>115</v>
      </c>
      <c r="AH270" s="1" t="s">
        <v>75</v>
      </c>
      <c r="AI270" s="1">
        <v>4</v>
      </c>
      <c r="AJ270" s="3">
        <v>45929</v>
      </c>
      <c r="AK270" s="3">
        <v>45925</v>
      </c>
      <c r="AL270" s="3">
        <v>45918</v>
      </c>
      <c r="AM270" s="3">
        <v>45926</v>
      </c>
      <c r="AN270" s="3">
        <v>45927</v>
      </c>
      <c r="AO270" s="3">
        <v>45928</v>
      </c>
      <c r="AP270" s="3">
        <v>45924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104</v>
      </c>
      <c r="BD270" s="56">
        <v>1579.1070219925004</v>
      </c>
    </row>
    <row r="271" spans="1:56" ht="27.75" customHeight="1" x14ac:dyDescent="0.45">
      <c r="A271" s="3">
        <v>45901</v>
      </c>
      <c r="B271" s="14" t="s">
        <v>422</v>
      </c>
      <c r="C271" s="9" t="s">
        <v>109</v>
      </c>
      <c r="D271" s="13" t="s">
        <v>144</v>
      </c>
      <c r="E271" s="9">
        <v>26</v>
      </c>
      <c r="F271" s="9">
        <v>43</v>
      </c>
      <c r="G271" s="9" t="s">
        <v>60</v>
      </c>
      <c r="H271" s="9" t="s">
        <v>66</v>
      </c>
      <c r="I271" s="9">
        <v>150</v>
      </c>
      <c r="J271" s="9" t="s">
        <v>57</v>
      </c>
      <c r="K271" s="9">
        <v>5</v>
      </c>
      <c r="L271" s="9" t="s">
        <v>91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110</v>
      </c>
      <c r="T271" s="12">
        <v>45945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88</v>
      </c>
      <c r="AA271" s="8">
        <v>12433.3</v>
      </c>
      <c r="AB271" s="8">
        <v>0</v>
      </c>
      <c r="AC271" s="8">
        <v>12433.3</v>
      </c>
      <c r="AD271" s="8">
        <v>0</v>
      </c>
      <c r="AE271" s="8">
        <v>12433.3</v>
      </c>
      <c r="AF271" s="8">
        <v>0</v>
      </c>
      <c r="AG271" s="1" t="s">
        <v>116</v>
      </c>
      <c r="AH271" s="1" t="s">
        <v>75</v>
      </c>
      <c r="AI271" s="1">
        <v>4</v>
      </c>
      <c r="AJ271" s="3">
        <v>45945</v>
      </c>
      <c r="AK271" s="3">
        <v>45941</v>
      </c>
      <c r="AL271" s="3">
        <v>45934</v>
      </c>
      <c r="AM271" s="3">
        <v>45942</v>
      </c>
      <c r="AN271" s="3">
        <v>45943</v>
      </c>
      <c r="AO271" s="3">
        <v>45944</v>
      </c>
      <c r="AP271" s="3">
        <v>45940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104</v>
      </c>
      <c r="BD271" s="56">
        <v>1282.2876733333333</v>
      </c>
    </row>
    <row r="272" spans="1:56" ht="27.75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26</v>
      </c>
      <c r="F272" s="9">
        <v>43</v>
      </c>
      <c r="G272" s="9">
        <v>0</v>
      </c>
      <c r="H272" s="9">
        <v>0</v>
      </c>
      <c r="I272" s="9">
        <v>120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88</v>
      </c>
      <c r="AA272" s="8">
        <v>51040.250662499995</v>
      </c>
      <c r="AB272" s="8">
        <v>23295.635000000002</v>
      </c>
      <c r="AC272" s="8">
        <v>27744.6156625</v>
      </c>
      <c r="AD272" s="8">
        <v>17295.635000000002</v>
      </c>
      <c r="AE272" s="8">
        <v>33744.6156625</v>
      </c>
      <c r="AF272" s="8" t="s">
        <v>58</v>
      </c>
      <c r="AG272" s="1" t="s">
        <v>118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106</v>
      </c>
      <c r="BD272" s="56">
        <v>0</v>
      </c>
    </row>
    <row r="273" spans="1:56" ht="27.75" customHeight="1" x14ac:dyDescent="0.45">
      <c r="A273" s="3">
        <v>0</v>
      </c>
      <c r="B273" s="14" t="s">
        <v>128</v>
      </c>
      <c r="C273" s="9" t="s">
        <v>147</v>
      </c>
      <c r="D273" s="13" t="s">
        <v>148</v>
      </c>
      <c r="E273" s="9">
        <v>28</v>
      </c>
      <c r="F273" s="9">
        <v>41</v>
      </c>
      <c r="G273" s="9" t="s">
        <v>60</v>
      </c>
      <c r="H273" s="9">
        <v>0</v>
      </c>
      <c r="I273" s="9">
        <v>120</v>
      </c>
      <c r="J273" s="9" t="s">
        <v>78</v>
      </c>
      <c r="K273" s="9">
        <v>3</v>
      </c>
      <c r="L273" s="9" t="s">
        <v>92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>
        <v>45930</v>
      </c>
      <c r="U273" s="11">
        <v>50000</v>
      </c>
      <c r="V273" s="10">
        <v>700</v>
      </c>
      <c r="W273" s="10">
        <v>49300</v>
      </c>
      <c r="X273" s="10">
        <v>0</v>
      </c>
      <c r="Y273" s="10">
        <v>51765</v>
      </c>
      <c r="Z273" s="9" t="s">
        <v>127</v>
      </c>
      <c r="AA273" s="8">
        <v>58541.285000000003</v>
      </c>
      <c r="AB273" s="8">
        <v>32310</v>
      </c>
      <c r="AC273" s="8">
        <v>26231.285000000003</v>
      </c>
      <c r="AD273" s="8">
        <v>0</v>
      </c>
      <c r="AE273" s="8">
        <v>0</v>
      </c>
      <c r="AF273" s="8">
        <v>0</v>
      </c>
      <c r="AG273" s="1" t="s">
        <v>115</v>
      </c>
      <c r="AH273" s="1" t="s">
        <v>74</v>
      </c>
      <c r="AI273" s="1">
        <v>2</v>
      </c>
      <c r="AJ273" s="3">
        <v>45930</v>
      </c>
      <c r="AK273" s="3">
        <v>0</v>
      </c>
      <c r="AL273" s="3">
        <v>45921</v>
      </c>
      <c r="AM273" s="3">
        <v>45928</v>
      </c>
      <c r="AN273" s="3">
        <v>45929</v>
      </c>
      <c r="AO273" s="3">
        <v>45929</v>
      </c>
      <c r="AP273" s="3">
        <v>45925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104</v>
      </c>
      <c r="BD273" s="56">
        <v>2948.1049752777781</v>
      </c>
    </row>
    <row r="274" spans="1:56" ht="27.75" customHeight="1" x14ac:dyDescent="0.45">
      <c r="A274" s="3" t="s">
        <v>135</v>
      </c>
      <c r="B274" s="14" t="s">
        <v>135</v>
      </c>
      <c r="C274" s="9" t="s">
        <v>109</v>
      </c>
      <c r="D274" s="13" t="s">
        <v>59</v>
      </c>
      <c r="E274" s="9">
        <v>28</v>
      </c>
      <c r="F274" s="9">
        <v>47</v>
      </c>
      <c r="G274" s="9" t="s">
        <v>60</v>
      </c>
      <c r="H274" s="9" t="s">
        <v>66</v>
      </c>
      <c r="I274" s="9">
        <v>180</v>
      </c>
      <c r="J274" s="9" t="s">
        <v>57</v>
      </c>
      <c r="K274" s="9">
        <v>5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110</v>
      </c>
      <c r="T274" s="12">
        <v>45961</v>
      </c>
      <c r="U274" s="11">
        <v>5000</v>
      </c>
      <c r="V274" s="10">
        <v>0</v>
      </c>
      <c r="W274" s="10">
        <v>5000</v>
      </c>
      <c r="X274" s="10">
        <v>0</v>
      </c>
      <c r="Y274" s="10">
        <v>0</v>
      </c>
      <c r="Z274" s="9" t="s">
        <v>127</v>
      </c>
      <c r="AA274" s="8">
        <v>6775.4500000000007</v>
      </c>
      <c r="AB274" s="8">
        <v>0</v>
      </c>
      <c r="AC274" s="8">
        <v>6775.4500000000007</v>
      </c>
      <c r="AD274" s="8">
        <v>0</v>
      </c>
      <c r="AE274" s="8">
        <v>6775.4500000000007</v>
      </c>
      <c r="AF274" s="8">
        <v>0</v>
      </c>
      <c r="AG274" s="1">
        <v>0</v>
      </c>
      <c r="AH274" s="1" t="s">
        <v>146</v>
      </c>
      <c r="AI274" s="1">
        <v>2</v>
      </c>
      <c r="AJ274" s="3">
        <v>45961</v>
      </c>
      <c r="AK274" s="3">
        <v>45959</v>
      </c>
      <c r="AL274" s="3">
        <v>0</v>
      </c>
      <c r="AM274" s="3">
        <v>0</v>
      </c>
      <c r="AN274" s="3">
        <v>0</v>
      </c>
      <c r="AO274" s="3">
        <v>45960</v>
      </c>
      <c r="AP274" s="3">
        <v>45956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143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104</v>
      </c>
      <c r="BD274" s="56">
        <v>761.48529722222236</v>
      </c>
    </row>
    <row r="275" spans="1:56" ht="27.75" customHeight="1" x14ac:dyDescent="0.45">
      <c r="A275" s="3">
        <v>0</v>
      </c>
      <c r="B275" s="14">
        <v>0</v>
      </c>
      <c r="C275" s="9">
        <v>0</v>
      </c>
      <c r="D275" s="13">
        <v>0</v>
      </c>
      <c r="E275" s="9">
        <v>28</v>
      </c>
      <c r="F275" s="9">
        <v>43</v>
      </c>
      <c r="G275" s="9">
        <v>0</v>
      </c>
      <c r="H275" s="9">
        <v>0</v>
      </c>
      <c r="I275" s="9">
        <v>130</v>
      </c>
      <c r="J275" s="9" t="s">
        <v>57</v>
      </c>
      <c r="K275" s="9">
        <v>3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127</v>
      </c>
      <c r="AA275" s="8">
        <v>65316.735000000001</v>
      </c>
      <c r="AB275" s="8">
        <v>32310</v>
      </c>
      <c r="AC275" s="8">
        <v>33006.735000000001</v>
      </c>
      <c r="AD275" s="8">
        <v>0</v>
      </c>
      <c r="AE275" s="8">
        <v>6775.4500000000007</v>
      </c>
      <c r="AF275" s="8" t="s">
        <v>58</v>
      </c>
      <c r="AG275" s="1">
        <v>0</v>
      </c>
      <c r="AH275" s="1">
        <v>0</v>
      </c>
      <c r="AI275" s="1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149</v>
      </c>
      <c r="BD275" s="56">
        <v>0</v>
      </c>
    </row>
  </sheetData>
  <autoFilter ref="A5:BD27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75">
    <cfRule type="expression" dxfId="2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39BBC-B1C6-457F-AFA9-9D24BE1F93D9}">
  <sheetPr>
    <tabColor rgb="FFFFFF00"/>
  </sheetPr>
  <dimension ref="A1:BD282"/>
  <sheetViews>
    <sheetView zoomScale="80" zoomScaleNormal="80" workbookViewId="0">
      <selection activeCell="G19" sqref="G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45920</v>
      </c>
      <c r="E3" s="84" t="s">
        <v>52</v>
      </c>
      <c r="F3" s="84"/>
      <c r="G3" s="85">
        <v>10.39</v>
      </c>
      <c r="H3" s="8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6" t="s">
        <v>51</v>
      </c>
      <c r="B4" s="28" t="s">
        <v>43</v>
      </c>
      <c r="C4" s="29" t="s">
        <v>42</v>
      </c>
      <c r="D4" s="30"/>
      <c r="E4" s="87">
        <v>10.3</v>
      </c>
      <c r="F4" s="88"/>
      <c r="G4" s="89"/>
      <c r="H4" s="90"/>
      <c r="I4" s="91" t="s">
        <v>50</v>
      </c>
      <c r="J4" s="92"/>
      <c r="K4" s="93"/>
      <c r="L4" s="31" t="s">
        <v>89</v>
      </c>
      <c r="M4" s="94" t="s">
        <v>49</v>
      </c>
      <c r="N4" s="95"/>
      <c r="O4" s="95"/>
      <c r="P4" s="9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2" t="s">
        <v>46</v>
      </c>
      <c r="AA4" s="8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45897</v>
      </c>
      <c r="B6" s="14" t="s">
        <v>377</v>
      </c>
      <c r="C6" s="9" t="s">
        <v>73</v>
      </c>
      <c r="D6" s="13" t="s">
        <v>425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141</v>
      </c>
      <c r="T6" s="12">
        <v>45925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379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116</v>
      </c>
      <c r="AH6" s="1" t="s">
        <v>74</v>
      </c>
      <c r="AI6" s="1">
        <v>2</v>
      </c>
      <c r="AJ6" s="3">
        <v>45925</v>
      </c>
      <c r="AK6" s="3">
        <v>0</v>
      </c>
      <c r="AL6" s="3">
        <v>45916</v>
      </c>
      <c r="AM6" s="3">
        <v>45923</v>
      </c>
      <c r="AN6" s="3">
        <v>45924</v>
      </c>
      <c r="AO6" s="3">
        <v>45924</v>
      </c>
      <c r="AP6" s="3">
        <v>45920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556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379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45915</v>
      </c>
      <c r="B8" s="14" t="s">
        <v>557</v>
      </c>
      <c r="C8" s="9" t="s">
        <v>558</v>
      </c>
      <c r="D8" s="13" t="s">
        <v>559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45922</v>
      </c>
      <c r="U8" s="11">
        <v>10100</v>
      </c>
      <c r="V8" s="10">
        <v>0</v>
      </c>
      <c r="W8" s="10">
        <v>10100</v>
      </c>
      <c r="X8" s="10">
        <v>0</v>
      </c>
      <c r="Y8" s="10">
        <v>10605</v>
      </c>
      <c r="Z8" s="9" t="s">
        <v>560</v>
      </c>
      <c r="AA8" s="8">
        <v>7760.3350000000009</v>
      </c>
      <c r="AB8" s="8">
        <v>7760.3350000000009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45922</v>
      </c>
      <c r="AK8" s="3">
        <v>0</v>
      </c>
      <c r="AL8" s="3">
        <v>45913</v>
      </c>
      <c r="AM8" s="3">
        <v>45920</v>
      </c>
      <c r="AN8" s="3">
        <v>45921</v>
      </c>
      <c r="AO8" s="3">
        <v>45921</v>
      </c>
      <c r="AP8" s="3">
        <v>45917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561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560</v>
      </c>
      <c r="AA9" s="8">
        <v>7760.3350000000009</v>
      </c>
      <c r="AB9" s="8">
        <v>7760.3350000000009</v>
      </c>
      <c r="AC9" s="8">
        <v>0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562</v>
      </c>
      <c r="BD9" s="56">
        <v>0</v>
      </c>
    </row>
    <row r="10" spans="1:56" ht="27.75" customHeight="1" x14ac:dyDescent="0.45">
      <c r="A10" s="3" t="s">
        <v>135</v>
      </c>
      <c r="B10" s="14" t="s">
        <v>135</v>
      </c>
      <c r="C10" s="9" t="s">
        <v>211</v>
      </c>
      <c r="D10" s="13" t="s">
        <v>236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115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729.46232000000009</v>
      </c>
    </row>
    <row r="11" spans="1:56" ht="27.75" customHeight="1" x14ac:dyDescent="0.45">
      <c r="A11" s="3">
        <v>0</v>
      </c>
      <c r="B11" s="14">
        <v>0</v>
      </c>
      <c r="C11" s="9" t="s">
        <v>201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133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45912</v>
      </c>
      <c r="B12" s="14" t="s">
        <v>542</v>
      </c>
      <c r="C12" s="9" t="s">
        <v>302</v>
      </c>
      <c r="D12" s="13" t="s">
        <v>543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67</v>
      </c>
      <c r="T12" s="12">
        <v>45924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417</v>
      </c>
      <c r="AA12" s="8">
        <v>8801.1</v>
      </c>
      <c r="AB12" s="8">
        <v>8801.1</v>
      </c>
      <c r="AC12" s="8">
        <v>0</v>
      </c>
      <c r="AD12" s="8">
        <v>8801.1</v>
      </c>
      <c r="AE12" s="8">
        <v>0</v>
      </c>
      <c r="AF12" s="8" t="s">
        <v>307</v>
      </c>
      <c r="AG12" s="1" t="s">
        <v>116</v>
      </c>
      <c r="AH12" s="1" t="s">
        <v>75</v>
      </c>
      <c r="AI12" s="1">
        <v>4</v>
      </c>
      <c r="AJ12" s="3">
        <v>45924</v>
      </c>
      <c r="AK12" s="3">
        <v>45920</v>
      </c>
      <c r="AL12" s="3">
        <v>45913</v>
      </c>
      <c r="AM12" s="3">
        <v>45921</v>
      </c>
      <c r="AN12" s="3">
        <v>45922</v>
      </c>
      <c r="AO12" s="3">
        <v>45923</v>
      </c>
      <c r="AP12" s="3">
        <v>45919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417</v>
      </c>
      <c r="AA13" s="8">
        <v>8801.1</v>
      </c>
      <c r="AB13" s="8">
        <v>8801.1</v>
      </c>
      <c r="AC13" s="8">
        <v>0</v>
      </c>
      <c r="AD13" s="8">
        <v>8801.1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418</v>
      </c>
      <c r="BD13" s="56">
        <v>0</v>
      </c>
    </row>
    <row r="14" spans="1:56" ht="27.75" customHeight="1" x14ac:dyDescent="0.45">
      <c r="A14" s="3">
        <v>45916</v>
      </c>
      <c r="B14" s="14" t="s">
        <v>595</v>
      </c>
      <c r="C14" s="9" t="s">
        <v>594</v>
      </c>
      <c r="D14" s="13" t="s">
        <v>563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45925</v>
      </c>
      <c r="U14" s="11">
        <v>20000</v>
      </c>
      <c r="V14" s="10">
        <v>0</v>
      </c>
      <c r="W14" s="10">
        <v>20000</v>
      </c>
      <c r="X14" s="10">
        <v>0</v>
      </c>
      <c r="Y14" s="10">
        <v>21000</v>
      </c>
      <c r="Z14" s="9" t="s">
        <v>168</v>
      </c>
      <c r="AA14" s="8">
        <v>17602.2</v>
      </c>
      <c r="AB14" s="8">
        <v>17602.2</v>
      </c>
      <c r="AC14" s="8">
        <v>0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45925</v>
      </c>
      <c r="AK14" s="3">
        <v>0</v>
      </c>
      <c r="AL14" s="3">
        <v>45916</v>
      </c>
      <c r="AM14" s="3">
        <v>45923</v>
      </c>
      <c r="AN14" s="3">
        <v>45924</v>
      </c>
      <c r="AO14" s="3">
        <v>45924</v>
      </c>
      <c r="AP14" s="3">
        <v>45920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45920</v>
      </c>
      <c r="B15" s="14" t="s">
        <v>624</v>
      </c>
      <c r="C15" s="9" t="s">
        <v>136</v>
      </c>
      <c r="D15" s="13" t="s">
        <v>124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45938</v>
      </c>
      <c r="U15" s="11">
        <v>50000</v>
      </c>
      <c r="V15" s="10">
        <v>0</v>
      </c>
      <c r="W15" s="10">
        <v>50000</v>
      </c>
      <c r="X15" s="10">
        <v>0</v>
      </c>
      <c r="Y15" s="10">
        <v>52500</v>
      </c>
      <c r="Z15" s="9" t="s">
        <v>168</v>
      </c>
      <c r="AA15" s="8">
        <v>44005.499999999993</v>
      </c>
      <c r="AB15" s="8">
        <v>13655</v>
      </c>
      <c r="AC15" s="8">
        <v>30350.499999999993</v>
      </c>
      <c r="AD15" s="8">
        <v>0</v>
      </c>
      <c r="AE15" s="8">
        <v>0</v>
      </c>
      <c r="AF15" s="8">
        <v>0</v>
      </c>
      <c r="AG15" s="1" t="s">
        <v>116</v>
      </c>
      <c r="AH15" s="1" t="s">
        <v>74</v>
      </c>
      <c r="AI15" s="1">
        <v>2</v>
      </c>
      <c r="AJ15" s="3">
        <v>45938</v>
      </c>
      <c r="AK15" s="3">
        <v>0</v>
      </c>
      <c r="AL15" s="3">
        <v>45929</v>
      </c>
      <c r="AM15" s="3">
        <v>45936</v>
      </c>
      <c r="AN15" s="3">
        <v>45937</v>
      </c>
      <c r="AO15" s="3">
        <v>45937</v>
      </c>
      <c r="AP15" s="3">
        <v>45933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 t="s">
        <v>608</v>
      </c>
      <c r="AZ15" s="2">
        <v>0</v>
      </c>
      <c r="BA15" s="2">
        <v>0</v>
      </c>
      <c r="BB15" s="2">
        <v>0</v>
      </c>
      <c r="BC15" s="1" t="s">
        <v>102</v>
      </c>
      <c r="BD15" s="56">
        <v>2204.1207555555552</v>
      </c>
    </row>
    <row r="16" spans="1:56" ht="27.75" customHeight="1" x14ac:dyDescent="0.45">
      <c r="A16" s="3">
        <v>45920</v>
      </c>
      <c r="B16" s="14" t="s">
        <v>625</v>
      </c>
      <c r="C16" s="9" t="s">
        <v>136</v>
      </c>
      <c r="D16" s="13" t="s">
        <v>199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168</v>
      </c>
      <c r="AA16" s="8">
        <v>17602.2</v>
      </c>
      <c r="AB16" s="8">
        <v>0</v>
      </c>
      <c r="AC16" s="8">
        <v>17602.2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 t="s">
        <v>608</v>
      </c>
      <c r="AZ16" s="2">
        <v>0</v>
      </c>
      <c r="BA16" s="2">
        <v>0</v>
      </c>
      <c r="BB16" s="2">
        <v>0</v>
      </c>
      <c r="BC16" s="1" t="s">
        <v>102</v>
      </c>
      <c r="BD16" s="56">
        <v>1278.3108800000005</v>
      </c>
    </row>
    <row r="17" spans="1:56" ht="27.75" customHeight="1" x14ac:dyDescent="0.45">
      <c r="A17" s="3">
        <v>45920</v>
      </c>
      <c r="B17" s="14" t="s">
        <v>625</v>
      </c>
      <c r="C17" s="9" t="s">
        <v>136</v>
      </c>
      <c r="D17" s="13" t="s">
        <v>199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45952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168</v>
      </c>
      <c r="AA17" s="8">
        <v>17602.2</v>
      </c>
      <c r="AB17" s="8">
        <v>0</v>
      </c>
      <c r="AC17" s="8">
        <v>17602.2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45952</v>
      </c>
      <c r="AK17" s="3">
        <v>0</v>
      </c>
      <c r="AL17" s="3">
        <v>45943</v>
      </c>
      <c r="AM17" s="3">
        <v>45950</v>
      </c>
      <c r="AN17" s="3">
        <v>45951</v>
      </c>
      <c r="AO17" s="3">
        <v>45951</v>
      </c>
      <c r="AP17" s="3">
        <v>45947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1278.3108800000005</v>
      </c>
    </row>
    <row r="18" spans="1:56" ht="27.75" customHeight="1" x14ac:dyDescent="0.45">
      <c r="A18" s="3" t="s">
        <v>135</v>
      </c>
      <c r="B18" s="14" t="s">
        <v>135</v>
      </c>
      <c r="C18" s="9" t="s">
        <v>204</v>
      </c>
      <c r="D18" s="13" t="s">
        <v>205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92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 t="s">
        <v>63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168</v>
      </c>
      <c r="AA18" s="8">
        <v>18501.714330000003</v>
      </c>
      <c r="AB18" s="8">
        <v>0</v>
      </c>
      <c r="AC18" s="8">
        <v>18501.714330000003</v>
      </c>
      <c r="AD18" s="8">
        <v>0</v>
      </c>
      <c r="AE18" s="8">
        <v>0</v>
      </c>
      <c r="AF18" s="8">
        <v>0</v>
      </c>
      <c r="AG18" s="1" t="s">
        <v>115</v>
      </c>
      <c r="AH18" s="1" t="s">
        <v>72</v>
      </c>
      <c r="AI18" s="1">
        <v>3</v>
      </c>
      <c r="AJ18" s="3" t="s">
        <v>63</v>
      </c>
      <c r="AK18" s="3">
        <v>0</v>
      </c>
      <c r="AL18" s="3" t="e">
        <v>#VALUE!</v>
      </c>
      <c r="AM18" s="3" t="e">
        <v>#VALUE!</v>
      </c>
      <c r="AN18" s="3" t="e">
        <v>#VALUE!</v>
      </c>
      <c r="AO18" s="3" t="e">
        <v>#VALUE!</v>
      </c>
      <c r="AP18" s="3" t="e">
        <v>#VALUE!</v>
      </c>
      <c r="AQ18" s="3" t="e">
        <v>#VALUE!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1343.6356095653334</v>
      </c>
    </row>
    <row r="19" spans="1:56" ht="27.75" customHeight="1" x14ac:dyDescent="0.45">
      <c r="A19" s="3" t="s">
        <v>135</v>
      </c>
      <c r="B19" s="14" t="s">
        <v>135</v>
      </c>
      <c r="C19" s="9" t="s">
        <v>237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 t="s">
        <v>63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168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118</v>
      </c>
      <c r="AH19" s="1" t="s">
        <v>74</v>
      </c>
      <c r="AI19" s="1">
        <v>2</v>
      </c>
      <c r="AJ19" s="3" t="s">
        <v>63</v>
      </c>
      <c r="AK19" s="3">
        <v>0</v>
      </c>
      <c r="AL19" s="3" t="e">
        <v>#VALUE!</v>
      </c>
      <c r="AM19" s="3" t="e">
        <v>#VALUE!</v>
      </c>
      <c r="AN19" s="3" t="e">
        <v>#VALUE!</v>
      </c>
      <c r="AO19" s="3" t="e">
        <v>#VALUE!</v>
      </c>
      <c r="AP19" s="3" t="e">
        <v>#VALUE!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135</v>
      </c>
      <c r="B20" s="14" t="s">
        <v>135</v>
      </c>
      <c r="C20" s="9" t="s">
        <v>136</v>
      </c>
      <c r="D20" s="13" t="s">
        <v>124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 t="s">
        <v>63</v>
      </c>
      <c r="U20" s="11">
        <v>140000</v>
      </c>
      <c r="V20" s="10">
        <v>0</v>
      </c>
      <c r="W20" s="10">
        <v>140000</v>
      </c>
      <c r="X20" s="10">
        <v>0</v>
      </c>
      <c r="Y20" s="10">
        <v>147000</v>
      </c>
      <c r="Z20" s="9" t="s">
        <v>168</v>
      </c>
      <c r="AA20" s="8">
        <v>123215.4</v>
      </c>
      <c r="AB20" s="8">
        <v>0</v>
      </c>
      <c r="AC20" s="8">
        <v>123215.4</v>
      </c>
      <c r="AD20" s="8">
        <v>0</v>
      </c>
      <c r="AE20" s="8">
        <v>0</v>
      </c>
      <c r="AF20" s="8">
        <v>0</v>
      </c>
      <c r="AG20" s="1" t="s">
        <v>118</v>
      </c>
      <c r="AH20" s="1" t="s">
        <v>74</v>
      </c>
      <c r="AI20" s="1">
        <v>2</v>
      </c>
      <c r="AJ20" s="3" t="s">
        <v>63</v>
      </c>
      <c r="AK20" s="3">
        <v>0</v>
      </c>
      <c r="AL20" s="3" t="e">
        <v>#VALUE!</v>
      </c>
      <c r="AM20" s="3" t="e">
        <v>#VALUE!</v>
      </c>
      <c r="AN20" s="3" t="e">
        <v>#VALUE!</v>
      </c>
      <c r="AO20" s="3" t="e">
        <v>#VALUE!</v>
      </c>
      <c r="AP20" s="3" t="e">
        <v>#VALUE!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8948.1761600000009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168</v>
      </c>
      <c r="AA21" s="8">
        <v>273733.61433000001</v>
      </c>
      <c r="AB21" s="8">
        <v>31257.200000000001</v>
      </c>
      <c r="AC21" s="8">
        <v>242476.41433</v>
      </c>
      <c r="AD21" s="8">
        <v>0</v>
      </c>
      <c r="AE21" s="8">
        <v>0</v>
      </c>
      <c r="AF21" s="8" t="s">
        <v>58</v>
      </c>
      <c r="AG21" s="1" t="s">
        <v>115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45904</v>
      </c>
      <c r="B22" s="14" t="s">
        <v>446</v>
      </c>
      <c r="C22" s="9" t="s">
        <v>73</v>
      </c>
      <c r="D22" s="13" t="s">
        <v>59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447</v>
      </c>
      <c r="T22" s="12">
        <v>45924</v>
      </c>
      <c r="U22" s="11">
        <v>20000</v>
      </c>
      <c r="V22" s="10">
        <v>21000</v>
      </c>
      <c r="W22" s="10">
        <v>0</v>
      </c>
      <c r="X22" s="10">
        <v>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115</v>
      </c>
      <c r="AH22" s="1" t="s">
        <v>77</v>
      </c>
      <c r="AI22" s="1">
        <v>1</v>
      </c>
      <c r="AJ22" s="3">
        <v>45924</v>
      </c>
      <c r="AK22" s="3">
        <v>0</v>
      </c>
      <c r="AL22" s="3">
        <v>0</v>
      </c>
      <c r="AM22" s="3">
        <v>0</v>
      </c>
      <c r="AN22" s="3">
        <v>0</v>
      </c>
      <c r="AO22" s="3">
        <v>45923</v>
      </c>
      <c r="AP22" s="3">
        <v>45919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45904</v>
      </c>
      <c r="B23" s="14" t="s">
        <v>448</v>
      </c>
      <c r="C23" s="9" t="s">
        <v>73</v>
      </c>
      <c r="D23" s="13" t="s">
        <v>59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447</v>
      </c>
      <c r="T23" s="12">
        <v>45924</v>
      </c>
      <c r="U23" s="11">
        <v>20000</v>
      </c>
      <c r="V23" s="10">
        <v>21000</v>
      </c>
      <c r="W23" s="10">
        <v>0</v>
      </c>
      <c r="X23" s="10">
        <v>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115</v>
      </c>
      <c r="AH23" s="1" t="s">
        <v>77</v>
      </c>
      <c r="AI23" s="1">
        <v>1</v>
      </c>
      <c r="AJ23" s="3">
        <v>45924</v>
      </c>
      <c r="AK23" s="3">
        <v>0</v>
      </c>
      <c r="AL23" s="3">
        <v>0</v>
      </c>
      <c r="AM23" s="3">
        <v>0</v>
      </c>
      <c r="AN23" s="3">
        <v>0</v>
      </c>
      <c r="AO23" s="3">
        <v>45923</v>
      </c>
      <c r="AP23" s="3">
        <v>45919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45910</v>
      </c>
      <c r="B24" s="14" t="s">
        <v>503</v>
      </c>
      <c r="C24" s="9" t="s">
        <v>73</v>
      </c>
      <c r="D24" s="13" t="s">
        <v>288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45925</v>
      </c>
      <c r="U24" s="11">
        <v>10000</v>
      </c>
      <c r="V24" s="10">
        <v>10000</v>
      </c>
      <c r="W24" s="10">
        <v>0</v>
      </c>
      <c r="X24" s="10">
        <v>10400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504</v>
      </c>
      <c r="AG24" s="1" t="s">
        <v>115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45910</v>
      </c>
      <c r="B25" s="14" t="s">
        <v>503</v>
      </c>
      <c r="C25" s="9" t="s">
        <v>73</v>
      </c>
      <c r="D25" s="13" t="s">
        <v>189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45925</v>
      </c>
      <c r="U25" s="11">
        <v>10000</v>
      </c>
      <c r="V25" s="10">
        <v>10000</v>
      </c>
      <c r="W25" s="10">
        <v>0</v>
      </c>
      <c r="X25" s="10">
        <v>10490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504</v>
      </c>
      <c r="AG25" s="1" t="s">
        <v>115</v>
      </c>
      <c r="AH25" s="1" t="s">
        <v>74</v>
      </c>
      <c r="AI25" s="1">
        <v>2</v>
      </c>
      <c r="AJ25" s="3">
        <v>45925</v>
      </c>
      <c r="AK25" s="3">
        <v>0</v>
      </c>
      <c r="AL25" s="3">
        <v>45916</v>
      </c>
      <c r="AM25" s="3">
        <v>45923</v>
      </c>
      <c r="AN25" s="3">
        <v>45924</v>
      </c>
      <c r="AO25" s="3">
        <v>45924</v>
      </c>
      <c r="AP25" s="3">
        <v>45920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564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45910</v>
      </c>
      <c r="B26" s="14" t="s">
        <v>503</v>
      </c>
      <c r="C26" s="9" t="s">
        <v>73</v>
      </c>
      <c r="D26" s="13" t="s">
        <v>275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45925</v>
      </c>
      <c r="U26" s="11">
        <v>5000</v>
      </c>
      <c r="V26" s="10">
        <v>5000</v>
      </c>
      <c r="W26" s="10">
        <v>0</v>
      </c>
      <c r="X26" s="10">
        <v>5250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504</v>
      </c>
      <c r="AG26" s="1" t="s">
        <v>115</v>
      </c>
      <c r="AH26" s="1" t="s">
        <v>74</v>
      </c>
      <c r="AI26" s="1">
        <v>2</v>
      </c>
      <c r="AJ26" s="3">
        <v>45925</v>
      </c>
      <c r="AK26" s="3">
        <v>0</v>
      </c>
      <c r="AL26" s="3">
        <v>45916</v>
      </c>
      <c r="AM26" s="3">
        <v>45923</v>
      </c>
      <c r="AN26" s="3">
        <v>45924</v>
      </c>
      <c r="AO26" s="3">
        <v>45924</v>
      </c>
      <c r="AP26" s="3">
        <v>45920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565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45912</v>
      </c>
      <c r="B27" s="14" t="s">
        <v>521</v>
      </c>
      <c r="C27" s="9" t="s">
        <v>73</v>
      </c>
      <c r="D27" s="13" t="s">
        <v>288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45925</v>
      </c>
      <c r="U27" s="11">
        <v>10000</v>
      </c>
      <c r="V27" s="10">
        <v>10000</v>
      </c>
      <c r="W27" s="10">
        <v>0</v>
      </c>
      <c r="X27" s="10">
        <v>10600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524</v>
      </c>
      <c r="AG27" s="1" t="s">
        <v>115</v>
      </c>
      <c r="AH27" s="1" t="s">
        <v>74</v>
      </c>
      <c r="AI27" s="1">
        <v>2</v>
      </c>
      <c r="AJ27" s="3">
        <v>45925</v>
      </c>
      <c r="AK27" s="3">
        <v>0</v>
      </c>
      <c r="AL27" s="3">
        <v>45916</v>
      </c>
      <c r="AM27" s="3">
        <v>45923</v>
      </c>
      <c r="AN27" s="3">
        <v>45924</v>
      </c>
      <c r="AO27" s="3">
        <v>45924</v>
      </c>
      <c r="AP27" s="3">
        <v>45920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45912</v>
      </c>
      <c r="B28" s="14" t="s">
        <v>521</v>
      </c>
      <c r="C28" s="9" t="s">
        <v>73</v>
      </c>
      <c r="D28" s="13" t="s">
        <v>464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45925</v>
      </c>
      <c r="U28" s="11">
        <v>5000</v>
      </c>
      <c r="V28" s="10">
        <v>5000</v>
      </c>
      <c r="W28" s="10">
        <v>0</v>
      </c>
      <c r="X28" s="10">
        <v>5300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524</v>
      </c>
      <c r="AG28" s="1" t="s">
        <v>115</v>
      </c>
      <c r="AH28" s="1" t="s">
        <v>74</v>
      </c>
      <c r="AI28" s="1">
        <v>2</v>
      </c>
      <c r="AJ28" s="3">
        <v>45925</v>
      </c>
      <c r="AK28" s="3">
        <v>0</v>
      </c>
      <c r="AL28" s="3">
        <v>45916</v>
      </c>
      <c r="AM28" s="3">
        <v>45923</v>
      </c>
      <c r="AN28" s="3">
        <v>45924</v>
      </c>
      <c r="AO28" s="3">
        <v>45924</v>
      </c>
      <c r="AP28" s="3">
        <v>45920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45912</v>
      </c>
      <c r="B29" s="14" t="s">
        <v>521</v>
      </c>
      <c r="C29" s="9" t="s">
        <v>73</v>
      </c>
      <c r="D29" s="13" t="s">
        <v>291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45925</v>
      </c>
      <c r="U29" s="11">
        <v>5000</v>
      </c>
      <c r="V29" s="10">
        <v>5000</v>
      </c>
      <c r="W29" s="10">
        <v>0</v>
      </c>
      <c r="X29" s="10">
        <v>5600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524</v>
      </c>
      <c r="AG29" s="1" t="s">
        <v>115</v>
      </c>
      <c r="AH29" s="1" t="s">
        <v>74</v>
      </c>
      <c r="AI29" s="1">
        <v>2</v>
      </c>
      <c r="AJ29" s="3">
        <v>45925</v>
      </c>
      <c r="AK29" s="3">
        <v>0</v>
      </c>
      <c r="AL29" s="3">
        <v>45916</v>
      </c>
      <c r="AM29" s="3">
        <v>45923</v>
      </c>
      <c r="AN29" s="3">
        <v>45924</v>
      </c>
      <c r="AO29" s="3">
        <v>45924</v>
      </c>
      <c r="AP29" s="3">
        <v>45920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45912</v>
      </c>
      <c r="B30" s="14" t="s">
        <v>545</v>
      </c>
      <c r="C30" s="9" t="s">
        <v>73</v>
      </c>
      <c r="D30" s="13" t="s">
        <v>522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45927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546</v>
      </c>
      <c r="AG30" s="1" t="s">
        <v>115</v>
      </c>
      <c r="AH30" s="1" t="s">
        <v>74</v>
      </c>
      <c r="AI30" s="1">
        <v>2</v>
      </c>
      <c r="AJ30" s="3">
        <v>45927</v>
      </c>
      <c r="AK30" s="3">
        <v>0</v>
      </c>
      <c r="AL30" s="3">
        <v>45918</v>
      </c>
      <c r="AM30" s="3">
        <v>45925</v>
      </c>
      <c r="AN30" s="3">
        <v>45926</v>
      </c>
      <c r="AO30" s="3">
        <v>45926</v>
      </c>
      <c r="AP30" s="3">
        <v>45922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45912</v>
      </c>
      <c r="B31" s="14" t="s">
        <v>545</v>
      </c>
      <c r="C31" s="9" t="s">
        <v>73</v>
      </c>
      <c r="D31" s="13" t="s">
        <v>464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45927</v>
      </c>
      <c r="U31" s="11">
        <v>5000</v>
      </c>
      <c r="V31" s="10">
        <v>5000</v>
      </c>
      <c r="W31" s="10">
        <v>0</v>
      </c>
      <c r="X31" s="10">
        <v>5300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546</v>
      </c>
      <c r="AG31" s="1" t="s">
        <v>115</v>
      </c>
      <c r="AH31" s="1" t="s">
        <v>74</v>
      </c>
      <c r="AI31" s="1">
        <v>2</v>
      </c>
      <c r="AJ31" s="3">
        <v>45927</v>
      </c>
      <c r="AK31" s="3">
        <v>0</v>
      </c>
      <c r="AL31" s="3">
        <v>45918</v>
      </c>
      <c r="AM31" s="3">
        <v>45925</v>
      </c>
      <c r="AN31" s="3">
        <v>45926</v>
      </c>
      <c r="AO31" s="3">
        <v>45926</v>
      </c>
      <c r="AP31" s="3">
        <v>45922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45912</v>
      </c>
      <c r="B32" s="14" t="s">
        <v>545</v>
      </c>
      <c r="C32" s="9" t="s">
        <v>73</v>
      </c>
      <c r="D32" s="13" t="s">
        <v>282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45927</v>
      </c>
      <c r="U32" s="11">
        <v>10000</v>
      </c>
      <c r="V32" s="10">
        <v>10000</v>
      </c>
      <c r="W32" s="10">
        <v>0</v>
      </c>
      <c r="X32" s="10">
        <v>10500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546</v>
      </c>
      <c r="AG32" s="1" t="s">
        <v>115</v>
      </c>
      <c r="AH32" s="1" t="s">
        <v>74</v>
      </c>
      <c r="AI32" s="1">
        <v>2</v>
      </c>
      <c r="AJ32" s="3">
        <v>45927</v>
      </c>
      <c r="AK32" s="3">
        <v>0</v>
      </c>
      <c r="AL32" s="3">
        <v>45918</v>
      </c>
      <c r="AM32" s="3">
        <v>45925</v>
      </c>
      <c r="AN32" s="3">
        <v>45926</v>
      </c>
      <c r="AO32" s="3">
        <v>45926</v>
      </c>
      <c r="AP32" s="3">
        <v>45922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45916</v>
      </c>
      <c r="B33" s="14" t="s">
        <v>568</v>
      </c>
      <c r="C33" s="9" t="s">
        <v>73</v>
      </c>
      <c r="D33" s="13" t="s">
        <v>386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45927</v>
      </c>
      <c r="U33" s="11">
        <v>10000</v>
      </c>
      <c r="V33" s="10">
        <v>10000</v>
      </c>
      <c r="W33" s="10">
        <v>0</v>
      </c>
      <c r="X33" s="10">
        <v>10500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569</v>
      </c>
      <c r="AG33" s="1" t="s">
        <v>118</v>
      </c>
      <c r="AH33" s="1" t="s">
        <v>74</v>
      </c>
      <c r="AI33" s="1">
        <v>2</v>
      </c>
      <c r="AJ33" s="3">
        <v>45927</v>
      </c>
      <c r="AK33" s="3">
        <v>0</v>
      </c>
      <c r="AL33" s="3">
        <v>45918</v>
      </c>
      <c r="AM33" s="3">
        <v>45925</v>
      </c>
      <c r="AN33" s="3">
        <v>45926</v>
      </c>
      <c r="AO33" s="3">
        <v>45926</v>
      </c>
      <c r="AP33" s="3">
        <v>45922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45916</v>
      </c>
      <c r="B34" s="14" t="s">
        <v>568</v>
      </c>
      <c r="C34" s="9" t="s">
        <v>73</v>
      </c>
      <c r="D34" s="13" t="s">
        <v>282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45927</v>
      </c>
      <c r="U34" s="11">
        <v>10000</v>
      </c>
      <c r="V34" s="10">
        <v>10000</v>
      </c>
      <c r="W34" s="10">
        <v>0</v>
      </c>
      <c r="X34" s="10">
        <v>10500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569</v>
      </c>
      <c r="AG34" s="1" t="s">
        <v>117</v>
      </c>
      <c r="AH34" s="1" t="s">
        <v>74</v>
      </c>
      <c r="AI34" s="1">
        <v>2</v>
      </c>
      <c r="AJ34" s="3">
        <v>45927</v>
      </c>
      <c r="AK34" s="3">
        <v>0</v>
      </c>
      <c r="AL34" s="3">
        <v>45918</v>
      </c>
      <c r="AM34" s="3">
        <v>45925</v>
      </c>
      <c r="AN34" s="3">
        <v>45926</v>
      </c>
      <c r="AO34" s="3">
        <v>45926</v>
      </c>
      <c r="AP34" s="3">
        <v>45922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45916</v>
      </c>
      <c r="B35" s="14" t="s">
        <v>568</v>
      </c>
      <c r="C35" s="9" t="s">
        <v>73</v>
      </c>
      <c r="D35" s="13" t="s">
        <v>382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45927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569</v>
      </c>
      <c r="AG35" s="1" t="s">
        <v>117</v>
      </c>
      <c r="AH35" s="1" t="s">
        <v>74</v>
      </c>
      <c r="AI35" s="1">
        <v>2</v>
      </c>
      <c r="AJ35" s="3">
        <v>45927</v>
      </c>
      <c r="AK35" s="3">
        <v>0</v>
      </c>
      <c r="AL35" s="3">
        <v>45918</v>
      </c>
      <c r="AM35" s="3">
        <v>45925</v>
      </c>
      <c r="AN35" s="3">
        <v>45926</v>
      </c>
      <c r="AO35" s="3">
        <v>45926</v>
      </c>
      <c r="AP35" s="3">
        <v>45922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 t="s">
        <v>626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45913</v>
      </c>
      <c r="B36" s="14" t="s">
        <v>553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45930</v>
      </c>
      <c r="U36" s="11">
        <v>10000</v>
      </c>
      <c r="V36" s="10">
        <v>10000</v>
      </c>
      <c r="W36" s="10">
        <v>0</v>
      </c>
      <c r="X36" s="10">
        <v>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554</v>
      </c>
      <c r="AG36" s="1" t="s">
        <v>116</v>
      </c>
      <c r="AH36" s="1" t="s">
        <v>77</v>
      </c>
      <c r="AI36" s="1">
        <v>1</v>
      </c>
      <c r="AJ36" s="3">
        <v>45930</v>
      </c>
      <c r="AK36" s="3">
        <v>0</v>
      </c>
      <c r="AL36" s="3">
        <v>0</v>
      </c>
      <c r="AM36" s="3">
        <v>0</v>
      </c>
      <c r="AN36" s="3">
        <v>0</v>
      </c>
      <c r="AO36" s="3">
        <v>45929</v>
      </c>
      <c r="AP36" s="3">
        <v>45925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 t="s">
        <v>95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45913</v>
      </c>
      <c r="B37" s="14" t="s">
        <v>553</v>
      </c>
      <c r="C37" s="9" t="s">
        <v>73</v>
      </c>
      <c r="D37" s="13" t="s">
        <v>189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45930</v>
      </c>
      <c r="U37" s="11">
        <v>10000</v>
      </c>
      <c r="V37" s="10">
        <v>0</v>
      </c>
      <c r="W37" s="10">
        <v>10000</v>
      </c>
      <c r="X37" s="10">
        <v>10650</v>
      </c>
      <c r="Y37" s="10">
        <v>0</v>
      </c>
      <c r="Z37" s="9" t="s">
        <v>172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554</v>
      </c>
      <c r="AG37" s="1" t="s">
        <v>116</v>
      </c>
      <c r="AH37" s="1" t="s">
        <v>74</v>
      </c>
      <c r="AI37" s="1">
        <v>2</v>
      </c>
      <c r="AJ37" s="3">
        <v>45930</v>
      </c>
      <c r="AK37" s="3">
        <v>0</v>
      </c>
      <c r="AL37" s="3">
        <v>45921</v>
      </c>
      <c r="AM37" s="3">
        <v>45928</v>
      </c>
      <c r="AN37" s="3">
        <v>45929</v>
      </c>
      <c r="AO37" s="3">
        <v>45929</v>
      </c>
      <c r="AP37" s="3">
        <v>45925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45913</v>
      </c>
      <c r="B38" s="14" t="s">
        <v>553</v>
      </c>
      <c r="C38" s="9" t="s">
        <v>73</v>
      </c>
      <c r="D38" s="13" t="s">
        <v>248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45930</v>
      </c>
      <c r="U38" s="11">
        <v>5000</v>
      </c>
      <c r="V38" s="10">
        <v>2500</v>
      </c>
      <c r="W38" s="10">
        <v>2500</v>
      </c>
      <c r="X38" s="10">
        <v>5400</v>
      </c>
      <c r="Y38" s="10">
        <v>0</v>
      </c>
      <c r="Z38" s="9" t="s">
        <v>172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554</v>
      </c>
      <c r="AG38" s="1" t="s">
        <v>116</v>
      </c>
      <c r="AH38" s="1" t="s">
        <v>74</v>
      </c>
      <c r="AI38" s="1">
        <v>2</v>
      </c>
      <c r="AJ38" s="3">
        <v>45930</v>
      </c>
      <c r="AK38" s="3">
        <v>0</v>
      </c>
      <c r="AL38" s="3">
        <v>45921</v>
      </c>
      <c r="AM38" s="3">
        <v>45928</v>
      </c>
      <c r="AN38" s="3">
        <v>45929</v>
      </c>
      <c r="AO38" s="3">
        <v>45929</v>
      </c>
      <c r="AP38" s="3">
        <v>45925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 t="s">
        <v>544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45919</v>
      </c>
      <c r="B39" s="14" t="s">
        <v>609</v>
      </c>
      <c r="C39" s="9" t="s">
        <v>73</v>
      </c>
      <c r="D39" s="13" t="s">
        <v>248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45932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610</v>
      </c>
      <c r="AG39" s="1" t="s">
        <v>116</v>
      </c>
      <c r="AH39" s="1" t="s">
        <v>74</v>
      </c>
      <c r="AI39" s="1">
        <v>2</v>
      </c>
      <c r="AJ39" s="3">
        <v>45932</v>
      </c>
      <c r="AK39" s="3">
        <v>0</v>
      </c>
      <c r="AL39" s="3">
        <v>45923</v>
      </c>
      <c r="AM39" s="3">
        <v>45930</v>
      </c>
      <c r="AN39" s="3">
        <v>45931</v>
      </c>
      <c r="AO39" s="3">
        <v>45931</v>
      </c>
      <c r="AP39" s="3">
        <v>45927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352.51463377777782</v>
      </c>
    </row>
    <row r="40" spans="1:56" ht="27.75" customHeight="1" x14ac:dyDescent="0.45">
      <c r="A40" s="3">
        <v>45919</v>
      </c>
      <c r="B40" s="14" t="s">
        <v>609</v>
      </c>
      <c r="C40" s="9" t="s">
        <v>73</v>
      </c>
      <c r="D40" s="13" t="s">
        <v>305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45932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172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610</v>
      </c>
      <c r="AG40" s="1" t="s">
        <v>116</v>
      </c>
      <c r="AH40" s="1" t="s">
        <v>74</v>
      </c>
      <c r="AI40" s="1">
        <v>2</v>
      </c>
      <c r="AJ40" s="3">
        <v>45932</v>
      </c>
      <c r="AK40" s="3">
        <v>0</v>
      </c>
      <c r="AL40" s="3">
        <v>45923</v>
      </c>
      <c r="AM40" s="3">
        <v>45930</v>
      </c>
      <c r="AN40" s="3">
        <v>45931</v>
      </c>
      <c r="AO40" s="3">
        <v>45931</v>
      </c>
      <c r="AP40" s="3">
        <v>45927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352.51463377777782</v>
      </c>
    </row>
    <row r="41" spans="1:56" ht="27.75" customHeight="1" x14ac:dyDescent="0.45">
      <c r="A41" s="3">
        <v>45919</v>
      </c>
      <c r="B41" s="14" t="s">
        <v>609</v>
      </c>
      <c r="C41" s="9" t="s">
        <v>73</v>
      </c>
      <c r="D41" s="13" t="s">
        <v>326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45932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610</v>
      </c>
      <c r="AG41" s="1" t="s">
        <v>116</v>
      </c>
      <c r="AH41" s="1" t="s">
        <v>74</v>
      </c>
      <c r="AI41" s="1">
        <v>2</v>
      </c>
      <c r="AJ41" s="3">
        <v>45932</v>
      </c>
      <c r="AK41" s="3">
        <v>0</v>
      </c>
      <c r="AL41" s="3">
        <v>45923</v>
      </c>
      <c r="AM41" s="3">
        <v>45930</v>
      </c>
      <c r="AN41" s="3">
        <v>45931</v>
      </c>
      <c r="AO41" s="3">
        <v>45931</v>
      </c>
      <c r="AP41" s="3">
        <v>45927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352.51463377777782</v>
      </c>
    </row>
    <row r="42" spans="1:56" ht="27.75" customHeight="1" x14ac:dyDescent="0.45">
      <c r="A42" s="3">
        <v>45919</v>
      </c>
      <c r="B42" s="14" t="s">
        <v>609</v>
      </c>
      <c r="C42" s="9" t="s">
        <v>73</v>
      </c>
      <c r="D42" s="13" t="s">
        <v>386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45932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172</v>
      </c>
      <c r="AA42" s="8">
        <v>9359.9000000000015</v>
      </c>
      <c r="AB42" s="8">
        <v>0</v>
      </c>
      <c r="AC42" s="8">
        <v>9359.9000000000015</v>
      </c>
      <c r="AD42" s="8">
        <v>0</v>
      </c>
      <c r="AE42" s="8">
        <v>0</v>
      </c>
      <c r="AF42" s="8" t="s">
        <v>610</v>
      </c>
      <c r="AG42" s="1" t="s">
        <v>116</v>
      </c>
      <c r="AH42" s="1" t="s">
        <v>74</v>
      </c>
      <c r="AI42" s="1">
        <v>2</v>
      </c>
      <c r="AJ42" s="3">
        <v>45932</v>
      </c>
      <c r="AK42" s="3">
        <v>0</v>
      </c>
      <c r="AL42" s="3">
        <v>45923</v>
      </c>
      <c r="AM42" s="3">
        <v>45930</v>
      </c>
      <c r="AN42" s="3">
        <v>45931</v>
      </c>
      <c r="AO42" s="3">
        <v>45931</v>
      </c>
      <c r="AP42" s="3">
        <v>45927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705.02926755555563</v>
      </c>
    </row>
    <row r="43" spans="1:56" ht="27.75" customHeight="1" x14ac:dyDescent="0.45">
      <c r="A43" s="3">
        <v>45919</v>
      </c>
      <c r="B43" s="14" t="s">
        <v>609</v>
      </c>
      <c r="C43" s="9" t="s">
        <v>73</v>
      </c>
      <c r="D43" s="13" t="s">
        <v>288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45934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172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 t="s">
        <v>611</v>
      </c>
      <c r="AG43" s="1" t="s">
        <v>116</v>
      </c>
      <c r="AH43" s="1" t="s">
        <v>74</v>
      </c>
      <c r="AI43" s="1">
        <v>2</v>
      </c>
      <c r="AJ43" s="3">
        <v>45934</v>
      </c>
      <c r="AK43" s="3">
        <v>0</v>
      </c>
      <c r="AL43" s="3">
        <v>45925</v>
      </c>
      <c r="AM43" s="3">
        <v>45932</v>
      </c>
      <c r="AN43" s="3">
        <v>45933</v>
      </c>
      <c r="AO43" s="3">
        <v>45933</v>
      </c>
      <c r="AP43" s="3">
        <v>45929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705.02926755555563</v>
      </c>
    </row>
    <row r="44" spans="1:56" ht="27.75" customHeight="1" x14ac:dyDescent="0.45">
      <c r="A44" s="3">
        <v>45919</v>
      </c>
      <c r="B44" s="14" t="s">
        <v>609</v>
      </c>
      <c r="C44" s="9" t="s">
        <v>73</v>
      </c>
      <c r="D44" s="13" t="s">
        <v>612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45934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611</v>
      </c>
      <c r="AG44" s="1" t="s">
        <v>118</v>
      </c>
      <c r="AH44" s="1" t="s">
        <v>74</v>
      </c>
      <c r="AI44" s="1">
        <v>2</v>
      </c>
      <c r="AJ44" s="3">
        <v>45934</v>
      </c>
      <c r="AK44" s="3">
        <v>0</v>
      </c>
      <c r="AL44" s="3">
        <v>45925</v>
      </c>
      <c r="AM44" s="3">
        <v>45932</v>
      </c>
      <c r="AN44" s="3">
        <v>45933</v>
      </c>
      <c r="AO44" s="3">
        <v>45933</v>
      </c>
      <c r="AP44" s="3">
        <v>45929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45919</v>
      </c>
      <c r="B45" s="14" t="s">
        <v>609</v>
      </c>
      <c r="C45" s="9" t="s">
        <v>73</v>
      </c>
      <c r="D45" s="13" t="s">
        <v>275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45934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611</v>
      </c>
      <c r="AG45" s="1" t="s">
        <v>118</v>
      </c>
      <c r="AH45" s="1" t="s">
        <v>74</v>
      </c>
      <c r="AI45" s="1">
        <v>2</v>
      </c>
      <c r="AJ45" s="3">
        <v>45934</v>
      </c>
      <c r="AK45" s="3">
        <v>0</v>
      </c>
      <c r="AL45" s="3">
        <v>45925</v>
      </c>
      <c r="AM45" s="3">
        <v>45932</v>
      </c>
      <c r="AN45" s="3">
        <v>45933</v>
      </c>
      <c r="AO45" s="3">
        <v>45933</v>
      </c>
      <c r="AP45" s="3">
        <v>45929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352.51463377777782</v>
      </c>
    </row>
    <row r="46" spans="1:56" ht="27.75" customHeight="1" x14ac:dyDescent="0.45">
      <c r="A46" s="3">
        <v>45919</v>
      </c>
      <c r="B46" s="14" t="s">
        <v>609</v>
      </c>
      <c r="C46" s="9" t="s">
        <v>73</v>
      </c>
      <c r="D46" s="13" t="s">
        <v>385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45934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611</v>
      </c>
      <c r="AG46" s="1" t="s">
        <v>118</v>
      </c>
      <c r="AH46" s="1" t="s">
        <v>74</v>
      </c>
      <c r="AI46" s="1">
        <v>2</v>
      </c>
      <c r="AJ46" s="3">
        <v>45934</v>
      </c>
      <c r="AK46" s="3">
        <v>0</v>
      </c>
      <c r="AL46" s="3">
        <v>45925</v>
      </c>
      <c r="AM46" s="3">
        <v>45932</v>
      </c>
      <c r="AN46" s="3">
        <v>45933</v>
      </c>
      <c r="AO46" s="3">
        <v>45933</v>
      </c>
      <c r="AP46" s="3">
        <v>45929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352.51463377777782</v>
      </c>
    </row>
    <row r="47" spans="1:56" ht="27.75" customHeight="1" x14ac:dyDescent="0.45">
      <c r="A47" s="3">
        <v>45919</v>
      </c>
      <c r="B47" s="14" t="s">
        <v>613</v>
      </c>
      <c r="C47" s="9" t="s">
        <v>73</v>
      </c>
      <c r="D47" s="13" t="s">
        <v>59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447</v>
      </c>
      <c r="T47" s="12">
        <v>45937</v>
      </c>
      <c r="U47" s="11">
        <v>20000</v>
      </c>
      <c r="V47" s="10">
        <v>0</v>
      </c>
      <c r="W47" s="10">
        <v>20000</v>
      </c>
      <c r="X47" s="10">
        <v>0</v>
      </c>
      <c r="Y47" s="10">
        <v>0</v>
      </c>
      <c r="Z47" s="9" t="s">
        <v>172</v>
      </c>
      <c r="AA47" s="8">
        <v>18719.800000000003</v>
      </c>
      <c r="AB47" s="8">
        <v>0</v>
      </c>
      <c r="AC47" s="8">
        <v>18719.800000000003</v>
      </c>
      <c r="AD47" s="8">
        <v>0</v>
      </c>
      <c r="AE47" s="8">
        <v>0</v>
      </c>
      <c r="AF47" s="8" t="s">
        <v>614</v>
      </c>
      <c r="AG47" s="1" t="s">
        <v>118</v>
      </c>
      <c r="AH47" s="1" t="s">
        <v>77</v>
      </c>
      <c r="AI47" s="1">
        <v>1</v>
      </c>
      <c r="AJ47" s="3">
        <v>45937</v>
      </c>
      <c r="AK47" s="3">
        <v>0</v>
      </c>
      <c r="AL47" s="3">
        <v>0</v>
      </c>
      <c r="AM47" s="3">
        <v>0</v>
      </c>
      <c r="AN47" s="3">
        <v>0</v>
      </c>
      <c r="AO47" s="3">
        <v>45936</v>
      </c>
      <c r="AP47" s="3">
        <v>45932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1410.0585351111113</v>
      </c>
    </row>
    <row r="48" spans="1:56" ht="27.75" customHeight="1" x14ac:dyDescent="0.45">
      <c r="A48" s="3">
        <v>45919</v>
      </c>
      <c r="B48" s="14" t="s">
        <v>615</v>
      </c>
      <c r="C48" s="9" t="s">
        <v>73</v>
      </c>
      <c r="D48" s="13" t="s">
        <v>59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447</v>
      </c>
      <c r="T48" s="12">
        <v>45937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172</v>
      </c>
      <c r="AA48" s="8">
        <v>18719.800000000003</v>
      </c>
      <c r="AB48" s="8">
        <v>0</v>
      </c>
      <c r="AC48" s="8">
        <v>18719.800000000003</v>
      </c>
      <c r="AD48" s="8">
        <v>0</v>
      </c>
      <c r="AE48" s="8">
        <v>0</v>
      </c>
      <c r="AF48" s="8" t="s">
        <v>616</v>
      </c>
      <c r="AG48" s="1" t="s">
        <v>115</v>
      </c>
      <c r="AH48" s="1" t="s">
        <v>77</v>
      </c>
      <c r="AI48" s="1">
        <v>1</v>
      </c>
      <c r="AJ48" s="3">
        <v>45937</v>
      </c>
      <c r="AK48" s="3">
        <v>0</v>
      </c>
      <c r="AL48" s="3">
        <v>0</v>
      </c>
      <c r="AM48" s="3">
        <v>0</v>
      </c>
      <c r="AN48" s="3">
        <v>0</v>
      </c>
      <c r="AO48" s="3">
        <v>45936</v>
      </c>
      <c r="AP48" s="3">
        <v>45932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1410.0585351111113</v>
      </c>
    </row>
    <row r="49" spans="1:56" ht="27.75" customHeight="1" x14ac:dyDescent="0.45">
      <c r="A49" s="3">
        <v>45919</v>
      </c>
      <c r="B49" s="14" t="s">
        <v>613</v>
      </c>
      <c r="C49" s="9" t="s">
        <v>73</v>
      </c>
      <c r="D49" s="13" t="s">
        <v>59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447</v>
      </c>
      <c r="T49" s="12">
        <v>45947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172</v>
      </c>
      <c r="AA49" s="8">
        <v>18719.800000000003</v>
      </c>
      <c r="AB49" s="8">
        <v>0</v>
      </c>
      <c r="AC49" s="8">
        <v>18719.800000000003</v>
      </c>
      <c r="AD49" s="8">
        <v>0</v>
      </c>
      <c r="AE49" s="8">
        <v>0</v>
      </c>
      <c r="AF49" s="8" t="s">
        <v>614</v>
      </c>
      <c r="AG49" s="1" t="s">
        <v>61</v>
      </c>
      <c r="AH49" s="1" t="s">
        <v>77</v>
      </c>
      <c r="AI49" s="1">
        <v>1</v>
      </c>
      <c r="AJ49" s="3">
        <v>45947</v>
      </c>
      <c r="AK49" s="3">
        <v>0</v>
      </c>
      <c r="AL49" s="3">
        <v>0</v>
      </c>
      <c r="AM49" s="3">
        <v>0</v>
      </c>
      <c r="AN49" s="3">
        <v>0</v>
      </c>
      <c r="AO49" s="3">
        <v>45946</v>
      </c>
      <c r="AP49" s="3">
        <v>45942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1410.0585351111113</v>
      </c>
    </row>
    <row r="50" spans="1:56" ht="27.75" customHeight="1" x14ac:dyDescent="0.45">
      <c r="A50" s="3">
        <v>45919</v>
      </c>
      <c r="B50" s="14" t="s">
        <v>615</v>
      </c>
      <c r="C50" s="9" t="s">
        <v>73</v>
      </c>
      <c r="D50" s="13" t="s">
        <v>59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447</v>
      </c>
      <c r="T50" s="12">
        <v>45947</v>
      </c>
      <c r="U50" s="11">
        <v>20000</v>
      </c>
      <c r="V50" s="10">
        <v>0</v>
      </c>
      <c r="W50" s="10">
        <v>20000</v>
      </c>
      <c r="X50" s="10">
        <v>0</v>
      </c>
      <c r="Y50" s="10">
        <v>0</v>
      </c>
      <c r="Z50" s="9" t="s">
        <v>172</v>
      </c>
      <c r="AA50" s="8">
        <v>18719.800000000003</v>
      </c>
      <c r="AB50" s="8">
        <v>0</v>
      </c>
      <c r="AC50" s="8">
        <v>18719.800000000003</v>
      </c>
      <c r="AD50" s="8">
        <v>0</v>
      </c>
      <c r="AE50" s="8">
        <v>0</v>
      </c>
      <c r="AF50" s="8" t="s">
        <v>616</v>
      </c>
      <c r="AG50" s="1" t="s">
        <v>115</v>
      </c>
      <c r="AH50" s="1" t="s">
        <v>77</v>
      </c>
      <c r="AI50" s="1">
        <v>1</v>
      </c>
      <c r="AJ50" s="3">
        <v>45947</v>
      </c>
      <c r="AK50" s="3">
        <v>0</v>
      </c>
      <c r="AL50" s="3">
        <v>0</v>
      </c>
      <c r="AM50" s="3">
        <v>0</v>
      </c>
      <c r="AN50" s="3">
        <v>0</v>
      </c>
      <c r="AO50" s="3">
        <v>45946</v>
      </c>
      <c r="AP50" s="3">
        <v>45942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1410.0585351111113</v>
      </c>
    </row>
    <row r="51" spans="1:56" ht="27.75" customHeight="1" x14ac:dyDescent="0.45">
      <c r="A51" s="3" t="s">
        <v>135</v>
      </c>
      <c r="B51" s="14" t="s">
        <v>135</v>
      </c>
      <c r="C51" s="9" t="s">
        <v>73</v>
      </c>
      <c r="D51" s="13" t="s">
        <v>467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141</v>
      </c>
      <c r="T51" s="12" t="s">
        <v>63</v>
      </c>
      <c r="U51" s="11">
        <v>5000</v>
      </c>
      <c r="V51" s="10">
        <v>5000</v>
      </c>
      <c r="W51" s="10">
        <v>0</v>
      </c>
      <c r="X51" s="10">
        <v>5400</v>
      </c>
      <c r="Y51" s="10">
        <v>0</v>
      </c>
      <c r="Z51" s="9" t="s">
        <v>172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115</v>
      </c>
      <c r="AH51" s="1" t="s">
        <v>74</v>
      </c>
      <c r="AI51" s="1">
        <v>2</v>
      </c>
      <c r="AJ51" s="3" t="s">
        <v>63</v>
      </c>
      <c r="AK51" s="3">
        <v>0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0</v>
      </c>
    </row>
    <row r="52" spans="1:56" ht="27.75" customHeight="1" x14ac:dyDescent="0.45">
      <c r="A52" s="3" t="s">
        <v>135</v>
      </c>
      <c r="B52" s="14" t="s">
        <v>135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141</v>
      </c>
      <c r="T52" s="12">
        <v>45961</v>
      </c>
      <c r="U52" s="11">
        <v>400000</v>
      </c>
      <c r="V52" s="10">
        <v>0</v>
      </c>
      <c r="W52" s="10">
        <v>400000</v>
      </c>
      <c r="X52" s="10">
        <v>0</v>
      </c>
      <c r="Y52" s="10">
        <v>420000</v>
      </c>
      <c r="Z52" s="9" t="s">
        <v>172</v>
      </c>
      <c r="AA52" s="8">
        <v>374396.00000000006</v>
      </c>
      <c r="AB52" s="8">
        <v>0</v>
      </c>
      <c r="AC52" s="8">
        <v>374396.00000000006</v>
      </c>
      <c r="AD52" s="8">
        <v>0</v>
      </c>
      <c r="AE52" s="8">
        <v>0</v>
      </c>
      <c r="AF52" s="8">
        <v>0</v>
      </c>
      <c r="AG52" s="1" t="s">
        <v>116</v>
      </c>
      <c r="AH52" s="1" t="s">
        <v>74</v>
      </c>
      <c r="AI52" s="1">
        <v>2</v>
      </c>
      <c r="AJ52" s="3">
        <v>45961</v>
      </c>
      <c r="AK52" s="3">
        <v>0</v>
      </c>
      <c r="AL52" s="3">
        <v>45952</v>
      </c>
      <c r="AM52" s="3">
        <v>45959</v>
      </c>
      <c r="AN52" s="3">
        <v>45960</v>
      </c>
      <c r="AO52" s="3">
        <v>45960</v>
      </c>
      <c r="AP52" s="3">
        <v>45956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28201.170702222225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172</v>
      </c>
      <c r="AA53" s="8">
        <v>496074.70000000007</v>
      </c>
      <c r="AB53" s="8">
        <v>0</v>
      </c>
      <c r="AC53" s="8">
        <v>496074.70000000007</v>
      </c>
      <c r="AD53" s="8">
        <v>0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174</v>
      </c>
      <c r="BD53" s="56">
        <v>0</v>
      </c>
    </row>
    <row r="54" spans="1:56" ht="27.75" customHeight="1" x14ac:dyDescent="0.45">
      <c r="A54" s="3">
        <v>45919</v>
      </c>
      <c r="B54" s="14" t="s">
        <v>627</v>
      </c>
      <c r="C54" s="9" t="s">
        <v>139</v>
      </c>
      <c r="D54" s="13" t="s">
        <v>599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196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45930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112</v>
      </c>
      <c r="AA54" s="8">
        <v>4999.0247999999992</v>
      </c>
      <c r="AB54" s="8">
        <v>4999.0247999999992</v>
      </c>
      <c r="AC54" s="8">
        <v>0</v>
      </c>
      <c r="AD54" s="8">
        <v>0</v>
      </c>
      <c r="AE54" s="8">
        <v>4999.0247999999992</v>
      </c>
      <c r="AF54" s="8">
        <v>0</v>
      </c>
      <c r="AG54" s="1" t="s">
        <v>118</v>
      </c>
      <c r="AH54" s="1" t="s">
        <v>75</v>
      </c>
      <c r="AI54" s="1">
        <v>4</v>
      </c>
      <c r="AJ54" s="3">
        <v>45930</v>
      </c>
      <c r="AK54" s="3">
        <v>45926</v>
      </c>
      <c r="AL54" s="3">
        <v>45919</v>
      </c>
      <c r="AM54" s="3">
        <v>45927</v>
      </c>
      <c r="AN54" s="3">
        <v>45928</v>
      </c>
      <c r="AO54" s="3">
        <v>45929</v>
      </c>
      <c r="AP54" s="3">
        <v>45925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191</v>
      </c>
      <c r="BD54" s="56">
        <v>0</v>
      </c>
    </row>
    <row r="55" spans="1:56" ht="27.75" customHeight="1" x14ac:dyDescent="0.45">
      <c r="A55" s="3">
        <v>45905</v>
      </c>
      <c r="B55" s="14" t="s">
        <v>470</v>
      </c>
      <c r="C55" s="9" t="s">
        <v>139</v>
      </c>
      <c r="D55" s="13" t="s">
        <v>449</v>
      </c>
      <c r="E55" s="9">
        <v>19</v>
      </c>
      <c r="F55" s="9">
        <v>34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196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 t="s">
        <v>63</v>
      </c>
      <c r="U55" s="11">
        <v>109</v>
      </c>
      <c r="V55" s="10">
        <v>0</v>
      </c>
      <c r="W55" s="10">
        <v>109</v>
      </c>
      <c r="X55" s="10">
        <v>6124</v>
      </c>
      <c r="Y55" s="10">
        <v>0</v>
      </c>
      <c r="Z55" s="9" t="s">
        <v>112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191</v>
      </c>
      <c r="BD55" s="56">
        <v>0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34</v>
      </c>
      <c r="G56" s="9" t="s">
        <v>60</v>
      </c>
      <c r="H56" s="9">
        <v>0</v>
      </c>
      <c r="I56" s="9">
        <v>80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112</v>
      </c>
      <c r="AA56" s="8">
        <v>4999.0247999999992</v>
      </c>
      <c r="AB56" s="8">
        <v>4999.0247999999992</v>
      </c>
      <c r="AC56" s="8">
        <v>0</v>
      </c>
      <c r="AD56" s="8">
        <v>0</v>
      </c>
      <c r="AE56" s="8">
        <v>4999.0247999999992</v>
      </c>
      <c r="AF56" s="8" t="s">
        <v>58</v>
      </c>
      <c r="AG56" s="1" t="s">
        <v>115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192</v>
      </c>
      <c r="BD56" s="56">
        <v>0</v>
      </c>
    </row>
    <row r="57" spans="1:56" ht="27.75" customHeight="1" x14ac:dyDescent="0.45">
      <c r="A57" s="3">
        <v>45919</v>
      </c>
      <c r="B57" s="14" t="s">
        <v>628</v>
      </c>
      <c r="C57" s="9" t="s">
        <v>495</v>
      </c>
      <c r="D57" s="13" t="s">
        <v>59</v>
      </c>
      <c r="E57" s="9">
        <v>20</v>
      </c>
      <c r="F57" s="9">
        <v>30</v>
      </c>
      <c r="G57" s="9" t="s">
        <v>60</v>
      </c>
      <c r="H57" s="9">
        <v>0</v>
      </c>
      <c r="I57" s="9">
        <v>53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45926</v>
      </c>
      <c r="U57" s="11">
        <v>10000</v>
      </c>
      <c r="V57" s="10">
        <v>0</v>
      </c>
      <c r="W57" s="10">
        <v>10000</v>
      </c>
      <c r="X57" s="10">
        <v>0</v>
      </c>
      <c r="Y57" s="10">
        <v>0</v>
      </c>
      <c r="Z57" s="9" t="s">
        <v>138</v>
      </c>
      <c r="AA57" s="8">
        <v>8801.1</v>
      </c>
      <c r="AB57" s="8">
        <v>4400</v>
      </c>
      <c r="AC57" s="8">
        <v>4401.1000000000004</v>
      </c>
      <c r="AD57" s="8">
        <v>0</v>
      </c>
      <c r="AE57" s="8">
        <v>0</v>
      </c>
      <c r="AF57" s="8">
        <v>0</v>
      </c>
      <c r="AG57" s="1" t="s">
        <v>115</v>
      </c>
      <c r="AH57" s="1" t="s">
        <v>77</v>
      </c>
      <c r="AI57" s="1">
        <v>1</v>
      </c>
      <c r="AJ57" s="3">
        <v>45926</v>
      </c>
      <c r="AK57" s="3">
        <v>0</v>
      </c>
      <c r="AL57" s="3">
        <v>0</v>
      </c>
      <c r="AM57" s="3">
        <v>0</v>
      </c>
      <c r="AN57" s="3">
        <v>0</v>
      </c>
      <c r="AO57" s="3">
        <v>45925</v>
      </c>
      <c r="AP57" s="3">
        <v>45921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270.17863888888888</v>
      </c>
    </row>
    <row r="58" spans="1:56" ht="27.7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65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138</v>
      </c>
      <c r="AA58" s="8">
        <v>8801.1</v>
      </c>
      <c r="AB58" s="8">
        <v>4400</v>
      </c>
      <c r="AC58" s="8">
        <v>4401.1000000000004</v>
      </c>
      <c r="AD58" s="8">
        <v>0</v>
      </c>
      <c r="AE58" s="8">
        <v>0</v>
      </c>
      <c r="AF58" s="8" t="s">
        <v>58</v>
      </c>
      <c r="AG58" s="1" t="s">
        <v>115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7.75" customHeight="1" x14ac:dyDescent="0.45">
      <c r="A59" s="3">
        <v>45908</v>
      </c>
      <c r="B59" s="14" t="s">
        <v>507</v>
      </c>
      <c r="C59" s="9" t="s">
        <v>259</v>
      </c>
      <c r="D59" s="13" t="s">
        <v>260</v>
      </c>
      <c r="E59" s="9">
        <v>20</v>
      </c>
      <c r="F59" s="9">
        <v>34</v>
      </c>
      <c r="G59" s="9" t="s">
        <v>60</v>
      </c>
      <c r="H59" s="9" t="s">
        <v>66</v>
      </c>
      <c r="I59" s="9">
        <v>95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45922</v>
      </c>
      <c r="U59" s="11">
        <v>8000</v>
      </c>
      <c r="V59" s="10">
        <v>8000</v>
      </c>
      <c r="W59" s="10">
        <v>0</v>
      </c>
      <c r="X59" s="10">
        <v>8120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45922</v>
      </c>
      <c r="AK59" s="3">
        <v>45918</v>
      </c>
      <c r="AL59" s="3">
        <v>45911</v>
      </c>
      <c r="AM59" s="3">
        <v>45919</v>
      </c>
      <c r="AN59" s="3">
        <v>45920</v>
      </c>
      <c r="AO59" s="3">
        <v>45921</v>
      </c>
      <c r="AP59" s="3">
        <v>45917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45908</v>
      </c>
      <c r="B60" s="14" t="s">
        <v>507</v>
      </c>
      <c r="C60" s="9" t="s">
        <v>259</v>
      </c>
      <c r="D60" s="13" t="s">
        <v>358</v>
      </c>
      <c r="E60" s="9">
        <v>20</v>
      </c>
      <c r="F60" s="9">
        <v>34</v>
      </c>
      <c r="G60" s="9" t="s">
        <v>60</v>
      </c>
      <c r="H60" s="9" t="s">
        <v>66</v>
      </c>
      <c r="I60" s="9">
        <v>95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>
        <v>45922</v>
      </c>
      <c r="U60" s="11">
        <v>8000</v>
      </c>
      <c r="V60" s="10">
        <v>8000</v>
      </c>
      <c r="W60" s="10">
        <v>0</v>
      </c>
      <c r="X60" s="10">
        <v>8070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45922</v>
      </c>
      <c r="AK60" s="3">
        <v>45918</v>
      </c>
      <c r="AL60" s="3">
        <v>45911</v>
      </c>
      <c r="AM60" s="3">
        <v>45919</v>
      </c>
      <c r="AN60" s="3">
        <v>45920</v>
      </c>
      <c r="AO60" s="3">
        <v>45921</v>
      </c>
      <c r="AP60" s="3">
        <v>45917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45799</v>
      </c>
      <c r="B61" s="14" t="s">
        <v>264</v>
      </c>
      <c r="C61" s="9" t="s">
        <v>259</v>
      </c>
      <c r="D61" s="13" t="s">
        <v>260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45922</v>
      </c>
      <c r="U61" s="11">
        <v>4000</v>
      </c>
      <c r="V61" s="10">
        <v>3975</v>
      </c>
      <c r="W61" s="10">
        <v>25</v>
      </c>
      <c r="X61" s="10">
        <v>4140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210</v>
      </c>
      <c r="AG61" s="1" t="s">
        <v>115</v>
      </c>
      <c r="AH61" s="1" t="s">
        <v>75</v>
      </c>
      <c r="AI61" s="1">
        <v>4</v>
      </c>
      <c r="AJ61" s="3">
        <v>45922</v>
      </c>
      <c r="AK61" s="3">
        <v>45918</v>
      </c>
      <c r="AL61" s="3">
        <v>45911</v>
      </c>
      <c r="AM61" s="3">
        <v>45919</v>
      </c>
      <c r="AN61" s="3">
        <v>45920</v>
      </c>
      <c r="AO61" s="3">
        <v>45921</v>
      </c>
      <c r="AP61" s="3">
        <v>45917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45799</v>
      </c>
      <c r="B62" s="14" t="s">
        <v>264</v>
      </c>
      <c r="C62" s="9" t="s">
        <v>259</v>
      </c>
      <c r="D62" s="13" t="s">
        <v>358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45922</v>
      </c>
      <c r="U62" s="11">
        <v>4000</v>
      </c>
      <c r="V62" s="10">
        <v>4056</v>
      </c>
      <c r="W62" s="10">
        <v>0</v>
      </c>
      <c r="X62" s="10">
        <v>4404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210</v>
      </c>
      <c r="AG62" s="1" t="s">
        <v>115</v>
      </c>
      <c r="AH62" s="1" t="s">
        <v>75</v>
      </c>
      <c r="AI62" s="1">
        <v>4</v>
      </c>
      <c r="AJ62" s="3">
        <v>45922</v>
      </c>
      <c r="AK62" s="3">
        <v>45918</v>
      </c>
      <c r="AL62" s="3">
        <v>45911</v>
      </c>
      <c r="AM62" s="3">
        <v>45919</v>
      </c>
      <c r="AN62" s="3">
        <v>45920</v>
      </c>
      <c r="AO62" s="3">
        <v>45921</v>
      </c>
      <c r="AP62" s="3">
        <v>45917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45902</v>
      </c>
      <c r="B63" s="14" t="s">
        <v>439</v>
      </c>
      <c r="C63" s="9" t="s">
        <v>267</v>
      </c>
      <c r="D63" s="13" t="s">
        <v>429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45923</v>
      </c>
      <c r="U63" s="11">
        <v>8000</v>
      </c>
      <c r="V63" s="10">
        <v>8000</v>
      </c>
      <c r="W63" s="10">
        <v>0</v>
      </c>
      <c r="X63" s="10">
        <v>20753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617</v>
      </c>
      <c r="AG63" s="1" t="s">
        <v>115</v>
      </c>
      <c r="AH63" s="1" t="s">
        <v>75</v>
      </c>
      <c r="AI63" s="1">
        <v>4</v>
      </c>
      <c r="AJ63" s="3">
        <v>45923</v>
      </c>
      <c r="AK63" s="3">
        <v>45919</v>
      </c>
      <c r="AL63" s="3">
        <v>45912</v>
      </c>
      <c r="AM63" s="3">
        <v>45920</v>
      </c>
      <c r="AN63" s="3">
        <v>45921</v>
      </c>
      <c r="AO63" s="3">
        <v>45922</v>
      </c>
      <c r="AP63" s="3">
        <v>45918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45902</v>
      </c>
      <c r="B64" s="14" t="s">
        <v>439</v>
      </c>
      <c r="C64" s="9" t="s">
        <v>267</v>
      </c>
      <c r="D64" s="13" t="s">
        <v>432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45923</v>
      </c>
      <c r="U64" s="11">
        <v>10000</v>
      </c>
      <c r="V64" s="10">
        <v>9620</v>
      </c>
      <c r="W64" s="10">
        <v>380</v>
      </c>
      <c r="X64" s="10">
        <v>10294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45923</v>
      </c>
      <c r="AK64" s="3">
        <v>45919</v>
      </c>
      <c r="AL64" s="3">
        <v>45912</v>
      </c>
      <c r="AM64" s="3">
        <v>45920</v>
      </c>
      <c r="AN64" s="3">
        <v>45921</v>
      </c>
      <c r="AO64" s="3">
        <v>45922</v>
      </c>
      <c r="AP64" s="3">
        <v>45918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45909</v>
      </c>
      <c r="B65" s="14" t="s">
        <v>510</v>
      </c>
      <c r="C65" s="9" t="s">
        <v>79</v>
      </c>
      <c r="D65" s="13" t="s">
        <v>491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45958</v>
      </c>
      <c r="U65" s="11">
        <v>6000</v>
      </c>
      <c r="V65" s="10">
        <v>5531</v>
      </c>
      <c r="W65" s="10">
        <v>469</v>
      </c>
      <c r="X65" s="10">
        <v>6100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45958</v>
      </c>
      <c r="AK65" s="3">
        <v>45954</v>
      </c>
      <c r="AL65" s="3">
        <v>45947</v>
      </c>
      <c r="AM65" s="3">
        <v>45955</v>
      </c>
      <c r="AN65" s="3">
        <v>45956</v>
      </c>
      <c r="AO65" s="3">
        <v>45957</v>
      </c>
      <c r="AP65" s="3">
        <v>45953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134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45896</v>
      </c>
      <c r="B66" s="14" t="s">
        <v>396</v>
      </c>
      <c r="C66" s="9" t="s">
        <v>79</v>
      </c>
      <c r="D66" s="13" t="s">
        <v>397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45926</v>
      </c>
      <c r="U66" s="11">
        <v>8000</v>
      </c>
      <c r="V66" s="10">
        <v>7232</v>
      </c>
      <c r="W66" s="10">
        <v>768</v>
      </c>
      <c r="X66" s="10">
        <v>8100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116</v>
      </c>
      <c r="AH66" s="1" t="s">
        <v>75</v>
      </c>
      <c r="AI66" s="1">
        <v>5</v>
      </c>
      <c r="AJ66" s="3">
        <v>45926</v>
      </c>
      <c r="AK66" s="3">
        <v>45921</v>
      </c>
      <c r="AL66" s="3">
        <v>45914</v>
      </c>
      <c r="AM66" s="3">
        <v>45922</v>
      </c>
      <c r="AN66" s="3">
        <v>45923</v>
      </c>
      <c r="AO66" s="3">
        <v>45924</v>
      </c>
      <c r="AP66" s="3">
        <v>45921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45916</v>
      </c>
      <c r="B67" s="14" t="s">
        <v>596</v>
      </c>
      <c r="C67" s="9" t="s">
        <v>270</v>
      </c>
      <c r="D67" s="13" t="s">
        <v>571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110</v>
      </c>
      <c r="T67" s="12">
        <v>45926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80</v>
      </c>
      <c r="AA67" s="8">
        <v>11036.3</v>
      </c>
      <c r="AB67" s="8">
        <v>11036.3</v>
      </c>
      <c r="AC67" s="8">
        <v>0</v>
      </c>
      <c r="AD67" s="8">
        <v>11036.3</v>
      </c>
      <c r="AE67" s="8">
        <v>0</v>
      </c>
      <c r="AF67" s="8">
        <v>0</v>
      </c>
      <c r="AG67" s="1" t="s">
        <v>115</v>
      </c>
      <c r="AH67" s="1" t="s">
        <v>75</v>
      </c>
      <c r="AI67" s="1">
        <v>4</v>
      </c>
      <c r="AJ67" s="3">
        <v>45926</v>
      </c>
      <c r="AK67" s="3">
        <v>45922</v>
      </c>
      <c r="AL67" s="3">
        <v>45915</v>
      </c>
      <c r="AM67" s="3">
        <v>45923</v>
      </c>
      <c r="AN67" s="3">
        <v>45924</v>
      </c>
      <c r="AO67" s="3">
        <v>45925</v>
      </c>
      <c r="AP67" s="3">
        <v>45921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45916</v>
      </c>
      <c r="B68" s="14" t="s">
        <v>596</v>
      </c>
      <c r="C68" s="9" t="s">
        <v>270</v>
      </c>
      <c r="D68" s="13" t="s">
        <v>572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110</v>
      </c>
      <c r="T68" s="12">
        <v>45926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80</v>
      </c>
      <c r="AA68" s="8">
        <v>5518.15</v>
      </c>
      <c r="AB68" s="8">
        <v>5518.15</v>
      </c>
      <c r="AC68" s="8">
        <v>0</v>
      </c>
      <c r="AD68" s="8">
        <v>5518.15</v>
      </c>
      <c r="AE68" s="8">
        <v>0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45926</v>
      </c>
      <c r="AK68" s="3">
        <v>45922</v>
      </c>
      <c r="AL68" s="3">
        <v>45915</v>
      </c>
      <c r="AM68" s="3">
        <v>45923</v>
      </c>
      <c r="AN68" s="3">
        <v>45924</v>
      </c>
      <c r="AO68" s="3">
        <v>45925</v>
      </c>
      <c r="AP68" s="3">
        <v>45921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45916</v>
      </c>
      <c r="B69" s="14" t="s">
        <v>596</v>
      </c>
      <c r="C69" s="9" t="s">
        <v>270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110</v>
      </c>
      <c r="T69" s="12">
        <v>45926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5518.15</v>
      </c>
      <c r="AC69" s="8">
        <v>0</v>
      </c>
      <c r="AD69" s="8">
        <v>5518.15</v>
      </c>
      <c r="AE69" s="8">
        <v>0</v>
      </c>
      <c r="AF69" s="8">
        <v>0</v>
      </c>
      <c r="AG69" s="1" t="s">
        <v>115</v>
      </c>
      <c r="AH69" s="1" t="s">
        <v>75</v>
      </c>
      <c r="AI69" s="1">
        <v>4</v>
      </c>
      <c r="AJ69" s="3">
        <v>45926</v>
      </c>
      <c r="AK69" s="3">
        <v>45922</v>
      </c>
      <c r="AL69" s="3">
        <v>45915</v>
      </c>
      <c r="AM69" s="3">
        <v>45923</v>
      </c>
      <c r="AN69" s="3">
        <v>45924</v>
      </c>
      <c r="AO69" s="3">
        <v>45925</v>
      </c>
      <c r="AP69" s="3">
        <v>45921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45892</v>
      </c>
      <c r="B70" s="14" t="s">
        <v>363</v>
      </c>
      <c r="C70" s="9" t="s">
        <v>79</v>
      </c>
      <c r="D70" s="13" t="s">
        <v>364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3000</v>
      </c>
      <c r="V70" s="10">
        <v>3000</v>
      </c>
      <c r="W70" s="10">
        <v>0</v>
      </c>
      <c r="X70" s="10">
        <v>3100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570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45891</v>
      </c>
      <c r="B71" s="14" t="s">
        <v>389</v>
      </c>
      <c r="C71" s="9" t="s">
        <v>79</v>
      </c>
      <c r="D71" s="13" t="s">
        <v>390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9000</v>
      </c>
      <c r="V71" s="10">
        <v>8447</v>
      </c>
      <c r="W71" s="10">
        <v>553</v>
      </c>
      <c r="X71" s="10">
        <v>9150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116</v>
      </c>
      <c r="AH71" s="1" t="s">
        <v>75</v>
      </c>
      <c r="AI71" s="1">
        <v>5</v>
      </c>
      <c r="AJ71" s="3">
        <v>45930</v>
      </c>
      <c r="AK71" s="3">
        <v>45925</v>
      </c>
      <c r="AL71" s="3">
        <v>45918</v>
      </c>
      <c r="AM71" s="3">
        <v>45926</v>
      </c>
      <c r="AN71" s="3">
        <v>45927</v>
      </c>
      <c r="AO71" s="3">
        <v>45928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45891</v>
      </c>
      <c r="B72" s="14" t="s">
        <v>391</v>
      </c>
      <c r="C72" s="9" t="s">
        <v>79</v>
      </c>
      <c r="D72" s="13" t="s">
        <v>392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4000</v>
      </c>
      <c r="V72" s="10">
        <v>3780</v>
      </c>
      <c r="W72" s="10">
        <v>220</v>
      </c>
      <c r="X72" s="10">
        <v>4100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116</v>
      </c>
      <c r="AH72" s="1" t="s">
        <v>75</v>
      </c>
      <c r="AI72" s="1">
        <v>5</v>
      </c>
      <c r="AJ72" s="3">
        <v>45930</v>
      </c>
      <c r="AK72" s="3">
        <v>45925</v>
      </c>
      <c r="AL72" s="3">
        <v>45918</v>
      </c>
      <c r="AM72" s="3">
        <v>45926</v>
      </c>
      <c r="AN72" s="3">
        <v>45927</v>
      </c>
      <c r="AO72" s="3">
        <v>45928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45891</v>
      </c>
      <c r="B73" s="14" t="s">
        <v>393</v>
      </c>
      <c r="C73" s="9" t="s">
        <v>79</v>
      </c>
      <c r="D73" s="13" t="s">
        <v>394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9000</v>
      </c>
      <c r="V73" s="10">
        <v>8500</v>
      </c>
      <c r="W73" s="10">
        <v>500</v>
      </c>
      <c r="X73" s="10">
        <v>9455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116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45782</v>
      </c>
      <c r="B74" s="14" t="s">
        <v>249</v>
      </c>
      <c r="C74" s="9" t="s">
        <v>79</v>
      </c>
      <c r="D74" s="13" t="s">
        <v>243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5518.15</v>
      </c>
      <c r="AC74" s="8">
        <v>0</v>
      </c>
      <c r="AD74" s="8">
        <v>5518.15</v>
      </c>
      <c r="AE74" s="8">
        <v>0</v>
      </c>
      <c r="AF74" s="8">
        <v>0</v>
      </c>
      <c r="AG74" s="1" t="s">
        <v>116</v>
      </c>
      <c r="AH74" s="1" t="s">
        <v>75</v>
      </c>
      <c r="AI74" s="1">
        <v>4</v>
      </c>
      <c r="AJ74" s="3">
        <v>45930</v>
      </c>
      <c r="AK74" s="3">
        <v>45926</v>
      </c>
      <c r="AL74" s="3">
        <v>45919</v>
      </c>
      <c r="AM74" s="3">
        <v>45927</v>
      </c>
      <c r="AN74" s="3">
        <v>45928</v>
      </c>
      <c r="AO74" s="3">
        <v>45929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45916</v>
      </c>
      <c r="B75" s="14" t="s">
        <v>596</v>
      </c>
      <c r="C75" s="9" t="s">
        <v>270</v>
      </c>
      <c r="D75" s="13" t="s">
        <v>571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>
        <v>45929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5518.15</v>
      </c>
      <c r="AC75" s="8">
        <v>0</v>
      </c>
      <c r="AD75" s="8">
        <v>5518.15</v>
      </c>
      <c r="AE75" s="8">
        <v>0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45929</v>
      </c>
      <c r="AK75" s="3">
        <v>45925</v>
      </c>
      <c r="AL75" s="3">
        <v>45918</v>
      </c>
      <c r="AM75" s="3">
        <v>45926</v>
      </c>
      <c r="AN75" s="3">
        <v>45927</v>
      </c>
      <c r="AO75" s="3">
        <v>45928</v>
      </c>
      <c r="AP75" s="3">
        <v>45924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45916</v>
      </c>
      <c r="B76" s="14" t="s">
        <v>596</v>
      </c>
      <c r="C76" s="9" t="s">
        <v>270</v>
      </c>
      <c r="D76" s="13" t="s">
        <v>572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110</v>
      </c>
      <c r="T76" s="12">
        <v>45929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5518.15</v>
      </c>
      <c r="AC76" s="8">
        <v>0</v>
      </c>
      <c r="AD76" s="8">
        <v>5518.15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45929</v>
      </c>
      <c r="AK76" s="3">
        <v>45925</v>
      </c>
      <c r="AL76" s="3">
        <v>45918</v>
      </c>
      <c r="AM76" s="3">
        <v>45926</v>
      </c>
      <c r="AN76" s="3">
        <v>45927</v>
      </c>
      <c r="AO76" s="3">
        <v>45928</v>
      </c>
      <c r="AP76" s="3">
        <v>45924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45916</v>
      </c>
      <c r="B77" s="14" t="s">
        <v>596</v>
      </c>
      <c r="C77" s="9" t="s">
        <v>270</v>
      </c>
      <c r="D77" s="13">
        <v>952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110</v>
      </c>
      <c r="T77" s="12">
        <v>45929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5518.15</v>
      </c>
      <c r="AC77" s="8">
        <v>0</v>
      </c>
      <c r="AD77" s="8">
        <v>5518.15</v>
      </c>
      <c r="AE77" s="8">
        <v>0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45929</v>
      </c>
      <c r="AK77" s="3">
        <v>45925</v>
      </c>
      <c r="AL77" s="3">
        <v>45918</v>
      </c>
      <c r="AM77" s="3">
        <v>45926</v>
      </c>
      <c r="AN77" s="3">
        <v>45927</v>
      </c>
      <c r="AO77" s="3">
        <v>45928</v>
      </c>
      <c r="AP77" s="3">
        <v>45924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45931</v>
      </c>
      <c r="B78" s="14" t="s">
        <v>629</v>
      </c>
      <c r="C78" s="9" t="s">
        <v>139</v>
      </c>
      <c r="D78" s="13" t="s">
        <v>238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196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45930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80</v>
      </c>
      <c r="AA78" s="8">
        <v>10477.5</v>
      </c>
      <c r="AB78" s="8">
        <v>10477.5</v>
      </c>
      <c r="AC78" s="8">
        <v>0</v>
      </c>
      <c r="AD78" s="8">
        <v>10477.5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45930</v>
      </c>
      <c r="AK78" s="3">
        <v>45926</v>
      </c>
      <c r="AL78" s="3">
        <v>45919</v>
      </c>
      <c r="AM78" s="3">
        <v>45927</v>
      </c>
      <c r="AN78" s="3">
        <v>45928</v>
      </c>
      <c r="AO78" s="3">
        <v>45929</v>
      </c>
      <c r="AP78" s="3">
        <v>45925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45919</v>
      </c>
      <c r="B79" s="14" t="s">
        <v>630</v>
      </c>
      <c r="C79" s="9" t="s">
        <v>139</v>
      </c>
      <c r="D79" s="13" t="s">
        <v>331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246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45930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80</v>
      </c>
      <c r="AA79" s="8">
        <v>5280.6600000000008</v>
      </c>
      <c r="AB79" s="8">
        <v>5280.6600000000008</v>
      </c>
      <c r="AC79" s="8">
        <v>0</v>
      </c>
      <c r="AD79" s="8">
        <v>5280.6600000000008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45930</v>
      </c>
      <c r="AK79" s="3">
        <v>45926</v>
      </c>
      <c r="AL79" s="3">
        <v>45919</v>
      </c>
      <c r="AM79" s="3">
        <v>45927</v>
      </c>
      <c r="AN79" s="3">
        <v>45928</v>
      </c>
      <c r="AO79" s="3">
        <v>45929</v>
      </c>
      <c r="AP79" s="3">
        <v>45925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45919</v>
      </c>
      <c r="B80" s="14" t="s">
        <v>630</v>
      </c>
      <c r="C80" s="9" t="s">
        <v>139</v>
      </c>
      <c r="D80" s="13" t="s">
        <v>604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246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45930</v>
      </c>
      <c r="U80" s="11">
        <v>5040</v>
      </c>
      <c r="V80" s="10">
        <v>0</v>
      </c>
      <c r="W80" s="10">
        <v>5040</v>
      </c>
      <c r="X80" s="10">
        <v>0</v>
      </c>
      <c r="Y80" s="10">
        <v>5292</v>
      </c>
      <c r="Z80" s="9" t="s">
        <v>80</v>
      </c>
      <c r="AA80" s="8">
        <v>5280.6600000000008</v>
      </c>
      <c r="AB80" s="8">
        <v>5280.6600000000008</v>
      </c>
      <c r="AC80" s="8">
        <v>0</v>
      </c>
      <c r="AD80" s="8">
        <v>5280.6600000000008</v>
      </c>
      <c r="AE80" s="8">
        <v>0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45930</v>
      </c>
      <c r="AK80" s="3">
        <v>45926</v>
      </c>
      <c r="AL80" s="3">
        <v>45919</v>
      </c>
      <c r="AM80" s="3">
        <v>45927</v>
      </c>
      <c r="AN80" s="3">
        <v>45928</v>
      </c>
      <c r="AO80" s="3">
        <v>45929</v>
      </c>
      <c r="AP80" s="3">
        <v>45925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45919</v>
      </c>
      <c r="B81" s="14" t="s">
        <v>627</v>
      </c>
      <c r="C81" s="9" t="s">
        <v>139</v>
      </c>
      <c r="D81" s="13" t="s">
        <v>181</v>
      </c>
      <c r="E81" s="9">
        <v>20</v>
      </c>
      <c r="F81" s="9">
        <v>35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45930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80</v>
      </c>
      <c r="AA81" s="8">
        <v>5139.8424000000005</v>
      </c>
      <c r="AB81" s="8">
        <v>5139.8424000000005</v>
      </c>
      <c r="AC81" s="8">
        <v>0</v>
      </c>
      <c r="AD81" s="8">
        <v>5139.8424000000005</v>
      </c>
      <c r="AE81" s="8">
        <v>0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45930</v>
      </c>
      <c r="AK81" s="3">
        <v>45926</v>
      </c>
      <c r="AL81" s="3">
        <v>45919</v>
      </c>
      <c r="AM81" s="3">
        <v>45927</v>
      </c>
      <c r="AN81" s="3">
        <v>45928</v>
      </c>
      <c r="AO81" s="3">
        <v>45929</v>
      </c>
      <c r="AP81" s="3">
        <v>45925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45919</v>
      </c>
      <c r="B82" s="14" t="s">
        <v>629</v>
      </c>
      <c r="C82" s="9" t="s">
        <v>139</v>
      </c>
      <c r="D82" s="13" t="s">
        <v>306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196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45934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80</v>
      </c>
      <c r="AA82" s="8">
        <v>10477.5</v>
      </c>
      <c r="AB82" s="8">
        <v>10477.5</v>
      </c>
      <c r="AC82" s="8">
        <v>0</v>
      </c>
      <c r="AD82" s="8">
        <v>0</v>
      </c>
      <c r="AE82" s="8">
        <v>10477.5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45934</v>
      </c>
      <c r="AK82" s="3">
        <v>45930</v>
      </c>
      <c r="AL82" s="3">
        <v>45923</v>
      </c>
      <c r="AM82" s="3">
        <v>45931</v>
      </c>
      <c r="AN82" s="3">
        <v>45932</v>
      </c>
      <c r="AO82" s="3">
        <v>45933</v>
      </c>
      <c r="AP82" s="3">
        <v>45929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45919</v>
      </c>
      <c r="B83" s="14" t="s">
        <v>631</v>
      </c>
      <c r="C83" s="9" t="s">
        <v>139</v>
      </c>
      <c r="D83" s="13" t="s">
        <v>131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196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45934</v>
      </c>
      <c r="U83" s="11">
        <v>30000</v>
      </c>
      <c r="V83" s="10">
        <v>0</v>
      </c>
      <c r="W83" s="10">
        <v>30000</v>
      </c>
      <c r="X83" s="10">
        <v>0</v>
      </c>
      <c r="Y83" s="10">
        <v>31500</v>
      </c>
      <c r="Z83" s="9" t="s">
        <v>80</v>
      </c>
      <c r="AA83" s="8">
        <v>31432.500000000004</v>
      </c>
      <c r="AB83" s="8">
        <v>31432.500000000004</v>
      </c>
      <c r="AC83" s="8">
        <v>0</v>
      </c>
      <c r="AD83" s="8">
        <v>0</v>
      </c>
      <c r="AE83" s="8">
        <v>31432.500000000004</v>
      </c>
      <c r="AF83" s="8">
        <v>0</v>
      </c>
      <c r="AG83" s="1" t="s">
        <v>115</v>
      </c>
      <c r="AH83" s="1" t="s">
        <v>75</v>
      </c>
      <c r="AI83" s="1">
        <v>4</v>
      </c>
      <c r="AJ83" s="3">
        <v>45934</v>
      </c>
      <c r="AK83" s="3">
        <v>45930</v>
      </c>
      <c r="AL83" s="3">
        <v>45923</v>
      </c>
      <c r="AM83" s="3">
        <v>45931</v>
      </c>
      <c r="AN83" s="3">
        <v>45932</v>
      </c>
      <c r="AO83" s="3">
        <v>45933</v>
      </c>
      <c r="AP83" s="3">
        <v>45929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602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45892</v>
      </c>
      <c r="B84" s="14" t="s">
        <v>362</v>
      </c>
      <c r="C84" s="9" t="s">
        <v>139</v>
      </c>
      <c r="D84" s="13" t="s">
        <v>131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45934</v>
      </c>
      <c r="U84" s="11">
        <v>1840</v>
      </c>
      <c r="V84" s="10">
        <v>80</v>
      </c>
      <c r="W84" s="10">
        <v>1760</v>
      </c>
      <c r="X84" s="10">
        <v>0</v>
      </c>
      <c r="Y84" s="10">
        <v>1848</v>
      </c>
      <c r="Z84" s="9" t="s">
        <v>80</v>
      </c>
      <c r="AA84" s="8">
        <v>1844.0400000000002</v>
      </c>
      <c r="AB84" s="8">
        <v>1844.0400000000002</v>
      </c>
      <c r="AC84" s="8">
        <v>0</v>
      </c>
      <c r="AD84" s="8">
        <v>0</v>
      </c>
      <c r="AE84" s="8">
        <v>1844.0400000000002</v>
      </c>
      <c r="AF84" s="8">
        <v>0</v>
      </c>
      <c r="AG84" s="1" t="s">
        <v>116</v>
      </c>
      <c r="AH84" s="1" t="s">
        <v>75</v>
      </c>
      <c r="AI84" s="1">
        <v>4</v>
      </c>
      <c r="AJ84" s="3">
        <v>45934</v>
      </c>
      <c r="AK84" s="3">
        <v>45930</v>
      </c>
      <c r="AL84" s="3">
        <v>45923</v>
      </c>
      <c r="AM84" s="3">
        <v>45931</v>
      </c>
      <c r="AN84" s="3">
        <v>45932</v>
      </c>
      <c r="AO84" s="3">
        <v>45933</v>
      </c>
      <c r="AP84" s="3">
        <v>45929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45919</v>
      </c>
      <c r="B85" s="14" t="s">
        <v>631</v>
      </c>
      <c r="C85" s="9" t="s">
        <v>139</v>
      </c>
      <c r="D85" s="13" t="s">
        <v>224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196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45934</v>
      </c>
      <c r="U85" s="11">
        <v>20000</v>
      </c>
      <c r="V85" s="10">
        <v>0</v>
      </c>
      <c r="W85" s="10">
        <v>20000</v>
      </c>
      <c r="X85" s="10">
        <v>0</v>
      </c>
      <c r="Y85" s="10">
        <v>21000</v>
      </c>
      <c r="Z85" s="9" t="s">
        <v>80</v>
      </c>
      <c r="AA85" s="8">
        <v>20955</v>
      </c>
      <c r="AB85" s="8">
        <v>20955</v>
      </c>
      <c r="AC85" s="8">
        <v>0</v>
      </c>
      <c r="AD85" s="8">
        <v>0</v>
      </c>
      <c r="AE85" s="8">
        <v>20955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45934</v>
      </c>
      <c r="AK85" s="3">
        <v>45930</v>
      </c>
      <c r="AL85" s="3">
        <v>45923</v>
      </c>
      <c r="AM85" s="3">
        <v>45931</v>
      </c>
      <c r="AN85" s="3">
        <v>45932</v>
      </c>
      <c r="AO85" s="3">
        <v>45933</v>
      </c>
      <c r="AP85" s="3">
        <v>45929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603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45887</v>
      </c>
      <c r="B86" s="14" t="s">
        <v>345</v>
      </c>
      <c r="C86" s="9" t="s">
        <v>139</v>
      </c>
      <c r="D86" s="13" t="s">
        <v>224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45934</v>
      </c>
      <c r="U86" s="11">
        <v>104</v>
      </c>
      <c r="V86" s="10">
        <v>0</v>
      </c>
      <c r="W86" s="10">
        <v>104</v>
      </c>
      <c r="X86" s="10">
        <v>0</v>
      </c>
      <c r="Y86" s="10">
        <v>109.2</v>
      </c>
      <c r="Z86" s="9" t="s">
        <v>80</v>
      </c>
      <c r="AA86" s="8">
        <v>108.96600000000001</v>
      </c>
      <c r="AB86" s="8">
        <v>108.96600000000001</v>
      </c>
      <c r="AC86" s="8">
        <v>0</v>
      </c>
      <c r="AD86" s="8">
        <v>0</v>
      </c>
      <c r="AE86" s="8">
        <v>108.96600000000001</v>
      </c>
      <c r="AF86" s="8">
        <v>0</v>
      </c>
      <c r="AG86" s="1" t="s">
        <v>115</v>
      </c>
      <c r="AH86" s="1" t="s">
        <v>75</v>
      </c>
      <c r="AI86" s="1">
        <v>4</v>
      </c>
      <c r="AJ86" s="3">
        <v>45934</v>
      </c>
      <c r="AK86" s="3">
        <v>45930</v>
      </c>
      <c r="AL86" s="3">
        <v>45923</v>
      </c>
      <c r="AM86" s="3">
        <v>45931</v>
      </c>
      <c r="AN86" s="3">
        <v>45932</v>
      </c>
      <c r="AO86" s="3">
        <v>45933</v>
      </c>
      <c r="AP86" s="3">
        <v>45929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45919</v>
      </c>
      <c r="B87" s="14" t="s">
        <v>632</v>
      </c>
      <c r="C87" s="9" t="s">
        <v>139</v>
      </c>
      <c r="D87" s="13" t="s">
        <v>452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196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45936</v>
      </c>
      <c r="U87" s="11">
        <v>15040</v>
      </c>
      <c r="V87" s="10">
        <v>0</v>
      </c>
      <c r="W87" s="10">
        <v>15040</v>
      </c>
      <c r="X87" s="10">
        <v>0</v>
      </c>
      <c r="Y87" s="10">
        <v>15792</v>
      </c>
      <c r="Z87" s="9" t="s">
        <v>80</v>
      </c>
      <c r="AA87" s="8">
        <v>15758.160000000002</v>
      </c>
      <c r="AB87" s="8">
        <v>15758.160000000002</v>
      </c>
      <c r="AC87" s="8">
        <v>0</v>
      </c>
      <c r="AD87" s="8">
        <v>0</v>
      </c>
      <c r="AE87" s="8">
        <v>15758.160000000002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45936</v>
      </c>
      <c r="AK87" s="3">
        <v>45932</v>
      </c>
      <c r="AL87" s="3">
        <v>45925</v>
      </c>
      <c r="AM87" s="3">
        <v>45933</v>
      </c>
      <c r="AN87" s="3">
        <v>45934</v>
      </c>
      <c r="AO87" s="3">
        <v>45935</v>
      </c>
      <c r="AP87" s="3">
        <v>45931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45919</v>
      </c>
      <c r="B88" s="14" t="s">
        <v>633</v>
      </c>
      <c r="C88" s="9" t="s">
        <v>139</v>
      </c>
      <c r="D88" s="13" t="s">
        <v>329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196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45936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80</v>
      </c>
      <c r="AA88" s="8">
        <v>10477.5</v>
      </c>
      <c r="AB88" s="8">
        <v>10477.5</v>
      </c>
      <c r="AC88" s="8">
        <v>0</v>
      </c>
      <c r="AD88" s="8">
        <v>0</v>
      </c>
      <c r="AE88" s="8">
        <v>10477.5</v>
      </c>
      <c r="AF88" s="8">
        <v>0</v>
      </c>
      <c r="AG88" s="1" t="s">
        <v>115</v>
      </c>
      <c r="AH88" s="1" t="s">
        <v>75</v>
      </c>
      <c r="AI88" s="1">
        <v>4</v>
      </c>
      <c r="AJ88" s="3">
        <v>45936</v>
      </c>
      <c r="AK88" s="3">
        <v>45932</v>
      </c>
      <c r="AL88" s="3">
        <v>45925</v>
      </c>
      <c r="AM88" s="3">
        <v>45933</v>
      </c>
      <c r="AN88" s="3">
        <v>45934</v>
      </c>
      <c r="AO88" s="3">
        <v>45935</v>
      </c>
      <c r="AP88" s="3">
        <v>45931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45892</v>
      </c>
      <c r="B89" s="14" t="s">
        <v>360</v>
      </c>
      <c r="C89" s="9" t="s">
        <v>139</v>
      </c>
      <c r="D89" s="13" t="s">
        <v>329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45936</v>
      </c>
      <c r="U89" s="11">
        <v>640</v>
      </c>
      <c r="V89" s="10">
        <v>0</v>
      </c>
      <c r="W89" s="10">
        <v>640</v>
      </c>
      <c r="X89" s="10">
        <v>0</v>
      </c>
      <c r="Y89" s="10">
        <v>672</v>
      </c>
      <c r="Z89" s="9" t="s">
        <v>80</v>
      </c>
      <c r="AA89" s="8">
        <v>670.56000000000006</v>
      </c>
      <c r="AB89" s="8">
        <v>670.56000000000006</v>
      </c>
      <c r="AC89" s="8">
        <v>0</v>
      </c>
      <c r="AD89" s="8">
        <v>0</v>
      </c>
      <c r="AE89" s="8">
        <v>670.56000000000006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45936</v>
      </c>
      <c r="AK89" s="3">
        <v>45932</v>
      </c>
      <c r="AL89" s="3">
        <v>45925</v>
      </c>
      <c r="AM89" s="3">
        <v>45933</v>
      </c>
      <c r="AN89" s="3">
        <v>45934</v>
      </c>
      <c r="AO89" s="3">
        <v>45935</v>
      </c>
      <c r="AP89" s="3">
        <v>45931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370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45919</v>
      </c>
      <c r="B90" s="14" t="s">
        <v>633</v>
      </c>
      <c r="C90" s="9" t="s">
        <v>139</v>
      </c>
      <c r="D90" s="13" t="s">
        <v>145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196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45936</v>
      </c>
      <c r="U90" s="11">
        <v>20000</v>
      </c>
      <c r="V90" s="10">
        <v>0</v>
      </c>
      <c r="W90" s="10">
        <v>20000</v>
      </c>
      <c r="X90" s="10">
        <v>0</v>
      </c>
      <c r="Y90" s="10">
        <v>21000</v>
      </c>
      <c r="Z90" s="9" t="s">
        <v>80</v>
      </c>
      <c r="AA90" s="8">
        <v>20955</v>
      </c>
      <c r="AB90" s="8">
        <v>20955</v>
      </c>
      <c r="AC90" s="8">
        <v>0</v>
      </c>
      <c r="AD90" s="8">
        <v>0</v>
      </c>
      <c r="AE90" s="8">
        <v>20955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45936</v>
      </c>
      <c r="AK90" s="3">
        <v>45932</v>
      </c>
      <c r="AL90" s="3">
        <v>45925</v>
      </c>
      <c r="AM90" s="3">
        <v>45933</v>
      </c>
      <c r="AN90" s="3">
        <v>45934</v>
      </c>
      <c r="AO90" s="3">
        <v>45935</v>
      </c>
      <c r="AP90" s="3">
        <v>45931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45796</v>
      </c>
      <c r="B91" s="14" t="s">
        <v>258</v>
      </c>
      <c r="C91" s="9" t="s">
        <v>139</v>
      </c>
      <c r="D91" s="13" t="s">
        <v>145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45936</v>
      </c>
      <c r="U91" s="11">
        <v>240</v>
      </c>
      <c r="V91" s="10">
        <v>0</v>
      </c>
      <c r="W91" s="10">
        <v>240</v>
      </c>
      <c r="X91" s="10">
        <v>0</v>
      </c>
      <c r="Y91" s="10">
        <v>252</v>
      </c>
      <c r="Z91" s="9" t="s">
        <v>80</v>
      </c>
      <c r="AA91" s="8">
        <v>251.46</v>
      </c>
      <c r="AB91" s="8">
        <v>251.46</v>
      </c>
      <c r="AC91" s="8">
        <v>0</v>
      </c>
      <c r="AD91" s="8">
        <v>0</v>
      </c>
      <c r="AE91" s="8">
        <v>251.46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45936</v>
      </c>
      <c r="AK91" s="3">
        <v>45932</v>
      </c>
      <c r="AL91" s="3">
        <v>45925</v>
      </c>
      <c r="AM91" s="3">
        <v>45933</v>
      </c>
      <c r="AN91" s="3">
        <v>45934</v>
      </c>
      <c r="AO91" s="3">
        <v>45935</v>
      </c>
      <c r="AP91" s="3">
        <v>45931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254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45916</v>
      </c>
      <c r="B92" s="14" t="s">
        <v>596</v>
      </c>
      <c r="C92" s="9" t="s">
        <v>270</v>
      </c>
      <c r="D92" s="13">
        <v>953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>
        <v>45937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5518.15</v>
      </c>
      <c r="AC92" s="8">
        <v>0</v>
      </c>
      <c r="AD92" s="8">
        <v>0</v>
      </c>
      <c r="AE92" s="8">
        <v>5518.15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45937</v>
      </c>
      <c r="AK92" s="3">
        <v>45933</v>
      </c>
      <c r="AL92" s="3">
        <v>45926</v>
      </c>
      <c r="AM92" s="3">
        <v>45934</v>
      </c>
      <c r="AN92" s="3">
        <v>45935</v>
      </c>
      <c r="AO92" s="3">
        <v>45936</v>
      </c>
      <c r="AP92" s="3">
        <v>45932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45916</v>
      </c>
      <c r="B93" s="14" t="s">
        <v>596</v>
      </c>
      <c r="C93" s="9" t="s">
        <v>270</v>
      </c>
      <c r="D93" s="13">
        <v>956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110</v>
      </c>
      <c r="T93" s="12">
        <v>45937</v>
      </c>
      <c r="U93" s="11">
        <v>2500</v>
      </c>
      <c r="V93" s="10">
        <v>0</v>
      </c>
      <c r="W93" s="10">
        <v>2500</v>
      </c>
      <c r="X93" s="10">
        <v>0</v>
      </c>
      <c r="Y93" s="10">
        <v>2625</v>
      </c>
      <c r="Z93" s="9" t="s">
        <v>80</v>
      </c>
      <c r="AA93" s="8">
        <v>2759.0749999999998</v>
      </c>
      <c r="AB93" s="8">
        <v>2759.0749999999998</v>
      </c>
      <c r="AC93" s="8">
        <v>0</v>
      </c>
      <c r="AD93" s="8">
        <v>0</v>
      </c>
      <c r="AE93" s="8">
        <v>2759.0749999999998</v>
      </c>
      <c r="AF93" s="8">
        <v>0</v>
      </c>
      <c r="AG93" s="1" t="s">
        <v>116</v>
      </c>
      <c r="AH93" s="1" t="s">
        <v>75</v>
      </c>
      <c r="AI93" s="1">
        <v>4</v>
      </c>
      <c r="AJ93" s="3">
        <v>45937</v>
      </c>
      <c r="AK93" s="3">
        <v>45933</v>
      </c>
      <c r="AL93" s="3">
        <v>45926</v>
      </c>
      <c r="AM93" s="3">
        <v>45934</v>
      </c>
      <c r="AN93" s="3">
        <v>45935</v>
      </c>
      <c r="AO93" s="3">
        <v>45936</v>
      </c>
      <c r="AP93" s="3">
        <v>45932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45916</v>
      </c>
      <c r="B94" s="14" t="s">
        <v>596</v>
      </c>
      <c r="C94" s="9" t="s">
        <v>270</v>
      </c>
      <c r="D94" s="13" t="s">
        <v>571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>
        <v>45939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5518.15</v>
      </c>
      <c r="AC94" s="8">
        <v>0</v>
      </c>
      <c r="AD94" s="8">
        <v>5518.15</v>
      </c>
      <c r="AE94" s="8">
        <v>0</v>
      </c>
      <c r="AF94" s="8">
        <v>0</v>
      </c>
      <c r="AG94" s="1" t="s">
        <v>116</v>
      </c>
      <c r="AH94" s="1" t="s">
        <v>75</v>
      </c>
      <c r="AI94" s="1">
        <v>4</v>
      </c>
      <c r="AJ94" s="3">
        <v>45939</v>
      </c>
      <c r="AK94" s="3">
        <v>45935</v>
      </c>
      <c r="AL94" s="3">
        <v>45928</v>
      </c>
      <c r="AM94" s="3">
        <v>45936</v>
      </c>
      <c r="AN94" s="3">
        <v>45937</v>
      </c>
      <c r="AO94" s="3">
        <v>45938</v>
      </c>
      <c r="AP94" s="3">
        <v>45934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45916</v>
      </c>
      <c r="B95" s="14" t="s">
        <v>596</v>
      </c>
      <c r="C95" s="9" t="s">
        <v>270</v>
      </c>
      <c r="D95" s="13" t="s">
        <v>572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>
        <v>45939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5518.15</v>
      </c>
      <c r="AC95" s="8">
        <v>0</v>
      </c>
      <c r="AD95" s="8">
        <v>5518.15</v>
      </c>
      <c r="AE95" s="8">
        <v>0</v>
      </c>
      <c r="AF95" s="8">
        <v>0</v>
      </c>
      <c r="AG95" s="1" t="s">
        <v>116</v>
      </c>
      <c r="AH95" s="1" t="s">
        <v>75</v>
      </c>
      <c r="AI95" s="1">
        <v>4</v>
      </c>
      <c r="AJ95" s="3">
        <v>45939</v>
      </c>
      <c r="AK95" s="3">
        <v>45935</v>
      </c>
      <c r="AL95" s="3">
        <v>45928</v>
      </c>
      <c r="AM95" s="3">
        <v>45936</v>
      </c>
      <c r="AN95" s="3">
        <v>45937</v>
      </c>
      <c r="AO95" s="3">
        <v>45938</v>
      </c>
      <c r="AP95" s="3">
        <v>45934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45916</v>
      </c>
      <c r="B96" s="14" t="s">
        <v>596</v>
      </c>
      <c r="C96" s="9" t="s">
        <v>270</v>
      </c>
      <c r="D96" s="13" t="s">
        <v>580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110</v>
      </c>
      <c r="T96" s="12">
        <v>45940</v>
      </c>
      <c r="U96" s="11">
        <v>2500</v>
      </c>
      <c r="V96" s="10">
        <v>0</v>
      </c>
      <c r="W96" s="10">
        <v>2500</v>
      </c>
      <c r="X96" s="10">
        <v>0</v>
      </c>
      <c r="Y96" s="10">
        <v>2625</v>
      </c>
      <c r="Z96" s="9" t="s">
        <v>80</v>
      </c>
      <c r="AA96" s="8">
        <v>2759.0749999999998</v>
      </c>
      <c r="AB96" s="8">
        <v>2759.0749999999998</v>
      </c>
      <c r="AC96" s="8">
        <v>0</v>
      </c>
      <c r="AD96" s="8">
        <v>0</v>
      </c>
      <c r="AE96" s="8">
        <v>2759.0749999999998</v>
      </c>
      <c r="AF96" s="8">
        <v>0</v>
      </c>
      <c r="AG96" s="1" t="s">
        <v>115</v>
      </c>
      <c r="AH96" s="1" t="s">
        <v>75</v>
      </c>
      <c r="AI96" s="1">
        <v>4</v>
      </c>
      <c r="AJ96" s="3">
        <v>45940</v>
      </c>
      <c r="AK96" s="3">
        <v>45936</v>
      </c>
      <c r="AL96" s="3">
        <v>45929</v>
      </c>
      <c r="AM96" s="3">
        <v>45937</v>
      </c>
      <c r="AN96" s="3">
        <v>45938</v>
      </c>
      <c r="AO96" s="3">
        <v>45939</v>
      </c>
      <c r="AP96" s="3">
        <v>45935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45916</v>
      </c>
      <c r="B97" s="14" t="s">
        <v>596</v>
      </c>
      <c r="C97" s="9" t="s">
        <v>270</v>
      </c>
      <c r="D97" s="13">
        <v>952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110</v>
      </c>
      <c r="T97" s="12">
        <v>45940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5518.15</v>
      </c>
      <c r="AC97" s="8">
        <v>0</v>
      </c>
      <c r="AD97" s="8">
        <v>0</v>
      </c>
      <c r="AE97" s="8">
        <v>5518.15</v>
      </c>
      <c r="AF97" s="8">
        <v>0</v>
      </c>
      <c r="AG97" s="1" t="s">
        <v>119</v>
      </c>
      <c r="AH97" s="1" t="s">
        <v>75</v>
      </c>
      <c r="AI97" s="1">
        <v>4</v>
      </c>
      <c r="AJ97" s="3">
        <v>45940</v>
      </c>
      <c r="AK97" s="3">
        <v>45936</v>
      </c>
      <c r="AL97" s="3">
        <v>45929</v>
      </c>
      <c r="AM97" s="3">
        <v>45937</v>
      </c>
      <c r="AN97" s="3">
        <v>45938</v>
      </c>
      <c r="AO97" s="3">
        <v>45939</v>
      </c>
      <c r="AP97" s="3">
        <v>45935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45919</v>
      </c>
      <c r="B98" s="14" t="s">
        <v>632</v>
      </c>
      <c r="C98" s="9" t="s">
        <v>139</v>
      </c>
      <c r="D98" s="13" t="s">
        <v>252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196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45941</v>
      </c>
      <c r="U98" s="11">
        <v>5040</v>
      </c>
      <c r="V98" s="10">
        <v>0</v>
      </c>
      <c r="W98" s="10">
        <v>5040</v>
      </c>
      <c r="X98" s="10">
        <v>0</v>
      </c>
      <c r="Y98" s="10">
        <v>5292</v>
      </c>
      <c r="Z98" s="9" t="s">
        <v>80</v>
      </c>
      <c r="AA98" s="8">
        <v>5280.6600000000008</v>
      </c>
      <c r="AB98" s="8">
        <v>5280.6600000000008</v>
      </c>
      <c r="AC98" s="8">
        <v>0</v>
      </c>
      <c r="AD98" s="8">
        <v>0</v>
      </c>
      <c r="AE98" s="8">
        <v>5280.6600000000008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45941</v>
      </c>
      <c r="AK98" s="3">
        <v>45937</v>
      </c>
      <c r="AL98" s="3">
        <v>45930</v>
      </c>
      <c r="AM98" s="3">
        <v>45938</v>
      </c>
      <c r="AN98" s="3">
        <v>45939</v>
      </c>
      <c r="AO98" s="3">
        <v>45940</v>
      </c>
      <c r="AP98" s="3">
        <v>45936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45918</v>
      </c>
      <c r="B99" s="14" t="s">
        <v>634</v>
      </c>
      <c r="C99" s="9" t="s">
        <v>79</v>
      </c>
      <c r="D99" s="13" t="s">
        <v>600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601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45944</v>
      </c>
      <c r="U99" s="11">
        <v>616</v>
      </c>
      <c r="V99" s="10">
        <v>616</v>
      </c>
      <c r="W99" s="10">
        <v>0</v>
      </c>
      <c r="X99" s="10">
        <v>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116</v>
      </c>
      <c r="AH99" s="1">
        <v>0</v>
      </c>
      <c r="AI99" s="1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45877</v>
      </c>
      <c r="B100" s="14" t="s">
        <v>318</v>
      </c>
      <c r="C100" s="9" t="s">
        <v>79</v>
      </c>
      <c r="D100" s="13" t="s">
        <v>319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45944</v>
      </c>
      <c r="U100" s="11">
        <v>7000</v>
      </c>
      <c r="V100" s="10">
        <v>0</v>
      </c>
      <c r="W100" s="10">
        <v>7000</v>
      </c>
      <c r="X100" s="10">
        <v>4460</v>
      </c>
      <c r="Y100" s="10">
        <v>2667</v>
      </c>
      <c r="Z100" s="9" t="s">
        <v>80</v>
      </c>
      <c r="AA100" s="8">
        <v>2943.38121</v>
      </c>
      <c r="AB100" s="8">
        <v>2943.38121</v>
      </c>
      <c r="AC100" s="8">
        <v>0</v>
      </c>
      <c r="AD100" s="8">
        <v>2943.38121</v>
      </c>
      <c r="AE100" s="8">
        <v>0</v>
      </c>
      <c r="AF100" s="8">
        <v>0</v>
      </c>
      <c r="AG100" s="1" t="s">
        <v>116</v>
      </c>
      <c r="AH100" s="1" t="s">
        <v>75</v>
      </c>
      <c r="AI100" s="1">
        <v>4</v>
      </c>
      <c r="AJ100" s="3">
        <v>45944</v>
      </c>
      <c r="AK100" s="3">
        <v>45940</v>
      </c>
      <c r="AL100" s="3">
        <v>45933</v>
      </c>
      <c r="AM100" s="3">
        <v>45941</v>
      </c>
      <c r="AN100" s="3">
        <v>45942</v>
      </c>
      <c r="AO100" s="3">
        <v>45943</v>
      </c>
      <c r="AP100" s="3">
        <v>45939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45916</v>
      </c>
      <c r="B101" s="14" t="s">
        <v>596</v>
      </c>
      <c r="C101" s="9" t="s">
        <v>270</v>
      </c>
      <c r="D101" s="13" t="s">
        <v>571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>
        <v>45945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5518.15</v>
      </c>
      <c r="AC101" s="8">
        <v>0</v>
      </c>
      <c r="AD101" s="8">
        <v>0</v>
      </c>
      <c r="AE101" s="8">
        <v>5518.15</v>
      </c>
      <c r="AF101" s="8">
        <v>0</v>
      </c>
      <c r="AG101" s="1" t="s">
        <v>116</v>
      </c>
      <c r="AH101" s="1" t="s">
        <v>75</v>
      </c>
      <c r="AI101" s="1">
        <v>4</v>
      </c>
      <c r="AJ101" s="3">
        <v>45945</v>
      </c>
      <c r="AK101" s="3">
        <v>45941</v>
      </c>
      <c r="AL101" s="3">
        <v>45934</v>
      </c>
      <c r="AM101" s="3">
        <v>45942</v>
      </c>
      <c r="AN101" s="3">
        <v>45943</v>
      </c>
      <c r="AO101" s="3">
        <v>45944</v>
      </c>
      <c r="AP101" s="3">
        <v>45940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45916</v>
      </c>
      <c r="B102" s="14" t="s">
        <v>596</v>
      </c>
      <c r="C102" s="9" t="s">
        <v>270</v>
      </c>
      <c r="D102" s="13">
        <v>952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110</v>
      </c>
      <c r="T102" s="12">
        <v>45946</v>
      </c>
      <c r="U102" s="11">
        <v>7500</v>
      </c>
      <c r="V102" s="10">
        <v>0</v>
      </c>
      <c r="W102" s="10">
        <v>7500</v>
      </c>
      <c r="X102" s="10">
        <v>0</v>
      </c>
      <c r="Y102" s="10">
        <v>7875</v>
      </c>
      <c r="Z102" s="9" t="s">
        <v>80</v>
      </c>
      <c r="AA102" s="8">
        <v>8277.2250000000004</v>
      </c>
      <c r="AB102" s="8">
        <v>8277.2250000000004</v>
      </c>
      <c r="AC102" s="8">
        <v>0</v>
      </c>
      <c r="AD102" s="8">
        <v>0</v>
      </c>
      <c r="AE102" s="8">
        <v>8277.2250000000004</v>
      </c>
      <c r="AF102" s="8">
        <v>0</v>
      </c>
      <c r="AG102" s="1" t="s">
        <v>116</v>
      </c>
      <c r="AH102" s="1" t="s">
        <v>75</v>
      </c>
      <c r="AI102" s="1">
        <v>4</v>
      </c>
      <c r="AJ102" s="3">
        <v>45946</v>
      </c>
      <c r="AK102" s="3">
        <v>45942</v>
      </c>
      <c r="AL102" s="3">
        <v>45935</v>
      </c>
      <c r="AM102" s="3">
        <v>45943</v>
      </c>
      <c r="AN102" s="3">
        <v>45944</v>
      </c>
      <c r="AO102" s="3">
        <v>45945</v>
      </c>
      <c r="AP102" s="3">
        <v>45941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45916</v>
      </c>
      <c r="B103" s="14" t="s">
        <v>596</v>
      </c>
      <c r="C103" s="9" t="s">
        <v>270</v>
      </c>
      <c r="D103" s="13">
        <v>953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>
        <v>45946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5518.15</v>
      </c>
      <c r="AC103" s="8">
        <v>0</v>
      </c>
      <c r="AD103" s="8">
        <v>0</v>
      </c>
      <c r="AE103" s="8">
        <v>5518.15</v>
      </c>
      <c r="AF103" s="8">
        <v>0</v>
      </c>
      <c r="AG103" s="1" t="s">
        <v>116</v>
      </c>
      <c r="AH103" s="1" t="s">
        <v>75</v>
      </c>
      <c r="AI103" s="1">
        <v>4</v>
      </c>
      <c r="AJ103" s="3">
        <v>45946</v>
      </c>
      <c r="AK103" s="3">
        <v>45942</v>
      </c>
      <c r="AL103" s="3">
        <v>45935</v>
      </c>
      <c r="AM103" s="3">
        <v>45943</v>
      </c>
      <c r="AN103" s="3">
        <v>45944</v>
      </c>
      <c r="AO103" s="3">
        <v>45945</v>
      </c>
      <c r="AP103" s="3">
        <v>45941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45916</v>
      </c>
      <c r="B104" s="14" t="s">
        <v>596</v>
      </c>
      <c r="C104" s="9" t="s">
        <v>270</v>
      </c>
      <c r="D104" s="13" t="s">
        <v>580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110</v>
      </c>
      <c r="T104" s="12">
        <v>45947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2759.0749999999998</v>
      </c>
      <c r="AC104" s="8">
        <v>0</v>
      </c>
      <c r="AD104" s="8">
        <v>0</v>
      </c>
      <c r="AE104" s="8">
        <v>2759.0749999999998</v>
      </c>
      <c r="AF104" s="8">
        <v>0</v>
      </c>
      <c r="AG104" s="1" t="s">
        <v>116</v>
      </c>
      <c r="AH104" s="1" t="s">
        <v>75</v>
      </c>
      <c r="AI104" s="1">
        <v>4</v>
      </c>
      <c r="AJ104" s="3">
        <v>45947</v>
      </c>
      <c r="AK104" s="3">
        <v>45943</v>
      </c>
      <c r="AL104" s="3">
        <v>45936</v>
      </c>
      <c r="AM104" s="3">
        <v>45944</v>
      </c>
      <c r="AN104" s="3">
        <v>45945</v>
      </c>
      <c r="AO104" s="3">
        <v>45946</v>
      </c>
      <c r="AP104" s="3">
        <v>45942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45916</v>
      </c>
      <c r="B105" s="14" t="s">
        <v>596</v>
      </c>
      <c r="C105" s="9" t="s">
        <v>270</v>
      </c>
      <c r="D105" s="13" t="s">
        <v>572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110</v>
      </c>
      <c r="T105" s="12">
        <v>45947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5518.15</v>
      </c>
      <c r="AC105" s="8">
        <v>0</v>
      </c>
      <c r="AD105" s="8">
        <v>0</v>
      </c>
      <c r="AE105" s="8">
        <v>5518.15</v>
      </c>
      <c r="AF105" s="8">
        <v>0</v>
      </c>
      <c r="AG105" s="1" t="s">
        <v>116</v>
      </c>
      <c r="AH105" s="1" t="s">
        <v>75</v>
      </c>
      <c r="AI105" s="1">
        <v>4</v>
      </c>
      <c r="AJ105" s="3">
        <v>45947</v>
      </c>
      <c r="AK105" s="3">
        <v>45943</v>
      </c>
      <c r="AL105" s="3">
        <v>45936</v>
      </c>
      <c r="AM105" s="3">
        <v>45944</v>
      </c>
      <c r="AN105" s="3">
        <v>45945</v>
      </c>
      <c r="AO105" s="3">
        <v>45946</v>
      </c>
      <c r="AP105" s="3">
        <v>45942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45911</v>
      </c>
      <c r="B106" s="14" t="s">
        <v>525</v>
      </c>
      <c r="C106" s="9" t="s">
        <v>107</v>
      </c>
      <c r="D106" s="13" t="s">
        <v>526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45947</v>
      </c>
      <c r="U106" s="11">
        <v>8000</v>
      </c>
      <c r="V106" s="10">
        <v>0</v>
      </c>
      <c r="W106" s="10">
        <v>8000</v>
      </c>
      <c r="X106" s="10">
        <v>0</v>
      </c>
      <c r="Y106" s="10">
        <v>8400</v>
      </c>
      <c r="Z106" s="9" t="s">
        <v>80</v>
      </c>
      <c r="AA106" s="8">
        <v>8829.0399999999991</v>
      </c>
      <c r="AB106" s="8">
        <v>8829.0399999999991</v>
      </c>
      <c r="AC106" s="8">
        <v>0</v>
      </c>
      <c r="AD106" s="8">
        <v>0</v>
      </c>
      <c r="AE106" s="8">
        <v>8829.0399999999991</v>
      </c>
      <c r="AF106" s="8">
        <v>0</v>
      </c>
      <c r="AG106" s="1" t="s">
        <v>116</v>
      </c>
      <c r="AH106" s="1" t="s">
        <v>75</v>
      </c>
      <c r="AI106" s="1">
        <v>4</v>
      </c>
      <c r="AJ106" s="3">
        <v>45947</v>
      </c>
      <c r="AK106" s="3">
        <v>45943</v>
      </c>
      <c r="AL106" s="3">
        <v>45936</v>
      </c>
      <c r="AM106" s="3">
        <v>45944</v>
      </c>
      <c r="AN106" s="3">
        <v>45945</v>
      </c>
      <c r="AO106" s="3">
        <v>45946</v>
      </c>
      <c r="AP106" s="3">
        <v>45942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45909</v>
      </c>
      <c r="B107" s="14" t="s">
        <v>511</v>
      </c>
      <c r="C107" s="9" t="s">
        <v>107</v>
      </c>
      <c r="D107" s="13" t="s">
        <v>492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45947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3310.89</v>
      </c>
      <c r="AB107" s="8">
        <v>3310.89</v>
      </c>
      <c r="AC107" s="8">
        <v>0</v>
      </c>
      <c r="AD107" s="8">
        <v>0</v>
      </c>
      <c r="AE107" s="8">
        <v>3310.89</v>
      </c>
      <c r="AF107" s="8">
        <v>0</v>
      </c>
      <c r="AG107" s="1" t="s">
        <v>116</v>
      </c>
      <c r="AH107" s="1" t="s">
        <v>75</v>
      </c>
      <c r="AI107" s="1">
        <v>4</v>
      </c>
      <c r="AJ107" s="3">
        <v>45947</v>
      </c>
      <c r="AK107" s="3">
        <v>45943</v>
      </c>
      <c r="AL107" s="3">
        <v>45936</v>
      </c>
      <c r="AM107" s="3">
        <v>45944</v>
      </c>
      <c r="AN107" s="3">
        <v>45945</v>
      </c>
      <c r="AO107" s="3">
        <v>45946</v>
      </c>
      <c r="AP107" s="3">
        <v>45942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134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45916</v>
      </c>
      <c r="B108" s="14" t="s">
        <v>596</v>
      </c>
      <c r="C108" s="9" t="s">
        <v>270</v>
      </c>
      <c r="D108" s="13" t="s">
        <v>571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>
        <v>45950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5518.15</v>
      </c>
      <c r="AC108" s="8">
        <v>0</v>
      </c>
      <c r="AD108" s="8">
        <v>0</v>
      </c>
      <c r="AE108" s="8">
        <v>5518.15</v>
      </c>
      <c r="AF108" s="8">
        <v>0</v>
      </c>
      <c r="AG108" s="1" t="s">
        <v>116</v>
      </c>
      <c r="AH108" s="1" t="s">
        <v>75</v>
      </c>
      <c r="AI108" s="1">
        <v>4</v>
      </c>
      <c r="AJ108" s="3">
        <v>45950</v>
      </c>
      <c r="AK108" s="3">
        <v>45946</v>
      </c>
      <c r="AL108" s="3">
        <v>45939</v>
      </c>
      <c r="AM108" s="3">
        <v>45947</v>
      </c>
      <c r="AN108" s="3">
        <v>45948</v>
      </c>
      <c r="AO108" s="3">
        <v>45949</v>
      </c>
      <c r="AP108" s="3">
        <v>45945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45916</v>
      </c>
      <c r="B109" s="14" t="s">
        <v>596</v>
      </c>
      <c r="C109" s="9" t="s">
        <v>270</v>
      </c>
      <c r="D109" s="13" t="s">
        <v>572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>
        <v>45951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5518.15</v>
      </c>
      <c r="AC109" s="8">
        <v>0</v>
      </c>
      <c r="AD109" s="8">
        <v>0</v>
      </c>
      <c r="AE109" s="8">
        <v>5518.15</v>
      </c>
      <c r="AF109" s="8">
        <v>0</v>
      </c>
      <c r="AG109" s="1" t="s">
        <v>116</v>
      </c>
      <c r="AH109" s="1" t="s">
        <v>75</v>
      </c>
      <c r="AI109" s="1">
        <v>4</v>
      </c>
      <c r="AJ109" s="3">
        <v>45951</v>
      </c>
      <c r="AK109" s="3">
        <v>45947</v>
      </c>
      <c r="AL109" s="3">
        <v>45940</v>
      </c>
      <c r="AM109" s="3">
        <v>45948</v>
      </c>
      <c r="AN109" s="3">
        <v>45949</v>
      </c>
      <c r="AO109" s="3">
        <v>45950</v>
      </c>
      <c r="AP109" s="3">
        <v>45946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45916</v>
      </c>
      <c r="B110" s="14" t="s">
        <v>596</v>
      </c>
      <c r="C110" s="9" t="s">
        <v>270</v>
      </c>
      <c r="D110" s="13">
        <v>956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>
        <v>45951</v>
      </c>
      <c r="U110" s="11">
        <v>2500</v>
      </c>
      <c r="V110" s="10">
        <v>0</v>
      </c>
      <c r="W110" s="10">
        <v>2500</v>
      </c>
      <c r="X110" s="10">
        <v>0</v>
      </c>
      <c r="Y110" s="10">
        <v>2625</v>
      </c>
      <c r="Z110" s="9" t="s">
        <v>80</v>
      </c>
      <c r="AA110" s="8">
        <v>2759.0749999999998</v>
      </c>
      <c r="AB110" s="8">
        <v>2759.0749999999998</v>
      </c>
      <c r="AC110" s="8">
        <v>0</v>
      </c>
      <c r="AD110" s="8">
        <v>0</v>
      </c>
      <c r="AE110" s="8">
        <v>2759.0749999999998</v>
      </c>
      <c r="AF110" s="8">
        <v>0</v>
      </c>
      <c r="AG110" s="1" t="s">
        <v>116</v>
      </c>
      <c r="AH110" s="1" t="s">
        <v>75</v>
      </c>
      <c r="AI110" s="1">
        <v>4</v>
      </c>
      <c r="AJ110" s="3">
        <v>45951</v>
      </c>
      <c r="AK110" s="3">
        <v>45947</v>
      </c>
      <c r="AL110" s="3">
        <v>45940</v>
      </c>
      <c r="AM110" s="3">
        <v>45948</v>
      </c>
      <c r="AN110" s="3">
        <v>45949</v>
      </c>
      <c r="AO110" s="3">
        <v>45950</v>
      </c>
      <c r="AP110" s="3">
        <v>45946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45892</v>
      </c>
      <c r="B111" s="14" t="s">
        <v>365</v>
      </c>
      <c r="C111" s="9" t="s">
        <v>79</v>
      </c>
      <c r="D111" s="13" t="s">
        <v>220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45951</v>
      </c>
      <c r="U111" s="11">
        <v>6000</v>
      </c>
      <c r="V111" s="10">
        <v>0</v>
      </c>
      <c r="W111" s="10">
        <v>6000</v>
      </c>
      <c r="X111" s="10">
        <v>0</v>
      </c>
      <c r="Y111" s="10">
        <v>6300</v>
      </c>
      <c r="Z111" s="9" t="s">
        <v>80</v>
      </c>
      <c r="AA111" s="8">
        <v>6621.78</v>
      </c>
      <c r="AB111" s="8">
        <v>6621.78</v>
      </c>
      <c r="AC111" s="8">
        <v>0</v>
      </c>
      <c r="AD111" s="8">
        <v>0</v>
      </c>
      <c r="AE111" s="8">
        <v>6621.78</v>
      </c>
      <c r="AF111" s="8">
        <v>0</v>
      </c>
      <c r="AG111" s="1" t="s">
        <v>116</v>
      </c>
      <c r="AH111" s="1" t="s">
        <v>75</v>
      </c>
      <c r="AI111" s="1">
        <v>4</v>
      </c>
      <c r="AJ111" s="3">
        <v>45951</v>
      </c>
      <c r="AK111" s="3">
        <v>45947</v>
      </c>
      <c r="AL111" s="3">
        <v>45940</v>
      </c>
      <c r="AM111" s="3">
        <v>45948</v>
      </c>
      <c r="AN111" s="3">
        <v>45949</v>
      </c>
      <c r="AO111" s="3">
        <v>45950</v>
      </c>
      <c r="AP111" s="3">
        <v>45946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45916</v>
      </c>
      <c r="B112" s="14" t="s">
        <v>596</v>
      </c>
      <c r="C112" s="9" t="s">
        <v>270</v>
      </c>
      <c r="D112" s="13">
        <v>917</v>
      </c>
      <c r="E112" s="9">
        <v>20</v>
      </c>
      <c r="F112" s="9">
        <v>37</v>
      </c>
      <c r="G112" s="9" t="s">
        <v>60</v>
      </c>
      <c r="H112" s="9" t="s">
        <v>76</v>
      </c>
      <c r="I112" s="9">
        <v>98</v>
      </c>
      <c r="J112" s="9" t="s">
        <v>78</v>
      </c>
      <c r="K112" s="9">
        <v>0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110</v>
      </c>
      <c r="T112" s="12">
        <v>45952</v>
      </c>
      <c r="U112" s="11">
        <v>2500</v>
      </c>
      <c r="V112" s="10">
        <v>0</v>
      </c>
      <c r="W112" s="10">
        <v>2500</v>
      </c>
      <c r="X112" s="10">
        <v>0</v>
      </c>
      <c r="Y112" s="10">
        <v>2625</v>
      </c>
      <c r="Z112" s="9" t="s">
        <v>80</v>
      </c>
      <c r="AA112" s="8">
        <v>2689.2250000000004</v>
      </c>
      <c r="AB112" s="8">
        <v>2689.2250000000004</v>
      </c>
      <c r="AC112" s="8">
        <v>0</v>
      </c>
      <c r="AD112" s="8">
        <v>0</v>
      </c>
      <c r="AE112" s="8">
        <v>2689.2250000000004</v>
      </c>
      <c r="AF112" s="8">
        <v>0</v>
      </c>
      <c r="AG112" s="1" t="s">
        <v>116</v>
      </c>
      <c r="AH112" s="1" t="s">
        <v>75</v>
      </c>
      <c r="AI112" s="1">
        <v>4</v>
      </c>
      <c r="AJ112" s="3">
        <v>45952</v>
      </c>
      <c r="AK112" s="3">
        <v>45948</v>
      </c>
      <c r="AL112" s="3">
        <v>45941</v>
      </c>
      <c r="AM112" s="3">
        <v>45949</v>
      </c>
      <c r="AN112" s="3">
        <v>45950</v>
      </c>
      <c r="AO112" s="3">
        <v>45951</v>
      </c>
      <c r="AP112" s="3">
        <v>45947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45916</v>
      </c>
      <c r="B113" s="14" t="s">
        <v>596</v>
      </c>
      <c r="C113" s="9" t="s">
        <v>270</v>
      </c>
      <c r="D113" s="13">
        <v>952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110</v>
      </c>
      <c r="T113" s="12">
        <v>45952</v>
      </c>
      <c r="U113" s="11">
        <v>7500</v>
      </c>
      <c r="V113" s="10">
        <v>0</v>
      </c>
      <c r="W113" s="10">
        <v>7500</v>
      </c>
      <c r="X113" s="10">
        <v>0</v>
      </c>
      <c r="Y113" s="10">
        <v>7875</v>
      </c>
      <c r="Z113" s="9" t="s">
        <v>80</v>
      </c>
      <c r="AA113" s="8">
        <v>8277.2250000000004</v>
      </c>
      <c r="AB113" s="8">
        <v>8277.2250000000004</v>
      </c>
      <c r="AC113" s="8">
        <v>0</v>
      </c>
      <c r="AD113" s="8">
        <v>0</v>
      </c>
      <c r="AE113" s="8">
        <v>8277.2250000000004</v>
      </c>
      <c r="AF113" s="8">
        <v>0</v>
      </c>
      <c r="AG113" s="1" t="s">
        <v>116</v>
      </c>
      <c r="AH113" s="1" t="s">
        <v>75</v>
      </c>
      <c r="AI113" s="1">
        <v>4</v>
      </c>
      <c r="AJ113" s="3">
        <v>45952</v>
      </c>
      <c r="AK113" s="3">
        <v>45948</v>
      </c>
      <c r="AL113" s="3">
        <v>45941</v>
      </c>
      <c r="AM113" s="3">
        <v>45949</v>
      </c>
      <c r="AN113" s="3">
        <v>45950</v>
      </c>
      <c r="AO113" s="3">
        <v>45951</v>
      </c>
      <c r="AP113" s="3">
        <v>45947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45916</v>
      </c>
      <c r="B114" s="14" t="s">
        <v>596</v>
      </c>
      <c r="C114" s="9" t="s">
        <v>270</v>
      </c>
      <c r="D114" s="13" t="s">
        <v>580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110</v>
      </c>
      <c r="T114" s="12">
        <v>45954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80</v>
      </c>
      <c r="AA114" s="8">
        <v>2759.0749999999998</v>
      </c>
      <c r="AB114" s="8">
        <v>2759.0749999999998</v>
      </c>
      <c r="AC114" s="8">
        <v>0</v>
      </c>
      <c r="AD114" s="8">
        <v>0</v>
      </c>
      <c r="AE114" s="8">
        <v>2759.0749999999998</v>
      </c>
      <c r="AF114" s="8">
        <v>0</v>
      </c>
      <c r="AG114" s="1" t="s">
        <v>116</v>
      </c>
      <c r="AH114" s="1" t="s">
        <v>75</v>
      </c>
      <c r="AI114" s="1">
        <v>4</v>
      </c>
      <c r="AJ114" s="3">
        <v>45954</v>
      </c>
      <c r="AK114" s="3">
        <v>45950</v>
      </c>
      <c r="AL114" s="3">
        <v>45943</v>
      </c>
      <c r="AM114" s="3">
        <v>45951</v>
      </c>
      <c r="AN114" s="3">
        <v>45952</v>
      </c>
      <c r="AO114" s="3">
        <v>45953</v>
      </c>
      <c r="AP114" s="3">
        <v>45949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45916</v>
      </c>
      <c r="B115" s="14" t="s">
        <v>596</v>
      </c>
      <c r="C115" s="9" t="s">
        <v>270</v>
      </c>
      <c r="D115" s="13" t="s">
        <v>571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110</v>
      </c>
      <c r="T115" s="12">
        <v>45954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80</v>
      </c>
      <c r="AA115" s="8">
        <v>5518.15</v>
      </c>
      <c r="AB115" s="8">
        <v>5518.15</v>
      </c>
      <c r="AC115" s="8">
        <v>0</v>
      </c>
      <c r="AD115" s="8">
        <v>0</v>
      </c>
      <c r="AE115" s="8">
        <v>5518.15</v>
      </c>
      <c r="AF115" s="8">
        <v>0</v>
      </c>
      <c r="AG115" s="1" t="s">
        <v>116</v>
      </c>
      <c r="AH115" s="1" t="s">
        <v>75</v>
      </c>
      <c r="AI115" s="1">
        <v>4</v>
      </c>
      <c r="AJ115" s="3">
        <v>45954</v>
      </c>
      <c r="AK115" s="3">
        <v>45950</v>
      </c>
      <c r="AL115" s="3">
        <v>45943</v>
      </c>
      <c r="AM115" s="3">
        <v>45951</v>
      </c>
      <c r="AN115" s="3">
        <v>45952</v>
      </c>
      <c r="AO115" s="3">
        <v>45953</v>
      </c>
      <c r="AP115" s="3">
        <v>45949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45916</v>
      </c>
      <c r="B116" s="14" t="s">
        <v>596</v>
      </c>
      <c r="C116" s="9" t="s">
        <v>270</v>
      </c>
      <c r="D116" s="13" t="s">
        <v>572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>
        <v>45957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80</v>
      </c>
      <c r="AA116" s="8">
        <v>5518.15</v>
      </c>
      <c r="AB116" s="8">
        <v>5518.15</v>
      </c>
      <c r="AC116" s="8">
        <v>0</v>
      </c>
      <c r="AD116" s="8">
        <v>0</v>
      </c>
      <c r="AE116" s="8">
        <v>5518.15</v>
      </c>
      <c r="AF116" s="8">
        <v>0</v>
      </c>
      <c r="AG116" s="1" t="s">
        <v>61</v>
      </c>
      <c r="AH116" s="1" t="s">
        <v>75</v>
      </c>
      <c r="AI116" s="1">
        <v>4</v>
      </c>
      <c r="AJ116" s="3">
        <v>45957</v>
      </c>
      <c r="AK116" s="3">
        <v>45953</v>
      </c>
      <c r="AL116" s="3">
        <v>45946</v>
      </c>
      <c r="AM116" s="3">
        <v>45954</v>
      </c>
      <c r="AN116" s="3">
        <v>45955</v>
      </c>
      <c r="AO116" s="3">
        <v>45956</v>
      </c>
      <c r="AP116" s="3">
        <v>45952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45916</v>
      </c>
      <c r="B117" s="14" t="s">
        <v>596</v>
      </c>
      <c r="C117" s="9" t="s">
        <v>270</v>
      </c>
      <c r="D117" s="13">
        <v>952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>
        <v>45958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80</v>
      </c>
      <c r="AA117" s="8">
        <v>5518.15</v>
      </c>
      <c r="AB117" s="8">
        <v>5518.15</v>
      </c>
      <c r="AC117" s="8">
        <v>0</v>
      </c>
      <c r="AD117" s="8">
        <v>0</v>
      </c>
      <c r="AE117" s="8">
        <v>5518.15</v>
      </c>
      <c r="AF117" s="8">
        <v>0</v>
      </c>
      <c r="AG117" s="1" t="s">
        <v>61</v>
      </c>
      <c r="AH117" s="1" t="s">
        <v>75</v>
      </c>
      <c r="AI117" s="1">
        <v>4</v>
      </c>
      <c r="AJ117" s="3">
        <v>45958</v>
      </c>
      <c r="AK117" s="3">
        <v>45954</v>
      </c>
      <c r="AL117" s="3">
        <v>45947</v>
      </c>
      <c r="AM117" s="3">
        <v>45955</v>
      </c>
      <c r="AN117" s="3">
        <v>45956</v>
      </c>
      <c r="AO117" s="3">
        <v>45957</v>
      </c>
      <c r="AP117" s="3">
        <v>45953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>
        <v>45916</v>
      </c>
      <c r="B118" s="14" t="s">
        <v>596</v>
      </c>
      <c r="C118" s="9" t="s">
        <v>270</v>
      </c>
      <c r="D118" s="13">
        <v>953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>
        <v>45959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80</v>
      </c>
      <c r="AA118" s="8">
        <v>5518.15</v>
      </c>
      <c r="AB118" s="8">
        <v>5518.15</v>
      </c>
      <c r="AC118" s="8">
        <v>0</v>
      </c>
      <c r="AD118" s="8">
        <v>0</v>
      </c>
      <c r="AE118" s="8">
        <v>5518.15</v>
      </c>
      <c r="AF118" s="8">
        <v>0</v>
      </c>
      <c r="AG118" s="1" t="s">
        <v>116</v>
      </c>
      <c r="AH118" s="1" t="s">
        <v>75</v>
      </c>
      <c r="AI118" s="1">
        <v>4</v>
      </c>
      <c r="AJ118" s="3">
        <v>45959</v>
      </c>
      <c r="AK118" s="3">
        <v>45955</v>
      </c>
      <c r="AL118" s="3">
        <v>45948</v>
      </c>
      <c r="AM118" s="3">
        <v>45956</v>
      </c>
      <c r="AN118" s="3">
        <v>45957</v>
      </c>
      <c r="AO118" s="3">
        <v>45958</v>
      </c>
      <c r="AP118" s="3">
        <v>45954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 t="s">
        <v>135</v>
      </c>
      <c r="B119" s="14" t="s">
        <v>135</v>
      </c>
      <c r="C119" s="9" t="s">
        <v>79</v>
      </c>
      <c r="D119" s="13" t="s">
        <v>61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45960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80</v>
      </c>
      <c r="AA119" s="8">
        <v>22072.6</v>
      </c>
      <c r="AB119" s="8">
        <v>0</v>
      </c>
      <c r="AC119" s="8">
        <v>22072.6</v>
      </c>
      <c r="AD119" s="8">
        <v>0</v>
      </c>
      <c r="AE119" s="8">
        <v>22072.6</v>
      </c>
      <c r="AF119" s="8">
        <v>0</v>
      </c>
      <c r="AG119" s="1" t="s">
        <v>116</v>
      </c>
      <c r="AH119" s="1" t="s">
        <v>75</v>
      </c>
      <c r="AI119" s="1">
        <v>4</v>
      </c>
      <c r="AJ119" s="3">
        <v>45960</v>
      </c>
      <c r="AK119" s="3">
        <v>45956</v>
      </c>
      <c r="AL119" s="3">
        <v>45949</v>
      </c>
      <c r="AM119" s="3">
        <v>45957</v>
      </c>
      <c r="AN119" s="3">
        <v>45958</v>
      </c>
      <c r="AO119" s="3">
        <v>45959</v>
      </c>
      <c r="AP119" s="3">
        <v>45955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1667.7075555555555</v>
      </c>
    </row>
    <row r="120" spans="1:56" ht="27.75" customHeight="1" x14ac:dyDescent="0.45">
      <c r="A120" s="3" t="s">
        <v>135</v>
      </c>
      <c r="B120" s="14" t="s">
        <v>135</v>
      </c>
      <c r="C120" s="9" t="s">
        <v>97</v>
      </c>
      <c r="D120" s="13" t="s">
        <v>61</v>
      </c>
      <c r="E120" s="9">
        <v>20</v>
      </c>
      <c r="F120" s="9">
        <v>37</v>
      </c>
      <c r="G120" s="9" t="s">
        <v>60</v>
      </c>
      <c r="H120" s="9" t="s">
        <v>76</v>
      </c>
      <c r="I120" s="9">
        <v>97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45960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80</v>
      </c>
      <c r="AA120" s="8">
        <v>21513.800000000003</v>
      </c>
      <c r="AB120" s="8">
        <v>0</v>
      </c>
      <c r="AC120" s="8">
        <v>21513.800000000003</v>
      </c>
      <c r="AD120" s="8">
        <v>0</v>
      </c>
      <c r="AE120" s="8">
        <v>21513.800000000003</v>
      </c>
      <c r="AF120" s="8">
        <v>0</v>
      </c>
      <c r="AG120" s="1" t="s">
        <v>116</v>
      </c>
      <c r="AH120" s="1" t="s">
        <v>75</v>
      </c>
      <c r="AI120" s="1">
        <v>4</v>
      </c>
      <c r="AJ120" s="3">
        <v>45960</v>
      </c>
      <c r="AK120" s="3">
        <v>45956</v>
      </c>
      <c r="AL120" s="3">
        <v>45949</v>
      </c>
      <c r="AM120" s="3">
        <v>45957</v>
      </c>
      <c r="AN120" s="3">
        <v>45958</v>
      </c>
      <c r="AO120" s="3">
        <v>45959</v>
      </c>
      <c r="AP120" s="3">
        <v>45955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1625.4871111111113</v>
      </c>
    </row>
    <row r="121" spans="1:56" ht="27.75" customHeight="1" x14ac:dyDescent="0.45">
      <c r="A121" s="3">
        <v>45916</v>
      </c>
      <c r="B121" s="14" t="s">
        <v>596</v>
      </c>
      <c r="C121" s="9" t="s">
        <v>270</v>
      </c>
      <c r="D121" s="13" t="s">
        <v>571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110</v>
      </c>
      <c r="T121" s="12">
        <v>45960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80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>
        <v>0</v>
      </c>
      <c r="AG121" s="1" t="s">
        <v>116</v>
      </c>
      <c r="AH121" s="1" t="s">
        <v>75</v>
      </c>
      <c r="AI121" s="1">
        <v>4</v>
      </c>
      <c r="AJ121" s="3">
        <v>45960</v>
      </c>
      <c r="AK121" s="3">
        <v>45956</v>
      </c>
      <c r="AL121" s="3">
        <v>45949</v>
      </c>
      <c r="AM121" s="3">
        <v>45957</v>
      </c>
      <c r="AN121" s="3">
        <v>45958</v>
      </c>
      <c r="AO121" s="3">
        <v>45959</v>
      </c>
      <c r="AP121" s="3">
        <v>45955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45916</v>
      </c>
      <c r="B122" s="14" t="s">
        <v>596</v>
      </c>
      <c r="C122" s="9" t="s">
        <v>270</v>
      </c>
      <c r="D122" s="13" t="s">
        <v>580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110</v>
      </c>
      <c r="T122" s="12">
        <v>45961</v>
      </c>
      <c r="U122" s="11">
        <v>2500</v>
      </c>
      <c r="V122" s="10">
        <v>0</v>
      </c>
      <c r="W122" s="10">
        <v>2500</v>
      </c>
      <c r="X122" s="10">
        <v>0</v>
      </c>
      <c r="Y122" s="10">
        <v>2625</v>
      </c>
      <c r="Z122" s="9" t="s">
        <v>80</v>
      </c>
      <c r="AA122" s="8">
        <v>2759.0749999999998</v>
      </c>
      <c r="AB122" s="8">
        <v>2759.0749999999998</v>
      </c>
      <c r="AC122" s="8">
        <v>0</v>
      </c>
      <c r="AD122" s="8">
        <v>0</v>
      </c>
      <c r="AE122" s="8">
        <v>2759.0749999999998</v>
      </c>
      <c r="AF122" s="8">
        <v>0</v>
      </c>
      <c r="AG122" s="1" t="s">
        <v>116</v>
      </c>
      <c r="AH122" s="1" t="s">
        <v>75</v>
      </c>
      <c r="AI122" s="1">
        <v>4</v>
      </c>
      <c r="AJ122" s="3">
        <v>45961</v>
      </c>
      <c r="AK122" s="3">
        <v>45957</v>
      </c>
      <c r="AL122" s="3">
        <v>45950</v>
      </c>
      <c r="AM122" s="3">
        <v>45958</v>
      </c>
      <c r="AN122" s="3">
        <v>45959</v>
      </c>
      <c r="AO122" s="3">
        <v>45960</v>
      </c>
      <c r="AP122" s="3">
        <v>45956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45916</v>
      </c>
      <c r="B123" s="14" t="s">
        <v>596</v>
      </c>
      <c r="C123" s="9" t="s">
        <v>270</v>
      </c>
      <c r="D123" s="13">
        <v>917</v>
      </c>
      <c r="E123" s="9">
        <v>20</v>
      </c>
      <c r="F123" s="9">
        <v>37</v>
      </c>
      <c r="G123" s="9" t="s">
        <v>60</v>
      </c>
      <c r="H123" s="9" t="s">
        <v>76</v>
      </c>
      <c r="I123" s="9">
        <v>98</v>
      </c>
      <c r="J123" s="9" t="s">
        <v>78</v>
      </c>
      <c r="K123" s="9">
        <v>0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110</v>
      </c>
      <c r="T123" s="12">
        <v>45961</v>
      </c>
      <c r="U123" s="11">
        <v>2500</v>
      </c>
      <c r="V123" s="10">
        <v>0</v>
      </c>
      <c r="W123" s="10">
        <v>2500</v>
      </c>
      <c r="X123" s="10">
        <v>0</v>
      </c>
      <c r="Y123" s="10">
        <v>2625</v>
      </c>
      <c r="Z123" s="9" t="s">
        <v>80</v>
      </c>
      <c r="AA123" s="8">
        <v>2689.2250000000004</v>
      </c>
      <c r="AB123" s="8">
        <v>2689.2250000000004</v>
      </c>
      <c r="AC123" s="8">
        <v>0</v>
      </c>
      <c r="AD123" s="8">
        <v>0</v>
      </c>
      <c r="AE123" s="8">
        <v>2689.2250000000004</v>
      </c>
      <c r="AF123" s="8">
        <v>0</v>
      </c>
      <c r="AG123" s="1" t="s">
        <v>116</v>
      </c>
      <c r="AH123" s="1" t="s">
        <v>75</v>
      </c>
      <c r="AI123" s="1">
        <v>4</v>
      </c>
      <c r="AJ123" s="3">
        <v>45961</v>
      </c>
      <c r="AK123" s="3">
        <v>45957</v>
      </c>
      <c r="AL123" s="3">
        <v>45950</v>
      </c>
      <c r="AM123" s="3">
        <v>45958</v>
      </c>
      <c r="AN123" s="3">
        <v>45959</v>
      </c>
      <c r="AO123" s="3">
        <v>45960</v>
      </c>
      <c r="AP123" s="3">
        <v>45956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>
        <v>45916</v>
      </c>
      <c r="B124" s="14" t="s">
        <v>596</v>
      </c>
      <c r="C124" s="9" t="s">
        <v>270</v>
      </c>
      <c r="D124" s="13">
        <v>952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110</v>
      </c>
      <c r="T124" s="12">
        <v>45961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80</v>
      </c>
      <c r="AA124" s="8">
        <v>5518.15</v>
      </c>
      <c r="AB124" s="8">
        <v>5518.15</v>
      </c>
      <c r="AC124" s="8">
        <v>0</v>
      </c>
      <c r="AD124" s="8">
        <v>0</v>
      </c>
      <c r="AE124" s="8">
        <v>5518.15</v>
      </c>
      <c r="AF124" s="8">
        <v>0</v>
      </c>
      <c r="AG124" s="1" t="s">
        <v>116</v>
      </c>
      <c r="AH124" s="1" t="s">
        <v>75</v>
      </c>
      <c r="AI124" s="1">
        <v>4</v>
      </c>
      <c r="AJ124" s="3">
        <v>45961</v>
      </c>
      <c r="AK124" s="3">
        <v>45957</v>
      </c>
      <c r="AL124" s="3">
        <v>45950</v>
      </c>
      <c r="AM124" s="3">
        <v>45958</v>
      </c>
      <c r="AN124" s="3">
        <v>45959</v>
      </c>
      <c r="AO124" s="3">
        <v>45960</v>
      </c>
      <c r="AP124" s="3">
        <v>45956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45911</v>
      </c>
      <c r="B125" s="14" t="s">
        <v>527</v>
      </c>
      <c r="C125" s="9" t="s">
        <v>107</v>
      </c>
      <c r="D125" s="13" t="s">
        <v>528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45961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80</v>
      </c>
      <c r="AA125" s="8">
        <v>3310.89</v>
      </c>
      <c r="AB125" s="8">
        <v>3310.89</v>
      </c>
      <c r="AC125" s="8">
        <v>0</v>
      </c>
      <c r="AD125" s="8">
        <v>0</v>
      </c>
      <c r="AE125" s="8">
        <v>3310.89</v>
      </c>
      <c r="AF125" s="8">
        <v>0</v>
      </c>
      <c r="AG125" s="1" t="s">
        <v>61</v>
      </c>
      <c r="AH125" s="1" t="s">
        <v>75</v>
      </c>
      <c r="AI125" s="1">
        <v>4</v>
      </c>
      <c r="AJ125" s="3">
        <v>45961</v>
      </c>
      <c r="AK125" s="3">
        <v>45957</v>
      </c>
      <c r="AL125" s="3">
        <v>45950</v>
      </c>
      <c r="AM125" s="3">
        <v>45958</v>
      </c>
      <c r="AN125" s="3">
        <v>45959</v>
      </c>
      <c r="AO125" s="3">
        <v>45960</v>
      </c>
      <c r="AP125" s="3">
        <v>45956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45911</v>
      </c>
      <c r="B126" s="14" t="s">
        <v>529</v>
      </c>
      <c r="C126" s="9" t="s">
        <v>107</v>
      </c>
      <c r="D126" s="13" t="s">
        <v>530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45961</v>
      </c>
      <c r="U126" s="11">
        <v>4000</v>
      </c>
      <c r="V126" s="10">
        <v>0</v>
      </c>
      <c r="W126" s="10">
        <v>4000</v>
      </c>
      <c r="X126" s="10">
        <v>0</v>
      </c>
      <c r="Y126" s="10">
        <v>4200</v>
      </c>
      <c r="Z126" s="9" t="s">
        <v>80</v>
      </c>
      <c r="AA126" s="8">
        <v>4414.5199999999995</v>
      </c>
      <c r="AB126" s="8">
        <v>4414.5199999999995</v>
      </c>
      <c r="AC126" s="8">
        <v>0</v>
      </c>
      <c r="AD126" s="8">
        <v>0</v>
      </c>
      <c r="AE126" s="8">
        <v>4414.5199999999995</v>
      </c>
      <c r="AF126" s="8">
        <v>0</v>
      </c>
      <c r="AG126" s="1" t="s">
        <v>61</v>
      </c>
      <c r="AH126" s="1" t="s">
        <v>75</v>
      </c>
      <c r="AI126" s="1">
        <v>4</v>
      </c>
      <c r="AJ126" s="3">
        <v>45961</v>
      </c>
      <c r="AK126" s="3">
        <v>45957</v>
      </c>
      <c r="AL126" s="3">
        <v>45950</v>
      </c>
      <c r="AM126" s="3">
        <v>45958</v>
      </c>
      <c r="AN126" s="3">
        <v>45959</v>
      </c>
      <c r="AO126" s="3">
        <v>45960</v>
      </c>
      <c r="AP126" s="3">
        <v>45956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>
        <v>45909</v>
      </c>
      <c r="B127" s="14" t="s">
        <v>512</v>
      </c>
      <c r="C127" s="9" t="s">
        <v>107</v>
      </c>
      <c r="D127" s="13" t="s">
        <v>493</v>
      </c>
      <c r="E127" s="9">
        <v>20</v>
      </c>
      <c r="F127" s="9">
        <v>40</v>
      </c>
      <c r="G127" s="9" t="s">
        <v>60</v>
      </c>
      <c r="H127" s="9" t="s">
        <v>66</v>
      </c>
      <c r="I127" s="9">
        <v>108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45961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80</v>
      </c>
      <c r="AA127" s="8">
        <v>3478.5300000000007</v>
      </c>
      <c r="AB127" s="8">
        <v>1289</v>
      </c>
      <c r="AC127" s="8">
        <v>2189.5300000000007</v>
      </c>
      <c r="AD127" s="8">
        <v>0</v>
      </c>
      <c r="AE127" s="8">
        <v>3478.5300000000007</v>
      </c>
      <c r="AF127" s="8">
        <v>0</v>
      </c>
      <c r="AG127" s="1" t="s">
        <v>116</v>
      </c>
      <c r="AH127" s="1" t="s">
        <v>75</v>
      </c>
      <c r="AI127" s="1">
        <v>4</v>
      </c>
      <c r="AJ127" s="3">
        <v>45961</v>
      </c>
      <c r="AK127" s="3">
        <v>45957</v>
      </c>
      <c r="AL127" s="3">
        <v>45950</v>
      </c>
      <c r="AM127" s="3">
        <v>45958</v>
      </c>
      <c r="AN127" s="3">
        <v>45959</v>
      </c>
      <c r="AO127" s="3">
        <v>45960</v>
      </c>
      <c r="AP127" s="3">
        <v>45956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134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165.43115555555559</v>
      </c>
    </row>
    <row r="128" spans="1:56" ht="27.75" customHeight="1" x14ac:dyDescent="0.45">
      <c r="A128" s="3" t="s">
        <v>135</v>
      </c>
      <c r="B128" s="14" t="s">
        <v>135</v>
      </c>
      <c r="C128" s="9" t="s">
        <v>139</v>
      </c>
      <c r="D128" s="13" t="s">
        <v>61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 t="s">
        <v>63</v>
      </c>
      <c r="U128" s="11">
        <v>100000</v>
      </c>
      <c r="V128" s="10">
        <v>0</v>
      </c>
      <c r="W128" s="10">
        <v>100000</v>
      </c>
      <c r="X128" s="10">
        <v>0</v>
      </c>
      <c r="Y128" s="10">
        <v>105000</v>
      </c>
      <c r="Z128" s="9" t="s">
        <v>80</v>
      </c>
      <c r="AA128" s="8">
        <v>104775.00000000001</v>
      </c>
      <c r="AB128" s="8">
        <v>0</v>
      </c>
      <c r="AC128" s="8">
        <v>104775.00000000001</v>
      </c>
      <c r="AD128" s="8">
        <v>0</v>
      </c>
      <c r="AE128" s="8">
        <v>104775.00000000001</v>
      </c>
      <c r="AF128" s="8">
        <v>0</v>
      </c>
      <c r="AG128" s="1" t="s">
        <v>115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7916.333333333333</v>
      </c>
    </row>
    <row r="129" spans="1:56" ht="27.75" customHeight="1" x14ac:dyDescent="0.45">
      <c r="A129" s="3" t="s">
        <v>135</v>
      </c>
      <c r="B129" s="14" t="s">
        <v>135</v>
      </c>
      <c r="C129" s="9" t="s">
        <v>270</v>
      </c>
      <c r="D129" s="13" t="s">
        <v>61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110</v>
      </c>
      <c r="T129" s="12" t="s">
        <v>63</v>
      </c>
      <c r="U129" s="11">
        <v>305000</v>
      </c>
      <c r="V129" s="10">
        <v>0</v>
      </c>
      <c r="W129" s="10">
        <v>305000</v>
      </c>
      <c r="X129" s="10">
        <v>0</v>
      </c>
      <c r="Y129" s="10">
        <v>320250</v>
      </c>
      <c r="Z129" s="9" t="s">
        <v>80</v>
      </c>
      <c r="AA129" s="8">
        <v>336607.14999999997</v>
      </c>
      <c r="AB129" s="8">
        <v>0</v>
      </c>
      <c r="AC129" s="8">
        <v>336607.14999999997</v>
      </c>
      <c r="AD129" s="8">
        <v>0</v>
      </c>
      <c r="AE129" s="8">
        <v>336607.14999999997</v>
      </c>
      <c r="AF129" s="8">
        <v>0</v>
      </c>
      <c r="AG129" s="1" t="s">
        <v>116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25432.540222222222</v>
      </c>
    </row>
    <row r="130" spans="1:56" ht="27.75" customHeight="1" x14ac:dyDescent="0.45">
      <c r="A130" s="3">
        <v>45896</v>
      </c>
      <c r="B130" s="14" t="s">
        <v>395</v>
      </c>
      <c r="C130" s="9" t="s">
        <v>79</v>
      </c>
      <c r="D130" s="13" t="s">
        <v>310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80</v>
      </c>
      <c r="AA130" s="8">
        <v>3310.89</v>
      </c>
      <c r="AB130" s="8">
        <v>0</v>
      </c>
      <c r="AC130" s="8">
        <v>3310.89</v>
      </c>
      <c r="AD130" s="8">
        <v>0</v>
      </c>
      <c r="AE130" s="8">
        <v>3310.89</v>
      </c>
      <c r="AF130" s="8">
        <v>0</v>
      </c>
      <c r="AG130" s="1" t="s">
        <v>115</v>
      </c>
      <c r="AH130" s="1" t="s">
        <v>75</v>
      </c>
      <c r="AI130" s="1">
        <v>5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134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250.15613333333337</v>
      </c>
    </row>
    <row r="131" spans="1:56" ht="27.75" customHeight="1" x14ac:dyDescent="0.45">
      <c r="A131" s="3">
        <v>45876</v>
      </c>
      <c r="B131" s="14" t="s">
        <v>328</v>
      </c>
      <c r="C131" s="9" t="s">
        <v>107</v>
      </c>
      <c r="D131" s="13" t="s">
        <v>314</v>
      </c>
      <c r="E131" s="9">
        <v>20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3000</v>
      </c>
      <c r="V131" s="10">
        <v>3075</v>
      </c>
      <c r="W131" s="10">
        <v>0</v>
      </c>
      <c r="X131" s="10">
        <v>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7.75" customHeight="1" x14ac:dyDescent="0.45">
      <c r="A132" s="3">
        <v>45798</v>
      </c>
      <c r="B132" s="14" t="s">
        <v>263</v>
      </c>
      <c r="C132" s="9" t="s">
        <v>107</v>
      </c>
      <c r="D132" s="13" t="s">
        <v>261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80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115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134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416.92688888888887</v>
      </c>
    </row>
    <row r="133" spans="1:56" ht="27.75" customHeight="1" x14ac:dyDescent="0.45">
      <c r="A133" s="3">
        <v>45905</v>
      </c>
      <c r="B133" s="14" t="s">
        <v>472</v>
      </c>
      <c r="C133" s="9" t="s">
        <v>139</v>
      </c>
      <c r="D133" s="13" t="s">
        <v>251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 t="s">
        <v>63</v>
      </c>
      <c r="U133" s="11">
        <v>243</v>
      </c>
      <c r="V133" s="10">
        <v>0</v>
      </c>
      <c r="W133" s="10">
        <v>243</v>
      </c>
      <c r="X133" s="10">
        <v>5950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427</v>
      </c>
      <c r="AZ133" s="2">
        <v>0</v>
      </c>
      <c r="BA133" s="2">
        <v>0</v>
      </c>
      <c r="BB133" s="2">
        <v>0</v>
      </c>
      <c r="BC133" s="1" t="s">
        <v>104</v>
      </c>
      <c r="BD133" s="56">
        <v>0</v>
      </c>
    </row>
    <row r="134" spans="1:56" ht="27.75" customHeight="1" x14ac:dyDescent="0.45">
      <c r="A134" s="3">
        <v>45825</v>
      </c>
      <c r="B134" s="14" t="s">
        <v>269</v>
      </c>
      <c r="C134" s="9" t="s">
        <v>139</v>
      </c>
      <c r="D134" s="13" t="s">
        <v>239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246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 t="s">
        <v>63</v>
      </c>
      <c r="U134" s="11">
        <v>894</v>
      </c>
      <c r="V134" s="10">
        <v>525</v>
      </c>
      <c r="W134" s="10">
        <v>369</v>
      </c>
      <c r="X134" s="10">
        <v>6000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134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7.75" customHeight="1" x14ac:dyDescent="0.45">
      <c r="A135" s="3">
        <v>45796</v>
      </c>
      <c r="B135" s="14" t="s">
        <v>257</v>
      </c>
      <c r="C135" s="9" t="s">
        <v>139</v>
      </c>
      <c r="D135" s="13" t="s">
        <v>253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 t="s">
        <v>63</v>
      </c>
      <c r="U135" s="11">
        <v>302</v>
      </c>
      <c r="V135" s="10">
        <v>0</v>
      </c>
      <c r="W135" s="10">
        <v>302</v>
      </c>
      <c r="X135" s="10">
        <v>5300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117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7.75" customHeight="1" x14ac:dyDescent="0.45">
      <c r="A136" s="3">
        <v>45674</v>
      </c>
      <c r="B136" s="14" t="s">
        <v>226</v>
      </c>
      <c r="C136" s="9" t="s">
        <v>139</v>
      </c>
      <c r="D136" s="13" t="s">
        <v>225</v>
      </c>
      <c r="E136" s="9">
        <v>20</v>
      </c>
      <c r="F136" s="9">
        <v>35</v>
      </c>
      <c r="G136" s="9" t="s">
        <v>60</v>
      </c>
      <c r="H136" s="9" t="s">
        <v>76</v>
      </c>
      <c r="I136" s="9">
        <v>97</v>
      </c>
      <c r="J136" s="9" t="s">
        <v>57</v>
      </c>
      <c r="K136" s="9">
        <v>5</v>
      </c>
      <c r="L136" s="9" t="s">
        <v>196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 t="s">
        <v>63</v>
      </c>
      <c r="U136" s="11">
        <v>152</v>
      </c>
      <c r="V136" s="10">
        <v>0</v>
      </c>
      <c r="W136" s="10">
        <v>152</v>
      </c>
      <c r="X136" s="10">
        <v>6000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5987</v>
      </c>
      <c r="AG136" s="1" t="s">
        <v>115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 t="s">
        <v>235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7.75" customHeight="1" x14ac:dyDescent="0.45">
      <c r="A137" s="3">
        <v>45611</v>
      </c>
      <c r="B137" s="14" t="s">
        <v>195</v>
      </c>
      <c r="C137" s="9" t="s">
        <v>139</v>
      </c>
      <c r="D137" s="13" t="s">
        <v>194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 t="s">
        <v>63</v>
      </c>
      <c r="U137" s="11">
        <v>117</v>
      </c>
      <c r="V137" s="10">
        <v>0</v>
      </c>
      <c r="W137" s="10">
        <v>117</v>
      </c>
      <c r="X137" s="10">
        <v>10065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45523</v>
      </c>
      <c r="B138" s="14" t="s">
        <v>178</v>
      </c>
      <c r="C138" s="9" t="s">
        <v>139</v>
      </c>
      <c r="D138" s="13" t="s">
        <v>176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 t="s">
        <v>63</v>
      </c>
      <c r="U138" s="11">
        <v>1260</v>
      </c>
      <c r="V138" s="10">
        <v>0</v>
      </c>
      <c r="W138" s="10">
        <v>1260</v>
      </c>
      <c r="X138" s="10">
        <v>11095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45523</v>
      </c>
      <c r="B139" s="14" t="s">
        <v>178</v>
      </c>
      <c r="C139" s="9" t="s">
        <v>139</v>
      </c>
      <c r="D139" s="13" t="s">
        <v>177</v>
      </c>
      <c r="E139" s="9">
        <v>20</v>
      </c>
      <c r="F139" s="9">
        <v>36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 t="s">
        <v>63</v>
      </c>
      <c r="U139" s="11">
        <v>89</v>
      </c>
      <c r="V139" s="10">
        <v>0</v>
      </c>
      <c r="W139" s="10">
        <v>89</v>
      </c>
      <c r="X139" s="10">
        <v>11180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45741</v>
      </c>
      <c r="B140" s="14" t="s">
        <v>242</v>
      </c>
      <c r="C140" s="9" t="s">
        <v>107</v>
      </c>
      <c r="D140" s="13" t="s">
        <v>241</v>
      </c>
      <c r="E140" s="9">
        <v>20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132</v>
      </c>
      <c r="U140" s="11">
        <v>4000</v>
      </c>
      <c r="V140" s="10">
        <v>3867</v>
      </c>
      <c r="W140" s="10">
        <v>133</v>
      </c>
      <c r="X140" s="10">
        <v>4200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75</v>
      </c>
      <c r="AI140" s="1">
        <v>4</v>
      </c>
      <c r="AJ140" s="3" t="s">
        <v>132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244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45">
      <c r="A141" s="3">
        <v>45720</v>
      </c>
      <c r="B141" s="14" t="s">
        <v>128</v>
      </c>
      <c r="C141" s="9" t="s">
        <v>107</v>
      </c>
      <c r="D141" s="13" t="s">
        <v>209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132</v>
      </c>
      <c r="U141" s="11">
        <v>4000</v>
      </c>
      <c r="V141" s="10">
        <v>4010</v>
      </c>
      <c r="W141" s="10">
        <v>0</v>
      </c>
      <c r="X141" s="10">
        <v>4470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75</v>
      </c>
      <c r="AI141" s="1">
        <v>4</v>
      </c>
      <c r="AJ141" s="3" t="s">
        <v>132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7.75" customHeight="1" x14ac:dyDescent="0.45">
      <c r="A142" s="3">
        <v>45720</v>
      </c>
      <c r="B142" s="14" t="s">
        <v>128</v>
      </c>
      <c r="C142" s="9" t="s">
        <v>107</v>
      </c>
      <c r="D142" s="13" t="s">
        <v>219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132</v>
      </c>
      <c r="U142" s="11">
        <v>3000</v>
      </c>
      <c r="V142" s="10">
        <v>3065</v>
      </c>
      <c r="W142" s="10">
        <v>0</v>
      </c>
      <c r="X142" s="10">
        <v>3300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75</v>
      </c>
      <c r="AI142" s="1">
        <v>4</v>
      </c>
      <c r="AJ142" s="3" t="s">
        <v>132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7.75" customHeight="1" x14ac:dyDescent="0.45">
      <c r="A143" s="3">
        <v>45541</v>
      </c>
      <c r="B143" s="14" t="s">
        <v>182</v>
      </c>
      <c r="C143" s="9" t="s">
        <v>107</v>
      </c>
      <c r="D143" s="13" t="s">
        <v>183</v>
      </c>
      <c r="E143" s="9">
        <v>20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132</v>
      </c>
      <c r="U143" s="11">
        <v>3000</v>
      </c>
      <c r="V143" s="10">
        <v>3318</v>
      </c>
      <c r="W143" s="10">
        <v>0</v>
      </c>
      <c r="X143" s="10">
        <v>0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184</v>
      </c>
      <c r="AG143" s="1" t="s">
        <v>116</v>
      </c>
      <c r="AH143" s="1" t="s">
        <v>75</v>
      </c>
      <c r="AI143" s="1">
        <v>4</v>
      </c>
      <c r="AJ143" s="3" t="s">
        <v>132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 t="s">
        <v>222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7.75" customHeight="1" x14ac:dyDescent="0.45">
      <c r="A144" s="3">
        <v>45581</v>
      </c>
      <c r="B144" s="14" t="s">
        <v>187</v>
      </c>
      <c r="C144" s="9" t="s">
        <v>107</v>
      </c>
      <c r="D144" s="13" t="s">
        <v>188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132</v>
      </c>
      <c r="U144" s="11">
        <v>3000</v>
      </c>
      <c r="V144" s="10">
        <v>3194</v>
      </c>
      <c r="W144" s="10">
        <v>0</v>
      </c>
      <c r="X144" s="10">
        <v>5632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116</v>
      </c>
      <c r="AH144" s="1" t="s">
        <v>75</v>
      </c>
      <c r="AI144" s="1">
        <v>4</v>
      </c>
      <c r="AJ144" s="3" t="s">
        <v>132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20</v>
      </c>
      <c r="F145" s="9">
        <v>38</v>
      </c>
      <c r="G145" s="9">
        <v>0</v>
      </c>
      <c r="H145" s="9">
        <v>0</v>
      </c>
      <c r="I145" s="9">
        <v>84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80</v>
      </c>
      <c r="AA145" s="8">
        <v>836501.42961000022</v>
      </c>
      <c r="AB145" s="8">
        <v>340514.30961000023</v>
      </c>
      <c r="AC145" s="8">
        <v>495987.12</v>
      </c>
      <c r="AD145" s="8">
        <v>84303.543610000008</v>
      </c>
      <c r="AE145" s="8">
        <v>752197.88600000017</v>
      </c>
      <c r="AF145" s="8" t="s">
        <v>58</v>
      </c>
      <c r="AG145" s="1" t="s">
        <v>116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7.75" customHeight="1" x14ac:dyDescent="0.45">
      <c r="A146" s="3">
        <v>45916</v>
      </c>
      <c r="B146" s="14" t="s">
        <v>597</v>
      </c>
      <c r="C146" s="9" t="s">
        <v>270</v>
      </c>
      <c r="D146" s="13" t="s">
        <v>573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45926</v>
      </c>
      <c r="U146" s="11">
        <v>2500</v>
      </c>
      <c r="V146" s="10">
        <v>0</v>
      </c>
      <c r="W146" s="10">
        <v>2500</v>
      </c>
      <c r="X146" s="10">
        <v>0</v>
      </c>
      <c r="Y146" s="10">
        <v>2625</v>
      </c>
      <c r="Z146" s="9" t="s">
        <v>271</v>
      </c>
      <c r="AA146" s="8">
        <v>2828.9250000000002</v>
      </c>
      <c r="AB146" s="8">
        <v>2828.9250000000002</v>
      </c>
      <c r="AC146" s="8">
        <v>0</v>
      </c>
      <c r="AD146" s="8">
        <v>0</v>
      </c>
      <c r="AE146" s="8">
        <v>0</v>
      </c>
      <c r="AF146" s="8">
        <v>0</v>
      </c>
      <c r="AG146" s="1" t="s">
        <v>116</v>
      </c>
      <c r="AH146" s="1" t="s">
        <v>74</v>
      </c>
      <c r="AI146" s="1">
        <v>2</v>
      </c>
      <c r="AJ146" s="3">
        <v>45926</v>
      </c>
      <c r="AK146" s="3">
        <v>0</v>
      </c>
      <c r="AL146" s="3">
        <v>45917</v>
      </c>
      <c r="AM146" s="3">
        <v>45924</v>
      </c>
      <c r="AN146" s="3">
        <v>45925</v>
      </c>
      <c r="AO146" s="3">
        <v>45925</v>
      </c>
      <c r="AP146" s="3">
        <v>45921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272</v>
      </c>
      <c r="BD146" s="56">
        <v>0</v>
      </c>
    </row>
    <row r="147" spans="1:56" ht="27.75" customHeight="1" x14ac:dyDescent="0.45">
      <c r="A147" s="3">
        <v>45916</v>
      </c>
      <c r="B147" s="14" t="s">
        <v>597</v>
      </c>
      <c r="C147" s="9" t="s">
        <v>270</v>
      </c>
      <c r="D147" s="13" t="s">
        <v>574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45929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271</v>
      </c>
      <c r="AA147" s="8">
        <v>5657.85</v>
      </c>
      <c r="AB147" s="8">
        <v>5657.85</v>
      </c>
      <c r="AC147" s="8">
        <v>0</v>
      </c>
      <c r="AD147" s="8">
        <v>0</v>
      </c>
      <c r="AE147" s="8">
        <v>0</v>
      </c>
      <c r="AF147" s="8">
        <v>0</v>
      </c>
      <c r="AG147" s="1" t="s">
        <v>116</v>
      </c>
      <c r="AH147" s="1" t="s">
        <v>74</v>
      </c>
      <c r="AI147" s="1">
        <v>2</v>
      </c>
      <c r="AJ147" s="3">
        <v>45929</v>
      </c>
      <c r="AK147" s="3">
        <v>0</v>
      </c>
      <c r="AL147" s="3">
        <v>45920</v>
      </c>
      <c r="AM147" s="3">
        <v>45927</v>
      </c>
      <c r="AN147" s="3">
        <v>45928</v>
      </c>
      <c r="AO147" s="3">
        <v>45928</v>
      </c>
      <c r="AP147" s="3">
        <v>45924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272</v>
      </c>
      <c r="BD147" s="56">
        <v>0</v>
      </c>
    </row>
    <row r="148" spans="1:56" ht="27.75" customHeight="1" x14ac:dyDescent="0.45">
      <c r="A148" s="3">
        <v>45916</v>
      </c>
      <c r="B148" s="14" t="s">
        <v>597</v>
      </c>
      <c r="C148" s="9" t="s">
        <v>270</v>
      </c>
      <c r="D148" s="13">
        <v>21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45929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271</v>
      </c>
      <c r="AA148" s="8">
        <v>5657.85</v>
      </c>
      <c r="AB148" s="8">
        <v>5657.85</v>
      </c>
      <c r="AC148" s="8">
        <v>0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74</v>
      </c>
      <c r="AI148" s="1">
        <v>2</v>
      </c>
      <c r="AJ148" s="3">
        <v>45929</v>
      </c>
      <c r="AK148" s="3">
        <v>0</v>
      </c>
      <c r="AL148" s="3">
        <v>45920</v>
      </c>
      <c r="AM148" s="3">
        <v>45927</v>
      </c>
      <c r="AN148" s="3">
        <v>45928</v>
      </c>
      <c r="AO148" s="3">
        <v>45928</v>
      </c>
      <c r="AP148" s="3">
        <v>45924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272</v>
      </c>
      <c r="BD148" s="56">
        <v>0</v>
      </c>
    </row>
    <row r="149" spans="1:56" ht="27.75" customHeight="1" x14ac:dyDescent="0.45">
      <c r="A149" s="3">
        <v>45916</v>
      </c>
      <c r="B149" s="14" t="s">
        <v>597</v>
      </c>
      <c r="C149" s="9" t="s">
        <v>270</v>
      </c>
      <c r="D149" s="13" t="s">
        <v>581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110</v>
      </c>
      <c r="T149" s="12">
        <v>45937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271</v>
      </c>
      <c r="AA149" s="8">
        <v>5657.85</v>
      </c>
      <c r="AB149" s="8">
        <v>5657.85</v>
      </c>
      <c r="AC149" s="8">
        <v>0</v>
      </c>
      <c r="AD149" s="8">
        <v>0</v>
      </c>
      <c r="AE149" s="8">
        <v>0</v>
      </c>
      <c r="AF149" s="8">
        <v>0</v>
      </c>
      <c r="AG149" s="1" t="s">
        <v>116</v>
      </c>
      <c r="AH149" s="1" t="s">
        <v>74</v>
      </c>
      <c r="AI149" s="1">
        <v>2</v>
      </c>
      <c r="AJ149" s="3">
        <v>45937</v>
      </c>
      <c r="AK149" s="3">
        <v>0</v>
      </c>
      <c r="AL149" s="3">
        <v>45928</v>
      </c>
      <c r="AM149" s="3">
        <v>45935</v>
      </c>
      <c r="AN149" s="3">
        <v>45936</v>
      </c>
      <c r="AO149" s="3">
        <v>45936</v>
      </c>
      <c r="AP149" s="3">
        <v>45932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272</v>
      </c>
      <c r="BD149" s="56">
        <v>0</v>
      </c>
    </row>
    <row r="150" spans="1:56" ht="27.75" customHeight="1" x14ac:dyDescent="0.45">
      <c r="A150" s="3">
        <v>45916</v>
      </c>
      <c r="B150" s="14" t="s">
        <v>597</v>
      </c>
      <c r="C150" s="9" t="s">
        <v>270</v>
      </c>
      <c r="D150" s="13" t="s">
        <v>582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110</v>
      </c>
      <c r="T150" s="12">
        <v>45937</v>
      </c>
      <c r="U150" s="11">
        <v>7500</v>
      </c>
      <c r="V150" s="10">
        <v>0</v>
      </c>
      <c r="W150" s="10">
        <v>7500</v>
      </c>
      <c r="X150" s="10">
        <v>0</v>
      </c>
      <c r="Y150" s="10">
        <v>7875</v>
      </c>
      <c r="Z150" s="9" t="s">
        <v>271</v>
      </c>
      <c r="AA150" s="8">
        <v>8486.7750000000015</v>
      </c>
      <c r="AB150" s="8">
        <v>8486.7750000000015</v>
      </c>
      <c r="AC150" s="8">
        <v>0</v>
      </c>
      <c r="AD150" s="8">
        <v>0</v>
      </c>
      <c r="AE150" s="8">
        <v>0</v>
      </c>
      <c r="AF150" s="8">
        <v>0</v>
      </c>
      <c r="AG150" s="1" t="s">
        <v>116</v>
      </c>
      <c r="AH150" s="1" t="s">
        <v>74</v>
      </c>
      <c r="AI150" s="1">
        <v>2</v>
      </c>
      <c r="AJ150" s="3">
        <v>45937</v>
      </c>
      <c r="AK150" s="3">
        <v>0</v>
      </c>
      <c r="AL150" s="3">
        <v>45928</v>
      </c>
      <c r="AM150" s="3">
        <v>45935</v>
      </c>
      <c r="AN150" s="3">
        <v>45936</v>
      </c>
      <c r="AO150" s="3">
        <v>45936</v>
      </c>
      <c r="AP150" s="3">
        <v>45932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272</v>
      </c>
      <c r="BD150" s="56">
        <v>0</v>
      </c>
    </row>
    <row r="151" spans="1:56" ht="27.75" customHeight="1" x14ac:dyDescent="0.45">
      <c r="A151" s="3">
        <v>45916</v>
      </c>
      <c r="B151" s="14" t="s">
        <v>597</v>
      </c>
      <c r="C151" s="9" t="s">
        <v>270</v>
      </c>
      <c r="D151" s="13">
        <v>21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110</v>
      </c>
      <c r="T151" s="12">
        <v>45937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271</v>
      </c>
      <c r="AA151" s="8">
        <v>2828.9250000000002</v>
      </c>
      <c r="AB151" s="8">
        <v>2828.9250000000002</v>
      </c>
      <c r="AC151" s="8">
        <v>0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74</v>
      </c>
      <c r="AI151" s="1">
        <v>2</v>
      </c>
      <c r="AJ151" s="3">
        <v>45937</v>
      </c>
      <c r="AK151" s="3">
        <v>0</v>
      </c>
      <c r="AL151" s="3">
        <v>45928</v>
      </c>
      <c r="AM151" s="3">
        <v>45935</v>
      </c>
      <c r="AN151" s="3">
        <v>45936</v>
      </c>
      <c r="AO151" s="3">
        <v>45936</v>
      </c>
      <c r="AP151" s="3">
        <v>45932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272</v>
      </c>
      <c r="BD151" s="56">
        <v>0</v>
      </c>
    </row>
    <row r="152" spans="1:56" ht="27.75" customHeight="1" x14ac:dyDescent="0.45">
      <c r="A152" s="3">
        <v>45916</v>
      </c>
      <c r="B152" s="14" t="s">
        <v>597</v>
      </c>
      <c r="C152" s="9" t="s">
        <v>270</v>
      </c>
      <c r="D152" s="13" t="s">
        <v>583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45937</v>
      </c>
      <c r="U152" s="11">
        <v>2500</v>
      </c>
      <c r="V152" s="10">
        <v>0</v>
      </c>
      <c r="W152" s="10">
        <v>2500</v>
      </c>
      <c r="X152" s="10">
        <v>0</v>
      </c>
      <c r="Y152" s="10">
        <v>2625</v>
      </c>
      <c r="Z152" s="9" t="s">
        <v>271</v>
      </c>
      <c r="AA152" s="8">
        <v>2689.2250000000004</v>
      </c>
      <c r="AB152" s="8">
        <v>2689.2250000000004</v>
      </c>
      <c r="AC152" s="8">
        <v>0</v>
      </c>
      <c r="AD152" s="8">
        <v>0</v>
      </c>
      <c r="AE152" s="8">
        <v>0</v>
      </c>
      <c r="AF152" s="8">
        <v>0</v>
      </c>
      <c r="AG152" s="1" t="s">
        <v>116</v>
      </c>
      <c r="AH152" s="1" t="s">
        <v>74</v>
      </c>
      <c r="AI152" s="1">
        <v>2</v>
      </c>
      <c r="AJ152" s="3">
        <v>45937</v>
      </c>
      <c r="AK152" s="3">
        <v>0</v>
      </c>
      <c r="AL152" s="3">
        <v>45928</v>
      </c>
      <c r="AM152" s="3">
        <v>45935</v>
      </c>
      <c r="AN152" s="3">
        <v>45936</v>
      </c>
      <c r="AO152" s="3">
        <v>45936</v>
      </c>
      <c r="AP152" s="3">
        <v>45932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272</v>
      </c>
      <c r="BD152" s="56">
        <v>0</v>
      </c>
    </row>
    <row r="153" spans="1:56" ht="27.75" customHeight="1" x14ac:dyDescent="0.45">
      <c r="A153" s="3">
        <v>45916</v>
      </c>
      <c r="B153" s="14" t="s">
        <v>597</v>
      </c>
      <c r="C153" s="9" t="s">
        <v>270</v>
      </c>
      <c r="D153" s="13" t="s">
        <v>581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45939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271</v>
      </c>
      <c r="AA153" s="8">
        <v>11315.7</v>
      </c>
      <c r="AB153" s="8">
        <v>0</v>
      </c>
      <c r="AC153" s="8">
        <v>11315.7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74</v>
      </c>
      <c r="AI153" s="1">
        <v>2</v>
      </c>
      <c r="AJ153" s="3">
        <v>45939</v>
      </c>
      <c r="AK153" s="3">
        <v>0</v>
      </c>
      <c r="AL153" s="3">
        <v>45930</v>
      </c>
      <c r="AM153" s="3">
        <v>45937</v>
      </c>
      <c r="AN153" s="3">
        <v>45938</v>
      </c>
      <c r="AO153" s="3">
        <v>45938</v>
      </c>
      <c r="AP153" s="3">
        <v>45934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272</v>
      </c>
      <c r="BD153" s="56">
        <v>891.42570000000023</v>
      </c>
    </row>
    <row r="154" spans="1:56" ht="27.75" customHeight="1" x14ac:dyDescent="0.45">
      <c r="A154" s="3">
        <v>45916</v>
      </c>
      <c r="B154" s="14" t="s">
        <v>597</v>
      </c>
      <c r="C154" s="9" t="s">
        <v>270</v>
      </c>
      <c r="D154" s="13" t="s">
        <v>581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110</v>
      </c>
      <c r="T154" s="12">
        <v>45940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271</v>
      </c>
      <c r="AA154" s="8">
        <v>5657.85</v>
      </c>
      <c r="AB154" s="8">
        <v>5657.85</v>
      </c>
      <c r="AC154" s="8">
        <v>0</v>
      </c>
      <c r="AD154" s="8">
        <v>0</v>
      </c>
      <c r="AE154" s="8">
        <v>0</v>
      </c>
      <c r="AF154" s="8">
        <v>0</v>
      </c>
      <c r="AG154" s="1" t="s">
        <v>116</v>
      </c>
      <c r="AH154" s="1" t="s">
        <v>74</v>
      </c>
      <c r="AI154" s="1">
        <v>2</v>
      </c>
      <c r="AJ154" s="3">
        <v>45940</v>
      </c>
      <c r="AK154" s="3">
        <v>0</v>
      </c>
      <c r="AL154" s="3">
        <v>45931</v>
      </c>
      <c r="AM154" s="3">
        <v>45938</v>
      </c>
      <c r="AN154" s="3">
        <v>45939</v>
      </c>
      <c r="AO154" s="3">
        <v>45939</v>
      </c>
      <c r="AP154" s="3">
        <v>45935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272</v>
      </c>
      <c r="BD154" s="56">
        <v>0</v>
      </c>
    </row>
    <row r="155" spans="1:56" ht="27.75" customHeight="1" x14ac:dyDescent="0.45">
      <c r="A155" s="3">
        <v>45916</v>
      </c>
      <c r="B155" s="14" t="s">
        <v>597</v>
      </c>
      <c r="C155" s="9" t="s">
        <v>270</v>
      </c>
      <c r="D155" s="13" t="s">
        <v>582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45940</v>
      </c>
      <c r="U155" s="11">
        <v>7500</v>
      </c>
      <c r="V155" s="10">
        <v>0</v>
      </c>
      <c r="W155" s="10">
        <v>7500</v>
      </c>
      <c r="X155" s="10">
        <v>0</v>
      </c>
      <c r="Y155" s="10">
        <v>7875</v>
      </c>
      <c r="Z155" s="9" t="s">
        <v>271</v>
      </c>
      <c r="AA155" s="8">
        <v>8486.7750000000015</v>
      </c>
      <c r="AB155" s="8">
        <v>8486.7750000000015</v>
      </c>
      <c r="AC155" s="8">
        <v>0</v>
      </c>
      <c r="AD155" s="8">
        <v>0</v>
      </c>
      <c r="AE155" s="8">
        <v>0</v>
      </c>
      <c r="AF155" s="8">
        <v>0</v>
      </c>
      <c r="AG155" s="1" t="s">
        <v>116</v>
      </c>
      <c r="AH155" s="1" t="s">
        <v>74</v>
      </c>
      <c r="AI155" s="1">
        <v>2</v>
      </c>
      <c r="AJ155" s="3">
        <v>45940</v>
      </c>
      <c r="AK155" s="3">
        <v>0</v>
      </c>
      <c r="AL155" s="3">
        <v>45931</v>
      </c>
      <c r="AM155" s="3">
        <v>45938</v>
      </c>
      <c r="AN155" s="3">
        <v>45939</v>
      </c>
      <c r="AO155" s="3">
        <v>45939</v>
      </c>
      <c r="AP155" s="3">
        <v>45935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272</v>
      </c>
      <c r="BD155" s="56">
        <v>0</v>
      </c>
    </row>
    <row r="156" spans="1:56" ht="27.75" customHeight="1" x14ac:dyDescent="0.45">
      <c r="A156" s="3">
        <v>45916</v>
      </c>
      <c r="B156" s="14" t="s">
        <v>597</v>
      </c>
      <c r="C156" s="9" t="s">
        <v>270</v>
      </c>
      <c r="D156" s="13" t="s">
        <v>581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45945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271</v>
      </c>
      <c r="AA156" s="8">
        <v>11315.7</v>
      </c>
      <c r="AB156" s="8">
        <v>0</v>
      </c>
      <c r="AC156" s="8">
        <v>11315.7</v>
      </c>
      <c r="AD156" s="8">
        <v>0</v>
      </c>
      <c r="AE156" s="8">
        <v>0</v>
      </c>
      <c r="AF156" s="8">
        <v>0</v>
      </c>
      <c r="AG156" s="1" t="s">
        <v>116</v>
      </c>
      <c r="AH156" s="1" t="s">
        <v>74</v>
      </c>
      <c r="AI156" s="1">
        <v>2</v>
      </c>
      <c r="AJ156" s="3">
        <v>45945</v>
      </c>
      <c r="AK156" s="3">
        <v>0</v>
      </c>
      <c r="AL156" s="3">
        <v>45936</v>
      </c>
      <c r="AM156" s="3">
        <v>45943</v>
      </c>
      <c r="AN156" s="3">
        <v>45944</v>
      </c>
      <c r="AO156" s="3">
        <v>45944</v>
      </c>
      <c r="AP156" s="3">
        <v>45940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272</v>
      </c>
      <c r="BD156" s="56">
        <v>891.42570000000023</v>
      </c>
    </row>
    <row r="157" spans="1:56" ht="27.75" customHeight="1" x14ac:dyDescent="0.45">
      <c r="A157" s="3">
        <v>45916</v>
      </c>
      <c r="B157" s="14" t="s">
        <v>597</v>
      </c>
      <c r="C157" s="9" t="s">
        <v>270</v>
      </c>
      <c r="D157" s="13" t="s">
        <v>582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45945</v>
      </c>
      <c r="U157" s="11">
        <v>7500</v>
      </c>
      <c r="V157" s="10">
        <v>0</v>
      </c>
      <c r="W157" s="10">
        <v>7500</v>
      </c>
      <c r="X157" s="10">
        <v>0</v>
      </c>
      <c r="Y157" s="10">
        <v>7875</v>
      </c>
      <c r="Z157" s="9" t="s">
        <v>271</v>
      </c>
      <c r="AA157" s="8">
        <v>8486.7750000000015</v>
      </c>
      <c r="AB157" s="8">
        <v>8486.7750000000015</v>
      </c>
      <c r="AC157" s="8">
        <v>0</v>
      </c>
      <c r="AD157" s="8">
        <v>0</v>
      </c>
      <c r="AE157" s="8">
        <v>0</v>
      </c>
      <c r="AF157" s="8">
        <v>0</v>
      </c>
      <c r="AG157" s="1" t="s">
        <v>116</v>
      </c>
      <c r="AH157" s="1" t="s">
        <v>74</v>
      </c>
      <c r="AI157" s="1">
        <v>2</v>
      </c>
      <c r="AJ157" s="3">
        <v>45945</v>
      </c>
      <c r="AK157" s="3">
        <v>0</v>
      </c>
      <c r="AL157" s="3">
        <v>45936</v>
      </c>
      <c r="AM157" s="3">
        <v>45943</v>
      </c>
      <c r="AN157" s="3">
        <v>45944</v>
      </c>
      <c r="AO157" s="3">
        <v>45944</v>
      </c>
      <c r="AP157" s="3">
        <v>45940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272</v>
      </c>
      <c r="BD157" s="56">
        <v>0</v>
      </c>
    </row>
    <row r="158" spans="1:56" ht="27.75" customHeight="1" x14ac:dyDescent="0.45">
      <c r="A158" s="3">
        <v>45916</v>
      </c>
      <c r="B158" s="14" t="s">
        <v>597</v>
      </c>
      <c r="C158" s="9" t="s">
        <v>270</v>
      </c>
      <c r="D158" s="13">
        <v>932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110</v>
      </c>
      <c r="T158" s="12">
        <v>45945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271</v>
      </c>
      <c r="AA158" s="8">
        <v>2759.0749999999998</v>
      </c>
      <c r="AB158" s="8">
        <v>2759.0749999999998</v>
      </c>
      <c r="AC158" s="8">
        <v>0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74</v>
      </c>
      <c r="AI158" s="1">
        <v>2</v>
      </c>
      <c r="AJ158" s="3">
        <v>45945</v>
      </c>
      <c r="AK158" s="3">
        <v>0</v>
      </c>
      <c r="AL158" s="3">
        <v>45936</v>
      </c>
      <c r="AM158" s="3">
        <v>45943</v>
      </c>
      <c r="AN158" s="3">
        <v>45944</v>
      </c>
      <c r="AO158" s="3">
        <v>45944</v>
      </c>
      <c r="AP158" s="3">
        <v>45940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272</v>
      </c>
      <c r="BD158" s="56">
        <v>0</v>
      </c>
    </row>
    <row r="159" spans="1:56" ht="27.75" customHeight="1" x14ac:dyDescent="0.45">
      <c r="A159" s="3">
        <v>45916</v>
      </c>
      <c r="B159" s="14" t="s">
        <v>597</v>
      </c>
      <c r="C159" s="9" t="s">
        <v>270</v>
      </c>
      <c r="D159" s="13">
        <v>21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110</v>
      </c>
      <c r="T159" s="12">
        <v>45946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271</v>
      </c>
      <c r="AA159" s="8">
        <v>2828.9250000000002</v>
      </c>
      <c r="AB159" s="8">
        <v>2828.9250000000002</v>
      </c>
      <c r="AC159" s="8">
        <v>0</v>
      </c>
      <c r="AD159" s="8">
        <v>0</v>
      </c>
      <c r="AE159" s="8">
        <v>0</v>
      </c>
      <c r="AF159" s="8">
        <v>0</v>
      </c>
      <c r="AG159" s="1" t="s">
        <v>116</v>
      </c>
      <c r="AH159" s="1" t="s">
        <v>74</v>
      </c>
      <c r="AI159" s="1">
        <v>2</v>
      </c>
      <c r="AJ159" s="3">
        <v>45946</v>
      </c>
      <c r="AK159" s="3">
        <v>0</v>
      </c>
      <c r="AL159" s="3">
        <v>45937</v>
      </c>
      <c r="AM159" s="3">
        <v>45944</v>
      </c>
      <c r="AN159" s="3">
        <v>45945</v>
      </c>
      <c r="AO159" s="3">
        <v>45945</v>
      </c>
      <c r="AP159" s="3">
        <v>45941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272</v>
      </c>
      <c r="BD159" s="56">
        <v>0</v>
      </c>
    </row>
    <row r="160" spans="1:56" ht="27.75" customHeight="1" x14ac:dyDescent="0.45">
      <c r="A160" s="3">
        <v>45916</v>
      </c>
      <c r="B160" s="14" t="s">
        <v>597</v>
      </c>
      <c r="C160" s="9" t="s">
        <v>270</v>
      </c>
      <c r="D160" s="13" t="s">
        <v>584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110</v>
      </c>
      <c r="T160" s="12">
        <v>45946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271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74</v>
      </c>
      <c r="AI160" s="1">
        <v>2</v>
      </c>
      <c r="AJ160" s="3">
        <v>45946</v>
      </c>
      <c r="AK160" s="3">
        <v>0</v>
      </c>
      <c r="AL160" s="3">
        <v>45937</v>
      </c>
      <c r="AM160" s="3">
        <v>45944</v>
      </c>
      <c r="AN160" s="3">
        <v>45945</v>
      </c>
      <c r="AO160" s="3">
        <v>45945</v>
      </c>
      <c r="AP160" s="3">
        <v>45941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272</v>
      </c>
      <c r="BD160" s="56">
        <v>445.71285000000012</v>
      </c>
    </row>
    <row r="161" spans="1:56" ht="27.75" customHeight="1" x14ac:dyDescent="0.45">
      <c r="A161" s="3">
        <v>45916</v>
      </c>
      <c r="B161" s="14" t="s">
        <v>597</v>
      </c>
      <c r="C161" s="9" t="s">
        <v>270</v>
      </c>
      <c r="D161" s="13" t="s">
        <v>585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>
        <v>45946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271</v>
      </c>
      <c r="AA161" s="8">
        <v>5378.4500000000007</v>
      </c>
      <c r="AB161" s="8">
        <v>5378.4500000000007</v>
      </c>
      <c r="AC161" s="8">
        <v>0</v>
      </c>
      <c r="AD161" s="8">
        <v>0</v>
      </c>
      <c r="AE161" s="8">
        <v>0</v>
      </c>
      <c r="AF161" s="8">
        <v>0</v>
      </c>
      <c r="AG161" s="1" t="s">
        <v>116</v>
      </c>
      <c r="AH161" s="1" t="s">
        <v>74</v>
      </c>
      <c r="AI161" s="1">
        <v>2</v>
      </c>
      <c r="AJ161" s="3">
        <v>45946</v>
      </c>
      <c r="AK161" s="3">
        <v>0</v>
      </c>
      <c r="AL161" s="3">
        <v>45937</v>
      </c>
      <c r="AM161" s="3">
        <v>45944</v>
      </c>
      <c r="AN161" s="3">
        <v>45945</v>
      </c>
      <c r="AO161" s="3">
        <v>45945</v>
      </c>
      <c r="AP161" s="3">
        <v>45941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272</v>
      </c>
      <c r="BD161" s="56">
        <v>0</v>
      </c>
    </row>
    <row r="162" spans="1:56" ht="27.75" customHeight="1" x14ac:dyDescent="0.45">
      <c r="A162" s="3">
        <v>45916</v>
      </c>
      <c r="B162" s="14" t="s">
        <v>597</v>
      </c>
      <c r="C162" s="9" t="s">
        <v>270</v>
      </c>
      <c r="D162" s="13" t="s">
        <v>586</v>
      </c>
      <c r="E162" s="9">
        <v>20</v>
      </c>
      <c r="F162" s="9">
        <v>38</v>
      </c>
      <c r="G162" s="9" t="s">
        <v>60</v>
      </c>
      <c r="H162" s="9">
        <v>0</v>
      </c>
      <c r="I162" s="9">
        <v>82</v>
      </c>
      <c r="J162" s="9" t="s">
        <v>78</v>
      </c>
      <c r="K162" s="9">
        <v>0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110</v>
      </c>
      <c r="T162" s="12">
        <v>45947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271</v>
      </c>
      <c r="AA162" s="8">
        <v>5518.15</v>
      </c>
      <c r="AB162" s="8">
        <v>0</v>
      </c>
      <c r="AC162" s="8">
        <v>5518.15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272</v>
      </c>
      <c r="BD162" s="56">
        <v>434.7075944444444</v>
      </c>
    </row>
    <row r="163" spans="1:56" ht="27.75" customHeight="1" x14ac:dyDescent="0.45">
      <c r="A163" s="3">
        <v>45916</v>
      </c>
      <c r="B163" s="14" t="s">
        <v>597</v>
      </c>
      <c r="C163" s="9" t="s">
        <v>270</v>
      </c>
      <c r="D163" s="13" t="s">
        <v>581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110</v>
      </c>
      <c r="T163" s="12">
        <v>45947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271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116</v>
      </c>
      <c r="AH163" s="1" t="s">
        <v>74</v>
      </c>
      <c r="AI163" s="1">
        <v>2</v>
      </c>
      <c r="AJ163" s="3">
        <v>45947</v>
      </c>
      <c r="AK163" s="3">
        <v>0</v>
      </c>
      <c r="AL163" s="3">
        <v>45938</v>
      </c>
      <c r="AM163" s="3">
        <v>45945</v>
      </c>
      <c r="AN163" s="3">
        <v>45946</v>
      </c>
      <c r="AO163" s="3">
        <v>45946</v>
      </c>
      <c r="AP163" s="3">
        <v>45942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272</v>
      </c>
      <c r="BD163" s="56">
        <v>445.71285000000012</v>
      </c>
    </row>
    <row r="164" spans="1:56" ht="27.75" customHeight="1" x14ac:dyDescent="0.45">
      <c r="A164" s="3">
        <v>45916</v>
      </c>
      <c r="B164" s="14" t="s">
        <v>597</v>
      </c>
      <c r="C164" s="9" t="s">
        <v>270</v>
      </c>
      <c r="D164" s="13" t="s">
        <v>582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110</v>
      </c>
      <c r="T164" s="12">
        <v>45947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271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>
        <v>45947</v>
      </c>
      <c r="AK164" s="3">
        <v>0</v>
      </c>
      <c r="AL164" s="3">
        <v>45938</v>
      </c>
      <c r="AM164" s="3">
        <v>45945</v>
      </c>
      <c r="AN164" s="3">
        <v>45946</v>
      </c>
      <c r="AO164" s="3">
        <v>45946</v>
      </c>
      <c r="AP164" s="3">
        <v>45942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272</v>
      </c>
      <c r="BD164" s="56">
        <v>445.71285000000012</v>
      </c>
    </row>
    <row r="165" spans="1:56" ht="27.75" customHeight="1" x14ac:dyDescent="0.45">
      <c r="A165" s="3">
        <v>45916</v>
      </c>
      <c r="B165" s="14" t="s">
        <v>597</v>
      </c>
      <c r="C165" s="9" t="s">
        <v>270</v>
      </c>
      <c r="D165" s="13" t="s">
        <v>574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110</v>
      </c>
      <c r="T165" s="12">
        <v>45947</v>
      </c>
      <c r="U165" s="11">
        <v>2500</v>
      </c>
      <c r="V165" s="10">
        <v>0</v>
      </c>
      <c r="W165" s="10">
        <v>2500</v>
      </c>
      <c r="X165" s="10">
        <v>0</v>
      </c>
      <c r="Y165" s="10">
        <v>2625</v>
      </c>
      <c r="Z165" s="9" t="s">
        <v>271</v>
      </c>
      <c r="AA165" s="8">
        <v>2828.9250000000002</v>
      </c>
      <c r="AB165" s="8">
        <v>0</v>
      </c>
      <c r="AC165" s="8">
        <v>2828.9250000000002</v>
      </c>
      <c r="AD165" s="8">
        <v>0</v>
      </c>
      <c r="AE165" s="8">
        <v>0</v>
      </c>
      <c r="AF165" s="8">
        <v>0</v>
      </c>
      <c r="AG165" s="1" t="s">
        <v>116</v>
      </c>
      <c r="AH165" s="1" t="s">
        <v>74</v>
      </c>
      <c r="AI165" s="1">
        <v>2</v>
      </c>
      <c r="AJ165" s="3">
        <v>45947</v>
      </c>
      <c r="AK165" s="3">
        <v>0</v>
      </c>
      <c r="AL165" s="3">
        <v>45938</v>
      </c>
      <c r="AM165" s="3">
        <v>45945</v>
      </c>
      <c r="AN165" s="3">
        <v>45946</v>
      </c>
      <c r="AO165" s="3">
        <v>45946</v>
      </c>
      <c r="AP165" s="3">
        <v>45942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272</v>
      </c>
      <c r="BD165" s="56">
        <v>222.85642500000006</v>
      </c>
    </row>
    <row r="166" spans="1:56" ht="27.75" customHeight="1" x14ac:dyDescent="0.45">
      <c r="A166" s="3">
        <v>45916</v>
      </c>
      <c r="B166" s="14" t="s">
        <v>597</v>
      </c>
      <c r="C166" s="9" t="s">
        <v>270</v>
      </c>
      <c r="D166" s="13">
        <v>935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110</v>
      </c>
      <c r="T166" s="12">
        <v>45947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271</v>
      </c>
      <c r="AA166" s="8">
        <v>10756.900000000001</v>
      </c>
      <c r="AB166" s="8">
        <v>0</v>
      </c>
      <c r="AC166" s="8">
        <v>10756.900000000001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74</v>
      </c>
      <c r="AI166" s="1">
        <v>2</v>
      </c>
      <c r="AJ166" s="3">
        <v>45947</v>
      </c>
      <c r="AK166" s="3">
        <v>0</v>
      </c>
      <c r="AL166" s="3">
        <v>45938</v>
      </c>
      <c r="AM166" s="3">
        <v>45945</v>
      </c>
      <c r="AN166" s="3">
        <v>45946</v>
      </c>
      <c r="AO166" s="3">
        <v>45946</v>
      </c>
      <c r="AP166" s="3">
        <v>45942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272</v>
      </c>
      <c r="BD166" s="56">
        <v>847.40467777777781</v>
      </c>
    </row>
    <row r="167" spans="1:56" ht="27.75" customHeight="1" x14ac:dyDescent="0.45">
      <c r="A167" s="3">
        <v>45916</v>
      </c>
      <c r="B167" s="14" t="s">
        <v>597</v>
      </c>
      <c r="C167" s="9" t="s">
        <v>270</v>
      </c>
      <c r="D167" s="13" t="s">
        <v>587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110</v>
      </c>
      <c r="T167" s="12">
        <v>45947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271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116</v>
      </c>
      <c r="AH167" s="1" t="s">
        <v>74</v>
      </c>
      <c r="AI167" s="1">
        <v>2</v>
      </c>
      <c r="AJ167" s="3">
        <v>45947</v>
      </c>
      <c r="AK167" s="3">
        <v>0</v>
      </c>
      <c r="AL167" s="3">
        <v>45938</v>
      </c>
      <c r="AM167" s="3">
        <v>45945</v>
      </c>
      <c r="AN167" s="3">
        <v>45946</v>
      </c>
      <c r="AO167" s="3">
        <v>45946</v>
      </c>
      <c r="AP167" s="3">
        <v>45942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272</v>
      </c>
      <c r="BD167" s="56">
        <v>423.7023388888889</v>
      </c>
    </row>
    <row r="168" spans="1:56" ht="27.75" customHeight="1" x14ac:dyDescent="0.45">
      <c r="A168" s="3">
        <v>45916</v>
      </c>
      <c r="B168" s="14" t="s">
        <v>597</v>
      </c>
      <c r="C168" s="9" t="s">
        <v>270</v>
      </c>
      <c r="D168" s="13" t="s">
        <v>585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110</v>
      </c>
      <c r="T168" s="12">
        <v>45947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271</v>
      </c>
      <c r="AA168" s="8">
        <v>5378.4500000000007</v>
      </c>
      <c r="AB168" s="8">
        <v>5378.4500000000007</v>
      </c>
      <c r="AC168" s="8">
        <v>0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74</v>
      </c>
      <c r="AI168" s="1">
        <v>2</v>
      </c>
      <c r="AJ168" s="3">
        <v>45947</v>
      </c>
      <c r="AK168" s="3">
        <v>0</v>
      </c>
      <c r="AL168" s="3">
        <v>45938</v>
      </c>
      <c r="AM168" s="3">
        <v>45945</v>
      </c>
      <c r="AN168" s="3">
        <v>45946</v>
      </c>
      <c r="AO168" s="3">
        <v>45946</v>
      </c>
      <c r="AP168" s="3">
        <v>45942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272</v>
      </c>
      <c r="BD168" s="56">
        <v>0</v>
      </c>
    </row>
    <row r="169" spans="1:56" ht="27.75" customHeight="1" x14ac:dyDescent="0.45">
      <c r="A169" s="3">
        <v>45916</v>
      </c>
      <c r="B169" s="14" t="s">
        <v>597</v>
      </c>
      <c r="C169" s="9" t="s">
        <v>270</v>
      </c>
      <c r="D169" s="13" t="s">
        <v>581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110</v>
      </c>
      <c r="T169" s="12">
        <v>45950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271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116</v>
      </c>
      <c r="AH169" s="1" t="s">
        <v>74</v>
      </c>
      <c r="AI169" s="1">
        <v>2</v>
      </c>
      <c r="AJ169" s="3">
        <v>45950</v>
      </c>
      <c r="AK169" s="3">
        <v>0</v>
      </c>
      <c r="AL169" s="3">
        <v>45941</v>
      </c>
      <c r="AM169" s="3">
        <v>45948</v>
      </c>
      <c r="AN169" s="3">
        <v>45949</v>
      </c>
      <c r="AO169" s="3">
        <v>45949</v>
      </c>
      <c r="AP169" s="3">
        <v>45945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272</v>
      </c>
      <c r="BD169" s="56">
        <v>445.71285000000012</v>
      </c>
    </row>
    <row r="170" spans="1:56" ht="27.75" customHeight="1" x14ac:dyDescent="0.45">
      <c r="A170" s="3">
        <v>45916</v>
      </c>
      <c r="B170" s="14" t="s">
        <v>597</v>
      </c>
      <c r="C170" s="9" t="s">
        <v>270</v>
      </c>
      <c r="D170" s="13">
        <v>931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110</v>
      </c>
      <c r="T170" s="12">
        <v>45950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271</v>
      </c>
      <c r="AA170" s="8">
        <v>5657.85</v>
      </c>
      <c r="AB170" s="8">
        <v>0</v>
      </c>
      <c r="AC170" s="8">
        <v>5657.85</v>
      </c>
      <c r="AD170" s="8">
        <v>0</v>
      </c>
      <c r="AE170" s="8">
        <v>0</v>
      </c>
      <c r="AF170" s="8">
        <v>0</v>
      </c>
      <c r="AG170" s="1" t="s">
        <v>116</v>
      </c>
      <c r="AH170" s="1" t="s">
        <v>74</v>
      </c>
      <c r="AI170" s="1">
        <v>2</v>
      </c>
      <c r="AJ170" s="3">
        <v>45950</v>
      </c>
      <c r="AK170" s="3">
        <v>0</v>
      </c>
      <c r="AL170" s="3">
        <v>45941</v>
      </c>
      <c r="AM170" s="3">
        <v>45948</v>
      </c>
      <c r="AN170" s="3">
        <v>45949</v>
      </c>
      <c r="AO170" s="3">
        <v>45949</v>
      </c>
      <c r="AP170" s="3">
        <v>45945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272</v>
      </c>
      <c r="BD170" s="56">
        <v>445.71285000000012</v>
      </c>
    </row>
    <row r="171" spans="1:56" ht="27.75" customHeight="1" x14ac:dyDescent="0.45">
      <c r="A171" s="3">
        <v>45916</v>
      </c>
      <c r="B171" s="14" t="s">
        <v>597</v>
      </c>
      <c r="C171" s="9" t="s">
        <v>270</v>
      </c>
      <c r="D171" s="13" t="s">
        <v>588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110</v>
      </c>
      <c r="T171" s="12">
        <v>45950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271</v>
      </c>
      <c r="AA171" s="8">
        <v>2828.9250000000002</v>
      </c>
      <c r="AB171" s="8">
        <v>0</v>
      </c>
      <c r="AC171" s="8">
        <v>2828.9250000000002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74</v>
      </c>
      <c r="AI171" s="1">
        <v>2</v>
      </c>
      <c r="AJ171" s="3">
        <v>45950</v>
      </c>
      <c r="AK171" s="3">
        <v>0</v>
      </c>
      <c r="AL171" s="3">
        <v>45941</v>
      </c>
      <c r="AM171" s="3">
        <v>45948</v>
      </c>
      <c r="AN171" s="3">
        <v>45949</v>
      </c>
      <c r="AO171" s="3">
        <v>45949</v>
      </c>
      <c r="AP171" s="3">
        <v>45945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272</v>
      </c>
      <c r="BD171" s="56">
        <v>222.85642500000006</v>
      </c>
    </row>
    <row r="172" spans="1:56" ht="27.75" customHeight="1" x14ac:dyDescent="0.45">
      <c r="A172" s="3">
        <v>45916</v>
      </c>
      <c r="B172" s="14" t="s">
        <v>597</v>
      </c>
      <c r="C172" s="9" t="s">
        <v>270</v>
      </c>
      <c r="D172" s="13">
        <v>932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110</v>
      </c>
      <c r="T172" s="12">
        <v>45950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271</v>
      </c>
      <c r="AA172" s="8">
        <v>2759.0749999999998</v>
      </c>
      <c r="AB172" s="8">
        <v>0</v>
      </c>
      <c r="AC172" s="8">
        <v>2759.0749999999998</v>
      </c>
      <c r="AD172" s="8">
        <v>0</v>
      </c>
      <c r="AE172" s="8">
        <v>0</v>
      </c>
      <c r="AF172" s="8">
        <v>0</v>
      </c>
      <c r="AG172" s="1" t="s">
        <v>116</v>
      </c>
      <c r="AH172" s="1" t="s">
        <v>74</v>
      </c>
      <c r="AI172" s="1">
        <v>2</v>
      </c>
      <c r="AJ172" s="3">
        <v>45950</v>
      </c>
      <c r="AK172" s="3">
        <v>0</v>
      </c>
      <c r="AL172" s="3">
        <v>45941</v>
      </c>
      <c r="AM172" s="3">
        <v>45948</v>
      </c>
      <c r="AN172" s="3">
        <v>45949</v>
      </c>
      <c r="AO172" s="3">
        <v>45949</v>
      </c>
      <c r="AP172" s="3">
        <v>45945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272</v>
      </c>
      <c r="BD172" s="56">
        <v>217.3537972222222</v>
      </c>
    </row>
    <row r="173" spans="1:56" ht="27.75" customHeight="1" x14ac:dyDescent="0.45">
      <c r="A173" s="3">
        <v>45916</v>
      </c>
      <c r="B173" s="14" t="s">
        <v>597</v>
      </c>
      <c r="C173" s="9" t="s">
        <v>270</v>
      </c>
      <c r="D173" s="13" t="s">
        <v>581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110</v>
      </c>
      <c r="T173" s="12">
        <v>45951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271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74</v>
      </c>
      <c r="AI173" s="1">
        <v>2</v>
      </c>
      <c r="AJ173" s="3">
        <v>45951</v>
      </c>
      <c r="AK173" s="3">
        <v>0</v>
      </c>
      <c r="AL173" s="3">
        <v>45942</v>
      </c>
      <c r="AM173" s="3">
        <v>45949</v>
      </c>
      <c r="AN173" s="3">
        <v>45950</v>
      </c>
      <c r="AO173" s="3">
        <v>45950</v>
      </c>
      <c r="AP173" s="3">
        <v>45946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272</v>
      </c>
      <c r="BD173" s="56">
        <v>445.71285000000012</v>
      </c>
    </row>
    <row r="174" spans="1:56" ht="27.75" customHeight="1" x14ac:dyDescent="0.45">
      <c r="A174" s="3">
        <v>45916</v>
      </c>
      <c r="B174" s="14" t="s">
        <v>597</v>
      </c>
      <c r="C174" s="9" t="s">
        <v>270</v>
      </c>
      <c r="D174" s="13" t="s">
        <v>582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110</v>
      </c>
      <c r="T174" s="12">
        <v>45951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271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74</v>
      </c>
      <c r="AI174" s="1">
        <v>2</v>
      </c>
      <c r="AJ174" s="3">
        <v>45951</v>
      </c>
      <c r="AK174" s="3">
        <v>0</v>
      </c>
      <c r="AL174" s="3">
        <v>45942</v>
      </c>
      <c r="AM174" s="3">
        <v>45949</v>
      </c>
      <c r="AN174" s="3">
        <v>45950</v>
      </c>
      <c r="AO174" s="3">
        <v>45950</v>
      </c>
      <c r="AP174" s="3">
        <v>45946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272</v>
      </c>
      <c r="BD174" s="56">
        <v>445.71285000000012</v>
      </c>
    </row>
    <row r="175" spans="1:56" ht="27.75" customHeight="1" x14ac:dyDescent="0.45">
      <c r="A175" s="3">
        <v>45916</v>
      </c>
      <c r="B175" s="14" t="s">
        <v>597</v>
      </c>
      <c r="C175" s="9" t="s">
        <v>270</v>
      </c>
      <c r="D175" s="13" t="s">
        <v>589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110</v>
      </c>
      <c r="T175" s="12">
        <v>45951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271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116</v>
      </c>
      <c r="AH175" s="1" t="s">
        <v>74</v>
      </c>
      <c r="AI175" s="1">
        <v>2</v>
      </c>
      <c r="AJ175" s="3">
        <v>45951</v>
      </c>
      <c r="AK175" s="3">
        <v>0</v>
      </c>
      <c r="AL175" s="3">
        <v>45942</v>
      </c>
      <c r="AM175" s="3">
        <v>45949</v>
      </c>
      <c r="AN175" s="3">
        <v>45950</v>
      </c>
      <c r="AO175" s="3">
        <v>45950</v>
      </c>
      <c r="AP175" s="3">
        <v>45946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272</v>
      </c>
      <c r="BD175" s="56">
        <v>222.85642500000006</v>
      </c>
    </row>
    <row r="176" spans="1:56" ht="27.75" customHeight="1" x14ac:dyDescent="0.45">
      <c r="A176" s="3">
        <v>45916</v>
      </c>
      <c r="B176" s="14" t="s">
        <v>597</v>
      </c>
      <c r="C176" s="9" t="s">
        <v>270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91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110</v>
      </c>
      <c r="T176" s="12">
        <v>45951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271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116</v>
      </c>
      <c r="AH176" s="1" t="s">
        <v>74</v>
      </c>
      <c r="AI176" s="1">
        <v>2</v>
      </c>
      <c r="AJ176" s="3">
        <v>45951</v>
      </c>
      <c r="AK176" s="3">
        <v>0</v>
      </c>
      <c r="AL176" s="3">
        <v>45942</v>
      </c>
      <c r="AM176" s="3">
        <v>45949</v>
      </c>
      <c r="AN176" s="3">
        <v>45950</v>
      </c>
      <c r="AO176" s="3">
        <v>45950</v>
      </c>
      <c r="AP176" s="3">
        <v>45946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272</v>
      </c>
      <c r="BD176" s="56">
        <v>423.7023388888889</v>
      </c>
    </row>
    <row r="177" spans="1:56" ht="27.75" customHeight="1" x14ac:dyDescent="0.45">
      <c r="A177" s="3">
        <v>45916</v>
      </c>
      <c r="B177" s="14" t="s">
        <v>597</v>
      </c>
      <c r="C177" s="9" t="s">
        <v>270</v>
      </c>
      <c r="D177" s="13" t="s">
        <v>587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110</v>
      </c>
      <c r="T177" s="12">
        <v>45951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271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116</v>
      </c>
      <c r="AH177" s="1" t="s">
        <v>74</v>
      </c>
      <c r="AI177" s="1">
        <v>2</v>
      </c>
      <c r="AJ177" s="3">
        <v>45951</v>
      </c>
      <c r="AK177" s="3">
        <v>0</v>
      </c>
      <c r="AL177" s="3">
        <v>45942</v>
      </c>
      <c r="AM177" s="3">
        <v>45949</v>
      </c>
      <c r="AN177" s="3">
        <v>45950</v>
      </c>
      <c r="AO177" s="3">
        <v>45950</v>
      </c>
      <c r="AP177" s="3">
        <v>45946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272</v>
      </c>
      <c r="BD177" s="56">
        <v>423.7023388888889</v>
      </c>
    </row>
    <row r="178" spans="1:56" ht="27.75" customHeight="1" x14ac:dyDescent="0.45">
      <c r="A178" s="3">
        <v>45916</v>
      </c>
      <c r="B178" s="14" t="s">
        <v>597</v>
      </c>
      <c r="C178" s="9" t="s">
        <v>270</v>
      </c>
      <c r="D178" s="13" t="s">
        <v>585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110</v>
      </c>
      <c r="T178" s="12">
        <v>45951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271</v>
      </c>
      <c r="AA178" s="8">
        <v>10756.900000000001</v>
      </c>
      <c r="AB178" s="8">
        <v>10756.900000000001</v>
      </c>
      <c r="AC178" s="8">
        <v>0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74</v>
      </c>
      <c r="AI178" s="1">
        <v>2</v>
      </c>
      <c r="AJ178" s="3">
        <v>45951</v>
      </c>
      <c r="AK178" s="3">
        <v>0</v>
      </c>
      <c r="AL178" s="3">
        <v>45942</v>
      </c>
      <c r="AM178" s="3">
        <v>45949</v>
      </c>
      <c r="AN178" s="3">
        <v>45950</v>
      </c>
      <c r="AO178" s="3">
        <v>45950</v>
      </c>
      <c r="AP178" s="3">
        <v>45946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272</v>
      </c>
      <c r="BD178" s="56">
        <v>0</v>
      </c>
    </row>
    <row r="179" spans="1:56" ht="27.75" customHeight="1" x14ac:dyDescent="0.45">
      <c r="A179" s="3">
        <v>45916</v>
      </c>
      <c r="B179" s="14" t="s">
        <v>597</v>
      </c>
      <c r="C179" s="9" t="s">
        <v>270</v>
      </c>
      <c r="D179" s="13" t="s">
        <v>581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110</v>
      </c>
      <c r="T179" s="12">
        <v>45952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271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74</v>
      </c>
      <c r="AI179" s="1">
        <v>2</v>
      </c>
      <c r="AJ179" s="3">
        <v>45952</v>
      </c>
      <c r="AK179" s="3">
        <v>0</v>
      </c>
      <c r="AL179" s="3">
        <v>45943</v>
      </c>
      <c r="AM179" s="3">
        <v>45950</v>
      </c>
      <c r="AN179" s="3">
        <v>45951</v>
      </c>
      <c r="AO179" s="3">
        <v>45951</v>
      </c>
      <c r="AP179" s="3">
        <v>45947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272</v>
      </c>
      <c r="BD179" s="56">
        <v>445.71285000000012</v>
      </c>
    </row>
    <row r="180" spans="1:56" ht="27.75" customHeight="1" x14ac:dyDescent="0.45">
      <c r="A180" s="3">
        <v>45916</v>
      </c>
      <c r="B180" s="14" t="s">
        <v>597</v>
      </c>
      <c r="C180" s="9" t="s">
        <v>270</v>
      </c>
      <c r="D180" s="13">
        <v>21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110</v>
      </c>
      <c r="T180" s="12">
        <v>45952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271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74</v>
      </c>
      <c r="AI180" s="1">
        <v>2</v>
      </c>
      <c r="AJ180" s="3">
        <v>45952</v>
      </c>
      <c r="AK180" s="3">
        <v>0</v>
      </c>
      <c r="AL180" s="3">
        <v>45943</v>
      </c>
      <c r="AM180" s="3">
        <v>45950</v>
      </c>
      <c r="AN180" s="3">
        <v>45951</v>
      </c>
      <c r="AO180" s="3">
        <v>45951</v>
      </c>
      <c r="AP180" s="3">
        <v>45947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272</v>
      </c>
      <c r="BD180" s="56">
        <v>222.85642500000006</v>
      </c>
    </row>
    <row r="181" spans="1:56" ht="27.75" customHeight="1" x14ac:dyDescent="0.45">
      <c r="A181" s="3">
        <v>45916</v>
      </c>
      <c r="B181" s="14" t="s">
        <v>597</v>
      </c>
      <c r="C181" s="9" t="s">
        <v>270</v>
      </c>
      <c r="D181" s="13" t="s">
        <v>574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110</v>
      </c>
      <c r="T181" s="12">
        <v>45952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271</v>
      </c>
      <c r="AA181" s="8">
        <v>2828.9250000000002</v>
      </c>
      <c r="AB181" s="8">
        <v>0</v>
      </c>
      <c r="AC181" s="8">
        <v>2828.9250000000002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74</v>
      </c>
      <c r="AI181" s="1">
        <v>2</v>
      </c>
      <c r="AJ181" s="3">
        <v>45952</v>
      </c>
      <c r="AK181" s="3">
        <v>0</v>
      </c>
      <c r="AL181" s="3">
        <v>45943</v>
      </c>
      <c r="AM181" s="3">
        <v>45950</v>
      </c>
      <c r="AN181" s="3">
        <v>45951</v>
      </c>
      <c r="AO181" s="3">
        <v>45951</v>
      </c>
      <c r="AP181" s="3">
        <v>45947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272</v>
      </c>
      <c r="BD181" s="56">
        <v>222.85642500000006</v>
      </c>
    </row>
    <row r="182" spans="1:56" ht="27.75" customHeight="1" x14ac:dyDescent="0.45">
      <c r="A182" s="3">
        <v>45916</v>
      </c>
      <c r="B182" s="14" t="s">
        <v>597</v>
      </c>
      <c r="C182" s="9" t="s">
        <v>270</v>
      </c>
      <c r="D182" s="13" t="s">
        <v>584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110</v>
      </c>
      <c r="T182" s="12">
        <v>45952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271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0</v>
      </c>
      <c r="AF182" s="8">
        <v>0</v>
      </c>
      <c r="AG182" s="1" t="s">
        <v>116</v>
      </c>
      <c r="AH182" s="1" t="s">
        <v>74</v>
      </c>
      <c r="AI182" s="1">
        <v>2</v>
      </c>
      <c r="AJ182" s="3">
        <v>45952</v>
      </c>
      <c r="AK182" s="3">
        <v>0</v>
      </c>
      <c r="AL182" s="3">
        <v>45943</v>
      </c>
      <c r="AM182" s="3">
        <v>45950</v>
      </c>
      <c r="AN182" s="3">
        <v>45951</v>
      </c>
      <c r="AO182" s="3">
        <v>45951</v>
      </c>
      <c r="AP182" s="3">
        <v>45947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272</v>
      </c>
      <c r="BD182" s="56">
        <v>222.85642500000006</v>
      </c>
    </row>
    <row r="183" spans="1:56" ht="27.75" customHeight="1" x14ac:dyDescent="0.45">
      <c r="A183" s="3">
        <v>45916</v>
      </c>
      <c r="B183" s="14" t="s">
        <v>597</v>
      </c>
      <c r="C183" s="9" t="s">
        <v>270</v>
      </c>
      <c r="D183" s="13" t="s">
        <v>590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110</v>
      </c>
      <c r="T183" s="12">
        <v>45954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271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0</v>
      </c>
      <c r="AF183" s="8">
        <v>0</v>
      </c>
      <c r="AG183" s="1" t="s">
        <v>116</v>
      </c>
      <c r="AH183" s="1" t="s">
        <v>74</v>
      </c>
      <c r="AI183" s="1">
        <v>2</v>
      </c>
      <c r="AJ183" s="3">
        <v>45954</v>
      </c>
      <c r="AK183" s="3">
        <v>0</v>
      </c>
      <c r="AL183" s="3">
        <v>45945</v>
      </c>
      <c r="AM183" s="3">
        <v>45952</v>
      </c>
      <c r="AN183" s="3">
        <v>45953</v>
      </c>
      <c r="AO183" s="3">
        <v>45953</v>
      </c>
      <c r="AP183" s="3">
        <v>45949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272</v>
      </c>
      <c r="BD183" s="56">
        <v>434.7075944444444</v>
      </c>
    </row>
    <row r="184" spans="1:56" ht="27.75" customHeight="1" x14ac:dyDescent="0.45">
      <c r="A184" s="3">
        <v>45916</v>
      </c>
      <c r="B184" s="14" t="s">
        <v>597</v>
      </c>
      <c r="C184" s="9" t="s">
        <v>270</v>
      </c>
      <c r="D184" s="13" t="s">
        <v>581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110</v>
      </c>
      <c r="T184" s="12">
        <v>45954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271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116</v>
      </c>
      <c r="AH184" s="1" t="s">
        <v>74</v>
      </c>
      <c r="AI184" s="1">
        <v>2</v>
      </c>
      <c r="AJ184" s="3">
        <v>45954</v>
      </c>
      <c r="AK184" s="3">
        <v>0</v>
      </c>
      <c r="AL184" s="3">
        <v>45945</v>
      </c>
      <c r="AM184" s="3">
        <v>45952</v>
      </c>
      <c r="AN184" s="3">
        <v>45953</v>
      </c>
      <c r="AO184" s="3">
        <v>45953</v>
      </c>
      <c r="AP184" s="3">
        <v>45949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272</v>
      </c>
      <c r="BD184" s="56">
        <v>445.71285000000012</v>
      </c>
    </row>
    <row r="185" spans="1:56" ht="27.75" customHeight="1" x14ac:dyDescent="0.45">
      <c r="A185" s="3">
        <v>45916</v>
      </c>
      <c r="B185" s="14" t="s">
        <v>597</v>
      </c>
      <c r="C185" s="9" t="s">
        <v>270</v>
      </c>
      <c r="D185" s="13" t="s">
        <v>582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110</v>
      </c>
      <c r="T185" s="12">
        <v>45954</v>
      </c>
      <c r="U185" s="11">
        <v>7500</v>
      </c>
      <c r="V185" s="10">
        <v>0</v>
      </c>
      <c r="W185" s="10">
        <v>7500</v>
      </c>
      <c r="X185" s="10">
        <v>0</v>
      </c>
      <c r="Y185" s="10">
        <v>7875</v>
      </c>
      <c r="Z185" s="9" t="s">
        <v>271</v>
      </c>
      <c r="AA185" s="8">
        <v>8486.7750000000015</v>
      </c>
      <c r="AB185" s="8">
        <v>0</v>
      </c>
      <c r="AC185" s="8">
        <v>8486.7750000000015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74</v>
      </c>
      <c r="AI185" s="1">
        <v>2</v>
      </c>
      <c r="AJ185" s="3">
        <v>45954</v>
      </c>
      <c r="AK185" s="3">
        <v>0</v>
      </c>
      <c r="AL185" s="3">
        <v>45945</v>
      </c>
      <c r="AM185" s="3">
        <v>45952</v>
      </c>
      <c r="AN185" s="3">
        <v>45953</v>
      </c>
      <c r="AO185" s="3">
        <v>45953</v>
      </c>
      <c r="AP185" s="3">
        <v>45949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272</v>
      </c>
      <c r="BD185" s="56">
        <v>668.56927500000018</v>
      </c>
    </row>
    <row r="186" spans="1:56" ht="27.75" customHeight="1" x14ac:dyDescent="0.45">
      <c r="A186" s="3">
        <v>45916</v>
      </c>
      <c r="B186" s="14" t="s">
        <v>597</v>
      </c>
      <c r="C186" s="9" t="s">
        <v>270</v>
      </c>
      <c r="D186" s="13" t="s">
        <v>591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110</v>
      </c>
      <c r="T186" s="12">
        <v>45954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271</v>
      </c>
      <c r="AA186" s="8">
        <v>2828.9250000000002</v>
      </c>
      <c r="AB186" s="8">
        <v>0</v>
      </c>
      <c r="AC186" s="8">
        <v>2828.9250000000002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74</v>
      </c>
      <c r="AI186" s="1">
        <v>2</v>
      </c>
      <c r="AJ186" s="3">
        <v>45954</v>
      </c>
      <c r="AK186" s="3">
        <v>0</v>
      </c>
      <c r="AL186" s="3">
        <v>45945</v>
      </c>
      <c r="AM186" s="3">
        <v>45952</v>
      </c>
      <c r="AN186" s="3">
        <v>45953</v>
      </c>
      <c r="AO186" s="3">
        <v>45953</v>
      </c>
      <c r="AP186" s="3">
        <v>45949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272</v>
      </c>
      <c r="BD186" s="56">
        <v>222.85642500000006</v>
      </c>
    </row>
    <row r="187" spans="1:56" ht="27.75" customHeight="1" x14ac:dyDescent="0.45">
      <c r="A187" s="3">
        <v>45916</v>
      </c>
      <c r="B187" s="14" t="s">
        <v>597</v>
      </c>
      <c r="C187" s="9" t="s">
        <v>270</v>
      </c>
      <c r="D187" s="13">
        <v>935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110</v>
      </c>
      <c r="T187" s="12">
        <v>45954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271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116</v>
      </c>
      <c r="AH187" s="1" t="s">
        <v>74</v>
      </c>
      <c r="AI187" s="1">
        <v>2</v>
      </c>
      <c r="AJ187" s="3">
        <v>45954</v>
      </c>
      <c r="AK187" s="3">
        <v>0</v>
      </c>
      <c r="AL187" s="3">
        <v>45945</v>
      </c>
      <c r="AM187" s="3">
        <v>45952</v>
      </c>
      <c r="AN187" s="3">
        <v>45953</v>
      </c>
      <c r="AO187" s="3">
        <v>45953</v>
      </c>
      <c r="AP187" s="3">
        <v>45949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272</v>
      </c>
      <c r="BD187" s="56">
        <v>423.7023388888889</v>
      </c>
    </row>
    <row r="188" spans="1:56" ht="27.75" customHeight="1" x14ac:dyDescent="0.45">
      <c r="A188" s="3">
        <v>45916</v>
      </c>
      <c r="B188" s="14" t="s">
        <v>597</v>
      </c>
      <c r="C188" s="9" t="s">
        <v>270</v>
      </c>
      <c r="D188" s="13" t="s">
        <v>585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110</v>
      </c>
      <c r="T188" s="12">
        <v>45954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271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116</v>
      </c>
      <c r="AH188" s="1" t="s">
        <v>74</v>
      </c>
      <c r="AI188" s="1">
        <v>2</v>
      </c>
      <c r="AJ188" s="3">
        <v>45954</v>
      </c>
      <c r="AK188" s="3">
        <v>0</v>
      </c>
      <c r="AL188" s="3">
        <v>45945</v>
      </c>
      <c r="AM188" s="3">
        <v>45952</v>
      </c>
      <c r="AN188" s="3">
        <v>45953</v>
      </c>
      <c r="AO188" s="3">
        <v>45953</v>
      </c>
      <c r="AP188" s="3">
        <v>45949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272</v>
      </c>
      <c r="BD188" s="56">
        <v>423.7023388888889</v>
      </c>
    </row>
    <row r="189" spans="1:56" ht="27.75" customHeight="1" x14ac:dyDescent="0.45">
      <c r="A189" s="3">
        <v>45916</v>
      </c>
      <c r="B189" s="14" t="s">
        <v>597</v>
      </c>
      <c r="C189" s="9" t="s">
        <v>270</v>
      </c>
      <c r="D189" s="13" t="s">
        <v>581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110</v>
      </c>
      <c r="T189" s="12">
        <v>45957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271</v>
      </c>
      <c r="AA189" s="8">
        <v>5657.85</v>
      </c>
      <c r="AB189" s="8">
        <v>0</v>
      </c>
      <c r="AC189" s="8">
        <v>5657.85</v>
      </c>
      <c r="AD189" s="8">
        <v>0</v>
      </c>
      <c r="AE189" s="8">
        <v>0</v>
      </c>
      <c r="AF189" s="8">
        <v>0</v>
      </c>
      <c r="AG189" s="1" t="s">
        <v>116</v>
      </c>
      <c r="AH189" s="1" t="s">
        <v>74</v>
      </c>
      <c r="AI189" s="1">
        <v>2</v>
      </c>
      <c r="AJ189" s="3">
        <v>45957</v>
      </c>
      <c r="AK189" s="3">
        <v>0</v>
      </c>
      <c r="AL189" s="3">
        <v>45948</v>
      </c>
      <c r="AM189" s="3">
        <v>45955</v>
      </c>
      <c r="AN189" s="3">
        <v>45956</v>
      </c>
      <c r="AO189" s="3">
        <v>45956</v>
      </c>
      <c r="AP189" s="3">
        <v>45952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272</v>
      </c>
      <c r="BD189" s="56">
        <v>445.71285000000012</v>
      </c>
    </row>
    <row r="190" spans="1:56" ht="27.75" customHeight="1" x14ac:dyDescent="0.45">
      <c r="A190" s="3">
        <v>45916</v>
      </c>
      <c r="B190" s="14" t="s">
        <v>597</v>
      </c>
      <c r="C190" s="9" t="s">
        <v>270</v>
      </c>
      <c r="D190" s="13">
        <v>935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110</v>
      </c>
      <c r="T190" s="12">
        <v>45957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271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>
        <v>0</v>
      </c>
      <c r="AG190" s="1" t="s">
        <v>116</v>
      </c>
      <c r="AH190" s="1" t="s">
        <v>74</v>
      </c>
      <c r="AI190" s="1">
        <v>2</v>
      </c>
      <c r="AJ190" s="3">
        <v>45957</v>
      </c>
      <c r="AK190" s="3">
        <v>0</v>
      </c>
      <c r="AL190" s="3">
        <v>45948</v>
      </c>
      <c r="AM190" s="3">
        <v>45955</v>
      </c>
      <c r="AN190" s="3">
        <v>45956</v>
      </c>
      <c r="AO190" s="3">
        <v>45956</v>
      </c>
      <c r="AP190" s="3">
        <v>45952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272</v>
      </c>
      <c r="BD190" s="56">
        <v>423.7023388888889</v>
      </c>
    </row>
    <row r="191" spans="1:56" ht="27.75" customHeight="1" x14ac:dyDescent="0.45">
      <c r="A191" s="3">
        <v>45916</v>
      </c>
      <c r="B191" s="14" t="s">
        <v>597</v>
      </c>
      <c r="C191" s="9" t="s">
        <v>270</v>
      </c>
      <c r="D191" s="13" t="s">
        <v>587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110</v>
      </c>
      <c r="T191" s="12">
        <v>45957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271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116</v>
      </c>
      <c r="AH191" s="1" t="s">
        <v>74</v>
      </c>
      <c r="AI191" s="1">
        <v>2</v>
      </c>
      <c r="AJ191" s="3">
        <v>45957</v>
      </c>
      <c r="AK191" s="3">
        <v>0</v>
      </c>
      <c r="AL191" s="3">
        <v>45948</v>
      </c>
      <c r="AM191" s="3">
        <v>45955</v>
      </c>
      <c r="AN191" s="3">
        <v>45956</v>
      </c>
      <c r="AO191" s="3">
        <v>45956</v>
      </c>
      <c r="AP191" s="3">
        <v>45952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272</v>
      </c>
      <c r="BD191" s="56">
        <v>423.7023388888889</v>
      </c>
    </row>
    <row r="192" spans="1:56" ht="27.75" customHeight="1" x14ac:dyDescent="0.45">
      <c r="A192" s="3">
        <v>45916</v>
      </c>
      <c r="B192" s="14" t="s">
        <v>597</v>
      </c>
      <c r="C192" s="9" t="s">
        <v>270</v>
      </c>
      <c r="D192" s="13" t="s">
        <v>585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110</v>
      </c>
      <c r="T192" s="12">
        <v>45957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271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116</v>
      </c>
      <c r="AH192" s="1" t="s">
        <v>74</v>
      </c>
      <c r="AI192" s="1">
        <v>2</v>
      </c>
      <c r="AJ192" s="3">
        <v>45957</v>
      </c>
      <c r="AK192" s="3">
        <v>0</v>
      </c>
      <c r="AL192" s="3">
        <v>45948</v>
      </c>
      <c r="AM192" s="3">
        <v>45955</v>
      </c>
      <c r="AN192" s="3">
        <v>45956</v>
      </c>
      <c r="AO192" s="3">
        <v>45956</v>
      </c>
      <c r="AP192" s="3">
        <v>45952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272</v>
      </c>
      <c r="BD192" s="56">
        <v>423.7023388888889</v>
      </c>
    </row>
    <row r="193" spans="1:56" ht="27.75" customHeight="1" x14ac:dyDescent="0.45">
      <c r="A193" s="3">
        <v>45916</v>
      </c>
      <c r="B193" s="14" t="s">
        <v>597</v>
      </c>
      <c r="C193" s="9" t="s">
        <v>270</v>
      </c>
      <c r="D193" s="13" t="s">
        <v>573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110</v>
      </c>
      <c r="T193" s="12">
        <v>45958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271</v>
      </c>
      <c r="AA193" s="8">
        <v>2828.9250000000002</v>
      </c>
      <c r="AB193" s="8">
        <v>2828.9250000000002</v>
      </c>
      <c r="AC193" s="8">
        <v>0</v>
      </c>
      <c r="AD193" s="8">
        <v>0</v>
      </c>
      <c r="AE193" s="8">
        <v>0</v>
      </c>
      <c r="AF193" s="8">
        <v>0</v>
      </c>
      <c r="AG193" s="1" t="s">
        <v>116</v>
      </c>
      <c r="AH193" s="1" t="s">
        <v>74</v>
      </c>
      <c r="AI193" s="1">
        <v>2</v>
      </c>
      <c r="AJ193" s="3">
        <v>45958</v>
      </c>
      <c r="AK193" s="3">
        <v>0</v>
      </c>
      <c r="AL193" s="3">
        <v>45949</v>
      </c>
      <c r="AM193" s="3">
        <v>45956</v>
      </c>
      <c r="AN193" s="3">
        <v>45957</v>
      </c>
      <c r="AO193" s="3">
        <v>45957</v>
      </c>
      <c r="AP193" s="3">
        <v>45953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272</v>
      </c>
      <c r="BD193" s="56">
        <v>0</v>
      </c>
    </row>
    <row r="194" spans="1:56" ht="27.75" customHeight="1" x14ac:dyDescent="0.45">
      <c r="A194" s="3">
        <v>45916</v>
      </c>
      <c r="B194" s="14" t="s">
        <v>597</v>
      </c>
      <c r="C194" s="9" t="s">
        <v>270</v>
      </c>
      <c r="D194" s="13" t="s">
        <v>582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110</v>
      </c>
      <c r="T194" s="12">
        <v>45958</v>
      </c>
      <c r="U194" s="11">
        <v>7500</v>
      </c>
      <c r="V194" s="10">
        <v>0</v>
      </c>
      <c r="W194" s="10">
        <v>7500</v>
      </c>
      <c r="X194" s="10">
        <v>0</v>
      </c>
      <c r="Y194" s="10">
        <v>7875</v>
      </c>
      <c r="Z194" s="9" t="s">
        <v>271</v>
      </c>
      <c r="AA194" s="8">
        <v>8486.7750000000015</v>
      </c>
      <c r="AB194" s="8">
        <v>0</v>
      </c>
      <c r="AC194" s="8">
        <v>8486.7750000000015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45958</v>
      </c>
      <c r="AK194" s="3">
        <v>0</v>
      </c>
      <c r="AL194" s="3">
        <v>45949</v>
      </c>
      <c r="AM194" s="3">
        <v>45956</v>
      </c>
      <c r="AN194" s="3">
        <v>45957</v>
      </c>
      <c r="AO194" s="3">
        <v>45957</v>
      </c>
      <c r="AP194" s="3">
        <v>45953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272</v>
      </c>
      <c r="BD194" s="56">
        <v>668.56927500000018</v>
      </c>
    </row>
    <row r="195" spans="1:56" ht="27.75" customHeight="1" x14ac:dyDescent="0.45">
      <c r="A195" s="3">
        <v>45916</v>
      </c>
      <c r="B195" s="14" t="s">
        <v>597</v>
      </c>
      <c r="C195" s="9" t="s">
        <v>270</v>
      </c>
      <c r="D195" s="13">
        <v>21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110</v>
      </c>
      <c r="T195" s="12">
        <v>45958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271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45958</v>
      </c>
      <c r="AK195" s="3">
        <v>0</v>
      </c>
      <c r="AL195" s="3">
        <v>45949</v>
      </c>
      <c r="AM195" s="3">
        <v>45956</v>
      </c>
      <c r="AN195" s="3">
        <v>45957</v>
      </c>
      <c r="AO195" s="3">
        <v>45957</v>
      </c>
      <c r="AP195" s="3">
        <v>45953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272</v>
      </c>
      <c r="BD195" s="56">
        <v>222.85642500000006</v>
      </c>
    </row>
    <row r="196" spans="1:56" ht="27.75" customHeight="1" x14ac:dyDescent="0.45">
      <c r="A196" s="3">
        <v>45916</v>
      </c>
      <c r="B196" s="14" t="s">
        <v>597</v>
      </c>
      <c r="C196" s="9" t="s">
        <v>270</v>
      </c>
      <c r="D196" s="13">
        <v>932</v>
      </c>
      <c r="E196" s="9">
        <v>20</v>
      </c>
      <c r="F196" s="9">
        <v>38</v>
      </c>
      <c r="G196" s="9" t="s">
        <v>60</v>
      </c>
      <c r="H196" s="9">
        <v>0</v>
      </c>
      <c r="I196" s="9">
        <v>82</v>
      </c>
      <c r="J196" s="9" t="s">
        <v>78</v>
      </c>
      <c r="K196" s="9">
        <v>0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110</v>
      </c>
      <c r="T196" s="12">
        <v>45958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271</v>
      </c>
      <c r="AA196" s="8">
        <v>5518.15</v>
      </c>
      <c r="AB196" s="8">
        <v>0</v>
      </c>
      <c r="AC196" s="8">
        <v>5518.15</v>
      </c>
      <c r="AD196" s="8">
        <v>0</v>
      </c>
      <c r="AE196" s="8">
        <v>0</v>
      </c>
      <c r="AF196" s="8">
        <v>0</v>
      </c>
      <c r="AG196" s="1" t="s">
        <v>116</v>
      </c>
      <c r="AH196" s="1" t="s">
        <v>74</v>
      </c>
      <c r="AI196" s="1">
        <v>2</v>
      </c>
      <c r="AJ196" s="3">
        <v>45958</v>
      </c>
      <c r="AK196" s="3">
        <v>0</v>
      </c>
      <c r="AL196" s="3">
        <v>45949</v>
      </c>
      <c r="AM196" s="3">
        <v>45956</v>
      </c>
      <c r="AN196" s="3">
        <v>45957</v>
      </c>
      <c r="AO196" s="3">
        <v>45957</v>
      </c>
      <c r="AP196" s="3">
        <v>45953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272</v>
      </c>
      <c r="BD196" s="56">
        <v>434.7075944444444</v>
      </c>
    </row>
    <row r="197" spans="1:56" ht="27.75" customHeight="1" x14ac:dyDescent="0.45">
      <c r="A197" s="3">
        <v>45916</v>
      </c>
      <c r="B197" s="14" t="s">
        <v>597</v>
      </c>
      <c r="C197" s="9" t="s">
        <v>270</v>
      </c>
      <c r="D197" s="13">
        <v>959</v>
      </c>
      <c r="E197" s="9">
        <v>20</v>
      </c>
      <c r="F197" s="9">
        <v>38</v>
      </c>
      <c r="G197" s="9" t="s">
        <v>60</v>
      </c>
      <c r="H197" s="9">
        <v>0</v>
      </c>
      <c r="I197" s="9">
        <v>82</v>
      </c>
      <c r="J197" s="9" t="s">
        <v>78</v>
      </c>
      <c r="K197" s="9">
        <v>0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110</v>
      </c>
      <c r="T197" s="12">
        <v>45958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271</v>
      </c>
      <c r="AA197" s="8">
        <v>5518.15</v>
      </c>
      <c r="AB197" s="8">
        <v>0</v>
      </c>
      <c r="AC197" s="8">
        <v>5518.15</v>
      </c>
      <c r="AD197" s="8">
        <v>0</v>
      </c>
      <c r="AE197" s="8">
        <v>0</v>
      </c>
      <c r="AF197" s="8">
        <v>0</v>
      </c>
      <c r="AG197" s="1" t="s">
        <v>116</v>
      </c>
      <c r="AH197" s="1" t="s">
        <v>74</v>
      </c>
      <c r="AI197" s="1">
        <v>2</v>
      </c>
      <c r="AJ197" s="3">
        <v>45958</v>
      </c>
      <c r="AK197" s="3">
        <v>0</v>
      </c>
      <c r="AL197" s="3">
        <v>45949</v>
      </c>
      <c r="AM197" s="3">
        <v>45956</v>
      </c>
      <c r="AN197" s="3">
        <v>45957</v>
      </c>
      <c r="AO197" s="3">
        <v>45957</v>
      </c>
      <c r="AP197" s="3">
        <v>45953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272</v>
      </c>
      <c r="BD197" s="56">
        <v>434.7075944444444</v>
      </c>
    </row>
    <row r="198" spans="1:56" ht="27.75" customHeight="1" x14ac:dyDescent="0.45">
      <c r="A198" s="3">
        <v>45916</v>
      </c>
      <c r="B198" s="14" t="s">
        <v>597</v>
      </c>
      <c r="C198" s="9" t="s">
        <v>270</v>
      </c>
      <c r="D198" s="13" t="s">
        <v>592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110</v>
      </c>
      <c r="T198" s="12">
        <v>45959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271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116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272</v>
      </c>
      <c r="BD198" s="56">
        <v>445.71285000000012</v>
      </c>
    </row>
    <row r="199" spans="1:56" ht="27.75" customHeight="1" x14ac:dyDescent="0.45">
      <c r="A199" s="3">
        <v>45916</v>
      </c>
      <c r="B199" s="14" t="s">
        <v>597</v>
      </c>
      <c r="C199" s="9" t="s">
        <v>270</v>
      </c>
      <c r="D199" s="13" t="s">
        <v>581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110</v>
      </c>
      <c r="T199" s="12">
        <v>45959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271</v>
      </c>
      <c r="AA199" s="8">
        <v>5657.85</v>
      </c>
      <c r="AB199" s="8">
        <v>0</v>
      </c>
      <c r="AC199" s="8">
        <v>5657.85</v>
      </c>
      <c r="AD199" s="8">
        <v>0</v>
      </c>
      <c r="AE199" s="8">
        <v>0</v>
      </c>
      <c r="AF199" s="8">
        <v>0</v>
      </c>
      <c r="AG199" s="1" t="s">
        <v>116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272</v>
      </c>
      <c r="BD199" s="56">
        <v>445.71285000000012</v>
      </c>
    </row>
    <row r="200" spans="1:56" ht="27.75" customHeight="1" x14ac:dyDescent="0.45">
      <c r="A200" s="3">
        <v>45916</v>
      </c>
      <c r="B200" s="14" t="s">
        <v>597</v>
      </c>
      <c r="C200" s="9" t="s">
        <v>270</v>
      </c>
      <c r="D200" s="13">
        <v>931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110</v>
      </c>
      <c r="T200" s="12">
        <v>45959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271</v>
      </c>
      <c r="AA200" s="8">
        <v>5657.85</v>
      </c>
      <c r="AB200" s="8">
        <v>0</v>
      </c>
      <c r="AC200" s="8">
        <v>5657.85</v>
      </c>
      <c r="AD200" s="8">
        <v>0</v>
      </c>
      <c r="AE200" s="8">
        <v>0</v>
      </c>
      <c r="AF200" s="8">
        <v>0</v>
      </c>
      <c r="AG200" s="1" t="s">
        <v>116</v>
      </c>
      <c r="AH200" s="1" t="s">
        <v>74</v>
      </c>
      <c r="AI200" s="1">
        <v>2</v>
      </c>
      <c r="AJ200" s="3">
        <v>45959</v>
      </c>
      <c r="AK200" s="3">
        <v>0</v>
      </c>
      <c r="AL200" s="3">
        <v>45950</v>
      </c>
      <c r="AM200" s="3">
        <v>45957</v>
      </c>
      <c r="AN200" s="3">
        <v>45958</v>
      </c>
      <c r="AO200" s="3">
        <v>45958</v>
      </c>
      <c r="AP200" s="3">
        <v>45954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272</v>
      </c>
      <c r="BD200" s="56">
        <v>445.71285000000012</v>
      </c>
    </row>
    <row r="201" spans="1:56" ht="27.75" customHeight="1" x14ac:dyDescent="0.45">
      <c r="A201" s="3">
        <v>45916</v>
      </c>
      <c r="B201" s="14" t="s">
        <v>597</v>
      </c>
      <c r="C201" s="9" t="s">
        <v>270</v>
      </c>
      <c r="D201" s="13" t="s">
        <v>574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110</v>
      </c>
      <c r="T201" s="12">
        <v>45959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271</v>
      </c>
      <c r="AA201" s="8">
        <v>2828.9250000000002</v>
      </c>
      <c r="AB201" s="8">
        <v>0</v>
      </c>
      <c r="AC201" s="8">
        <v>2828.9250000000002</v>
      </c>
      <c r="AD201" s="8">
        <v>0</v>
      </c>
      <c r="AE201" s="8">
        <v>0</v>
      </c>
      <c r="AF201" s="8">
        <v>0</v>
      </c>
      <c r="AG201" s="1" t="s">
        <v>116</v>
      </c>
      <c r="AH201" s="1" t="s">
        <v>74</v>
      </c>
      <c r="AI201" s="1">
        <v>2</v>
      </c>
      <c r="AJ201" s="3">
        <v>45959</v>
      </c>
      <c r="AK201" s="3">
        <v>0</v>
      </c>
      <c r="AL201" s="3">
        <v>45950</v>
      </c>
      <c r="AM201" s="3">
        <v>45957</v>
      </c>
      <c r="AN201" s="3">
        <v>45958</v>
      </c>
      <c r="AO201" s="3">
        <v>45958</v>
      </c>
      <c r="AP201" s="3">
        <v>45954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272</v>
      </c>
      <c r="BD201" s="56">
        <v>222.85642500000006</v>
      </c>
    </row>
    <row r="202" spans="1:56" ht="27.75" customHeight="1" x14ac:dyDescent="0.45">
      <c r="A202" s="3">
        <v>45916</v>
      </c>
      <c r="B202" s="14" t="s">
        <v>597</v>
      </c>
      <c r="C202" s="9" t="s">
        <v>270</v>
      </c>
      <c r="D202" s="13" t="s">
        <v>591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110</v>
      </c>
      <c r="T202" s="12">
        <v>45959</v>
      </c>
      <c r="U202" s="11">
        <v>2500</v>
      </c>
      <c r="V202" s="10">
        <v>0</v>
      </c>
      <c r="W202" s="10">
        <v>2500</v>
      </c>
      <c r="X202" s="10">
        <v>0</v>
      </c>
      <c r="Y202" s="10">
        <v>2625</v>
      </c>
      <c r="Z202" s="9" t="s">
        <v>271</v>
      </c>
      <c r="AA202" s="8">
        <v>2828.9250000000002</v>
      </c>
      <c r="AB202" s="8">
        <v>0</v>
      </c>
      <c r="AC202" s="8">
        <v>2828.9250000000002</v>
      </c>
      <c r="AD202" s="8">
        <v>0</v>
      </c>
      <c r="AE202" s="8">
        <v>0</v>
      </c>
      <c r="AF202" s="8">
        <v>0</v>
      </c>
      <c r="AG202" s="1" t="s">
        <v>116</v>
      </c>
      <c r="AH202" s="1" t="s">
        <v>74</v>
      </c>
      <c r="AI202" s="1">
        <v>2</v>
      </c>
      <c r="AJ202" s="3">
        <v>45959</v>
      </c>
      <c r="AK202" s="3">
        <v>0</v>
      </c>
      <c r="AL202" s="3">
        <v>45950</v>
      </c>
      <c r="AM202" s="3">
        <v>45957</v>
      </c>
      <c r="AN202" s="3">
        <v>45958</v>
      </c>
      <c r="AO202" s="3">
        <v>45958</v>
      </c>
      <c r="AP202" s="3">
        <v>45954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272</v>
      </c>
      <c r="BD202" s="56">
        <v>222.85642500000006</v>
      </c>
    </row>
    <row r="203" spans="1:56" ht="27.75" customHeight="1" x14ac:dyDescent="0.45">
      <c r="A203" s="3">
        <v>45916</v>
      </c>
      <c r="B203" s="14" t="s">
        <v>597</v>
      </c>
      <c r="C203" s="9" t="s">
        <v>270</v>
      </c>
      <c r="D203" s="13" t="s">
        <v>589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110</v>
      </c>
      <c r="T203" s="12">
        <v>45959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271</v>
      </c>
      <c r="AA203" s="8">
        <v>2828.9250000000002</v>
      </c>
      <c r="AB203" s="8">
        <v>0</v>
      </c>
      <c r="AC203" s="8">
        <v>2828.9250000000002</v>
      </c>
      <c r="AD203" s="8">
        <v>0</v>
      </c>
      <c r="AE203" s="8">
        <v>0</v>
      </c>
      <c r="AF203" s="8">
        <v>0</v>
      </c>
      <c r="AG203" s="1" t="s">
        <v>116</v>
      </c>
      <c r="AH203" s="1" t="s">
        <v>74</v>
      </c>
      <c r="AI203" s="1">
        <v>2</v>
      </c>
      <c r="AJ203" s="3">
        <v>45959</v>
      </c>
      <c r="AK203" s="3">
        <v>0</v>
      </c>
      <c r="AL203" s="3">
        <v>45950</v>
      </c>
      <c r="AM203" s="3">
        <v>45957</v>
      </c>
      <c r="AN203" s="3">
        <v>45958</v>
      </c>
      <c r="AO203" s="3">
        <v>45958</v>
      </c>
      <c r="AP203" s="3">
        <v>45954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272</v>
      </c>
      <c r="BD203" s="56">
        <v>222.85642500000006</v>
      </c>
    </row>
    <row r="204" spans="1:56" ht="27.75" customHeight="1" x14ac:dyDescent="0.45">
      <c r="A204" s="3">
        <v>45916</v>
      </c>
      <c r="B204" s="14" t="s">
        <v>597</v>
      </c>
      <c r="C204" s="9" t="s">
        <v>270</v>
      </c>
      <c r="D204" s="13" t="s">
        <v>584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110</v>
      </c>
      <c r="T204" s="12">
        <v>45959</v>
      </c>
      <c r="U204" s="11">
        <v>2500</v>
      </c>
      <c r="V204" s="10">
        <v>0</v>
      </c>
      <c r="W204" s="10">
        <v>2500</v>
      </c>
      <c r="X204" s="10">
        <v>0</v>
      </c>
      <c r="Y204" s="10">
        <v>2625</v>
      </c>
      <c r="Z204" s="9" t="s">
        <v>271</v>
      </c>
      <c r="AA204" s="8">
        <v>2828.9250000000002</v>
      </c>
      <c r="AB204" s="8">
        <v>0</v>
      </c>
      <c r="AC204" s="8">
        <v>2828.9250000000002</v>
      </c>
      <c r="AD204" s="8">
        <v>0</v>
      </c>
      <c r="AE204" s="8">
        <v>0</v>
      </c>
      <c r="AF204" s="8">
        <v>0</v>
      </c>
      <c r="AG204" s="1" t="s">
        <v>116</v>
      </c>
      <c r="AH204" s="1" t="s">
        <v>74</v>
      </c>
      <c r="AI204" s="1">
        <v>2</v>
      </c>
      <c r="AJ204" s="3">
        <v>45959</v>
      </c>
      <c r="AK204" s="3">
        <v>0</v>
      </c>
      <c r="AL204" s="3">
        <v>45950</v>
      </c>
      <c r="AM204" s="3">
        <v>45957</v>
      </c>
      <c r="AN204" s="3">
        <v>45958</v>
      </c>
      <c r="AO204" s="3">
        <v>45958</v>
      </c>
      <c r="AP204" s="3">
        <v>45954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272</v>
      </c>
      <c r="BD204" s="56">
        <v>222.85642500000006</v>
      </c>
    </row>
    <row r="205" spans="1:56" ht="27.75" customHeight="1" x14ac:dyDescent="0.45">
      <c r="A205" s="3">
        <v>45916</v>
      </c>
      <c r="B205" s="14" t="s">
        <v>597</v>
      </c>
      <c r="C205" s="9" t="s">
        <v>270</v>
      </c>
      <c r="D205" s="13" t="s">
        <v>585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110</v>
      </c>
      <c r="T205" s="12">
        <v>45959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271</v>
      </c>
      <c r="AA205" s="8">
        <v>10756.900000000001</v>
      </c>
      <c r="AB205" s="8">
        <v>0</v>
      </c>
      <c r="AC205" s="8">
        <v>10756.900000000001</v>
      </c>
      <c r="AD205" s="8">
        <v>0</v>
      </c>
      <c r="AE205" s="8">
        <v>0</v>
      </c>
      <c r="AF205" s="8">
        <v>0</v>
      </c>
      <c r="AG205" s="1" t="s">
        <v>116</v>
      </c>
      <c r="AH205" s="1" t="s">
        <v>74</v>
      </c>
      <c r="AI205" s="1">
        <v>2</v>
      </c>
      <c r="AJ205" s="3">
        <v>45959</v>
      </c>
      <c r="AK205" s="3">
        <v>0</v>
      </c>
      <c r="AL205" s="3">
        <v>45950</v>
      </c>
      <c r="AM205" s="3">
        <v>45957</v>
      </c>
      <c r="AN205" s="3">
        <v>45958</v>
      </c>
      <c r="AO205" s="3">
        <v>45958</v>
      </c>
      <c r="AP205" s="3">
        <v>45954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272</v>
      </c>
      <c r="BD205" s="56">
        <v>847.40467777777781</v>
      </c>
    </row>
    <row r="206" spans="1:56" ht="27.75" customHeight="1" x14ac:dyDescent="0.45">
      <c r="A206" s="3">
        <v>45916</v>
      </c>
      <c r="B206" s="14" t="s">
        <v>597</v>
      </c>
      <c r="C206" s="9" t="s">
        <v>270</v>
      </c>
      <c r="D206" s="13">
        <v>935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110</v>
      </c>
      <c r="T206" s="12">
        <v>45960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271</v>
      </c>
      <c r="AA206" s="8">
        <v>10756.900000000001</v>
      </c>
      <c r="AB206" s="8">
        <v>0</v>
      </c>
      <c r="AC206" s="8">
        <v>10756.900000000001</v>
      </c>
      <c r="AD206" s="8">
        <v>0</v>
      </c>
      <c r="AE206" s="8">
        <v>0</v>
      </c>
      <c r="AF206" s="8">
        <v>0</v>
      </c>
      <c r="AG206" s="1" t="s">
        <v>116</v>
      </c>
      <c r="AH206" s="1" t="s">
        <v>74</v>
      </c>
      <c r="AI206" s="1">
        <v>2</v>
      </c>
      <c r="AJ206" s="3">
        <v>45960</v>
      </c>
      <c r="AK206" s="3">
        <v>0</v>
      </c>
      <c r="AL206" s="3">
        <v>45951</v>
      </c>
      <c r="AM206" s="3">
        <v>45958</v>
      </c>
      <c r="AN206" s="3">
        <v>45959</v>
      </c>
      <c r="AO206" s="3">
        <v>45959</v>
      </c>
      <c r="AP206" s="3">
        <v>45955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272</v>
      </c>
      <c r="BD206" s="56">
        <v>847.40467777777781</v>
      </c>
    </row>
    <row r="207" spans="1:56" ht="27.75" customHeight="1" x14ac:dyDescent="0.45">
      <c r="A207" s="3">
        <v>45916</v>
      </c>
      <c r="B207" s="14" t="s">
        <v>597</v>
      </c>
      <c r="C207" s="9" t="s">
        <v>270</v>
      </c>
      <c r="D207" s="13" t="s">
        <v>587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110</v>
      </c>
      <c r="T207" s="12">
        <v>45960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271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>
        <v>0</v>
      </c>
      <c r="AG207" s="1" t="s">
        <v>116</v>
      </c>
      <c r="AH207" s="1" t="s">
        <v>74</v>
      </c>
      <c r="AI207" s="1">
        <v>2</v>
      </c>
      <c r="AJ207" s="3">
        <v>45960</v>
      </c>
      <c r="AK207" s="3">
        <v>0</v>
      </c>
      <c r="AL207" s="3">
        <v>45951</v>
      </c>
      <c r="AM207" s="3">
        <v>45958</v>
      </c>
      <c r="AN207" s="3">
        <v>45959</v>
      </c>
      <c r="AO207" s="3">
        <v>45959</v>
      </c>
      <c r="AP207" s="3">
        <v>45955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272</v>
      </c>
      <c r="BD207" s="56">
        <v>423.7023388888889</v>
      </c>
    </row>
    <row r="208" spans="1:56" ht="27.75" customHeight="1" x14ac:dyDescent="0.45">
      <c r="A208" s="3">
        <v>45916</v>
      </c>
      <c r="B208" s="14" t="s">
        <v>597</v>
      </c>
      <c r="C208" s="9" t="s">
        <v>270</v>
      </c>
      <c r="D208" s="13" t="s">
        <v>586</v>
      </c>
      <c r="E208" s="9">
        <v>20</v>
      </c>
      <c r="F208" s="9">
        <v>38</v>
      </c>
      <c r="G208" s="9" t="s">
        <v>60</v>
      </c>
      <c r="H208" s="9">
        <v>0</v>
      </c>
      <c r="I208" s="9">
        <v>82</v>
      </c>
      <c r="J208" s="9" t="s">
        <v>78</v>
      </c>
      <c r="K208" s="9">
        <v>0</v>
      </c>
      <c r="L208" s="9" t="s">
        <v>91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110</v>
      </c>
      <c r="T208" s="12">
        <v>45961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271</v>
      </c>
      <c r="AA208" s="8">
        <v>5518.15</v>
      </c>
      <c r="AB208" s="8">
        <v>0</v>
      </c>
      <c r="AC208" s="8">
        <v>5518.15</v>
      </c>
      <c r="AD208" s="8">
        <v>0</v>
      </c>
      <c r="AE208" s="8">
        <v>0</v>
      </c>
      <c r="AF208" s="8">
        <v>0</v>
      </c>
      <c r="AG208" s="1" t="s">
        <v>116</v>
      </c>
      <c r="AH208" s="1" t="s">
        <v>74</v>
      </c>
      <c r="AI208" s="1">
        <v>2</v>
      </c>
      <c r="AJ208" s="3">
        <v>45961</v>
      </c>
      <c r="AK208" s="3">
        <v>0</v>
      </c>
      <c r="AL208" s="3">
        <v>45952</v>
      </c>
      <c r="AM208" s="3">
        <v>45959</v>
      </c>
      <c r="AN208" s="3">
        <v>45960</v>
      </c>
      <c r="AO208" s="3">
        <v>45960</v>
      </c>
      <c r="AP208" s="3">
        <v>45956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272</v>
      </c>
      <c r="BD208" s="56">
        <v>434.7075944444444</v>
      </c>
    </row>
    <row r="209" spans="1:56" ht="27.75" customHeight="1" x14ac:dyDescent="0.45">
      <c r="A209" s="3">
        <v>45916</v>
      </c>
      <c r="B209" s="14" t="s">
        <v>597</v>
      </c>
      <c r="C209" s="9" t="s">
        <v>270</v>
      </c>
      <c r="D209" s="13" t="s">
        <v>581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110</v>
      </c>
      <c r="T209" s="12">
        <v>45961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271</v>
      </c>
      <c r="AA209" s="8">
        <v>5657.85</v>
      </c>
      <c r="AB209" s="8">
        <v>0</v>
      </c>
      <c r="AC209" s="8">
        <v>5657.85</v>
      </c>
      <c r="AD209" s="8">
        <v>0</v>
      </c>
      <c r="AE209" s="8">
        <v>0</v>
      </c>
      <c r="AF209" s="8">
        <v>0</v>
      </c>
      <c r="AG209" s="1" t="s">
        <v>116</v>
      </c>
      <c r="AH209" s="1" t="s">
        <v>74</v>
      </c>
      <c r="AI209" s="1">
        <v>2</v>
      </c>
      <c r="AJ209" s="3">
        <v>45961</v>
      </c>
      <c r="AK209" s="3">
        <v>0</v>
      </c>
      <c r="AL209" s="3">
        <v>45952</v>
      </c>
      <c r="AM209" s="3">
        <v>45959</v>
      </c>
      <c r="AN209" s="3">
        <v>45960</v>
      </c>
      <c r="AO209" s="3">
        <v>45960</v>
      </c>
      <c r="AP209" s="3">
        <v>45956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272</v>
      </c>
      <c r="BD209" s="56">
        <v>445.71285000000012</v>
      </c>
    </row>
    <row r="210" spans="1:56" ht="27.75" customHeight="1" x14ac:dyDescent="0.45">
      <c r="A210" s="3">
        <v>45916</v>
      </c>
      <c r="B210" s="14" t="s">
        <v>597</v>
      </c>
      <c r="C210" s="9" t="s">
        <v>270</v>
      </c>
      <c r="D210" s="13" t="s">
        <v>582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110</v>
      </c>
      <c r="T210" s="12">
        <v>45961</v>
      </c>
      <c r="U210" s="11">
        <v>7500</v>
      </c>
      <c r="V210" s="10">
        <v>0</v>
      </c>
      <c r="W210" s="10">
        <v>7500</v>
      </c>
      <c r="X210" s="10">
        <v>0</v>
      </c>
      <c r="Y210" s="10">
        <v>7875</v>
      </c>
      <c r="Z210" s="9" t="s">
        <v>271</v>
      </c>
      <c r="AA210" s="8">
        <v>8486.7750000000015</v>
      </c>
      <c r="AB210" s="8">
        <v>0</v>
      </c>
      <c r="AC210" s="8">
        <v>8486.7750000000015</v>
      </c>
      <c r="AD210" s="8">
        <v>0</v>
      </c>
      <c r="AE210" s="8">
        <v>0</v>
      </c>
      <c r="AF210" s="8">
        <v>0</v>
      </c>
      <c r="AG210" s="1" t="s">
        <v>116</v>
      </c>
      <c r="AH210" s="1" t="s">
        <v>74</v>
      </c>
      <c r="AI210" s="1">
        <v>2</v>
      </c>
      <c r="AJ210" s="3">
        <v>45961</v>
      </c>
      <c r="AK210" s="3">
        <v>0</v>
      </c>
      <c r="AL210" s="3">
        <v>45952</v>
      </c>
      <c r="AM210" s="3">
        <v>45959</v>
      </c>
      <c r="AN210" s="3">
        <v>45960</v>
      </c>
      <c r="AO210" s="3">
        <v>45960</v>
      </c>
      <c r="AP210" s="3">
        <v>45956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272</v>
      </c>
      <c r="BD210" s="56">
        <v>668.56927500000018</v>
      </c>
    </row>
    <row r="211" spans="1:56" ht="27.75" customHeight="1" x14ac:dyDescent="0.45">
      <c r="A211" s="3">
        <v>45916</v>
      </c>
      <c r="B211" s="14" t="s">
        <v>597</v>
      </c>
      <c r="C211" s="9" t="s">
        <v>270</v>
      </c>
      <c r="D211" s="13" t="s">
        <v>588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91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110</v>
      </c>
      <c r="T211" s="12">
        <v>45961</v>
      </c>
      <c r="U211" s="11">
        <v>2500</v>
      </c>
      <c r="V211" s="10">
        <v>0</v>
      </c>
      <c r="W211" s="10">
        <v>2500</v>
      </c>
      <c r="X211" s="10">
        <v>0</v>
      </c>
      <c r="Y211" s="10">
        <v>2625</v>
      </c>
      <c r="Z211" s="9" t="s">
        <v>271</v>
      </c>
      <c r="AA211" s="8">
        <v>2828.9250000000002</v>
      </c>
      <c r="AB211" s="8">
        <v>0</v>
      </c>
      <c r="AC211" s="8">
        <v>2828.9250000000002</v>
      </c>
      <c r="AD211" s="8">
        <v>0</v>
      </c>
      <c r="AE211" s="8">
        <v>0</v>
      </c>
      <c r="AF211" s="8">
        <v>0</v>
      </c>
      <c r="AG211" s="1" t="s">
        <v>61</v>
      </c>
      <c r="AH211" s="1" t="s">
        <v>74</v>
      </c>
      <c r="AI211" s="1">
        <v>2</v>
      </c>
      <c r="AJ211" s="3">
        <v>45961</v>
      </c>
      <c r="AK211" s="3">
        <v>0</v>
      </c>
      <c r="AL211" s="3">
        <v>45952</v>
      </c>
      <c r="AM211" s="3">
        <v>45959</v>
      </c>
      <c r="AN211" s="3">
        <v>45960</v>
      </c>
      <c r="AO211" s="3">
        <v>45960</v>
      </c>
      <c r="AP211" s="3">
        <v>45956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272</v>
      </c>
      <c r="BD211" s="56">
        <v>222.85642500000006</v>
      </c>
    </row>
    <row r="212" spans="1:56" ht="27.75" customHeight="1" x14ac:dyDescent="0.45">
      <c r="A212" s="3">
        <v>45916</v>
      </c>
      <c r="B212" s="14" t="s">
        <v>597</v>
      </c>
      <c r="C212" s="9" t="s">
        <v>270</v>
      </c>
      <c r="D212" s="13" t="s">
        <v>585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110</v>
      </c>
      <c r="T212" s="12">
        <v>45961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271</v>
      </c>
      <c r="AA212" s="8">
        <v>5378.4500000000007</v>
      </c>
      <c r="AB212" s="8">
        <v>0</v>
      </c>
      <c r="AC212" s="8">
        <v>5378.4500000000007</v>
      </c>
      <c r="AD212" s="8">
        <v>0</v>
      </c>
      <c r="AE212" s="8">
        <v>0</v>
      </c>
      <c r="AF212" s="8">
        <v>0</v>
      </c>
      <c r="AG212" s="1" t="s">
        <v>115</v>
      </c>
      <c r="AH212" s="1" t="s">
        <v>74</v>
      </c>
      <c r="AI212" s="1">
        <v>2</v>
      </c>
      <c r="AJ212" s="3">
        <v>45961</v>
      </c>
      <c r="AK212" s="3">
        <v>0</v>
      </c>
      <c r="AL212" s="3">
        <v>45952</v>
      </c>
      <c r="AM212" s="3">
        <v>45959</v>
      </c>
      <c r="AN212" s="3">
        <v>45960</v>
      </c>
      <c r="AO212" s="3">
        <v>45960</v>
      </c>
      <c r="AP212" s="3">
        <v>45956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272</v>
      </c>
      <c r="BD212" s="56">
        <v>423.7023388888889</v>
      </c>
    </row>
    <row r="213" spans="1:56" ht="27.75" customHeight="1" x14ac:dyDescent="0.45">
      <c r="A213" s="3">
        <v>45916</v>
      </c>
      <c r="B213" s="14" t="s">
        <v>597</v>
      </c>
      <c r="C213" s="9" t="s">
        <v>270</v>
      </c>
      <c r="D213" s="13" t="s">
        <v>583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78</v>
      </c>
      <c r="K213" s="9">
        <v>0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110</v>
      </c>
      <c r="T213" s="12">
        <v>45961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271</v>
      </c>
      <c r="AA213" s="8">
        <v>2689.2250000000004</v>
      </c>
      <c r="AB213" s="8">
        <v>0</v>
      </c>
      <c r="AC213" s="8">
        <v>2689.2250000000004</v>
      </c>
      <c r="AD213" s="8">
        <v>0</v>
      </c>
      <c r="AE213" s="8">
        <v>0</v>
      </c>
      <c r="AF213" s="8">
        <v>0</v>
      </c>
      <c r="AG213" s="1" t="s">
        <v>115</v>
      </c>
      <c r="AH213" s="1" t="s">
        <v>74</v>
      </c>
      <c r="AI213" s="1">
        <v>2</v>
      </c>
      <c r="AJ213" s="3">
        <v>45961</v>
      </c>
      <c r="AK213" s="3">
        <v>0</v>
      </c>
      <c r="AL213" s="3">
        <v>45952</v>
      </c>
      <c r="AM213" s="3">
        <v>45959</v>
      </c>
      <c r="AN213" s="3">
        <v>45960</v>
      </c>
      <c r="AO213" s="3">
        <v>45960</v>
      </c>
      <c r="AP213" s="3">
        <v>45956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272</v>
      </c>
      <c r="BD213" s="56">
        <v>211.85116944444445</v>
      </c>
    </row>
    <row r="214" spans="1:56" ht="27.75" customHeight="1" x14ac:dyDescent="0.45">
      <c r="A214" s="3" t="s">
        <v>135</v>
      </c>
      <c r="B214" s="14" t="s">
        <v>135</v>
      </c>
      <c r="C214" s="9" t="s">
        <v>270</v>
      </c>
      <c r="D214" s="13" t="s">
        <v>61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110</v>
      </c>
      <c r="T214" s="12" t="s">
        <v>63</v>
      </c>
      <c r="U214" s="11">
        <v>1267500</v>
      </c>
      <c r="V214" s="10">
        <v>0</v>
      </c>
      <c r="W214" s="10">
        <v>1267500</v>
      </c>
      <c r="X214" s="10">
        <v>0</v>
      </c>
      <c r="Y214" s="10">
        <v>1330875</v>
      </c>
      <c r="Z214" s="9" t="s">
        <v>271</v>
      </c>
      <c r="AA214" s="8">
        <v>1434264.9750000001</v>
      </c>
      <c r="AB214" s="8">
        <v>0</v>
      </c>
      <c r="AC214" s="8">
        <v>1434264.9750000001</v>
      </c>
      <c r="AD214" s="8">
        <v>0</v>
      </c>
      <c r="AE214" s="8">
        <v>0</v>
      </c>
      <c r="AF214" s="8">
        <v>0</v>
      </c>
      <c r="AG214" s="1" t="s">
        <v>117</v>
      </c>
      <c r="AH214" s="1" t="s">
        <v>74</v>
      </c>
      <c r="AI214" s="1">
        <v>2</v>
      </c>
      <c r="AJ214" s="3" t="s">
        <v>63</v>
      </c>
      <c r="AK214" s="3">
        <v>0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272</v>
      </c>
      <c r="BD214" s="56">
        <v>112988.20747500002</v>
      </c>
    </row>
    <row r="215" spans="1:56" ht="27.75" customHeight="1" x14ac:dyDescent="0.45">
      <c r="A215" s="3">
        <v>0</v>
      </c>
      <c r="B215" s="14">
        <v>0</v>
      </c>
      <c r="C215" s="9">
        <v>0</v>
      </c>
      <c r="D215" s="13">
        <v>0</v>
      </c>
      <c r="E215" s="9">
        <v>20</v>
      </c>
      <c r="F215" s="9">
        <v>38</v>
      </c>
      <c r="G215" s="9">
        <v>0</v>
      </c>
      <c r="H215" s="9">
        <v>0</v>
      </c>
      <c r="I215" s="9">
        <v>82</v>
      </c>
      <c r="J215" s="9" t="s">
        <v>78</v>
      </c>
      <c r="K215" s="9">
        <v>2</v>
      </c>
      <c r="L215" s="9">
        <v>0</v>
      </c>
      <c r="M215" s="10">
        <v>0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>
        <v>0</v>
      </c>
      <c r="T215" s="12"/>
      <c r="U215" s="11">
        <v>0</v>
      </c>
      <c r="V215" s="10">
        <v>0</v>
      </c>
      <c r="W215" s="10">
        <v>0</v>
      </c>
      <c r="X215" s="10">
        <v>0</v>
      </c>
      <c r="Y215" s="10">
        <v>0</v>
      </c>
      <c r="Z215" s="9" t="s">
        <v>271</v>
      </c>
      <c r="AA215" s="8">
        <v>1803806.4000000001</v>
      </c>
      <c r="AB215" s="8">
        <v>86369.525000000009</v>
      </c>
      <c r="AC215" s="8">
        <v>1717436.875</v>
      </c>
      <c r="AD215" s="8">
        <v>0</v>
      </c>
      <c r="AE215" s="8">
        <v>0</v>
      </c>
      <c r="AF215" s="8" t="s">
        <v>58</v>
      </c>
      <c r="AG215" s="1" t="s">
        <v>115</v>
      </c>
      <c r="AH215" s="1">
        <v>0</v>
      </c>
      <c r="AI215" s="1" t="s">
        <v>15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273</v>
      </c>
      <c r="BD215" s="56">
        <v>0</v>
      </c>
    </row>
    <row r="216" spans="1:56" ht="27.75" customHeight="1" x14ac:dyDescent="0.45">
      <c r="A216" s="3">
        <v>45887</v>
      </c>
      <c r="B216" s="14" t="s">
        <v>348</v>
      </c>
      <c r="C216" s="9" t="s">
        <v>139</v>
      </c>
      <c r="D216" s="13" t="s">
        <v>268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196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108</v>
      </c>
      <c r="T216" s="12">
        <v>45926</v>
      </c>
      <c r="U216" s="11">
        <v>1360</v>
      </c>
      <c r="V216" s="10">
        <v>0</v>
      </c>
      <c r="W216" s="10">
        <v>1360</v>
      </c>
      <c r="X216" s="10">
        <v>20056</v>
      </c>
      <c r="Y216" s="10">
        <v>0</v>
      </c>
      <c r="Z216" s="9" t="s">
        <v>81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 t="s">
        <v>210</v>
      </c>
      <c r="AG216" s="1" t="s">
        <v>116</v>
      </c>
      <c r="AH216" s="1" t="s">
        <v>74</v>
      </c>
      <c r="AI216" s="1">
        <v>2</v>
      </c>
      <c r="AJ216" s="3">
        <v>45926</v>
      </c>
      <c r="AK216" s="3">
        <v>0</v>
      </c>
      <c r="AL216" s="3">
        <v>45917</v>
      </c>
      <c r="AM216" s="3">
        <v>45924</v>
      </c>
      <c r="AN216" s="3">
        <v>45925</v>
      </c>
      <c r="AO216" s="3">
        <v>45925</v>
      </c>
      <c r="AP216" s="3">
        <v>45921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334</v>
      </c>
      <c r="AZ216" s="2">
        <v>0</v>
      </c>
      <c r="BA216" s="2">
        <v>0</v>
      </c>
      <c r="BB216" s="2">
        <v>0</v>
      </c>
      <c r="BC216" s="1" t="s">
        <v>102</v>
      </c>
      <c r="BD216" s="56">
        <v>0</v>
      </c>
    </row>
    <row r="217" spans="1:56" ht="27.75" customHeight="1" x14ac:dyDescent="0.45">
      <c r="A217" s="3">
        <v>45912</v>
      </c>
      <c r="B217" s="14" t="s">
        <v>547</v>
      </c>
      <c r="C217" s="9" t="s">
        <v>73</v>
      </c>
      <c r="D217" s="13" t="s">
        <v>548</v>
      </c>
      <c r="E217" s="9">
        <v>20</v>
      </c>
      <c r="F217" s="9">
        <v>32</v>
      </c>
      <c r="G217" s="9" t="s">
        <v>60</v>
      </c>
      <c r="H217" s="9">
        <v>0</v>
      </c>
      <c r="I217" s="9">
        <v>72</v>
      </c>
      <c r="J217" s="9" t="s">
        <v>78</v>
      </c>
      <c r="K217" s="9">
        <v>5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141</v>
      </c>
      <c r="T217" s="12">
        <v>45927</v>
      </c>
      <c r="U217" s="11">
        <v>5000</v>
      </c>
      <c r="V217" s="10">
        <v>5000</v>
      </c>
      <c r="W217" s="10">
        <v>0</v>
      </c>
      <c r="X217" s="10">
        <v>5423</v>
      </c>
      <c r="Y217" s="10">
        <v>0</v>
      </c>
      <c r="Z217" s="9" t="s">
        <v>81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116</v>
      </c>
      <c r="AH217" s="1" t="s">
        <v>74</v>
      </c>
      <c r="AI217" s="1">
        <v>2</v>
      </c>
      <c r="AJ217" s="3">
        <v>45927</v>
      </c>
      <c r="AK217" s="3">
        <v>0</v>
      </c>
      <c r="AL217" s="3">
        <v>45918</v>
      </c>
      <c r="AM217" s="3">
        <v>45925</v>
      </c>
      <c r="AN217" s="3">
        <v>45926</v>
      </c>
      <c r="AO217" s="3">
        <v>45926</v>
      </c>
      <c r="AP217" s="3">
        <v>45922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427</v>
      </c>
      <c r="AZ217" s="2">
        <v>0</v>
      </c>
      <c r="BA217" s="2">
        <v>0</v>
      </c>
      <c r="BB217" s="2">
        <v>0</v>
      </c>
      <c r="BC217" s="1" t="s">
        <v>102</v>
      </c>
      <c r="BD217" s="56">
        <v>0</v>
      </c>
    </row>
    <row r="218" spans="1:56" ht="27.75" customHeight="1" x14ac:dyDescent="0.45">
      <c r="A218" s="3">
        <v>45915</v>
      </c>
      <c r="B218" s="14" t="s">
        <v>557</v>
      </c>
      <c r="C218" s="9" t="s">
        <v>558</v>
      </c>
      <c r="D218" s="13" t="s">
        <v>575</v>
      </c>
      <c r="E218" s="9">
        <v>20</v>
      </c>
      <c r="F218" s="9">
        <v>32</v>
      </c>
      <c r="G218" s="9" t="s">
        <v>60</v>
      </c>
      <c r="H218" s="9">
        <v>0</v>
      </c>
      <c r="I218" s="9">
        <v>70</v>
      </c>
      <c r="J218" s="9" t="s">
        <v>57</v>
      </c>
      <c r="K218" s="9">
        <v>5</v>
      </c>
      <c r="L218" s="9" t="s">
        <v>91</v>
      </c>
      <c r="M218" s="10">
        <v>21</v>
      </c>
      <c r="N218" s="9">
        <v>35</v>
      </c>
      <c r="O218" s="9">
        <v>40</v>
      </c>
      <c r="P218" s="10">
        <v>0</v>
      </c>
      <c r="Q218" s="10">
        <v>0</v>
      </c>
      <c r="R218" s="10">
        <v>0</v>
      </c>
      <c r="S218" s="9" t="s">
        <v>67</v>
      </c>
      <c r="T218" s="12">
        <v>45922</v>
      </c>
      <c r="U218" s="11">
        <v>3000</v>
      </c>
      <c r="V218" s="10">
        <v>3000</v>
      </c>
      <c r="W218" s="10">
        <v>0</v>
      </c>
      <c r="X218" s="10">
        <v>3434</v>
      </c>
      <c r="Y218" s="10">
        <v>0</v>
      </c>
      <c r="Z218" s="9" t="s">
        <v>81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116</v>
      </c>
      <c r="AH218" s="1" t="s">
        <v>72</v>
      </c>
      <c r="AI218" s="1">
        <v>3</v>
      </c>
      <c r="AJ218" s="3">
        <v>45922</v>
      </c>
      <c r="AK218" s="3">
        <v>0</v>
      </c>
      <c r="AL218" s="3">
        <v>45912</v>
      </c>
      <c r="AM218" s="3">
        <v>45919</v>
      </c>
      <c r="AN218" s="3">
        <v>45920</v>
      </c>
      <c r="AO218" s="3">
        <v>45920</v>
      </c>
      <c r="AP218" s="3">
        <v>45917</v>
      </c>
      <c r="AQ218" s="3">
        <v>45921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 t="s">
        <v>561</v>
      </c>
      <c r="AZ218" s="2">
        <v>0</v>
      </c>
      <c r="BA218" s="2">
        <v>0</v>
      </c>
      <c r="BB218" s="2">
        <v>0</v>
      </c>
      <c r="BC218" s="1" t="s">
        <v>102</v>
      </c>
      <c r="BD218" s="56">
        <v>0</v>
      </c>
    </row>
    <row r="219" spans="1:56" ht="27.75" customHeight="1" x14ac:dyDescent="0.45">
      <c r="A219" s="3">
        <v>45919</v>
      </c>
      <c r="B219" s="14" t="s">
        <v>635</v>
      </c>
      <c r="C219" s="9" t="s">
        <v>139</v>
      </c>
      <c r="D219" s="13" t="s">
        <v>367</v>
      </c>
      <c r="E219" s="9">
        <v>20</v>
      </c>
      <c r="F219" s="9">
        <v>36</v>
      </c>
      <c r="G219" s="9" t="s">
        <v>60</v>
      </c>
      <c r="H219" s="9">
        <v>0</v>
      </c>
      <c r="I219" s="9">
        <v>78</v>
      </c>
      <c r="J219" s="9" t="s">
        <v>57</v>
      </c>
      <c r="K219" s="9">
        <v>5</v>
      </c>
      <c r="L219" s="9" t="s">
        <v>196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108</v>
      </c>
      <c r="T219" s="12">
        <v>45930</v>
      </c>
      <c r="U219" s="11">
        <v>20000</v>
      </c>
      <c r="V219" s="10">
        <v>0</v>
      </c>
      <c r="W219" s="10">
        <v>20000</v>
      </c>
      <c r="X219" s="10">
        <v>0</v>
      </c>
      <c r="Y219" s="10">
        <v>21000</v>
      </c>
      <c r="Z219" s="9" t="s">
        <v>81</v>
      </c>
      <c r="AA219" s="8">
        <v>20955</v>
      </c>
      <c r="AB219" s="8">
        <v>20955</v>
      </c>
      <c r="AC219" s="8">
        <v>0</v>
      </c>
      <c r="AD219" s="8">
        <v>0</v>
      </c>
      <c r="AE219" s="8">
        <v>0</v>
      </c>
      <c r="AF219" s="8" t="s">
        <v>210</v>
      </c>
      <c r="AG219" s="1" t="s">
        <v>116</v>
      </c>
      <c r="AH219" s="1" t="s">
        <v>74</v>
      </c>
      <c r="AI219" s="1">
        <v>2</v>
      </c>
      <c r="AJ219" s="3">
        <v>45930</v>
      </c>
      <c r="AK219" s="3">
        <v>0</v>
      </c>
      <c r="AL219" s="3">
        <v>45921</v>
      </c>
      <c r="AM219" s="3">
        <v>45928</v>
      </c>
      <c r="AN219" s="3">
        <v>45929</v>
      </c>
      <c r="AO219" s="3">
        <v>45929</v>
      </c>
      <c r="AP219" s="3">
        <v>45925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 t="s">
        <v>602</v>
      </c>
      <c r="AZ219" s="2">
        <v>0</v>
      </c>
      <c r="BA219" s="2">
        <v>0</v>
      </c>
      <c r="BB219" s="2">
        <v>0</v>
      </c>
      <c r="BC219" s="1" t="s">
        <v>102</v>
      </c>
      <c r="BD219" s="56">
        <v>0</v>
      </c>
    </row>
    <row r="220" spans="1:56" ht="27.75" customHeight="1" x14ac:dyDescent="0.45">
      <c r="A220" s="3">
        <v>45919</v>
      </c>
      <c r="B220" s="14" t="s">
        <v>636</v>
      </c>
      <c r="C220" s="9" t="s">
        <v>139</v>
      </c>
      <c r="D220" s="13" t="s">
        <v>605</v>
      </c>
      <c r="E220" s="9">
        <v>20</v>
      </c>
      <c r="F220" s="9">
        <v>36</v>
      </c>
      <c r="G220" s="9" t="s">
        <v>60</v>
      </c>
      <c r="H220" s="9">
        <v>0</v>
      </c>
      <c r="I220" s="9">
        <v>78</v>
      </c>
      <c r="J220" s="9" t="s">
        <v>57</v>
      </c>
      <c r="K220" s="9">
        <v>5</v>
      </c>
      <c r="L220" s="9" t="s">
        <v>196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108</v>
      </c>
      <c r="T220" s="12">
        <v>45930</v>
      </c>
      <c r="U220" s="11">
        <v>30000</v>
      </c>
      <c r="V220" s="10">
        <v>0</v>
      </c>
      <c r="W220" s="10">
        <v>30000</v>
      </c>
      <c r="X220" s="10">
        <v>0</v>
      </c>
      <c r="Y220" s="10">
        <v>31500</v>
      </c>
      <c r="Z220" s="9" t="s">
        <v>81</v>
      </c>
      <c r="AA220" s="8">
        <v>31432.500000000004</v>
      </c>
      <c r="AB220" s="8">
        <v>31432.500000000004</v>
      </c>
      <c r="AC220" s="8">
        <v>0</v>
      </c>
      <c r="AD220" s="8">
        <v>0</v>
      </c>
      <c r="AE220" s="8">
        <v>0</v>
      </c>
      <c r="AF220" s="8" t="s">
        <v>210</v>
      </c>
      <c r="AG220" s="1" t="s">
        <v>116</v>
      </c>
      <c r="AH220" s="1" t="s">
        <v>74</v>
      </c>
      <c r="AI220" s="1">
        <v>2</v>
      </c>
      <c r="AJ220" s="3">
        <v>45930</v>
      </c>
      <c r="AK220" s="3">
        <v>0</v>
      </c>
      <c r="AL220" s="3">
        <v>45921</v>
      </c>
      <c r="AM220" s="3">
        <v>45928</v>
      </c>
      <c r="AN220" s="3">
        <v>45929</v>
      </c>
      <c r="AO220" s="3">
        <v>45929</v>
      </c>
      <c r="AP220" s="3">
        <v>45925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 t="s">
        <v>606</v>
      </c>
      <c r="AZ220" s="2">
        <v>0</v>
      </c>
      <c r="BA220" s="2">
        <v>0</v>
      </c>
      <c r="BB220" s="2">
        <v>0</v>
      </c>
      <c r="BC220" s="1" t="s">
        <v>102</v>
      </c>
      <c r="BD220" s="56">
        <v>0</v>
      </c>
    </row>
    <row r="221" spans="1:56" ht="27.75" customHeight="1" x14ac:dyDescent="0.45">
      <c r="A221" s="3">
        <v>45919</v>
      </c>
      <c r="B221" s="14" t="s">
        <v>637</v>
      </c>
      <c r="C221" s="9" t="s">
        <v>139</v>
      </c>
      <c r="D221" s="13" t="s">
        <v>268</v>
      </c>
      <c r="E221" s="9">
        <v>20</v>
      </c>
      <c r="F221" s="9">
        <v>36</v>
      </c>
      <c r="G221" s="9" t="s">
        <v>60</v>
      </c>
      <c r="H221" s="9">
        <v>0</v>
      </c>
      <c r="I221" s="9">
        <v>78</v>
      </c>
      <c r="J221" s="9" t="s">
        <v>57</v>
      </c>
      <c r="K221" s="9">
        <v>5</v>
      </c>
      <c r="L221" s="9" t="s">
        <v>196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108</v>
      </c>
      <c r="T221" s="12">
        <v>45930</v>
      </c>
      <c r="U221" s="11">
        <v>30000</v>
      </c>
      <c r="V221" s="10">
        <v>0</v>
      </c>
      <c r="W221" s="10">
        <v>30000</v>
      </c>
      <c r="X221" s="10">
        <v>0</v>
      </c>
      <c r="Y221" s="10">
        <v>31500</v>
      </c>
      <c r="Z221" s="9" t="s">
        <v>81</v>
      </c>
      <c r="AA221" s="8">
        <v>31432.500000000004</v>
      </c>
      <c r="AB221" s="8">
        <v>31432.500000000004</v>
      </c>
      <c r="AC221" s="8">
        <v>0</v>
      </c>
      <c r="AD221" s="8">
        <v>0</v>
      </c>
      <c r="AE221" s="8">
        <v>0</v>
      </c>
      <c r="AF221" s="8" t="s">
        <v>210</v>
      </c>
      <c r="AG221" s="1" t="s">
        <v>116</v>
      </c>
      <c r="AH221" s="1" t="s">
        <v>74</v>
      </c>
      <c r="AI221" s="1">
        <v>2</v>
      </c>
      <c r="AJ221" s="3">
        <v>45930</v>
      </c>
      <c r="AK221" s="3">
        <v>0</v>
      </c>
      <c r="AL221" s="3">
        <v>45921</v>
      </c>
      <c r="AM221" s="3">
        <v>45928</v>
      </c>
      <c r="AN221" s="3">
        <v>45929</v>
      </c>
      <c r="AO221" s="3">
        <v>45929</v>
      </c>
      <c r="AP221" s="3">
        <v>45925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 t="s">
        <v>607</v>
      </c>
      <c r="AZ221" s="2">
        <v>0</v>
      </c>
      <c r="BA221" s="2">
        <v>0</v>
      </c>
      <c r="BB221" s="2">
        <v>0</v>
      </c>
      <c r="BC221" s="1" t="s">
        <v>102</v>
      </c>
      <c r="BD221" s="56">
        <v>0</v>
      </c>
    </row>
    <row r="222" spans="1:56" ht="27.75" customHeight="1" x14ac:dyDescent="0.45">
      <c r="A222" s="3">
        <v>45919</v>
      </c>
      <c r="B222" s="14" t="s">
        <v>636</v>
      </c>
      <c r="C222" s="9" t="s">
        <v>139</v>
      </c>
      <c r="D222" s="13" t="s">
        <v>605</v>
      </c>
      <c r="E222" s="9">
        <v>20</v>
      </c>
      <c r="F222" s="9">
        <v>36</v>
      </c>
      <c r="G222" s="9" t="s">
        <v>60</v>
      </c>
      <c r="H222" s="9">
        <v>0</v>
      </c>
      <c r="I222" s="9">
        <v>78</v>
      </c>
      <c r="J222" s="9" t="s">
        <v>57</v>
      </c>
      <c r="K222" s="9">
        <v>5</v>
      </c>
      <c r="L222" s="9" t="s">
        <v>196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108</v>
      </c>
      <c r="T222" s="12">
        <v>45938</v>
      </c>
      <c r="U222" s="11">
        <v>30000</v>
      </c>
      <c r="V222" s="10">
        <v>0</v>
      </c>
      <c r="W222" s="10">
        <v>30000</v>
      </c>
      <c r="X222" s="10">
        <v>0</v>
      </c>
      <c r="Y222" s="10">
        <v>31500</v>
      </c>
      <c r="Z222" s="9" t="s">
        <v>81</v>
      </c>
      <c r="AA222" s="8">
        <v>31432.500000000004</v>
      </c>
      <c r="AB222" s="8">
        <v>31432.500000000004</v>
      </c>
      <c r="AC222" s="8">
        <v>0</v>
      </c>
      <c r="AD222" s="8">
        <v>0</v>
      </c>
      <c r="AE222" s="8">
        <v>0</v>
      </c>
      <c r="AF222" s="8" t="s">
        <v>210</v>
      </c>
      <c r="AG222" s="1" t="s">
        <v>116</v>
      </c>
      <c r="AH222" s="1" t="s">
        <v>74</v>
      </c>
      <c r="AI222" s="1">
        <v>2</v>
      </c>
      <c r="AJ222" s="3">
        <v>45938</v>
      </c>
      <c r="AK222" s="3">
        <v>0</v>
      </c>
      <c r="AL222" s="3">
        <v>45929</v>
      </c>
      <c r="AM222" s="3">
        <v>45936</v>
      </c>
      <c r="AN222" s="3">
        <v>45937</v>
      </c>
      <c r="AO222" s="3">
        <v>45937</v>
      </c>
      <c r="AP222" s="3">
        <v>45933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 t="s">
        <v>606</v>
      </c>
      <c r="AZ222" s="2">
        <v>0</v>
      </c>
      <c r="BA222" s="2">
        <v>0</v>
      </c>
      <c r="BB222" s="2">
        <v>0</v>
      </c>
      <c r="BC222" s="1" t="s">
        <v>102</v>
      </c>
      <c r="BD222" s="56">
        <v>0</v>
      </c>
    </row>
    <row r="223" spans="1:56" ht="27.75" customHeight="1" x14ac:dyDescent="0.45">
      <c r="A223" s="3">
        <v>45919</v>
      </c>
      <c r="B223" s="14" t="s">
        <v>637</v>
      </c>
      <c r="C223" s="9" t="s">
        <v>139</v>
      </c>
      <c r="D223" s="13" t="s">
        <v>268</v>
      </c>
      <c r="E223" s="9">
        <v>20</v>
      </c>
      <c r="F223" s="9">
        <v>36</v>
      </c>
      <c r="G223" s="9" t="s">
        <v>60</v>
      </c>
      <c r="H223" s="9">
        <v>0</v>
      </c>
      <c r="I223" s="9">
        <v>78</v>
      </c>
      <c r="J223" s="9" t="s">
        <v>57</v>
      </c>
      <c r="K223" s="9">
        <v>5</v>
      </c>
      <c r="L223" s="9" t="s">
        <v>196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>
        <v>45940</v>
      </c>
      <c r="U223" s="11">
        <v>30000</v>
      </c>
      <c r="V223" s="10">
        <v>0</v>
      </c>
      <c r="W223" s="10">
        <v>30000</v>
      </c>
      <c r="X223" s="10">
        <v>0</v>
      </c>
      <c r="Y223" s="10">
        <v>31500</v>
      </c>
      <c r="Z223" s="9" t="s">
        <v>81</v>
      </c>
      <c r="AA223" s="8">
        <v>31432.500000000004</v>
      </c>
      <c r="AB223" s="8">
        <v>31432.500000000004</v>
      </c>
      <c r="AC223" s="8">
        <v>0</v>
      </c>
      <c r="AD223" s="8">
        <v>0</v>
      </c>
      <c r="AE223" s="8">
        <v>0</v>
      </c>
      <c r="AF223" s="8" t="s">
        <v>210</v>
      </c>
      <c r="AG223" s="1" t="s">
        <v>116</v>
      </c>
      <c r="AH223" s="1" t="s">
        <v>74</v>
      </c>
      <c r="AI223" s="1">
        <v>2</v>
      </c>
      <c r="AJ223" s="3">
        <v>45940</v>
      </c>
      <c r="AK223" s="3">
        <v>0</v>
      </c>
      <c r="AL223" s="3">
        <v>45931</v>
      </c>
      <c r="AM223" s="3">
        <v>45938</v>
      </c>
      <c r="AN223" s="3">
        <v>45939</v>
      </c>
      <c r="AO223" s="3">
        <v>45939</v>
      </c>
      <c r="AP223" s="3">
        <v>45935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 t="s">
        <v>607</v>
      </c>
      <c r="AZ223" s="2">
        <v>0</v>
      </c>
      <c r="BA223" s="2">
        <v>0</v>
      </c>
      <c r="BB223" s="2">
        <v>0</v>
      </c>
      <c r="BC223" s="1" t="s">
        <v>102</v>
      </c>
      <c r="BD223" s="56">
        <v>0</v>
      </c>
    </row>
    <row r="224" spans="1:56" ht="27.75" customHeight="1" x14ac:dyDescent="0.45">
      <c r="A224" s="3">
        <v>45919</v>
      </c>
      <c r="B224" s="14" t="s">
        <v>636</v>
      </c>
      <c r="C224" s="9" t="s">
        <v>139</v>
      </c>
      <c r="D224" s="13" t="s">
        <v>605</v>
      </c>
      <c r="E224" s="9">
        <v>20</v>
      </c>
      <c r="F224" s="9">
        <v>36</v>
      </c>
      <c r="G224" s="9" t="s">
        <v>60</v>
      </c>
      <c r="H224" s="9">
        <v>0</v>
      </c>
      <c r="I224" s="9">
        <v>78</v>
      </c>
      <c r="J224" s="9" t="s">
        <v>57</v>
      </c>
      <c r="K224" s="9">
        <v>5</v>
      </c>
      <c r="L224" s="9" t="s">
        <v>196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108</v>
      </c>
      <c r="T224" s="12">
        <v>45945</v>
      </c>
      <c r="U224" s="11">
        <v>20000</v>
      </c>
      <c r="V224" s="10">
        <v>0</v>
      </c>
      <c r="W224" s="10">
        <v>20000</v>
      </c>
      <c r="X224" s="10">
        <v>0</v>
      </c>
      <c r="Y224" s="10">
        <v>21000</v>
      </c>
      <c r="Z224" s="9" t="s">
        <v>81</v>
      </c>
      <c r="AA224" s="8">
        <v>20955</v>
      </c>
      <c r="AB224" s="8">
        <v>0</v>
      </c>
      <c r="AC224" s="8">
        <v>20955</v>
      </c>
      <c r="AD224" s="8">
        <v>0</v>
      </c>
      <c r="AE224" s="8">
        <v>0</v>
      </c>
      <c r="AF224" s="8" t="s">
        <v>210</v>
      </c>
      <c r="AG224" s="1" t="s">
        <v>116</v>
      </c>
      <c r="AH224" s="1" t="s">
        <v>74</v>
      </c>
      <c r="AI224" s="1">
        <v>2</v>
      </c>
      <c r="AJ224" s="3">
        <v>45945</v>
      </c>
      <c r="AK224" s="3">
        <v>0</v>
      </c>
      <c r="AL224" s="3">
        <v>45936</v>
      </c>
      <c r="AM224" s="3">
        <v>45943</v>
      </c>
      <c r="AN224" s="3">
        <v>45944</v>
      </c>
      <c r="AO224" s="3">
        <v>45944</v>
      </c>
      <c r="AP224" s="3">
        <v>45940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 t="s">
        <v>606</v>
      </c>
      <c r="AZ224" s="2">
        <v>0</v>
      </c>
      <c r="BA224" s="2">
        <v>0</v>
      </c>
      <c r="BB224" s="2">
        <v>0</v>
      </c>
      <c r="BC224" s="1" t="s">
        <v>102</v>
      </c>
      <c r="BD224" s="56">
        <v>1601.8933333333332</v>
      </c>
    </row>
    <row r="225" spans="1:56" ht="27.75" customHeight="1" x14ac:dyDescent="0.45">
      <c r="A225" s="3">
        <v>45919</v>
      </c>
      <c r="B225" s="14" t="s">
        <v>636</v>
      </c>
      <c r="C225" s="9" t="s">
        <v>139</v>
      </c>
      <c r="D225" s="13" t="s">
        <v>605</v>
      </c>
      <c r="E225" s="9">
        <v>20</v>
      </c>
      <c r="F225" s="9">
        <v>36</v>
      </c>
      <c r="G225" s="9" t="s">
        <v>60</v>
      </c>
      <c r="H225" s="9">
        <v>0</v>
      </c>
      <c r="I225" s="9">
        <v>78</v>
      </c>
      <c r="J225" s="9" t="s">
        <v>57</v>
      </c>
      <c r="K225" s="9">
        <v>5</v>
      </c>
      <c r="L225" s="9" t="s">
        <v>196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108</v>
      </c>
      <c r="T225" s="12">
        <v>45952</v>
      </c>
      <c r="U225" s="11">
        <v>25709</v>
      </c>
      <c r="V225" s="10">
        <v>0</v>
      </c>
      <c r="W225" s="10">
        <v>25709</v>
      </c>
      <c r="X225" s="10">
        <v>0</v>
      </c>
      <c r="Y225" s="10">
        <v>26994.45</v>
      </c>
      <c r="Z225" s="9" t="s">
        <v>81</v>
      </c>
      <c r="AA225" s="8">
        <v>26936.604750000006</v>
      </c>
      <c r="AB225" s="8">
        <v>0</v>
      </c>
      <c r="AC225" s="8">
        <v>26936.604750000006</v>
      </c>
      <c r="AD225" s="8">
        <v>0</v>
      </c>
      <c r="AE225" s="8">
        <v>0</v>
      </c>
      <c r="AF225" s="8" t="s">
        <v>210</v>
      </c>
      <c r="AG225" s="1" t="s">
        <v>61</v>
      </c>
      <c r="AH225" s="1" t="s">
        <v>74</v>
      </c>
      <c r="AI225" s="1">
        <v>2</v>
      </c>
      <c r="AJ225" s="3">
        <v>45952</v>
      </c>
      <c r="AK225" s="3">
        <v>0</v>
      </c>
      <c r="AL225" s="3">
        <v>45943</v>
      </c>
      <c r="AM225" s="3">
        <v>45950</v>
      </c>
      <c r="AN225" s="3">
        <v>45951</v>
      </c>
      <c r="AO225" s="3">
        <v>45951</v>
      </c>
      <c r="AP225" s="3">
        <v>45947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 t="s">
        <v>606</v>
      </c>
      <c r="AZ225" s="2">
        <v>0</v>
      </c>
      <c r="BA225" s="2">
        <v>0</v>
      </c>
      <c r="BB225" s="2">
        <v>0</v>
      </c>
      <c r="BC225" s="1" t="s">
        <v>102</v>
      </c>
      <c r="BD225" s="56">
        <v>2059.1537853333339</v>
      </c>
    </row>
    <row r="226" spans="1:56" ht="27.75" customHeight="1" x14ac:dyDescent="0.45">
      <c r="A226" s="3">
        <v>45919</v>
      </c>
      <c r="B226" s="14" t="s">
        <v>637</v>
      </c>
      <c r="C226" s="9" t="s">
        <v>139</v>
      </c>
      <c r="D226" s="13" t="s">
        <v>268</v>
      </c>
      <c r="E226" s="9">
        <v>20</v>
      </c>
      <c r="F226" s="9">
        <v>36</v>
      </c>
      <c r="G226" s="9" t="s">
        <v>60</v>
      </c>
      <c r="H226" s="9">
        <v>0</v>
      </c>
      <c r="I226" s="9">
        <v>78</v>
      </c>
      <c r="J226" s="9" t="s">
        <v>57</v>
      </c>
      <c r="K226" s="9">
        <v>5</v>
      </c>
      <c r="L226" s="9" t="s">
        <v>196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108</v>
      </c>
      <c r="T226" s="12">
        <v>45947</v>
      </c>
      <c r="U226" s="11">
        <v>30000</v>
      </c>
      <c r="V226" s="10">
        <v>0</v>
      </c>
      <c r="W226" s="10">
        <v>30000</v>
      </c>
      <c r="X226" s="10">
        <v>0</v>
      </c>
      <c r="Y226" s="10">
        <v>31500</v>
      </c>
      <c r="Z226" s="9" t="s">
        <v>81</v>
      </c>
      <c r="AA226" s="8">
        <v>31432.500000000004</v>
      </c>
      <c r="AB226" s="8">
        <v>0</v>
      </c>
      <c r="AC226" s="8">
        <v>31432.500000000004</v>
      </c>
      <c r="AD226" s="8">
        <v>0</v>
      </c>
      <c r="AE226" s="8">
        <v>0</v>
      </c>
      <c r="AF226" s="8" t="s">
        <v>210</v>
      </c>
      <c r="AG226" s="1" t="s">
        <v>115</v>
      </c>
      <c r="AH226" s="1" t="s">
        <v>74</v>
      </c>
      <c r="AI226" s="1">
        <v>2</v>
      </c>
      <c r="AJ226" s="3">
        <v>45947</v>
      </c>
      <c r="AK226" s="3">
        <v>0</v>
      </c>
      <c r="AL226" s="3">
        <v>45938</v>
      </c>
      <c r="AM226" s="3">
        <v>45945</v>
      </c>
      <c r="AN226" s="3">
        <v>45946</v>
      </c>
      <c r="AO226" s="3">
        <v>45946</v>
      </c>
      <c r="AP226" s="3">
        <v>45942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 t="s">
        <v>607</v>
      </c>
      <c r="AZ226" s="2">
        <v>0</v>
      </c>
      <c r="BA226" s="2">
        <v>0</v>
      </c>
      <c r="BB226" s="2">
        <v>0</v>
      </c>
      <c r="BC226" s="1" t="s">
        <v>102</v>
      </c>
      <c r="BD226" s="56">
        <v>2402.84</v>
      </c>
    </row>
    <row r="227" spans="1:56" ht="27.75" customHeight="1" x14ac:dyDescent="0.45">
      <c r="A227" s="3">
        <v>45919</v>
      </c>
      <c r="B227" s="14" t="s">
        <v>637</v>
      </c>
      <c r="C227" s="9" t="s">
        <v>139</v>
      </c>
      <c r="D227" s="13" t="s">
        <v>268</v>
      </c>
      <c r="E227" s="9">
        <v>20</v>
      </c>
      <c r="F227" s="9">
        <v>36</v>
      </c>
      <c r="G227" s="9" t="s">
        <v>60</v>
      </c>
      <c r="H227" s="9">
        <v>0</v>
      </c>
      <c r="I227" s="9">
        <v>78</v>
      </c>
      <c r="J227" s="9" t="s">
        <v>57</v>
      </c>
      <c r="K227" s="9">
        <v>5</v>
      </c>
      <c r="L227" s="9" t="s">
        <v>196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108</v>
      </c>
      <c r="T227" s="12">
        <v>45954</v>
      </c>
      <c r="U227" s="11">
        <v>24654</v>
      </c>
      <c r="V227" s="10">
        <v>0</v>
      </c>
      <c r="W227" s="10">
        <v>24654</v>
      </c>
      <c r="X227" s="10">
        <v>0</v>
      </c>
      <c r="Y227" s="10">
        <v>25886.7</v>
      </c>
      <c r="Z227" s="9" t="s">
        <v>81</v>
      </c>
      <c r="AA227" s="8">
        <v>25831.228500000005</v>
      </c>
      <c r="AB227" s="8">
        <v>0</v>
      </c>
      <c r="AC227" s="8">
        <v>25831.228500000005</v>
      </c>
      <c r="AD227" s="8">
        <v>0</v>
      </c>
      <c r="AE227" s="8">
        <v>0</v>
      </c>
      <c r="AF227" s="8" t="s">
        <v>210</v>
      </c>
      <c r="AG227" s="1" t="s">
        <v>115</v>
      </c>
      <c r="AH227" s="1" t="s">
        <v>74</v>
      </c>
      <c r="AI227" s="1">
        <v>2</v>
      </c>
      <c r="AJ227" s="3">
        <v>45954</v>
      </c>
      <c r="AK227" s="3">
        <v>0</v>
      </c>
      <c r="AL227" s="3">
        <v>45945</v>
      </c>
      <c r="AM227" s="3">
        <v>45952</v>
      </c>
      <c r="AN227" s="3">
        <v>45953</v>
      </c>
      <c r="AO227" s="3">
        <v>45953</v>
      </c>
      <c r="AP227" s="3">
        <v>45949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 t="s">
        <v>607</v>
      </c>
      <c r="AZ227" s="2">
        <v>0</v>
      </c>
      <c r="BA227" s="2">
        <v>0</v>
      </c>
      <c r="BB227" s="2">
        <v>0</v>
      </c>
      <c r="BC227" s="1" t="s">
        <v>102</v>
      </c>
      <c r="BD227" s="56">
        <v>1974.6539120000002</v>
      </c>
    </row>
    <row r="228" spans="1:56" ht="27.75" customHeight="1" x14ac:dyDescent="0.45">
      <c r="A228" s="3" t="s">
        <v>135</v>
      </c>
      <c r="B228" s="14" t="s">
        <v>135</v>
      </c>
      <c r="C228" s="9" t="s">
        <v>139</v>
      </c>
      <c r="D228" s="13" t="s">
        <v>61</v>
      </c>
      <c r="E228" s="9">
        <v>20</v>
      </c>
      <c r="F228" s="9">
        <v>36</v>
      </c>
      <c r="G228" s="9" t="s">
        <v>60</v>
      </c>
      <c r="H228" s="9">
        <v>0</v>
      </c>
      <c r="I228" s="9">
        <v>78</v>
      </c>
      <c r="J228" s="9" t="s">
        <v>57</v>
      </c>
      <c r="K228" s="9">
        <v>5</v>
      </c>
      <c r="L228" s="9" t="s">
        <v>196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108</v>
      </c>
      <c r="T228" s="12" t="s">
        <v>63</v>
      </c>
      <c r="U228" s="11">
        <v>290000</v>
      </c>
      <c r="V228" s="10">
        <v>0</v>
      </c>
      <c r="W228" s="10">
        <v>290000</v>
      </c>
      <c r="X228" s="10">
        <v>0</v>
      </c>
      <c r="Y228" s="10">
        <v>304500</v>
      </c>
      <c r="Z228" s="9" t="s">
        <v>81</v>
      </c>
      <c r="AA228" s="8">
        <v>303847.5</v>
      </c>
      <c r="AB228" s="8">
        <v>0</v>
      </c>
      <c r="AC228" s="8">
        <v>303847.5</v>
      </c>
      <c r="AD228" s="8">
        <v>0</v>
      </c>
      <c r="AE228" s="8">
        <v>0</v>
      </c>
      <c r="AF228" s="8" t="s">
        <v>210</v>
      </c>
      <c r="AG228" s="1" t="s">
        <v>115</v>
      </c>
      <c r="AH228" s="1" t="s">
        <v>74</v>
      </c>
      <c r="AI228" s="1">
        <v>2</v>
      </c>
      <c r="AJ228" s="3" t="s">
        <v>63</v>
      </c>
      <c r="AK228" s="3">
        <v>0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102</v>
      </c>
      <c r="BD228" s="56">
        <v>23227.453333333331</v>
      </c>
    </row>
    <row r="229" spans="1:56" ht="27.75" customHeight="1" x14ac:dyDescent="0.45">
      <c r="A229" s="3">
        <v>0</v>
      </c>
      <c r="B229" s="14">
        <v>0</v>
      </c>
      <c r="C229" s="9">
        <v>0</v>
      </c>
      <c r="D229" s="13">
        <v>0</v>
      </c>
      <c r="E229" s="9">
        <v>20</v>
      </c>
      <c r="F229" s="9">
        <v>37</v>
      </c>
      <c r="G229" s="9">
        <v>0</v>
      </c>
      <c r="H229" s="9">
        <v>0</v>
      </c>
      <c r="I229" s="9">
        <v>80</v>
      </c>
      <c r="J229" s="9" t="s">
        <v>57</v>
      </c>
      <c r="K229" s="9">
        <v>3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81</v>
      </c>
      <c r="AA229" s="8">
        <v>555687.83325000003</v>
      </c>
      <c r="AB229" s="8">
        <v>146685</v>
      </c>
      <c r="AC229" s="8">
        <v>409002.83325000003</v>
      </c>
      <c r="AD229" s="8">
        <v>0</v>
      </c>
      <c r="AE229" s="8">
        <v>0</v>
      </c>
      <c r="AF229" s="8" t="s">
        <v>58</v>
      </c>
      <c r="AG229" s="1" t="s">
        <v>115</v>
      </c>
      <c r="AH229" s="1">
        <v>0</v>
      </c>
      <c r="AI229" s="1" t="s">
        <v>15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102</v>
      </c>
      <c r="BD229" s="56">
        <v>0</v>
      </c>
    </row>
    <row r="230" spans="1:56" ht="27.75" customHeight="1" x14ac:dyDescent="0.45">
      <c r="A230" s="3">
        <v>45919</v>
      </c>
      <c r="B230" s="14" t="s">
        <v>628</v>
      </c>
      <c r="C230" s="9" t="s">
        <v>495</v>
      </c>
      <c r="D230" s="13" t="s">
        <v>59</v>
      </c>
      <c r="E230" s="9">
        <v>21</v>
      </c>
      <c r="F230" s="9">
        <v>38</v>
      </c>
      <c r="G230" s="9" t="s">
        <v>60</v>
      </c>
      <c r="H230" s="9">
        <v>0</v>
      </c>
      <c r="I230" s="9">
        <v>69</v>
      </c>
      <c r="J230" s="9" t="s">
        <v>57</v>
      </c>
      <c r="K230" s="9">
        <v>5</v>
      </c>
      <c r="L230" s="9" t="s">
        <v>92</v>
      </c>
      <c r="M230" s="10">
        <v>22</v>
      </c>
      <c r="N230" s="9">
        <v>41</v>
      </c>
      <c r="O230" s="9">
        <v>40</v>
      </c>
      <c r="P230" s="10">
        <v>333.79752595199994</v>
      </c>
      <c r="Q230" s="10">
        <v>0</v>
      </c>
      <c r="R230" s="10">
        <v>333.79752595199994</v>
      </c>
      <c r="S230" s="9" t="s">
        <v>71</v>
      </c>
      <c r="T230" s="12">
        <v>45924</v>
      </c>
      <c r="U230" s="11">
        <v>15000</v>
      </c>
      <c r="V230" s="10">
        <v>0</v>
      </c>
      <c r="W230" s="10">
        <v>15000</v>
      </c>
      <c r="X230" s="10">
        <v>0</v>
      </c>
      <c r="Y230" s="10">
        <v>0</v>
      </c>
      <c r="Z230" s="9" t="s">
        <v>120</v>
      </c>
      <c r="AA230" s="8">
        <v>16554.45</v>
      </c>
      <c r="AB230" s="8">
        <v>16554.45</v>
      </c>
      <c r="AC230" s="8">
        <v>0</v>
      </c>
      <c r="AD230" s="8">
        <v>0</v>
      </c>
      <c r="AE230" s="8">
        <v>0</v>
      </c>
      <c r="AF230" s="8">
        <v>0</v>
      </c>
      <c r="AG230" s="1" t="s">
        <v>116</v>
      </c>
      <c r="AH230" s="1" t="s">
        <v>312</v>
      </c>
      <c r="AI230" s="1">
        <v>2</v>
      </c>
      <c r="AJ230" s="3">
        <v>45924</v>
      </c>
      <c r="AK230" s="3">
        <v>0</v>
      </c>
      <c r="AL230" s="3">
        <v>0</v>
      </c>
      <c r="AM230" s="3">
        <v>0</v>
      </c>
      <c r="AN230" s="3">
        <v>0</v>
      </c>
      <c r="AO230" s="3">
        <v>45922</v>
      </c>
      <c r="AP230" s="3">
        <v>45919</v>
      </c>
      <c r="AQ230" s="3">
        <v>45923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121</v>
      </c>
      <c r="BD230" s="56">
        <v>0</v>
      </c>
    </row>
    <row r="231" spans="1:56" ht="27.7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21</v>
      </c>
      <c r="F231" s="9">
        <v>37</v>
      </c>
      <c r="G231" s="9" t="s">
        <v>60</v>
      </c>
      <c r="H231" s="9">
        <v>0</v>
      </c>
      <c r="I231" s="9">
        <v>67</v>
      </c>
      <c r="J231" s="9" t="s">
        <v>57</v>
      </c>
      <c r="K231" s="9">
        <v>5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130</v>
      </c>
      <c r="AA231" s="8">
        <v>16554.45</v>
      </c>
      <c r="AB231" s="8">
        <v>16554.45</v>
      </c>
      <c r="AC231" s="8">
        <v>0</v>
      </c>
      <c r="AD231" s="8">
        <v>0</v>
      </c>
      <c r="AE231" s="8">
        <v>0</v>
      </c>
      <c r="AF231" s="8" t="s">
        <v>58</v>
      </c>
      <c r="AG231" s="1" t="s">
        <v>115</v>
      </c>
      <c r="AH231" s="1">
        <v>0</v>
      </c>
      <c r="AI231" s="1" t="s">
        <v>15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103</v>
      </c>
      <c r="BD231" s="56">
        <v>0</v>
      </c>
    </row>
    <row r="232" spans="1:56" ht="27.75" customHeight="1" x14ac:dyDescent="0.45">
      <c r="A232" s="3">
        <v>45915</v>
      </c>
      <c r="B232" s="14" t="s">
        <v>557</v>
      </c>
      <c r="C232" s="9" t="s">
        <v>558</v>
      </c>
      <c r="D232" s="13" t="s">
        <v>576</v>
      </c>
      <c r="E232" s="9">
        <v>21</v>
      </c>
      <c r="F232" s="9">
        <v>32</v>
      </c>
      <c r="G232" s="9" t="s">
        <v>60</v>
      </c>
      <c r="H232" s="9">
        <v>0</v>
      </c>
      <c r="I232" s="9">
        <v>70</v>
      </c>
      <c r="J232" s="9" t="s">
        <v>57</v>
      </c>
      <c r="K232" s="9">
        <v>5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71</v>
      </c>
      <c r="T232" s="12">
        <v>45922</v>
      </c>
      <c r="U232" s="11">
        <v>2500</v>
      </c>
      <c r="V232" s="10">
        <v>0</v>
      </c>
      <c r="W232" s="10">
        <v>2500</v>
      </c>
      <c r="X232" s="10">
        <v>0</v>
      </c>
      <c r="Y232" s="10">
        <v>2625</v>
      </c>
      <c r="Z232" s="9" t="s">
        <v>577</v>
      </c>
      <c r="AA232" s="8">
        <v>2339.9750000000004</v>
      </c>
      <c r="AB232" s="8">
        <v>2339.9750000000004</v>
      </c>
      <c r="AC232" s="8">
        <v>0</v>
      </c>
      <c r="AD232" s="8">
        <v>0</v>
      </c>
      <c r="AE232" s="8">
        <v>0</v>
      </c>
      <c r="AF232" s="8">
        <v>0</v>
      </c>
      <c r="AG232" s="1" t="s">
        <v>115</v>
      </c>
      <c r="AH232" s="1" t="s">
        <v>74</v>
      </c>
      <c r="AI232" s="1">
        <v>2</v>
      </c>
      <c r="AJ232" s="3">
        <v>45922</v>
      </c>
      <c r="AK232" s="3">
        <v>0</v>
      </c>
      <c r="AL232" s="3">
        <v>45913</v>
      </c>
      <c r="AM232" s="3">
        <v>45920</v>
      </c>
      <c r="AN232" s="3">
        <v>45921</v>
      </c>
      <c r="AO232" s="3">
        <v>45921</v>
      </c>
      <c r="AP232" s="3">
        <v>45917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 t="s">
        <v>561</v>
      </c>
      <c r="AZ232" s="2">
        <v>0</v>
      </c>
      <c r="BA232" s="2">
        <v>0</v>
      </c>
      <c r="BB232" s="2">
        <v>0</v>
      </c>
      <c r="BC232" s="1" t="s">
        <v>102</v>
      </c>
      <c r="BD232" s="56">
        <v>0</v>
      </c>
    </row>
    <row r="233" spans="1:56" ht="27.7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21</v>
      </c>
      <c r="F233" s="9">
        <v>37</v>
      </c>
      <c r="G233" s="9" t="s">
        <v>60</v>
      </c>
      <c r="H233" s="9">
        <v>0</v>
      </c>
      <c r="I233" s="9">
        <v>83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577</v>
      </c>
      <c r="AA233" s="8">
        <v>2339.9750000000004</v>
      </c>
      <c r="AB233" s="8">
        <v>2339.9750000000004</v>
      </c>
      <c r="AC233" s="8">
        <v>0</v>
      </c>
      <c r="AD233" s="8">
        <v>0</v>
      </c>
      <c r="AE233" s="8">
        <v>0</v>
      </c>
      <c r="AF233" s="8" t="s">
        <v>58</v>
      </c>
      <c r="AG233" s="1" t="s">
        <v>115</v>
      </c>
      <c r="AH233" s="1">
        <v>0</v>
      </c>
      <c r="AI233" s="1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578</v>
      </c>
      <c r="BD233" s="56">
        <v>0</v>
      </c>
    </row>
    <row r="234" spans="1:56" ht="27.75" customHeight="1" x14ac:dyDescent="0.45">
      <c r="A234" s="3">
        <v>45909</v>
      </c>
      <c r="B234" s="14" t="s">
        <v>514</v>
      </c>
      <c r="C234" s="9" t="s">
        <v>495</v>
      </c>
      <c r="D234" s="13" t="s">
        <v>500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91</v>
      </c>
      <c r="M234" s="10">
        <v>22</v>
      </c>
      <c r="N234" s="9">
        <v>40</v>
      </c>
      <c r="O234" s="9">
        <v>40</v>
      </c>
      <c r="P234" s="10">
        <v>0</v>
      </c>
      <c r="Q234" s="10">
        <v>0</v>
      </c>
      <c r="R234" s="10">
        <v>0</v>
      </c>
      <c r="S234" s="9" t="s">
        <v>71</v>
      </c>
      <c r="T234" s="12">
        <v>45922</v>
      </c>
      <c r="U234" s="11">
        <v>5000</v>
      </c>
      <c r="V234" s="10">
        <v>5000</v>
      </c>
      <c r="W234" s="10">
        <v>0</v>
      </c>
      <c r="X234" s="10">
        <v>5718</v>
      </c>
      <c r="Y234" s="10">
        <v>0</v>
      </c>
      <c r="Z234" s="9" t="s">
        <v>120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115</v>
      </c>
      <c r="AH234" s="1" t="s">
        <v>68</v>
      </c>
      <c r="AI234" s="1">
        <v>4</v>
      </c>
      <c r="AJ234" s="3">
        <v>45922</v>
      </c>
      <c r="AK234" s="3">
        <v>45918</v>
      </c>
      <c r="AL234" s="3">
        <v>45912</v>
      </c>
      <c r="AM234" s="3">
        <v>45919</v>
      </c>
      <c r="AN234" s="3">
        <v>45920</v>
      </c>
      <c r="AO234" s="3">
        <v>45920</v>
      </c>
      <c r="AP234" s="3">
        <v>45917</v>
      </c>
      <c r="AQ234" s="3">
        <v>45921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 t="s">
        <v>638</v>
      </c>
      <c r="AZ234" s="2">
        <v>0</v>
      </c>
      <c r="BA234" s="2">
        <v>0</v>
      </c>
      <c r="BB234" s="2">
        <v>0</v>
      </c>
      <c r="BC234" s="1" t="s">
        <v>121</v>
      </c>
      <c r="BD234" s="56">
        <v>0</v>
      </c>
    </row>
    <row r="235" spans="1:56" ht="27.75" customHeight="1" x14ac:dyDescent="0.45">
      <c r="A235" s="3">
        <v>45909</v>
      </c>
      <c r="B235" s="14" t="s">
        <v>515</v>
      </c>
      <c r="C235" s="9" t="s">
        <v>495</v>
      </c>
      <c r="D235" s="13" t="s">
        <v>501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91</v>
      </c>
      <c r="M235" s="10">
        <v>22</v>
      </c>
      <c r="N235" s="9">
        <v>40</v>
      </c>
      <c r="O235" s="9">
        <v>40</v>
      </c>
      <c r="P235" s="10">
        <v>0</v>
      </c>
      <c r="Q235" s="10">
        <v>0</v>
      </c>
      <c r="R235" s="10">
        <v>0</v>
      </c>
      <c r="S235" s="9" t="s">
        <v>71</v>
      </c>
      <c r="T235" s="12">
        <v>45922</v>
      </c>
      <c r="U235" s="11">
        <v>10000</v>
      </c>
      <c r="V235" s="10">
        <v>10000</v>
      </c>
      <c r="W235" s="10">
        <v>0</v>
      </c>
      <c r="X235" s="10">
        <v>10560</v>
      </c>
      <c r="Y235" s="10">
        <v>0</v>
      </c>
      <c r="Z235" s="9" t="s">
        <v>120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115</v>
      </c>
      <c r="AH235" s="1" t="s">
        <v>68</v>
      </c>
      <c r="AI235" s="1">
        <v>4</v>
      </c>
      <c r="AJ235" s="3">
        <v>45922</v>
      </c>
      <c r="AK235" s="3">
        <v>45918</v>
      </c>
      <c r="AL235" s="3">
        <v>45912</v>
      </c>
      <c r="AM235" s="3">
        <v>45919</v>
      </c>
      <c r="AN235" s="3">
        <v>45920</v>
      </c>
      <c r="AO235" s="3">
        <v>45920</v>
      </c>
      <c r="AP235" s="3">
        <v>45917</v>
      </c>
      <c r="AQ235" s="3">
        <v>45921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121</v>
      </c>
      <c r="BD235" s="56">
        <v>0</v>
      </c>
    </row>
    <row r="236" spans="1:56" ht="27.75" customHeight="1" x14ac:dyDescent="0.45">
      <c r="A236" s="3">
        <v>45909</v>
      </c>
      <c r="B236" s="14" t="s">
        <v>515</v>
      </c>
      <c r="C236" s="9" t="s">
        <v>495</v>
      </c>
      <c r="D236" s="13" t="s">
        <v>502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91</v>
      </c>
      <c r="M236" s="10">
        <v>22</v>
      </c>
      <c r="N236" s="9">
        <v>40</v>
      </c>
      <c r="O236" s="9">
        <v>40</v>
      </c>
      <c r="P236" s="10">
        <v>0</v>
      </c>
      <c r="Q236" s="10">
        <v>0</v>
      </c>
      <c r="R236" s="10">
        <v>0</v>
      </c>
      <c r="S236" s="9" t="s">
        <v>71</v>
      </c>
      <c r="T236" s="12">
        <v>45922</v>
      </c>
      <c r="U236" s="11">
        <v>10000</v>
      </c>
      <c r="V236" s="10">
        <v>10000</v>
      </c>
      <c r="W236" s="10">
        <v>0</v>
      </c>
      <c r="X236" s="10">
        <v>10490</v>
      </c>
      <c r="Y236" s="10">
        <v>0</v>
      </c>
      <c r="Z236" s="9" t="s">
        <v>120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116</v>
      </c>
      <c r="AH236" s="1" t="s">
        <v>68</v>
      </c>
      <c r="AI236" s="1">
        <v>4</v>
      </c>
      <c r="AJ236" s="3">
        <v>45922</v>
      </c>
      <c r="AK236" s="3">
        <v>45918</v>
      </c>
      <c r="AL236" s="3">
        <v>45912</v>
      </c>
      <c r="AM236" s="3">
        <v>45919</v>
      </c>
      <c r="AN236" s="3">
        <v>45920</v>
      </c>
      <c r="AO236" s="3">
        <v>45920</v>
      </c>
      <c r="AP236" s="3">
        <v>45917</v>
      </c>
      <c r="AQ236" s="3">
        <v>45921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121</v>
      </c>
      <c r="BD236" s="56">
        <v>0</v>
      </c>
    </row>
    <row r="237" spans="1:56" ht="27.75" customHeight="1" x14ac:dyDescent="0.45">
      <c r="A237" s="3">
        <v>45915</v>
      </c>
      <c r="B237" s="14" t="s">
        <v>579</v>
      </c>
      <c r="C237" s="9" t="s">
        <v>280</v>
      </c>
      <c r="D237" s="13" t="s">
        <v>555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97</v>
      </c>
      <c r="J237" s="9" t="s">
        <v>57</v>
      </c>
      <c r="K237" s="9">
        <v>5</v>
      </c>
      <c r="L237" s="9" t="s">
        <v>91</v>
      </c>
      <c r="M237" s="10">
        <v>22</v>
      </c>
      <c r="N237" s="9">
        <v>40</v>
      </c>
      <c r="O237" s="9">
        <v>40</v>
      </c>
      <c r="P237" s="10">
        <v>0</v>
      </c>
      <c r="Q237" s="10">
        <v>0</v>
      </c>
      <c r="R237" s="10">
        <v>0</v>
      </c>
      <c r="S237" s="9" t="s">
        <v>71</v>
      </c>
      <c r="T237" s="12">
        <v>45922</v>
      </c>
      <c r="U237" s="11">
        <v>5000</v>
      </c>
      <c r="V237" s="10">
        <v>5000</v>
      </c>
      <c r="W237" s="10">
        <v>0</v>
      </c>
      <c r="X237" s="10">
        <v>5400</v>
      </c>
      <c r="Y237" s="10">
        <v>0</v>
      </c>
      <c r="Z237" s="9" t="s">
        <v>120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116</v>
      </c>
      <c r="AH237" s="1" t="s">
        <v>68</v>
      </c>
      <c r="AI237" s="1">
        <v>4</v>
      </c>
      <c r="AJ237" s="3">
        <v>45922</v>
      </c>
      <c r="AK237" s="3">
        <v>45918</v>
      </c>
      <c r="AL237" s="3">
        <v>45912</v>
      </c>
      <c r="AM237" s="3">
        <v>45919</v>
      </c>
      <c r="AN237" s="3">
        <v>45920</v>
      </c>
      <c r="AO237" s="3">
        <v>45920</v>
      </c>
      <c r="AP237" s="3">
        <v>45917</v>
      </c>
      <c r="AQ237" s="3">
        <v>45921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121</v>
      </c>
      <c r="BD237" s="56">
        <v>0</v>
      </c>
    </row>
    <row r="238" spans="1:56" ht="27.75" customHeight="1" x14ac:dyDescent="0.45">
      <c r="A238" s="3">
        <v>45876</v>
      </c>
      <c r="B238" s="14" t="s">
        <v>336</v>
      </c>
      <c r="C238" s="9" t="s">
        <v>107</v>
      </c>
      <c r="D238" s="13" t="s">
        <v>316</v>
      </c>
      <c r="E238" s="9">
        <v>21</v>
      </c>
      <c r="F238" s="9">
        <v>38</v>
      </c>
      <c r="G238" s="9" t="s">
        <v>60</v>
      </c>
      <c r="H238" s="9" t="s">
        <v>66</v>
      </c>
      <c r="I238" s="9">
        <v>102</v>
      </c>
      <c r="J238" s="9" t="s">
        <v>57</v>
      </c>
      <c r="K238" s="9">
        <v>5</v>
      </c>
      <c r="L238" s="9" t="s">
        <v>90</v>
      </c>
      <c r="M238" s="10">
        <v>22</v>
      </c>
      <c r="N238" s="9">
        <v>40</v>
      </c>
      <c r="O238" s="9">
        <v>40</v>
      </c>
      <c r="P238" s="10">
        <v>0</v>
      </c>
      <c r="Q238" s="10">
        <v>0</v>
      </c>
      <c r="R238" s="10">
        <v>0</v>
      </c>
      <c r="S238" s="9" t="s">
        <v>67</v>
      </c>
      <c r="T238" s="12">
        <v>45926</v>
      </c>
      <c r="U238" s="11">
        <v>3000</v>
      </c>
      <c r="V238" s="10">
        <v>3000</v>
      </c>
      <c r="W238" s="10">
        <v>0</v>
      </c>
      <c r="X238" s="10">
        <v>3175</v>
      </c>
      <c r="Y238" s="10">
        <v>0</v>
      </c>
      <c r="Z238" s="9" t="s">
        <v>120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1" t="s">
        <v>116</v>
      </c>
      <c r="AH238" s="1" t="s">
        <v>68</v>
      </c>
      <c r="AI238" s="1">
        <v>4</v>
      </c>
      <c r="AJ238" s="3">
        <v>45926</v>
      </c>
      <c r="AK238" s="3">
        <v>45922</v>
      </c>
      <c r="AL238" s="3">
        <v>45916</v>
      </c>
      <c r="AM238" s="3">
        <v>45923</v>
      </c>
      <c r="AN238" s="3">
        <v>45924</v>
      </c>
      <c r="AO238" s="3">
        <v>45924</v>
      </c>
      <c r="AP238" s="3">
        <v>45921</v>
      </c>
      <c r="AQ238" s="3">
        <v>45925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121</v>
      </c>
      <c r="BD238" s="56">
        <v>0</v>
      </c>
    </row>
    <row r="239" spans="1:56" ht="27.75" customHeight="1" x14ac:dyDescent="0.45">
      <c r="A239" s="3">
        <v>45854</v>
      </c>
      <c r="B239" s="14" t="s">
        <v>295</v>
      </c>
      <c r="C239" s="9" t="s">
        <v>79</v>
      </c>
      <c r="D239" s="13" t="s">
        <v>296</v>
      </c>
      <c r="E239" s="9">
        <v>21</v>
      </c>
      <c r="F239" s="9">
        <v>38</v>
      </c>
      <c r="G239" s="9" t="s">
        <v>60</v>
      </c>
      <c r="H239" s="9" t="s">
        <v>76</v>
      </c>
      <c r="I239" s="9">
        <v>102</v>
      </c>
      <c r="J239" s="9" t="s">
        <v>57</v>
      </c>
      <c r="K239" s="9">
        <v>5</v>
      </c>
      <c r="L239" s="9" t="s">
        <v>91</v>
      </c>
      <c r="M239" s="10">
        <v>22</v>
      </c>
      <c r="N239" s="9">
        <v>40</v>
      </c>
      <c r="O239" s="9">
        <v>40</v>
      </c>
      <c r="P239" s="10">
        <v>65.13122457599998</v>
      </c>
      <c r="Q239" s="10">
        <v>0</v>
      </c>
      <c r="R239" s="10">
        <v>65.13122457599998</v>
      </c>
      <c r="S239" s="9" t="s">
        <v>67</v>
      </c>
      <c r="T239" s="12">
        <v>45923</v>
      </c>
      <c r="U239" s="11">
        <v>3000</v>
      </c>
      <c r="V239" s="10">
        <v>0</v>
      </c>
      <c r="W239" s="10">
        <v>3000</v>
      </c>
      <c r="X239" s="10">
        <v>0</v>
      </c>
      <c r="Y239" s="10">
        <v>3150</v>
      </c>
      <c r="Z239" s="9" t="s">
        <v>120</v>
      </c>
      <c r="AA239" s="8">
        <v>3310.89</v>
      </c>
      <c r="AB239" s="8">
        <v>3310.89</v>
      </c>
      <c r="AC239" s="8">
        <v>0</v>
      </c>
      <c r="AD239" s="8">
        <v>3310.89</v>
      </c>
      <c r="AE239" s="8">
        <v>0</v>
      </c>
      <c r="AF239" s="8">
        <v>0</v>
      </c>
      <c r="AG239" s="1" t="s">
        <v>116</v>
      </c>
      <c r="AH239" s="1" t="s">
        <v>68</v>
      </c>
      <c r="AI239" s="1">
        <v>4</v>
      </c>
      <c r="AJ239" s="3">
        <v>45923</v>
      </c>
      <c r="AK239" s="3">
        <v>45919</v>
      </c>
      <c r="AL239" s="3">
        <v>45913</v>
      </c>
      <c r="AM239" s="3">
        <v>45920</v>
      </c>
      <c r="AN239" s="3">
        <v>45921</v>
      </c>
      <c r="AO239" s="3">
        <v>45921</v>
      </c>
      <c r="AP239" s="3">
        <v>45918</v>
      </c>
      <c r="AQ239" s="3">
        <v>45922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121</v>
      </c>
      <c r="BD239" s="56">
        <v>0</v>
      </c>
    </row>
    <row r="240" spans="1:56" ht="27.75" customHeight="1" x14ac:dyDescent="0.45">
      <c r="A240" s="3">
        <v>45919</v>
      </c>
      <c r="B240" s="14" t="s">
        <v>639</v>
      </c>
      <c r="C240" s="9" t="s">
        <v>618</v>
      </c>
      <c r="D240" s="13" t="s">
        <v>619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91</v>
      </c>
      <c r="M240" s="10">
        <v>22</v>
      </c>
      <c r="N240" s="9">
        <v>40</v>
      </c>
      <c r="O240" s="9">
        <v>40</v>
      </c>
      <c r="P240" s="10">
        <v>217.10408191999997</v>
      </c>
      <c r="Q240" s="10">
        <v>0</v>
      </c>
      <c r="R240" s="10">
        <v>217.10408191999997</v>
      </c>
      <c r="S240" s="9" t="s">
        <v>71</v>
      </c>
      <c r="T240" s="12">
        <v>45924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120</v>
      </c>
      <c r="AA240" s="8">
        <v>10756.900000000001</v>
      </c>
      <c r="AB240" s="8">
        <v>10756.900000000001</v>
      </c>
      <c r="AC240" s="8">
        <v>0</v>
      </c>
      <c r="AD240" s="8">
        <v>10756.900000000001</v>
      </c>
      <c r="AE240" s="8">
        <v>0</v>
      </c>
      <c r="AF240" s="8">
        <v>0</v>
      </c>
      <c r="AG240" s="1" t="s">
        <v>116</v>
      </c>
      <c r="AH240" s="1" t="s">
        <v>68</v>
      </c>
      <c r="AI240" s="1">
        <v>4</v>
      </c>
      <c r="AJ240" s="3">
        <v>45924</v>
      </c>
      <c r="AK240" s="3">
        <v>45920</v>
      </c>
      <c r="AL240" s="3">
        <v>45914</v>
      </c>
      <c r="AM240" s="3">
        <v>45921</v>
      </c>
      <c r="AN240" s="3">
        <v>45922</v>
      </c>
      <c r="AO240" s="3">
        <v>45922</v>
      </c>
      <c r="AP240" s="3">
        <v>45919</v>
      </c>
      <c r="AQ240" s="3">
        <v>45923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121</v>
      </c>
      <c r="BD240" s="56">
        <v>0</v>
      </c>
    </row>
    <row r="241" spans="1:56" ht="27.75" customHeight="1" x14ac:dyDescent="0.45">
      <c r="A241" s="3">
        <v>45919</v>
      </c>
      <c r="B241" s="14" t="s">
        <v>639</v>
      </c>
      <c r="C241" s="9" t="s">
        <v>618</v>
      </c>
      <c r="D241" s="13" t="s">
        <v>620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91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71</v>
      </c>
      <c r="T241" s="12">
        <v>45924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120</v>
      </c>
      <c r="AA241" s="8">
        <v>5378.4500000000007</v>
      </c>
      <c r="AB241" s="8">
        <v>5378.4500000000007</v>
      </c>
      <c r="AC241" s="8">
        <v>0</v>
      </c>
      <c r="AD241" s="8">
        <v>5378.4500000000007</v>
      </c>
      <c r="AE241" s="8">
        <v>0</v>
      </c>
      <c r="AF241" s="8">
        <v>0</v>
      </c>
      <c r="AG241" s="1" t="s">
        <v>116</v>
      </c>
      <c r="AH241" s="1" t="s">
        <v>68</v>
      </c>
      <c r="AI241" s="1">
        <v>4</v>
      </c>
      <c r="AJ241" s="3">
        <v>45924</v>
      </c>
      <c r="AK241" s="3">
        <v>45920</v>
      </c>
      <c r="AL241" s="3">
        <v>45914</v>
      </c>
      <c r="AM241" s="3">
        <v>45921</v>
      </c>
      <c r="AN241" s="3">
        <v>45922</v>
      </c>
      <c r="AO241" s="3">
        <v>45922</v>
      </c>
      <c r="AP241" s="3">
        <v>45919</v>
      </c>
      <c r="AQ241" s="3">
        <v>45923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121</v>
      </c>
      <c r="BD241" s="56">
        <v>0</v>
      </c>
    </row>
    <row r="242" spans="1:56" ht="27.75" customHeight="1" x14ac:dyDescent="0.45">
      <c r="A242" s="3">
        <v>45919</v>
      </c>
      <c r="B242" s="14" t="s">
        <v>639</v>
      </c>
      <c r="C242" s="9" t="s">
        <v>618</v>
      </c>
      <c r="D242" s="13" t="s">
        <v>304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91</v>
      </c>
      <c r="M242" s="10">
        <v>22</v>
      </c>
      <c r="N242" s="9">
        <v>40</v>
      </c>
      <c r="O242" s="9">
        <v>40</v>
      </c>
      <c r="P242" s="10">
        <v>108.55204095999999</v>
      </c>
      <c r="Q242" s="10">
        <v>0</v>
      </c>
      <c r="R242" s="10">
        <v>108.55204095999999</v>
      </c>
      <c r="S242" s="9" t="s">
        <v>71</v>
      </c>
      <c r="T242" s="12">
        <v>45924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120</v>
      </c>
      <c r="AA242" s="8">
        <v>5378.4500000000007</v>
      </c>
      <c r="AB242" s="8">
        <v>5378.4500000000007</v>
      </c>
      <c r="AC242" s="8">
        <v>0</v>
      </c>
      <c r="AD242" s="8">
        <v>5378.4500000000007</v>
      </c>
      <c r="AE242" s="8">
        <v>0</v>
      </c>
      <c r="AF242" s="8">
        <v>0</v>
      </c>
      <c r="AG242" s="1" t="s">
        <v>116</v>
      </c>
      <c r="AH242" s="1" t="s">
        <v>68</v>
      </c>
      <c r="AI242" s="1">
        <v>4</v>
      </c>
      <c r="AJ242" s="3">
        <v>45924</v>
      </c>
      <c r="AK242" s="3">
        <v>45920</v>
      </c>
      <c r="AL242" s="3">
        <v>45914</v>
      </c>
      <c r="AM242" s="3">
        <v>45921</v>
      </c>
      <c r="AN242" s="3">
        <v>45922</v>
      </c>
      <c r="AO242" s="3">
        <v>45922</v>
      </c>
      <c r="AP242" s="3">
        <v>45919</v>
      </c>
      <c r="AQ242" s="3">
        <v>45923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121</v>
      </c>
      <c r="BD242" s="56">
        <v>0</v>
      </c>
    </row>
    <row r="243" spans="1:56" ht="27.75" customHeight="1" x14ac:dyDescent="0.45">
      <c r="A243" s="3">
        <v>45919</v>
      </c>
      <c r="B243" s="14" t="s">
        <v>640</v>
      </c>
      <c r="C243" s="9" t="s">
        <v>495</v>
      </c>
      <c r="D243" s="13" t="s">
        <v>621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91</v>
      </c>
      <c r="M243" s="10">
        <v>22</v>
      </c>
      <c r="N243" s="9">
        <v>40</v>
      </c>
      <c r="O243" s="9">
        <v>40</v>
      </c>
      <c r="P243" s="10">
        <v>217.10408191999997</v>
      </c>
      <c r="Q243" s="10">
        <v>0</v>
      </c>
      <c r="R243" s="10">
        <v>217.10408191999997</v>
      </c>
      <c r="S243" s="9" t="s">
        <v>71</v>
      </c>
      <c r="T243" s="12">
        <v>45926</v>
      </c>
      <c r="U243" s="11">
        <v>10000</v>
      </c>
      <c r="V243" s="10">
        <v>0</v>
      </c>
      <c r="W243" s="10">
        <v>10000</v>
      </c>
      <c r="X243" s="10">
        <v>0</v>
      </c>
      <c r="Y243" s="10">
        <v>10500</v>
      </c>
      <c r="Z243" s="9" t="s">
        <v>120</v>
      </c>
      <c r="AA243" s="8">
        <v>10756.900000000001</v>
      </c>
      <c r="AB243" s="8">
        <v>10756.900000000001</v>
      </c>
      <c r="AC243" s="8">
        <v>0</v>
      </c>
      <c r="AD243" s="8">
        <v>10756.900000000001</v>
      </c>
      <c r="AE243" s="8">
        <v>0</v>
      </c>
      <c r="AF243" s="8">
        <v>0</v>
      </c>
      <c r="AG243" s="1" t="s">
        <v>117</v>
      </c>
      <c r="AH243" s="1" t="s">
        <v>68</v>
      </c>
      <c r="AI243" s="1">
        <v>4</v>
      </c>
      <c r="AJ243" s="3">
        <v>45926</v>
      </c>
      <c r="AK243" s="3">
        <v>45922</v>
      </c>
      <c r="AL243" s="3">
        <v>45916</v>
      </c>
      <c r="AM243" s="3">
        <v>45923</v>
      </c>
      <c r="AN243" s="3">
        <v>45924</v>
      </c>
      <c r="AO243" s="3">
        <v>45924</v>
      </c>
      <c r="AP243" s="3">
        <v>45921</v>
      </c>
      <c r="AQ243" s="3">
        <v>45925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121</v>
      </c>
      <c r="BD243" s="56">
        <v>0</v>
      </c>
    </row>
    <row r="244" spans="1:56" ht="27.75" customHeight="1" x14ac:dyDescent="0.45">
      <c r="A244" s="3">
        <v>45919</v>
      </c>
      <c r="B244" s="14" t="s">
        <v>641</v>
      </c>
      <c r="C244" s="9" t="s">
        <v>444</v>
      </c>
      <c r="D244" s="13" t="s">
        <v>622</v>
      </c>
      <c r="E244" s="9">
        <v>21</v>
      </c>
      <c r="F244" s="9">
        <v>40</v>
      </c>
      <c r="G244" s="9" t="s">
        <v>60</v>
      </c>
      <c r="H244" s="9" t="s">
        <v>66</v>
      </c>
      <c r="I244" s="9">
        <v>108</v>
      </c>
      <c r="J244" s="9" t="s">
        <v>57</v>
      </c>
      <c r="K244" s="9">
        <v>5</v>
      </c>
      <c r="L244" s="9" t="s">
        <v>623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71</v>
      </c>
      <c r="T244" s="12">
        <v>45929</v>
      </c>
      <c r="U244" s="11">
        <v>4000</v>
      </c>
      <c r="V244" s="10">
        <v>0</v>
      </c>
      <c r="W244" s="10">
        <v>4000</v>
      </c>
      <c r="X244" s="10">
        <v>0</v>
      </c>
      <c r="Y244" s="10">
        <v>4200</v>
      </c>
      <c r="Z244" s="9" t="s">
        <v>120</v>
      </c>
      <c r="AA244" s="8">
        <v>4638.0400000000009</v>
      </c>
      <c r="AB244" s="8">
        <v>4638.0400000000009</v>
      </c>
      <c r="AC244" s="8">
        <v>0</v>
      </c>
      <c r="AD244" s="8">
        <v>4638.0400000000009</v>
      </c>
      <c r="AE244" s="8">
        <v>0</v>
      </c>
      <c r="AF244" s="8">
        <v>0</v>
      </c>
      <c r="AG244" s="1" t="s">
        <v>116</v>
      </c>
      <c r="AH244" s="1" t="s">
        <v>68</v>
      </c>
      <c r="AI244" s="1">
        <v>4</v>
      </c>
      <c r="AJ244" s="3">
        <v>45929</v>
      </c>
      <c r="AK244" s="3">
        <v>45925</v>
      </c>
      <c r="AL244" s="3">
        <v>45919</v>
      </c>
      <c r="AM244" s="3">
        <v>45926</v>
      </c>
      <c r="AN244" s="3">
        <v>45927</v>
      </c>
      <c r="AO244" s="3">
        <v>45927</v>
      </c>
      <c r="AP244" s="3">
        <v>45924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121</v>
      </c>
      <c r="BD244" s="56">
        <v>0</v>
      </c>
    </row>
    <row r="245" spans="1:56" ht="27.75" customHeight="1" x14ac:dyDescent="0.45">
      <c r="A245" s="3">
        <v>45911</v>
      </c>
      <c r="B245" s="14" t="s">
        <v>538</v>
      </c>
      <c r="C245" s="9" t="s">
        <v>107</v>
      </c>
      <c r="D245" s="13" t="s">
        <v>539</v>
      </c>
      <c r="E245" s="9">
        <v>21</v>
      </c>
      <c r="F245" s="9">
        <v>40</v>
      </c>
      <c r="G245" s="9" t="s">
        <v>60</v>
      </c>
      <c r="H245" s="9" t="s">
        <v>66</v>
      </c>
      <c r="I245" s="9">
        <v>108</v>
      </c>
      <c r="J245" s="9" t="s">
        <v>57</v>
      </c>
      <c r="K245" s="9">
        <v>5</v>
      </c>
      <c r="L245" s="9" t="s">
        <v>90</v>
      </c>
      <c r="M245" s="10">
        <v>22</v>
      </c>
      <c r="N245" s="9">
        <v>42</v>
      </c>
      <c r="O245" s="9">
        <v>40</v>
      </c>
      <c r="P245" s="10">
        <v>68.387785804799989</v>
      </c>
      <c r="Q245" s="10">
        <v>0</v>
      </c>
      <c r="R245" s="10">
        <v>68.387785804799989</v>
      </c>
      <c r="S245" s="9" t="s">
        <v>67</v>
      </c>
      <c r="T245" s="12">
        <v>45947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120</v>
      </c>
      <c r="AA245" s="8">
        <v>3478.5300000000007</v>
      </c>
      <c r="AB245" s="8">
        <v>3478.5300000000007</v>
      </c>
      <c r="AC245" s="8">
        <v>0</v>
      </c>
      <c r="AD245" s="8">
        <v>3478.5300000000007</v>
      </c>
      <c r="AE245" s="8">
        <v>0</v>
      </c>
      <c r="AF245" s="8">
        <v>0</v>
      </c>
      <c r="AG245" s="1" t="s">
        <v>116</v>
      </c>
      <c r="AH245" s="1" t="s">
        <v>68</v>
      </c>
      <c r="AI245" s="1">
        <v>4</v>
      </c>
      <c r="AJ245" s="3">
        <v>45947</v>
      </c>
      <c r="AK245" s="3">
        <v>45943</v>
      </c>
      <c r="AL245" s="3">
        <v>45937</v>
      </c>
      <c r="AM245" s="3">
        <v>45944</v>
      </c>
      <c r="AN245" s="3">
        <v>45945</v>
      </c>
      <c r="AO245" s="3">
        <v>45945</v>
      </c>
      <c r="AP245" s="3">
        <v>45942</v>
      </c>
      <c r="AQ245" s="3">
        <v>45946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121</v>
      </c>
      <c r="BD245" s="56">
        <v>0</v>
      </c>
    </row>
    <row r="246" spans="1:56" ht="27.75" customHeight="1" x14ac:dyDescent="0.45">
      <c r="A246" s="3">
        <v>45876</v>
      </c>
      <c r="B246" s="14" t="s">
        <v>335</v>
      </c>
      <c r="C246" s="9" t="s">
        <v>107</v>
      </c>
      <c r="D246" s="13" t="s">
        <v>315</v>
      </c>
      <c r="E246" s="9">
        <v>21</v>
      </c>
      <c r="F246" s="9">
        <v>40</v>
      </c>
      <c r="G246" s="9" t="s">
        <v>60</v>
      </c>
      <c r="H246" s="9" t="s">
        <v>66</v>
      </c>
      <c r="I246" s="9">
        <v>108</v>
      </c>
      <c r="J246" s="9" t="s">
        <v>57</v>
      </c>
      <c r="K246" s="9">
        <v>5</v>
      </c>
      <c r="L246" s="9" t="s">
        <v>91</v>
      </c>
      <c r="M246" s="10">
        <v>22</v>
      </c>
      <c r="N246" s="9">
        <v>42</v>
      </c>
      <c r="O246" s="9">
        <v>40</v>
      </c>
      <c r="P246" s="10">
        <v>68.387785804799989</v>
      </c>
      <c r="Q246" s="10">
        <v>0</v>
      </c>
      <c r="R246" s="10">
        <v>68.387785804799989</v>
      </c>
      <c r="S246" s="9" t="s">
        <v>71</v>
      </c>
      <c r="T246" s="12">
        <v>45961</v>
      </c>
      <c r="U246" s="11">
        <v>3000</v>
      </c>
      <c r="V246" s="10">
        <v>0</v>
      </c>
      <c r="W246" s="10">
        <v>3000</v>
      </c>
      <c r="X246" s="10">
        <v>3540</v>
      </c>
      <c r="Y246" s="10">
        <v>0</v>
      </c>
      <c r="Z246" s="9" t="s">
        <v>120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116</v>
      </c>
      <c r="AH246" s="1" t="s">
        <v>68</v>
      </c>
      <c r="AI246" s="1">
        <v>4</v>
      </c>
      <c r="AJ246" s="3">
        <v>45961</v>
      </c>
      <c r="AK246" s="3">
        <v>45957</v>
      </c>
      <c r="AL246" s="3">
        <v>45951</v>
      </c>
      <c r="AM246" s="3">
        <v>45958</v>
      </c>
      <c r="AN246" s="3">
        <v>45959</v>
      </c>
      <c r="AO246" s="3">
        <v>45959</v>
      </c>
      <c r="AP246" s="3">
        <v>45956</v>
      </c>
      <c r="AQ246" s="3">
        <v>45960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121</v>
      </c>
      <c r="BD246" s="56">
        <v>0</v>
      </c>
    </row>
    <row r="247" spans="1:56" ht="27.75" customHeight="1" x14ac:dyDescent="0.45">
      <c r="A247" s="3">
        <v>45911</v>
      </c>
      <c r="B247" s="14" t="s">
        <v>536</v>
      </c>
      <c r="C247" s="9" t="s">
        <v>107</v>
      </c>
      <c r="D247" s="13" t="s">
        <v>537</v>
      </c>
      <c r="E247" s="9">
        <v>21</v>
      </c>
      <c r="F247" s="9">
        <v>40</v>
      </c>
      <c r="G247" s="9" t="s">
        <v>60</v>
      </c>
      <c r="H247" s="9" t="s">
        <v>66</v>
      </c>
      <c r="I247" s="9">
        <v>108</v>
      </c>
      <c r="J247" s="9" t="s">
        <v>57</v>
      </c>
      <c r="K247" s="9">
        <v>5</v>
      </c>
      <c r="L247" s="9" t="s">
        <v>90</v>
      </c>
      <c r="M247" s="10">
        <v>22</v>
      </c>
      <c r="N247" s="9">
        <v>42</v>
      </c>
      <c r="O247" s="9">
        <v>40</v>
      </c>
      <c r="P247" s="10">
        <v>68.387785804799989</v>
      </c>
      <c r="Q247" s="10">
        <v>0</v>
      </c>
      <c r="R247" s="10">
        <v>68.387785804799989</v>
      </c>
      <c r="S247" s="9" t="s">
        <v>67</v>
      </c>
      <c r="T247" s="12">
        <v>45961</v>
      </c>
      <c r="U247" s="11">
        <v>3000</v>
      </c>
      <c r="V247" s="10">
        <v>0</v>
      </c>
      <c r="W247" s="10">
        <v>3000</v>
      </c>
      <c r="X247" s="10">
        <v>0</v>
      </c>
      <c r="Y247" s="10">
        <v>3150</v>
      </c>
      <c r="Z247" s="9" t="s">
        <v>120</v>
      </c>
      <c r="AA247" s="8">
        <v>3478.5300000000007</v>
      </c>
      <c r="AB247" s="8">
        <v>3478.5300000000007</v>
      </c>
      <c r="AC247" s="8">
        <v>0</v>
      </c>
      <c r="AD247" s="8">
        <v>3478.5300000000007</v>
      </c>
      <c r="AE247" s="8">
        <v>0</v>
      </c>
      <c r="AF247" s="8">
        <v>0</v>
      </c>
      <c r="AG247" s="1" t="s">
        <v>61</v>
      </c>
      <c r="AH247" s="1" t="s">
        <v>68</v>
      </c>
      <c r="AI247" s="1">
        <v>4</v>
      </c>
      <c r="AJ247" s="3">
        <v>45961</v>
      </c>
      <c r="AK247" s="3">
        <v>45957</v>
      </c>
      <c r="AL247" s="3">
        <v>45951</v>
      </c>
      <c r="AM247" s="3">
        <v>45958</v>
      </c>
      <c r="AN247" s="3">
        <v>45959</v>
      </c>
      <c r="AO247" s="3">
        <v>45959</v>
      </c>
      <c r="AP247" s="3">
        <v>45956</v>
      </c>
      <c r="AQ247" s="3">
        <v>45960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121</v>
      </c>
      <c r="BD247" s="56">
        <v>0</v>
      </c>
    </row>
    <row r="248" spans="1:56" ht="27.75" customHeight="1" x14ac:dyDescent="0.45">
      <c r="A248" s="3">
        <v>45920</v>
      </c>
      <c r="B248" s="14" t="s">
        <v>128</v>
      </c>
      <c r="C248" s="9" t="s">
        <v>111</v>
      </c>
      <c r="D248" s="13" t="s">
        <v>642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91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45926</v>
      </c>
      <c r="U248" s="11">
        <v>10000</v>
      </c>
      <c r="V248" s="10">
        <v>0</v>
      </c>
      <c r="W248" s="10">
        <v>10000</v>
      </c>
      <c r="X248" s="10">
        <v>0</v>
      </c>
      <c r="Y248" s="10">
        <v>10500</v>
      </c>
      <c r="Z248" s="9" t="s">
        <v>120</v>
      </c>
      <c r="AA248" s="8">
        <v>10756.900000000001</v>
      </c>
      <c r="AB248" s="8">
        <v>10756.900000000001</v>
      </c>
      <c r="AC248" s="8">
        <v>0</v>
      </c>
      <c r="AD248" s="8">
        <v>10756.900000000001</v>
      </c>
      <c r="AE248" s="8">
        <v>0</v>
      </c>
      <c r="AF248" s="8">
        <v>0</v>
      </c>
      <c r="AG248" s="1" t="s">
        <v>116</v>
      </c>
      <c r="AH248" s="1" t="s">
        <v>68</v>
      </c>
      <c r="AI248" s="1">
        <v>4</v>
      </c>
      <c r="AJ248" s="3">
        <v>45926</v>
      </c>
      <c r="AK248" s="3">
        <v>45922</v>
      </c>
      <c r="AL248" s="3">
        <v>45916</v>
      </c>
      <c r="AM248" s="3">
        <v>45923</v>
      </c>
      <c r="AN248" s="3">
        <v>45924</v>
      </c>
      <c r="AO248" s="3">
        <v>45924</v>
      </c>
      <c r="AP248" s="3">
        <v>45921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121</v>
      </c>
      <c r="BD248" s="56">
        <v>0</v>
      </c>
    </row>
    <row r="249" spans="1:56" ht="27.75" customHeight="1" x14ac:dyDescent="0.45">
      <c r="A249" s="3">
        <v>45920</v>
      </c>
      <c r="B249" s="14" t="s">
        <v>128</v>
      </c>
      <c r="C249" s="9" t="s">
        <v>111</v>
      </c>
      <c r="D249" s="13" t="s">
        <v>643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91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67</v>
      </c>
      <c r="T249" s="12">
        <v>45926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120</v>
      </c>
      <c r="AA249" s="8">
        <v>5378.4500000000007</v>
      </c>
      <c r="AB249" s="8">
        <v>5378.4500000000007</v>
      </c>
      <c r="AC249" s="8">
        <v>0</v>
      </c>
      <c r="AD249" s="8">
        <v>5378.4500000000007</v>
      </c>
      <c r="AE249" s="8">
        <v>0</v>
      </c>
      <c r="AF249" s="8">
        <v>0</v>
      </c>
      <c r="AG249" s="1" t="s">
        <v>116</v>
      </c>
      <c r="AH249" s="1" t="s">
        <v>68</v>
      </c>
      <c r="AI249" s="1">
        <v>4</v>
      </c>
      <c r="AJ249" s="3">
        <v>45926</v>
      </c>
      <c r="AK249" s="3">
        <v>45922</v>
      </c>
      <c r="AL249" s="3">
        <v>45916</v>
      </c>
      <c r="AM249" s="3">
        <v>45923</v>
      </c>
      <c r="AN249" s="3">
        <v>45924</v>
      </c>
      <c r="AO249" s="3">
        <v>45924</v>
      </c>
      <c r="AP249" s="3">
        <v>45921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65</v>
      </c>
      <c r="AY249" s="2">
        <v>0</v>
      </c>
      <c r="AZ249" s="2">
        <v>0</v>
      </c>
      <c r="BA249" s="2">
        <v>0</v>
      </c>
      <c r="BB249" s="2">
        <v>0</v>
      </c>
      <c r="BC249" s="1" t="s">
        <v>121</v>
      </c>
      <c r="BD249" s="56">
        <v>0</v>
      </c>
    </row>
    <row r="250" spans="1:56" ht="27.75" customHeight="1" x14ac:dyDescent="0.45">
      <c r="A250" s="3" t="s">
        <v>135</v>
      </c>
      <c r="B250" s="14" t="s">
        <v>135</v>
      </c>
      <c r="C250" s="9" t="s">
        <v>111</v>
      </c>
      <c r="D250" s="13" t="s">
        <v>61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91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67</v>
      </c>
      <c r="T250" s="12" t="s">
        <v>63</v>
      </c>
      <c r="U250" s="11">
        <v>200000</v>
      </c>
      <c r="V250" s="10">
        <v>0</v>
      </c>
      <c r="W250" s="10">
        <v>200000</v>
      </c>
      <c r="X250" s="10">
        <v>0</v>
      </c>
      <c r="Y250" s="10">
        <v>210000</v>
      </c>
      <c r="Z250" s="9" t="s">
        <v>120</v>
      </c>
      <c r="AA250" s="8">
        <v>215138.00000000003</v>
      </c>
      <c r="AB250" s="8">
        <v>215138.00000000003</v>
      </c>
      <c r="AC250" s="8">
        <v>0</v>
      </c>
      <c r="AD250" s="8">
        <v>215138.00000000003</v>
      </c>
      <c r="AE250" s="8">
        <v>0</v>
      </c>
      <c r="AF250" s="8">
        <v>0</v>
      </c>
      <c r="AG250" s="1" t="s">
        <v>116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121</v>
      </c>
      <c r="BD250" s="56">
        <v>0</v>
      </c>
    </row>
    <row r="251" spans="1:56" ht="27.75" customHeight="1" x14ac:dyDescent="0.45">
      <c r="A251" s="3">
        <v>45631</v>
      </c>
      <c r="B251" s="14" t="s">
        <v>203</v>
      </c>
      <c r="C251" s="9" t="s">
        <v>109</v>
      </c>
      <c r="D251" s="13" t="s">
        <v>144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92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110</v>
      </c>
      <c r="T251" s="12" t="s">
        <v>63</v>
      </c>
      <c r="U251" s="11">
        <v>16000</v>
      </c>
      <c r="V251" s="10">
        <v>0</v>
      </c>
      <c r="W251" s="10">
        <v>16000</v>
      </c>
      <c r="X251" s="10">
        <v>0</v>
      </c>
      <c r="Y251" s="10">
        <v>16800</v>
      </c>
      <c r="Z251" s="9" t="s">
        <v>120</v>
      </c>
      <c r="AA251" s="8">
        <v>17211.04</v>
      </c>
      <c r="AB251" s="8">
        <v>17211.04</v>
      </c>
      <c r="AC251" s="8">
        <v>0</v>
      </c>
      <c r="AD251" s="8">
        <v>17211.04</v>
      </c>
      <c r="AE251" s="8">
        <v>0</v>
      </c>
      <c r="AF251" s="8">
        <v>0</v>
      </c>
      <c r="AG251" s="1" t="s">
        <v>116</v>
      </c>
      <c r="AH251" s="1" t="s">
        <v>68</v>
      </c>
      <c r="AI251" s="1">
        <v>4</v>
      </c>
      <c r="AJ251" s="3" t="s">
        <v>63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 t="s">
        <v>218</v>
      </c>
      <c r="AZ251" s="2">
        <v>0</v>
      </c>
      <c r="BA251" s="2">
        <v>0</v>
      </c>
      <c r="BB251" s="2">
        <v>0</v>
      </c>
      <c r="BC251" s="1" t="s">
        <v>121</v>
      </c>
      <c r="BD251" s="56">
        <v>0</v>
      </c>
    </row>
    <row r="252" spans="1:56" ht="27.75" customHeight="1" x14ac:dyDescent="0.45">
      <c r="A252" s="3">
        <v>45631</v>
      </c>
      <c r="B252" s="14" t="s">
        <v>202</v>
      </c>
      <c r="C252" s="9" t="s">
        <v>109</v>
      </c>
      <c r="D252" s="13" t="s">
        <v>144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92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110</v>
      </c>
      <c r="T252" s="12" t="s">
        <v>63</v>
      </c>
      <c r="U252" s="11">
        <v>9000</v>
      </c>
      <c r="V252" s="10">
        <v>0</v>
      </c>
      <c r="W252" s="10">
        <v>9000</v>
      </c>
      <c r="X252" s="10">
        <v>0</v>
      </c>
      <c r="Y252" s="10">
        <v>9450</v>
      </c>
      <c r="Z252" s="9" t="s">
        <v>120</v>
      </c>
      <c r="AA252" s="8">
        <v>9681.2100000000009</v>
      </c>
      <c r="AB252" s="8">
        <v>9681.2100000000009</v>
      </c>
      <c r="AC252" s="8">
        <v>0</v>
      </c>
      <c r="AD252" s="8">
        <v>9681.2100000000009</v>
      </c>
      <c r="AE252" s="8">
        <v>0</v>
      </c>
      <c r="AF252" s="8">
        <v>0</v>
      </c>
      <c r="AG252" s="1" t="s">
        <v>116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 t="s">
        <v>217</v>
      </c>
      <c r="AZ252" s="2">
        <v>0</v>
      </c>
      <c r="BA252" s="2">
        <v>0</v>
      </c>
      <c r="BB252" s="2">
        <v>0</v>
      </c>
      <c r="BC252" s="1" t="s">
        <v>121</v>
      </c>
      <c r="BD252" s="56">
        <v>0</v>
      </c>
    </row>
    <row r="253" spans="1:56" ht="27.75" customHeight="1" x14ac:dyDescent="0.45">
      <c r="A253" s="3">
        <v>45896</v>
      </c>
      <c r="B253" s="14" t="s">
        <v>400</v>
      </c>
      <c r="C253" s="9" t="s">
        <v>107</v>
      </c>
      <c r="D253" s="13" t="s">
        <v>401</v>
      </c>
      <c r="E253" s="9">
        <v>21</v>
      </c>
      <c r="F253" s="9">
        <v>38</v>
      </c>
      <c r="G253" s="9" t="s">
        <v>60</v>
      </c>
      <c r="H253" s="9" t="s">
        <v>66</v>
      </c>
      <c r="I253" s="9">
        <v>102</v>
      </c>
      <c r="J253" s="9" t="s">
        <v>57</v>
      </c>
      <c r="K253" s="9">
        <v>5</v>
      </c>
      <c r="L253" s="9" t="s">
        <v>90</v>
      </c>
      <c r="M253" s="10">
        <v>22</v>
      </c>
      <c r="N253" s="9">
        <v>40</v>
      </c>
      <c r="O253" s="9">
        <v>40</v>
      </c>
      <c r="P253" s="10">
        <v>65.13122457599998</v>
      </c>
      <c r="Q253" s="10">
        <v>0</v>
      </c>
      <c r="R253" s="10">
        <v>65.13122457599998</v>
      </c>
      <c r="S253" s="9" t="s">
        <v>67</v>
      </c>
      <c r="T253" s="12" t="s">
        <v>63</v>
      </c>
      <c r="U253" s="11">
        <v>3000</v>
      </c>
      <c r="V253" s="10">
        <v>0</v>
      </c>
      <c r="W253" s="10">
        <v>3000</v>
      </c>
      <c r="X253" s="10">
        <v>0</v>
      </c>
      <c r="Y253" s="10">
        <v>3150</v>
      </c>
      <c r="Z253" s="9" t="s">
        <v>120</v>
      </c>
      <c r="AA253" s="8">
        <v>3310.89</v>
      </c>
      <c r="AB253" s="8">
        <v>3310.89</v>
      </c>
      <c r="AC253" s="8">
        <v>0</v>
      </c>
      <c r="AD253" s="8">
        <v>3310.89</v>
      </c>
      <c r="AE253" s="8">
        <v>0</v>
      </c>
      <c r="AF253" s="8">
        <v>0</v>
      </c>
      <c r="AG253" s="1" t="s">
        <v>116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121</v>
      </c>
      <c r="BD253" s="56">
        <v>0</v>
      </c>
    </row>
    <row r="254" spans="1:56" ht="27.75" customHeight="1" x14ac:dyDescent="0.45">
      <c r="A254" s="3">
        <v>45896</v>
      </c>
      <c r="B254" s="14" t="s">
        <v>402</v>
      </c>
      <c r="C254" s="9" t="s">
        <v>107</v>
      </c>
      <c r="D254" s="13" t="s">
        <v>313</v>
      </c>
      <c r="E254" s="9">
        <v>21</v>
      </c>
      <c r="F254" s="9">
        <v>38</v>
      </c>
      <c r="G254" s="9" t="s">
        <v>60</v>
      </c>
      <c r="H254" s="9" t="s">
        <v>66</v>
      </c>
      <c r="I254" s="9">
        <v>102</v>
      </c>
      <c r="J254" s="9" t="s">
        <v>57</v>
      </c>
      <c r="K254" s="9">
        <v>5</v>
      </c>
      <c r="L254" s="9" t="s">
        <v>90</v>
      </c>
      <c r="M254" s="10">
        <v>22</v>
      </c>
      <c r="N254" s="9">
        <v>40</v>
      </c>
      <c r="O254" s="9">
        <v>40</v>
      </c>
      <c r="P254" s="10">
        <v>108.55204095999999</v>
      </c>
      <c r="Q254" s="10">
        <v>0</v>
      </c>
      <c r="R254" s="10">
        <v>108.55204095999999</v>
      </c>
      <c r="S254" s="9" t="s">
        <v>67</v>
      </c>
      <c r="T254" s="12" t="s">
        <v>63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120</v>
      </c>
      <c r="AA254" s="8">
        <v>5518.15</v>
      </c>
      <c r="AB254" s="8">
        <v>5518.15</v>
      </c>
      <c r="AC254" s="8">
        <v>0</v>
      </c>
      <c r="AD254" s="8">
        <v>5518.15</v>
      </c>
      <c r="AE254" s="8">
        <v>0</v>
      </c>
      <c r="AF254" s="8">
        <v>0</v>
      </c>
      <c r="AG254" s="1" t="s">
        <v>116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121</v>
      </c>
      <c r="BD254" s="56">
        <v>0</v>
      </c>
    </row>
    <row r="255" spans="1:56" ht="27.75" customHeight="1" x14ac:dyDescent="0.45">
      <c r="A255" s="3">
        <v>45896</v>
      </c>
      <c r="B255" s="14" t="s">
        <v>403</v>
      </c>
      <c r="C255" s="9" t="s">
        <v>107</v>
      </c>
      <c r="D255" s="13" t="s">
        <v>404</v>
      </c>
      <c r="E255" s="9">
        <v>21</v>
      </c>
      <c r="F255" s="9">
        <v>38</v>
      </c>
      <c r="G255" s="9" t="s">
        <v>60</v>
      </c>
      <c r="H255" s="9" t="s">
        <v>66</v>
      </c>
      <c r="I255" s="9">
        <v>102</v>
      </c>
      <c r="J255" s="9" t="s">
        <v>57</v>
      </c>
      <c r="K255" s="9">
        <v>5</v>
      </c>
      <c r="L255" s="9" t="s">
        <v>90</v>
      </c>
      <c r="M255" s="10">
        <v>22</v>
      </c>
      <c r="N255" s="9">
        <v>40</v>
      </c>
      <c r="O255" s="9">
        <v>40</v>
      </c>
      <c r="P255" s="10">
        <v>65.13122457599998</v>
      </c>
      <c r="Q255" s="10">
        <v>0</v>
      </c>
      <c r="R255" s="10">
        <v>65.13122457599998</v>
      </c>
      <c r="S255" s="9" t="s">
        <v>67</v>
      </c>
      <c r="T255" s="12" t="s">
        <v>63</v>
      </c>
      <c r="U255" s="11">
        <v>3000</v>
      </c>
      <c r="V255" s="10">
        <v>0</v>
      </c>
      <c r="W255" s="10">
        <v>3000</v>
      </c>
      <c r="X255" s="10">
        <v>0</v>
      </c>
      <c r="Y255" s="10">
        <v>3150</v>
      </c>
      <c r="Z255" s="9" t="s">
        <v>120</v>
      </c>
      <c r="AA255" s="8">
        <v>3310.89</v>
      </c>
      <c r="AB255" s="8">
        <v>3310.89</v>
      </c>
      <c r="AC255" s="8">
        <v>0</v>
      </c>
      <c r="AD255" s="8">
        <v>3310.89</v>
      </c>
      <c r="AE255" s="8">
        <v>0</v>
      </c>
      <c r="AF255" s="8">
        <v>0</v>
      </c>
      <c r="AG255" s="1" t="s">
        <v>116</v>
      </c>
      <c r="AH255" s="1" t="s">
        <v>68</v>
      </c>
      <c r="AI255" s="1">
        <v>4</v>
      </c>
      <c r="AJ255" s="3" t="s">
        <v>63</v>
      </c>
      <c r="AK255" s="3" t="e">
        <v>#VALUE!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121</v>
      </c>
      <c r="BD255" s="56">
        <v>0</v>
      </c>
    </row>
    <row r="256" spans="1:56" ht="27.75" customHeight="1" x14ac:dyDescent="0.45">
      <c r="A256" s="3">
        <v>45876</v>
      </c>
      <c r="B256" s="14" t="s">
        <v>337</v>
      </c>
      <c r="C256" s="9" t="s">
        <v>107</v>
      </c>
      <c r="D256" s="13" t="s">
        <v>317</v>
      </c>
      <c r="E256" s="9">
        <v>21</v>
      </c>
      <c r="F256" s="9">
        <v>40</v>
      </c>
      <c r="G256" s="9" t="s">
        <v>60</v>
      </c>
      <c r="H256" s="9" t="s">
        <v>66</v>
      </c>
      <c r="I256" s="9">
        <v>108</v>
      </c>
      <c r="J256" s="9" t="s">
        <v>57</v>
      </c>
      <c r="K256" s="9">
        <v>5</v>
      </c>
      <c r="L256" s="9" t="s">
        <v>91</v>
      </c>
      <c r="M256" s="10">
        <v>22</v>
      </c>
      <c r="N256" s="9">
        <v>42</v>
      </c>
      <c r="O256" s="9">
        <v>40</v>
      </c>
      <c r="P256" s="10">
        <v>113.97964300799998</v>
      </c>
      <c r="Q256" s="10">
        <v>0</v>
      </c>
      <c r="R256" s="10">
        <v>113.97964300799998</v>
      </c>
      <c r="S256" s="9" t="s">
        <v>71</v>
      </c>
      <c r="T256" s="12" t="s">
        <v>63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120</v>
      </c>
      <c r="AA256" s="8">
        <v>5797.55</v>
      </c>
      <c r="AB256" s="8">
        <v>5797.55</v>
      </c>
      <c r="AC256" s="8">
        <v>0</v>
      </c>
      <c r="AD256" s="8">
        <v>5797.55</v>
      </c>
      <c r="AE256" s="8">
        <v>0</v>
      </c>
      <c r="AF256" s="8">
        <v>0</v>
      </c>
      <c r="AG256" s="1" t="s">
        <v>116</v>
      </c>
      <c r="AH256" s="1" t="s">
        <v>68</v>
      </c>
      <c r="AI256" s="1">
        <v>4</v>
      </c>
      <c r="AJ256" s="3" t="s">
        <v>63</v>
      </c>
      <c r="AK256" s="3" t="e">
        <v>#VALUE!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 t="e">
        <v>#VALUE!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121</v>
      </c>
      <c r="BD256" s="56">
        <v>0</v>
      </c>
    </row>
    <row r="257" spans="1:56" ht="27.75" customHeight="1" x14ac:dyDescent="0.45">
      <c r="A257" s="3">
        <v>45911</v>
      </c>
      <c r="B257" s="14" t="s">
        <v>532</v>
      </c>
      <c r="C257" s="9" t="s">
        <v>107</v>
      </c>
      <c r="D257" s="13" t="s">
        <v>533</v>
      </c>
      <c r="E257" s="9">
        <v>21</v>
      </c>
      <c r="F257" s="9">
        <v>38</v>
      </c>
      <c r="G257" s="9" t="s">
        <v>60</v>
      </c>
      <c r="H257" s="9" t="s">
        <v>66</v>
      </c>
      <c r="I257" s="9">
        <v>102</v>
      </c>
      <c r="J257" s="9" t="s">
        <v>57</v>
      </c>
      <c r="K257" s="9">
        <v>5</v>
      </c>
      <c r="L257" s="9" t="s">
        <v>91</v>
      </c>
      <c r="M257" s="10">
        <v>22</v>
      </c>
      <c r="N257" s="9">
        <v>40</v>
      </c>
      <c r="O257" s="9">
        <v>40</v>
      </c>
      <c r="P257" s="10">
        <v>65.13122457599998</v>
      </c>
      <c r="Q257" s="10">
        <v>0</v>
      </c>
      <c r="R257" s="10">
        <v>65.13122457599998</v>
      </c>
      <c r="S257" s="9" t="s">
        <v>67</v>
      </c>
      <c r="T257" s="12" t="s">
        <v>63</v>
      </c>
      <c r="U257" s="11">
        <v>3000</v>
      </c>
      <c r="V257" s="10">
        <v>0</v>
      </c>
      <c r="W257" s="10">
        <v>3000</v>
      </c>
      <c r="X257" s="10">
        <v>0</v>
      </c>
      <c r="Y257" s="10">
        <v>3150</v>
      </c>
      <c r="Z257" s="9" t="s">
        <v>120</v>
      </c>
      <c r="AA257" s="8">
        <v>3310.89</v>
      </c>
      <c r="AB257" s="8">
        <v>3310.89</v>
      </c>
      <c r="AC257" s="8">
        <v>0</v>
      </c>
      <c r="AD257" s="8">
        <v>3310.89</v>
      </c>
      <c r="AE257" s="8">
        <v>0</v>
      </c>
      <c r="AF257" s="8">
        <v>0</v>
      </c>
      <c r="AG257" s="1" t="s">
        <v>116</v>
      </c>
      <c r="AH257" s="1" t="s">
        <v>68</v>
      </c>
      <c r="AI257" s="1">
        <v>4</v>
      </c>
      <c r="AJ257" s="3" t="s">
        <v>63</v>
      </c>
      <c r="AK257" s="3" t="e">
        <v>#VALUE!</v>
      </c>
      <c r="AL257" s="3" t="e">
        <v>#VALUE!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121</v>
      </c>
      <c r="BD257" s="56">
        <v>0</v>
      </c>
    </row>
    <row r="258" spans="1:56" ht="27.75" customHeight="1" x14ac:dyDescent="0.45">
      <c r="A258" s="3">
        <v>45911</v>
      </c>
      <c r="B258" s="14" t="s">
        <v>534</v>
      </c>
      <c r="C258" s="9" t="s">
        <v>107</v>
      </c>
      <c r="D258" s="13" t="s">
        <v>535</v>
      </c>
      <c r="E258" s="9">
        <v>21</v>
      </c>
      <c r="F258" s="9">
        <v>40</v>
      </c>
      <c r="G258" s="9" t="s">
        <v>60</v>
      </c>
      <c r="H258" s="9" t="s">
        <v>66</v>
      </c>
      <c r="I258" s="9">
        <v>108</v>
      </c>
      <c r="J258" s="9" t="s">
        <v>57</v>
      </c>
      <c r="K258" s="9">
        <v>5</v>
      </c>
      <c r="L258" s="9" t="s">
        <v>90</v>
      </c>
      <c r="M258" s="10">
        <v>22</v>
      </c>
      <c r="N258" s="9">
        <v>42</v>
      </c>
      <c r="O258" s="9">
        <v>40</v>
      </c>
      <c r="P258" s="10">
        <v>68.387785804799989</v>
      </c>
      <c r="Q258" s="10">
        <v>0</v>
      </c>
      <c r="R258" s="10">
        <v>68.387785804799989</v>
      </c>
      <c r="S258" s="9" t="s">
        <v>67</v>
      </c>
      <c r="T258" s="12" t="s">
        <v>63</v>
      </c>
      <c r="U258" s="11">
        <v>3000</v>
      </c>
      <c r="V258" s="10">
        <v>0</v>
      </c>
      <c r="W258" s="10">
        <v>3000</v>
      </c>
      <c r="X258" s="10">
        <v>0</v>
      </c>
      <c r="Y258" s="10">
        <v>3150</v>
      </c>
      <c r="Z258" s="9" t="s">
        <v>120</v>
      </c>
      <c r="AA258" s="8">
        <v>3478.5300000000007</v>
      </c>
      <c r="AB258" s="8">
        <v>3478.5300000000007</v>
      </c>
      <c r="AC258" s="8">
        <v>0</v>
      </c>
      <c r="AD258" s="8">
        <v>3478.5300000000007</v>
      </c>
      <c r="AE258" s="8">
        <v>0</v>
      </c>
      <c r="AF258" s="8">
        <v>0</v>
      </c>
      <c r="AG258" s="1" t="s">
        <v>116</v>
      </c>
      <c r="AH258" s="1" t="s">
        <v>68</v>
      </c>
      <c r="AI258" s="1">
        <v>4</v>
      </c>
      <c r="AJ258" s="3" t="s">
        <v>63</v>
      </c>
      <c r="AK258" s="3" t="e">
        <v>#VALUE!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121</v>
      </c>
      <c r="BD258" s="56">
        <v>0</v>
      </c>
    </row>
    <row r="259" spans="1:56" ht="27.75" customHeight="1" x14ac:dyDescent="0.45">
      <c r="A259" s="3" t="s">
        <v>135</v>
      </c>
      <c r="B259" s="14" t="s">
        <v>135</v>
      </c>
      <c r="C259" s="9" t="s">
        <v>109</v>
      </c>
      <c r="D259" s="13" t="s">
        <v>144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110</v>
      </c>
      <c r="T259" s="12" t="s">
        <v>63</v>
      </c>
      <c r="U259" s="11">
        <v>10000</v>
      </c>
      <c r="V259" s="10">
        <v>0</v>
      </c>
      <c r="W259" s="10">
        <v>10000</v>
      </c>
      <c r="X259" s="10">
        <v>0</v>
      </c>
      <c r="Y259" s="10">
        <v>10500</v>
      </c>
      <c r="Z259" s="9" t="s">
        <v>120</v>
      </c>
      <c r="AA259" s="8">
        <v>10756.900000000001</v>
      </c>
      <c r="AB259" s="8">
        <v>10756.900000000001</v>
      </c>
      <c r="AC259" s="8">
        <v>0</v>
      </c>
      <c r="AD259" s="8">
        <v>10756.900000000001</v>
      </c>
      <c r="AE259" s="8">
        <v>0</v>
      </c>
      <c r="AF259" s="8">
        <v>0</v>
      </c>
      <c r="AG259" s="1" t="s">
        <v>116</v>
      </c>
      <c r="AH259" s="1" t="s">
        <v>68</v>
      </c>
      <c r="AI259" s="1">
        <v>4</v>
      </c>
      <c r="AJ259" s="3" t="s">
        <v>63</v>
      </c>
      <c r="AK259" s="3" t="e">
        <v>#VALUE!</v>
      </c>
      <c r="AL259" s="3" t="e">
        <v>#VALUE!</v>
      </c>
      <c r="AM259" s="3" t="e">
        <v>#VALUE!</v>
      </c>
      <c r="AN259" s="3" t="e">
        <v>#VALUE!</v>
      </c>
      <c r="AO259" s="3" t="e">
        <v>#VALUE!</v>
      </c>
      <c r="AP259" s="3" t="e">
        <v>#VALUE!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121</v>
      </c>
      <c r="BD259" s="56">
        <v>0</v>
      </c>
    </row>
    <row r="260" spans="1:56" ht="27.75" customHeight="1" x14ac:dyDescent="0.45">
      <c r="A260" s="3">
        <v>45854</v>
      </c>
      <c r="B260" s="14" t="s">
        <v>297</v>
      </c>
      <c r="C260" s="9" t="s">
        <v>79</v>
      </c>
      <c r="D260" s="13" t="s">
        <v>298</v>
      </c>
      <c r="E260" s="9">
        <v>21</v>
      </c>
      <c r="F260" s="9">
        <v>38</v>
      </c>
      <c r="G260" s="9" t="s">
        <v>60</v>
      </c>
      <c r="H260" s="9" t="s">
        <v>76</v>
      </c>
      <c r="I260" s="9">
        <v>102</v>
      </c>
      <c r="J260" s="9" t="s">
        <v>57</v>
      </c>
      <c r="K260" s="9">
        <v>5</v>
      </c>
      <c r="L260" s="9" t="s">
        <v>91</v>
      </c>
      <c r="M260" s="10">
        <v>22</v>
      </c>
      <c r="N260" s="9">
        <v>40</v>
      </c>
      <c r="O260" s="9">
        <v>40</v>
      </c>
      <c r="P260" s="10">
        <v>65.13122457599998</v>
      </c>
      <c r="Q260" s="10">
        <v>0</v>
      </c>
      <c r="R260" s="10">
        <v>65.13122457599998</v>
      </c>
      <c r="S260" s="9" t="s">
        <v>67</v>
      </c>
      <c r="T260" s="12" t="s">
        <v>63</v>
      </c>
      <c r="U260" s="11">
        <v>3000</v>
      </c>
      <c r="V260" s="10">
        <v>0</v>
      </c>
      <c r="W260" s="10">
        <v>3000</v>
      </c>
      <c r="X260" s="10">
        <v>0</v>
      </c>
      <c r="Y260" s="10">
        <v>3150</v>
      </c>
      <c r="Z260" s="9" t="s">
        <v>120</v>
      </c>
      <c r="AA260" s="8">
        <v>3310.89</v>
      </c>
      <c r="AB260" s="8">
        <v>3310.89</v>
      </c>
      <c r="AC260" s="8">
        <v>0</v>
      </c>
      <c r="AD260" s="8">
        <v>0</v>
      </c>
      <c r="AE260" s="8">
        <v>3310.89</v>
      </c>
      <c r="AF260" s="8">
        <v>0</v>
      </c>
      <c r="AG260" s="1" t="s">
        <v>115</v>
      </c>
      <c r="AH260" s="1" t="s">
        <v>68</v>
      </c>
      <c r="AI260" s="1">
        <v>4</v>
      </c>
      <c r="AJ260" s="3" t="s">
        <v>63</v>
      </c>
      <c r="AK260" s="3" t="e">
        <v>#VALUE!</v>
      </c>
      <c r="AL260" s="3" t="e">
        <v>#VALUE!</v>
      </c>
      <c r="AM260" s="3" t="e">
        <v>#VALUE!</v>
      </c>
      <c r="AN260" s="3" t="e">
        <v>#VALUE!</v>
      </c>
      <c r="AO260" s="3" t="e">
        <v>#VALUE!</v>
      </c>
      <c r="AP260" s="3" t="e">
        <v>#VALUE!</v>
      </c>
      <c r="AQ260" s="3" t="e">
        <v>#VALUE!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121</v>
      </c>
      <c r="BD260" s="56">
        <v>0</v>
      </c>
    </row>
    <row r="261" spans="1:56" ht="27.75" customHeight="1" x14ac:dyDescent="0.45">
      <c r="A261" s="3">
        <v>45826</v>
      </c>
      <c r="B261" s="14" t="s">
        <v>274</v>
      </c>
      <c r="C261" s="9" t="s">
        <v>107</v>
      </c>
      <c r="D261" s="13" t="s">
        <v>262</v>
      </c>
      <c r="E261" s="9">
        <v>21</v>
      </c>
      <c r="F261" s="9">
        <v>38</v>
      </c>
      <c r="G261" s="9" t="s">
        <v>60</v>
      </c>
      <c r="H261" s="9" t="s">
        <v>66</v>
      </c>
      <c r="I261" s="9">
        <v>102</v>
      </c>
      <c r="J261" s="9" t="s">
        <v>57</v>
      </c>
      <c r="K261" s="9">
        <v>5</v>
      </c>
      <c r="L261" s="9" t="s">
        <v>91</v>
      </c>
      <c r="M261" s="10">
        <v>22</v>
      </c>
      <c r="N261" s="9">
        <v>40</v>
      </c>
      <c r="O261" s="9">
        <v>40</v>
      </c>
      <c r="P261" s="10">
        <v>163.47937368575995</v>
      </c>
      <c r="Q261" s="10">
        <v>0</v>
      </c>
      <c r="R261" s="10">
        <v>163.47937368575995</v>
      </c>
      <c r="S261" s="9" t="s">
        <v>67</v>
      </c>
      <c r="T261" s="12" t="s">
        <v>63</v>
      </c>
      <c r="U261" s="11">
        <v>8000</v>
      </c>
      <c r="V261" s="10">
        <v>470</v>
      </c>
      <c r="W261" s="10">
        <v>7530</v>
      </c>
      <c r="X261" s="10">
        <v>0</v>
      </c>
      <c r="Y261" s="10">
        <v>7906.5</v>
      </c>
      <c r="Z261" s="9" t="s">
        <v>120</v>
      </c>
      <c r="AA261" s="8">
        <v>8310.3338999999996</v>
      </c>
      <c r="AB261" s="8">
        <v>8310.3338999999996</v>
      </c>
      <c r="AC261" s="8">
        <v>0</v>
      </c>
      <c r="AD261" s="8">
        <v>8310.3338999999996</v>
      </c>
      <c r="AE261" s="8">
        <v>0</v>
      </c>
      <c r="AF261" s="8">
        <v>0</v>
      </c>
      <c r="AG261" s="1" t="s">
        <v>115</v>
      </c>
      <c r="AH261" s="1" t="s">
        <v>68</v>
      </c>
      <c r="AI261" s="1">
        <v>4</v>
      </c>
      <c r="AJ261" s="3" t="s">
        <v>63</v>
      </c>
      <c r="AK261" s="3" t="e">
        <v>#VALUE!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121</v>
      </c>
      <c r="BD261" s="56">
        <v>0</v>
      </c>
    </row>
    <row r="262" spans="1:56" ht="27.75" customHeight="1" x14ac:dyDescent="0.45">
      <c r="A262" s="3">
        <v>45066</v>
      </c>
      <c r="B262" s="14" t="s">
        <v>126</v>
      </c>
      <c r="C262" s="9" t="s">
        <v>79</v>
      </c>
      <c r="D262" s="13" t="s">
        <v>125</v>
      </c>
      <c r="E262" s="9">
        <v>21</v>
      </c>
      <c r="F262" s="9">
        <v>38</v>
      </c>
      <c r="G262" s="9" t="s">
        <v>60</v>
      </c>
      <c r="H262" s="9" t="s">
        <v>76</v>
      </c>
      <c r="I262" s="9">
        <v>102</v>
      </c>
      <c r="J262" s="9" t="s">
        <v>57</v>
      </c>
      <c r="K262" s="9">
        <v>5</v>
      </c>
      <c r="L262" s="9" t="s">
        <v>91</v>
      </c>
      <c r="M262" s="10">
        <v>22</v>
      </c>
      <c r="N262" s="9">
        <v>40</v>
      </c>
      <c r="O262" s="9">
        <v>40</v>
      </c>
      <c r="P262" s="10">
        <v>108.55204095999999</v>
      </c>
      <c r="Q262" s="10">
        <v>0</v>
      </c>
      <c r="R262" s="10">
        <v>108.55204095999999</v>
      </c>
      <c r="S262" s="9" t="s">
        <v>67</v>
      </c>
      <c r="T262" s="12" t="s">
        <v>63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120</v>
      </c>
      <c r="AA262" s="8">
        <v>5518.15</v>
      </c>
      <c r="AB262" s="8">
        <v>5518.15</v>
      </c>
      <c r="AC262" s="8">
        <v>0</v>
      </c>
      <c r="AD262" s="8">
        <v>0</v>
      </c>
      <c r="AE262" s="8">
        <v>5518.15</v>
      </c>
      <c r="AF262" s="8">
        <v>0</v>
      </c>
      <c r="AG262" s="1" t="s">
        <v>116</v>
      </c>
      <c r="AH262" s="1" t="s">
        <v>68</v>
      </c>
      <c r="AI262" s="1">
        <v>4</v>
      </c>
      <c r="AJ262" s="3" t="s">
        <v>63</v>
      </c>
      <c r="AK262" s="3" t="e">
        <v>#VALUE!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121</v>
      </c>
      <c r="BD262" s="56">
        <v>0</v>
      </c>
    </row>
    <row r="263" spans="1:56" ht="27.7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21</v>
      </c>
      <c r="F263" s="9">
        <v>37</v>
      </c>
      <c r="G263" s="9">
        <v>0</v>
      </c>
      <c r="H263" s="9">
        <v>0</v>
      </c>
      <c r="I263" s="9">
        <v>74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 t="s">
        <v>82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120</v>
      </c>
      <c r="AA263" s="8">
        <v>357965.46390000021</v>
      </c>
      <c r="AB263" s="8">
        <v>357965.46390000021</v>
      </c>
      <c r="AC263" s="8">
        <v>0</v>
      </c>
      <c r="AD263" s="8">
        <v>349136.42390000017</v>
      </c>
      <c r="AE263" s="8">
        <v>8829.0399999999991</v>
      </c>
      <c r="AF263" s="8" t="s">
        <v>58</v>
      </c>
      <c r="AG263" s="1" t="s">
        <v>61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122</v>
      </c>
      <c r="BD263" s="56">
        <v>0</v>
      </c>
    </row>
    <row r="264" spans="1:56" ht="27.75" customHeight="1" x14ac:dyDescent="0.45">
      <c r="A264" s="3" t="s">
        <v>135</v>
      </c>
      <c r="B264" s="14" t="s">
        <v>135</v>
      </c>
      <c r="C264" s="9" t="s">
        <v>216</v>
      </c>
      <c r="D264" s="13" t="s">
        <v>216</v>
      </c>
      <c r="E264" s="9">
        <v>23</v>
      </c>
      <c r="F264" s="9">
        <v>34</v>
      </c>
      <c r="G264" s="9" t="s">
        <v>60</v>
      </c>
      <c r="H264" s="9">
        <v>0</v>
      </c>
      <c r="I264" s="9">
        <v>68</v>
      </c>
      <c r="J264" s="9" t="s">
        <v>57</v>
      </c>
      <c r="K264" s="9">
        <v>5</v>
      </c>
      <c r="L264" s="9" t="s">
        <v>91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>
        <v>45930</v>
      </c>
      <c r="U264" s="11">
        <v>30000</v>
      </c>
      <c r="V264" s="10">
        <v>0</v>
      </c>
      <c r="W264" s="10">
        <v>30000</v>
      </c>
      <c r="X264" s="10">
        <v>0</v>
      </c>
      <c r="Y264" s="10">
        <v>31500</v>
      </c>
      <c r="Z264" s="9" t="s">
        <v>83</v>
      </c>
      <c r="AA264" s="8">
        <v>29756.100000000002</v>
      </c>
      <c r="AB264" s="8">
        <v>29756.100000000002</v>
      </c>
      <c r="AC264" s="8">
        <v>0</v>
      </c>
      <c r="AD264" s="8">
        <v>0</v>
      </c>
      <c r="AE264" s="8">
        <v>0</v>
      </c>
      <c r="AF264" s="8">
        <v>0</v>
      </c>
      <c r="AG264" s="1" t="s">
        <v>115</v>
      </c>
      <c r="AH264" s="1" t="s">
        <v>74</v>
      </c>
      <c r="AI264" s="1">
        <v>2</v>
      </c>
      <c r="AJ264" s="3">
        <v>45930</v>
      </c>
      <c r="AK264" s="3">
        <v>0</v>
      </c>
      <c r="AL264" s="3">
        <v>45921</v>
      </c>
      <c r="AM264" s="3">
        <v>45928</v>
      </c>
      <c r="AN264" s="3">
        <v>45929</v>
      </c>
      <c r="AO264" s="3">
        <v>45929</v>
      </c>
      <c r="AP264" s="3">
        <v>45925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103</v>
      </c>
      <c r="BD264" s="56">
        <v>0</v>
      </c>
    </row>
    <row r="265" spans="1:56" ht="27.75" customHeight="1" x14ac:dyDescent="0.45">
      <c r="A265" s="3" t="s">
        <v>135</v>
      </c>
      <c r="B265" s="14" t="s">
        <v>135</v>
      </c>
      <c r="C265" s="9" t="s">
        <v>221</v>
      </c>
      <c r="D265" s="13" t="s">
        <v>61</v>
      </c>
      <c r="E265" s="9">
        <v>23</v>
      </c>
      <c r="F265" s="9">
        <v>34</v>
      </c>
      <c r="G265" s="9" t="s">
        <v>60</v>
      </c>
      <c r="H265" s="9">
        <v>0</v>
      </c>
      <c r="I265" s="9">
        <v>68</v>
      </c>
      <c r="J265" s="9" t="s">
        <v>57</v>
      </c>
      <c r="K265" s="9">
        <v>5</v>
      </c>
      <c r="L265" s="9" t="s">
        <v>92</v>
      </c>
      <c r="M265" s="10">
        <v>24</v>
      </c>
      <c r="N265" s="9">
        <v>37</v>
      </c>
      <c r="O265" s="9">
        <v>50</v>
      </c>
      <c r="P265" s="10">
        <v>821.54158271999995</v>
      </c>
      <c r="Q265" s="10">
        <v>0</v>
      </c>
      <c r="R265" s="10">
        <v>821.54158271999995</v>
      </c>
      <c r="S265" s="9" t="s">
        <v>123</v>
      </c>
      <c r="T265" s="12">
        <v>45930</v>
      </c>
      <c r="U265" s="11">
        <v>30000</v>
      </c>
      <c r="V265" s="10">
        <v>0</v>
      </c>
      <c r="W265" s="10">
        <v>30000</v>
      </c>
      <c r="X265" s="10">
        <v>0</v>
      </c>
      <c r="Y265" s="10">
        <v>31500</v>
      </c>
      <c r="Z265" s="9" t="s">
        <v>83</v>
      </c>
      <c r="AA265" s="8">
        <v>29756.100000000002</v>
      </c>
      <c r="AB265" s="8">
        <v>29756.100000000002</v>
      </c>
      <c r="AC265" s="8">
        <v>0</v>
      </c>
      <c r="AD265" s="8">
        <v>0</v>
      </c>
      <c r="AE265" s="8">
        <v>0</v>
      </c>
      <c r="AF265" s="8">
        <v>0</v>
      </c>
      <c r="AG265" s="1" t="s">
        <v>115</v>
      </c>
      <c r="AH265" s="1" t="s">
        <v>72</v>
      </c>
      <c r="AI265" s="1">
        <v>3</v>
      </c>
      <c r="AJ265" s="3">
        <v>45930</v>
      </c>
      <c r="AK265" s="3">
        <v>0</v>
      </c>
      <c r="AL265" s="3">
        <v>45920</v>
      </c>
      <c r="AM265" s="3">
        <v>45927</v>
      </c>
      <c r="AN265" s="3">
        <v>45928</v>
      </c>
      <c r="AO265" s="3">
        <v>45928</v>
      </c>
      <c r="AP265" s="3">
        <v>45925</v>
      </c>
      <c r="AQ265" s="3">
        <v>45929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65</v>
      </c>
      <c r="AY265" s="2">
        <v>0</v>
      </c>
      <c r="AZ265" s="2">
        <v>0</v>
      </c>
      <c r="BA265" s="2">
        <v>0</v>
      </c>
      <c r="BB265" s="2">
        <v>0</v>
      </c>
      <c r="BC265" s="1" t="s">
        <v>103</v>
      </c>
      <c r="BD265" s="56">
        <v>0</v>
      </c>
    </row>
    <row r="266" spans="1:56" ht="27.75" customHeight="1" x14ac:dyDescent="0.45">
      <c r="A266" s="3">
        <v>0</v>
      </c>
      <c r="B266" s="14">
        <v>0</v>
      </c>
      <c r="C266" s="9">
        <v>0</v>
      </c>
      <c r="D266" s="13">
        <v>0</v>
      </c>
      <c r="E266" s="9">
        <v>23</v>
      </c>
      <c r="F266" s="9">
        <v>34</v>
      </c>
      <c r="G266" s="9" t="s">
        <v>60</v>
      </c>
      <c r="H266" s="9">
        <v>0</v>
      </c>
      <c r="I266" s="9">
        <v>68</v>
      </c>
      <c r="J266" s="9" t="s">
        <v>57</v>
      </c>
      <c r="K266" s="9">
        <v>5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83</v>
      </c>
      <c r="AA266" s="8">
        <v>59512.200000000004</v>
      </c>
      <c r="AB266" s="8">
        <v>59512.200000000004</v>
      </c>
      <c r="AC266" s="8">
        <v>0</v>
      </c>
      <c r="AD266" s="8">
        <v>0</v>
      </c>
      <c r="AE266" s="8">
        <v>0</v>
      </c>
      <c r="AF266" s="8" t="s">
        <v>58</v>
      </c>
      <c r="AG266" s="1" t="s">
        <v>115</v>
      </c>
      <c r="AH266" s="1">
        <v>0</v>
      </c>
      <c r="AI266" s="1" t="s">
        <v>15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103</v>
      </c>
      <c r="BD266" s="56">
        <v>0</v>
      </c>
    </row>
    <row r="267" spans="1:56" ht="27.75" customHeight="1" x14ac:dyDescent="0.45">
      <c r="A267" s="3">
        <v>45920</v>
      </c>
      <c r="B267" s="14" t="s">
        <v>128</v>
      </c>
      <c r="C267" s="9" t="s">
        <v>111</v>
      </c>
      <c r="D267" s="13" t="s">
        <v>59</v>
      </c>
      <c r="E267" s="9">
        <v>23</v>
      </c>
      <c r="F267" s="9">
        <v>40</v>
      </c>
      <c r="G267" s="9" t="s">
        <v>60</v>
      </c>
      <c r="H267" s="9" t="s">
        <v>66</v>
      </c>
      <c r="I267" s="9">
        <v>125</v>
      </c>
      <c r="J267" s="9" t="s">
        <v>57</v>
      </c>
      <c r="K267" s="9">
        <v>5</v>
      </c>
      <c r="L267" s="9" t="s">
        <v>90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45926</v>
      </c>
      <c r="U267" s="11">
        <v>5000</v>
      </c>
      <c r="V267" s="10">
        <v>0</v>
      </c>
      <c r="W267" s="10">
        <v>5000</v>
      </c>
      <c r="X267" s="10">
        <v>0</v>
      </c>
      <c r="Y267" s="10">
        <v>0</v>
      </c>
      <c r="Z267" s="9" t="s">
        <v>213</v>
      </c>
      <c r="AA267" s="8">
        <v>5797.55</v>
      </c>
      <c r="AB267" s="8">
        <v>5797.55</v>
      </c>
      <c r="AC267" s="8">
        <v>0</v>
      </c>
      <c r="AD267" s="8">
        <v>0</v>
      </c>
      <c r="AE267" s="8">
        <v>5797.55</v>
      </c>
      <c r="AF267" s="8">
        <v>0</v>
      </c>
      <c r="AG267" s="1" t="s">
        <v>115</v>
      </c>
      <c r="AH267" s="1" t="s">
        <v>146</v>
      </c>
      <c r="AI267" s="1">
        <v>2</v>
      </c>
      <c r="AJ267" s="3">
        <v>45926</v>
      </c>
      <c r="AK267" s="3">
        <v>45924</v>
      </c>
      <c r="AL267" s="3">
        <v>0</v>
      </c>
      <c r="AM267" s="3">
        <v>0</v>
      </c>
      <c r="AN267" s="3">
        <v>0</v>
      </c>
      <c r="AO267" s="3">
        <v>45925</v>
      </c>
      <c r="AP267" s="3">
        <v>45921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143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105</v>
      </c>
      <c r="BD267" s="56">
        <v>0</v>
      </c>
    </row>
    <row r="268" spans="1:56" ht="27.75" customHeight="1" x14ac:dyDescent="0.45">
      <c r="A268" s="3">
        <v>0</v>
      </c>
      <c r="B268" s="14">
        <v>0</v>
      </c>
      <c r="C268" s="9">
        <v>0</v>
      </c>
      <c r="D268" s="13">
        <v>0</v>
      </c>
      <c r="E268" s="9">
        <v>23</v>
      </c>
      <c r="F268" s="9">
        <v>37</v>
      </c>
      <c r="G268" s="9">
        <v>0</v>
      </c>
      <c r="H268" s="9">
        <v>0</v>
      </c>
      <c r="I268" s="9">
        <v>85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213</v>
      </c>
      <c r="AA268" s="8">
        <v>5797.55</v>
      </c>
      <c r="AB268" s="8">
        <v>5797.55</v>
      </c>
      <c r="AC268" s="8">
        <v>0</v>
      </c>
      <c r="AD268" s="8">
        <v>0</v>
      </c>
      <c r="AE268" s="8">
        <v>5797.55</v>
      </c>
      <c r="AF268" s="8" t="s">
        <v>58</v>
      </c>
      <c r="AG268" s="1" t="s">
        <v>115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214</v>
      </c>
      <c r="BD268" s="56">
        <v>0</v>
      </c>
    </row>
    <row r="269" spans="1:56" ht="27.75" customHeight="1" x14ac:dyDescent="0.45">
      <c r="A269" s="3">
        <v>45601</v>
      </c>
      <c r="B269" s="14" t="s">
        <v>193</v>
      </c>
      <c r="C269" s="9" t="s">
        <v>93</v>
      </c>
      <c r="D269" s="13" t="s">
        <v>142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91</v>
      </c>
      <c r="M269" s="10">
        <v>24</v>
      </c>
      <c r="N269" s="9">
        <v>40</v>
      </c>
      <c r="O269" s="9">
        <v>55</v>
      </c>
      <c r="P269" s="10">
        <v>3207.7128103679997</v>
      </c>
      <c r="Q269" s="10">
        <v>0</v>
      </c>
      <c r="R269" s="10">
        <v>3207.7128103679997</v>
      </c>
      <c r="S269" s="9" t="s">
        <v>299</v>
      </c>
      <c r="T269" s="12" t="s">
        <v>63</v>
      </c>
      <c r="U269" s="11">
        <v>100000</v>
      </c>
      <c r="V269" s="10">
        <v>1500</v>
      </c>
      <c r="W269" s="10">
        <v>98500</v>
      </c>
      <c r="X269" s="10">
        <v>0</v>
      </c>
      <c r="Y269" s="10">
        <v>103425</v>
      </c>
      <c r="Z269" s="9" t="s">
        <v>99</v>
      </c>
      <c r="AA269" s="8">
        <v>105955.465</v>
      </c>
      <c r="AB269" s="8">
        <v>20359</v>
      </c>
      <c r="AC269" s="8">
        <v>85596.464999999997</v>
      </c>
      <c r="AD269" s="8">
        <v>0</v>
      </c>
      <c r="AE269" s="8">
        <v>0</v>
      </c>
      <c r="AF269" s="8">
        <v>0</v>
      </c>
      <c r="AG269" s="1" t="s">
        <v>115</v>
      </c>
      <c r="AH269" s="1" t="s">
        <v>72</v>
      </c>
      <c r="AI269" s="1">
        <v>3</v>
      </c>
      <c r="AJ269" s="3" t="s">
        <v>63</v>
      </c>
      <c r="AK269" s="3">
        <v>0</v>
      </c>
      <c r="AL269" s="3" t="e">
        <v>#VALUE!</v>
      </c>
      <c r="AM269" s="3" t="e">
        <v>#VALUE!</v>
      </c>
      <c r="AN269" s="3" t="e">
        <v>#VALUE!</v>
      </c>
      <c r="AO269" s="3" t="e">
        <v>#VALUE!</v>
      </c>
      <c r="AP269" s="3" t="e">
        <v>#VALUE!</v>
      </c>
      <c r="AQ269" s="3" t="e">
        <v>#VALUE!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113</v>
      </c>
      <c r="BD269" s="56">
        <v>10965.216264845832</v>
      </c>
    </row>
    <row r="270" spans="1:56" ht="27.75" customHeight="1" x14ac:dyDescent="0.45">
      <c r="A270" s="3">
        <v>45601</v>
      </c>
      <c r="B270" s="14" t="s">
        <v>193</v>
      </c>
      <c r="C270" s="9" t="s">
        <v>93</v>
      </c>
      <c r="D270" s="13" t="s">
        <v>142</v>
      </c>
      <c r="E270" s="9">
        <v>23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91</v>
      </c>
      <c r="M270" s="10">
        <v>24</v>
      </c>
      <c r="N270" s="9">
        <v>40</v>
      </c>
      <c r="O270" s="9">
        <v>55</v>
      </c>
      <c r="P270" s="10">
        <v>11003.203948644863</v>
      </c>
      <c r="Q270" s="10">
        <v>0</v>
      </c>
      <c r="R270" s="10">
        <v>11003.203948644863</v>
      </c>
      <c r="S270" s="9" t="s">
        <v>299</v>
      </c>
      <c r="T270" s="12" t="s">
        <v>63</v>
      </c>
      <c r="U270" s="11">
        <v>337878</v>
      </c>
      <c r="V270" s="10">
        <v>0</v>
      </c>
      <c r="W270" s="10">
        <v>337878</v>
      </c>
      <c r="X270" s="10">
        <v>0</v>
      </c>
      <c r="Y270" s="10">
        <v>354771.9</v>
      </c>
      <c r="Z270" s="9" t="s">
        <v>99</v>
      </c>
      <c r="AA270" s="8">
        <v>363451.98582000006</v>
      </c>
      <c r="AB270" s="8">
        <v>0</v>
      </c>
      <c r="AC270" s="8">
        <v>363451.98582000006</v>
      </c>
      <c r="AD270" s="8">
        <v>0</v>
      </c>
      <c r="AE270" s="8">
        <v>0</v>
      </c>
      <c r="AF270" s="8">
        <v>0</v>
      </c>
      <c r="AG270" s="1" t="s">
        <v>115</v>
      </c>
      <c r="AH270" s="1" t="s">
        <v>72</v>
      </c>
      <c r="AI270" s="1">
        <v>3</v>
      </c>
      <c r="AJ270" s="3" t="s">
        <v>63</v>
      </c>
      <c r="AK270" s="3">
        <v>0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113</v>
      </c>
      <c r="BD270" s="56">
        <v>46559.511849046357</v>
      </c>
    </row>
    <row r="271" spans="1:56" ht="27.75" customHeight="1" x14ac:dyDescent="0.45">
      <c r="A271" s="3">
        <v>0</v>
      </c>
      <c r="B271" s="14">
        <v>0</v>
      </c>
      <c r="C271" s="9">
        <v>0</v>
      </c>
      <c r="D271" s="13">
        <v>0</v>
      </c>
      <c r="E271" s="9">
        <v>23</v>
      </c>
      <c r="F271" s="9">
        <v>37</v>
      </c>
      <c r="G271" s="9">
        <v>0</v>
      </c>
      <c r="H271" s="9">
        <v>0</v>
      </c>
      <c r="I271" s="9">
        <v>128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99</v>
      </c>
      <c r="AA271" s="8">
        <v>469407.45082000003</v>
      </c>
      <c r="AB271" s="8">
        <v>20359</v>
      </c>
      <c r="AC271" s="8">
        <v>449048.45082000003</v>
      </c>
      <c r="AD271" s="8">
        <v>0</v>
      </c>
      <c r="AE271" s="8">
        <v>0</v>
      </c>
      <c r="AF271" s="8" t="s">
        <v>58</v>
      </c>
      <c r="AG271" s="1" t="s">
        <v>115</v>
      </c>
      <c r="AH271" s="1">
        <v>0</v>
      </c>
      <c r="AI271" s="1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114</v>
      </c>
      <c r="BD271" s="56">
        <v>0</v>
      </c>
    </row>
    <row r="272" spans="1:56" ht="27.75" customHeight="1" x14ac:dyDescent="0.45">
      <c r="A272" s="3">
        <v>45894</v>
      </c>
      <c r="B272" s="14" t="s">
        <v>374</v>
      </c>
      <c r="C272" s="9" t="s">
        <v>137</v>
      </c>
      <c r="D272" s="13" t="s">
        <v>59</v>
      </c>
      <c r="E272" s="9">
        <v>26</v>
      </c>
      <c r="F272" s="9">
        <v>39</v>
      </c>
      <c r="G272" s="9" t="s">
        <v>60</v>
      </c>
      <c r="H272" s="9">
        <v>0</v>
      </c>
      <c r="I272" s="9">
        <v>93</v>
      </c>
      <c r="J272" s="9" t="s">
        <v>57</v>
      </c>
      <c r="K272" s="9">
        <v>5</v>
      </c>
      <c r="L272" s="9" t="s">
        <v>92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123</v>
      </c>
      <c r="T272" s="12">
        <v>45920</v>
      </c>
      <c r="U272" s="11">
        <v>5000</v>
      </c>
      <c r="V272" s="10">
        <v>5000</v>
      </c>
      <c r="W272" s="10">
        <v>0</v>
      </c>
      <c r="X272" s="10">
        <v>0</v>
      </c>
      <c r="Y272" s="10">
        <v>0</v>
      </c>
      <c r="Z272" s="9" t="s">
        <v>84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1" t="s">
        <v>115</v>
      </c>
      <c r="AH272" s="1" t="s">
        <v>77</v>
      </c>
      <c r="AI272" s="1">
        <v>1</v>
      </c>
      <c r="AJ272" s="3">
        <v>45920</v>
      </c>
      <c r="AK272" s="3">
        <v>0</v>
      </c>
      <c r="AL272" s="3">
        <v>0</v>
      </c>
      <c r="AM272" s="3">
        <v>0</v>
      </c>
      <c r="AN272" s="3">
        <v>0</v>
      </c>
      <c r="AO272" s="3">
        <v>45919</v>
      </c>
      <c r="AP272" s="3">
        <v>45915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</v>
      </c>
      <c r="AX272" s="2">
        <v>0</v>
      </c>
      <c r="AY272" s="2" t="s">
        <v>132</v>
      </c>
      <c r="AZ272" s="2">
        <v>0</v>
      </c>
      <c r="BA272" s="2">
        <v>0</v>
      </c>
      <c r="BB272" s="2">
        <v>0</v>
      </c>
      <c r="BC272" s="1" t="s">
        <v>103</v>
      </c>
      <c r="BD272" s="56">
        <v>0</v>
      </c>
    </row>
    <row r="273" spans="1:56" ht="27.75" customHeight="1" x14ac:dyDescent="0.45">
      <c r="A273" s="3">
        <v>0</v>
      </c>
      <c r="B273" s="14">
        <v>0</v>
      </c>
      <c r="C273" s="9">
        <v>0</v>
      </c>
      <c r="D273" s="13">
        <v>0</v>
      </c>
      <c r="E273" s="9">
        <v>26</v>
      </c>
      <c r="F273" s="9">
        <v>43</v>
      </c>
      <c r="G273" s="9" t="s">
        <v>60</v>
      </c>
      <c r="H273" s="9">
        <v>0</v>
      </c>
      <c r="I273" s="9">
        <v>102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84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 t="s">
        <v>58</v>
      </c>
      <c r="AG273" s="1" t="s">
        <v>115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103</v>
      </c>
      <c r="BD273" s="56">
        <v>0</v>
      </c>
    </row>
    <row r="274" spans="1:56" ht="27.75" customHeight="1" x14ac:dyDescent="0.45">
      <c r="A274" s="3" t="s">
        <v>135</v>
      </c>
      <c r="B274" s="14" t="s">
        <v>135</v>
      </c>
      <c r="C274" s="9" t="s">
        <v>109</v>
      </c>
      <c r="D274" s="13" t="s">
        <v>59</v>
      </c>
      <c r="E274" s="9">
        <v>26</v>
      </c>
      <c r="F274" s="9">
        <v>43</v>
      </c>
      <c r="G274" s="9" t="s">
        <v>60</v>
      </c>
      <c r="H274" s="9">
        <v>0</v>
      </c>
      <c r="I274" s="9">
        <v>116</v>
      </c>
      <c r="J274" s="9" t="s">
        <v>57</v>
      </c>
      <c r="K274" s="9">
        <v>5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110</v>
      </c>
      <c r="T274" s="12">
        <v>45925</v>
      </c>
      <c r="U274" s="11">
        <v>10000</v>
      </c>
      <c r="V274" s="10">
        <v>0</v>
      </c>
      <c r="W274" s="10">
        <v>10000</v>
      </c>
      <c r="X274" s="10">
        <v>0</v>
      </c>
      <c r="Y274" s="10">
        <v>0</v>
      </c>
      <c r="Z274" s="9" t="s">
        <v>197</v>
      </c>
      <c r="AA274" s="8">
        <v>12433.3</v>
      </c>
      <c r="AB274" s="8">
        <v>12433.3</v>
      </c>
      <c r="AC274" s="8">
        <v>0</v>
      </c>
      <c r="AD274" s="8">
        <v>0</v>
      </c>
      <c r="AE274" s="8">
        <v>0</v>
      </c>
      <c r="AF274" s="8">
        <v>0</v>
      </c>
      <c r="AG274" s="1" t="s">
        <v>119</v>
      </c>
      <c r="AH274" s="1" t="s">
        <v>77</v>
      </c>
      <c r="AI274" s="1">
        <v>1</v>
      </c>
      <c r="AJ274" s="3">
        <v>45925</v>
      </c>
      <c r="AK274" s="3">
        <v>0</v>
      </c>
      <c r="AL274" s="3">
        <v>0</v>
      </c>
      <c r="AM274" s="3">
        <v>0</v>
      </c>
      <c r="AN274" s="3">
        <v>0</v>
      </c>
      <c r="AO274" s="3">
        <v>45924</v>
      </c>
      <c r="AP274" s="3">
        <v>45920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102</v>
      </c>
      <c r="BD274" s="56">
        <v>0</v>
      </c>
    </row>
    <row r="275" spans="1:56" ht="27.75" customHeight="1" x14ac:dyDescent="0.45">
      <c r="A275" s="3">
        <v>0</v>
      </c>
      <c r="B275" s="14">
        <v>0</v>
      </c>
      <c r="C275" s="9">
        <v>0</v>
      </c>
      <c r="D275" s="13">
        <v>0</v>
      </c>
      <c r="E275" s="9">
        <v>26</v>
      </c>
      <c r="F275" s="9">
        <v>43</v>
      </c>
      <c r="G275" s="9">
        <v>0</v>
      </c>
      <c r="H275" s="9">
        <v>0</v>
      </c>
      <c r="I275" s="9">
        <v>116</v>
      </c>
      <c r="J275" s="9" t="s">
        <v>57</v>
      </c>
      <c r="K275" s="9">
        <v>5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197</v>
      </c>
      <c r="AA275" s="8">
        <v>12433.3</v>
      </c>
      <c r="AB275" s="8">
        <v>12433.3</v>
      </c>
      <c r="AC275" s="8">
        <v>0</v>
      </c>
      <c r="AD275" s="8">
        <v>0</v>
      </c>
      <c r="AE275" s="8">
        <v>0</v>
      </c>
      <c r="AF275" s="8" t="s">
        <v>58</v>
      </c>
      <c r="AG275" s="1" t="s">
        <v>116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198</v>
      </c>
      <c r="BD275" s="56">
        <v>0</v>
      </c>
    </row>
    <row r="276" spans="1:56" ht="27.75" customHeight="1" x14ac:dyDescent="0.45">
      <c r="A276" s="3">
        <v>45911</v>
      </c>
      <c r="B276" s="14" t="s">
        <v>540</v>
      </c>
      <c r="C276" s="9" t="s">
        <v>109</v>
      </c>
      <c r="D276" s="13" t="s">
        <v>541</v>
      </c>
      <c r="E276" s="9">
        <v>26</v>
      </c>
      <c r="F276" s="9">
        <v>43</v>
      </c>
      <c r="G276" s="9" t="s">
        <v>60</v>
      </c>
      <c r="H276" s="9" t="s">
        <v>66</v>
      </c>
      <c r="I276" s="9">
        <v>150</v>
      </c>
      <c r="J276" s="9" t="s">
        <v>57</v>
      </c>
      <c r="K276" s="9">
        <v>5</v>
      </c>
      <c r="L276" s="9" t="s">
        <v>91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110</v>
      </c>
      <c r="T276" s="12">
        <v>45929</v>
      </c>
      <c r="U276" s="11">
        <v>10000</v>
      </c>
      <c r="V276" s="10">
        <v>500</v>
      </c>
      <c r="W276" s="10">
        <v>9500</v>
      </c>
      <c r="X276" s="10">
        <v>0</v>
      </c>
      <c r="Y276" s="10">
        <v>9975</v>
      </c>
      <c r="Z276" s="9" t="s">
        <v>88</v>
      </c>
      <c r="AA276" s="8">
        <v>11811.635</v>
      </c>
      <c r="AB276" s="8">
        <v>11811.635</v>
      </c>
      <c r="AC276" s="8">
        <v>0</v>
      </c>
      <c r="AD276" s="8">
        <v>11811.635</v>
      </c>
      <c r="AE276" s="8">
        <v>0</v>
      </c>
      <c r="AF276" s="8">
        <v>0</v>
      </c>
      <c r="AG276" s="1" t="s">
        <v>115</v>
      </c>
      <c r="AH276" s="1" t="s">
        <v>75</v>
      </c>
      <c r="AI276" s="1">
        <v>4</v>
      </c>
      <c r="AJ276" s="3">
        <v>45929</v>
      </c>
      <c r="AK276" s="3">
        <v>45925</v>
      </c>
      <c r="AL276" s="3">
        <v>45918</v>
      </c>
      <c r="AM276" s="3">
        <v>45926</v>
      </c>
      <c r="AN276" s="3">
        <v>45927</v>
      </c>
      <c r="AO276" s="3">
        <v>45928</v>
      </c>
      <c r="AP276" s="3">
        <v>45924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104</v>
      </c>
      <c r="BD276" s="56">
        <v>0</v>
      </c>
    </row>
    <row r="277" spans="1:56" ht="27.75" customHeight="1" x14ac:dyDescent="0.45">
      <c r="A277" s="3">
        <v>45901</v>
      </c>
      <c r="B277" s="14" t="s">
        <v>421</v>
      </c>
      <c r="C277" s="9" t="s">
        <v>109</v>
      </c>
      <c r="D277" s="13" t="s">
        <v>144</v>
      </c>
      <c r="E277" s="9">
        <v>26</v>
      </c>
      <c r="F277" s="9">
        <v>43</v>
      </c>
      <c r="G277" s="9" t="s">
        <v>60</v>
      </c>
      <c r="H277" s="9" t="s">
        <v>66</v>
      </c>
      <c r="I277" s="9">
        <v>150</v>
      </c>
      <c r="J277" s="9" t="s">
        <v>57</v>
      </c>
      <c r="K277" s="9">
        <v>5</v>
      </c>
      <c r="L277" s="9" t="s">
        <v>91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110</v>
      </c>
      <c r="T277" s="12">
        <v>45930</v>
      </c>
      <c r="U277" s="11">
        <v>30000</v>
      </c>
      <c r="V277" s="10">
        <v>3600</v>
      </c>
      <c r="W277" s="10">
        <v>26400</v>
      </c>
      <c r="X277" s="10">
        <v>9475</v>
      </c>
      <c r="Y277" s="10">
        <v>21551.25</v>
      </c>
      <c r="Z277" s="9" t="s">
        <v>88</v>
      </c>
      <c r="AA277" s="8">
        <v>26795.315662500001</v>
      </c>
      <c r="AB277" s="8">
        <v>5484</v>
      </c>
      <c r="AC277" s="8">
        <v>21311.315662500001</v>
      </c>
      <c r="AD277" s="8">
        <v>5484</v>
      </c>
      <c r="AE277" s="8">
        <v>21311.315662500001</v>
      </c>
      <c r="AF277" s="8">
        <v>0</v>
      </c>
      <c r="AG277" s="1" t="s">
        <v>115</v>
      </c>
      <c r="AH277" s="1" t="s">
        <v>75</v>
      </c>
      <c r="AI277" s="1">
        <v>4</v>
      </c>
      <c r="AJ277" s="3">
        <v>45930</v>
      </c>
      <c r="AK277" s="3">
        <v>45926</v>
      </c>
      <c r="AL277" s="3">
        <v>45919</v>
      </c>
      <c r="AM277" s="3">
        <v>45927</v>
      </c>
      <c r="AN277" s="3">
        <v>45928</v>
      </c>
      <c r="AO277" s="3">
        <v>45929</v>
      </c>
      <c r="AP277" s="3">
        <v>45925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104</v>
      </c>
      <c r="BD277" s="56">
        <v>2197.9070219925006</v>
      </c>
    </row>
    <row r="278" spans="1:56" ht="27.75" customHeight="1" x14ac:dyDescent="0.45">
      <c r="A278" s="3">
        <v>45901</v>
      </c>
      <c r="B278" s="14" t="s">
        <v>422</v>
      </c>
      <c r="C278" s="9" t="s">
        <v>109</v>
      </c>
      <c r="D278" s="13" t="s">
        <v>144</v>
      </c>
      <c r="E278" s="9">
        <v>26</v>
      </c>
      <c r="F278" s="9">
        <v>43</v>
      </c>
      <c r="G278" s="9" t="s">
        <v>60</v>
      </c>
      <c r="H278" s="9" t="s">
        <v>66</v>
      </c>
      <c r="I278" s="9">
        <v>150</v>
      </c>
      <c r="J278" s="9" t="s">
        <v>57</v>
      </c>
      <c r="K278" s="9">
        <v>5</v>
      </c>
      <c r="L278" s="9" t="s">
        <v>91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110</v>
      </c>
      <c r="T278" s="12">
        <v>45945</v>
      </c>
      <c r="U278" s="11">
        <v>10000</v>
      </c>
      <c r="V278" s="10">
        <v>0</v>
      </c>
      <c r="W278" s="10">
        <v>10000</v>
      </c>
      <c r="X278" s="10">
        <v>0</v>
      </c>
      <c r="Y278" s="10">
        <v>10500</v>
      </c>
      <c r="Z278" s="9" t="s">
        <v>88</v>
      </c>
      <c r="AA278" s="8">
        <v>12433.3</v>
      </c>
      <c r="AB278" s="8">
        <v>0</v>
      </c>
      <c r="AC278" s="8">
        <v>12433.3</v>
      </c>
      <c r="AD278" s="8">
        <v>0</v>
      </c>
      <c r="AE278" s="8">
        <v>12433.3</v>
      </c>
      <c r="AF278" s="8">
        <v>0</v>
      </c>
      <c r="AG278" s="1" t="s">
        <v>116</v>
      </c>
      <c r="AH278" s="1" t="s">
        <v>75</v>
      </c>
      <c r="AI278" s="1">
        <v>4</v>
      </c>
      <c r="AJ278" s="3">
        <v>45945</v>
      </c>
      <c r="AK278" s="3">
        <v>45941</v>
      </c>
      <c r="AL278" s="3">
        <v>45934</v>
      </c>
      <c r="AM278" s="3">
        <v>45942</v>
      </c>
      <c r="AN278" s="3">
        <v>45943</v>
      </c>
      <c r="AO278" s="3">
        <v>45944</v>
      </c>
      <c r="AP278" s="3">
        <v>45940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104</v>
      </c>
      <c r="BD278" s="56">
        <v>1282.2876733333333</v>
      </c>
    </row>
    <row r="279" spans="1:56" ht="27.75" customHeight="1" x14ac:dyDescent="0.45">
      <c r="A279" s="3">
        <v>0</v>
      </c>
      <c r="B279" s="14">
        <v>0</v>
      </c>
      <c r="C279" s="9">
        <v>0</v>
      </c>
      <c r="D279" s="13">
        <v>0</v>
      </c>
      <c r="E279" s="9">
        <v>26</v>
      </c>
      <c r="F279" s="9">
        <v>43</v>
      </c>
      <c r="G279" s="9">
        <v>0</v>
      </c>
      <c r="H279" s="9">
        <v>0</v>
      </c>
      <c r="I279" s="9">
        <v>120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88</v>
      </c>
      <c r="AA279" s="8">
        <v>51040.250662499995</v>
      </c>
      <c r="AB279" s="8">
        <v>17295.635000000002</v>
      </c>
      <c r="AC279" s="8">
        <v>33744.6156625</v>
      </c>
      <c r="AD279" s="8">
        <v>17295.635000000002</v>
      </c>
      <c r="AE279" s="8">
        <v>33744.6156625</v>
      </c>
      <c r="AF279" s="8" t="s">
        <v>58</v>
      </c>
      <c r="AG279" s="1" t="s">
        <v>118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106</v>
      </c>
      <c r="BD279" s="56">
        <v>0</v>
      </c>
    </row>
    <row r="280" spans="1:56" ht="27.75" customHeight="1" x14ac:dyDescent="0.45">
      <c r="A280" s="3">
        <v>0</v>
      </c>
      <c r="B280" s="14" t="s">
        <v>128</v>
      </c>
      <c r="C280" s="9" t="s">
        <v>147</v>
      </c>
      <c r="D280" s="13" t="s">
        <v>148</v>
      </c>
      <c r="E280" s="9">
        <v>28</v>
      </c>
      <c r="F280" s="9">
        <v>41</v>
      </c>
      <c r="G280" s="9" t="s">
        <v>60</v>
      </c>
      <c r="H280" s="9">
        <v>0</v>
      </c>
      <c r="I280" s="9">
        <v>120</v>
      </c>
      <c r="J280" s="9" t="s">
        <v>78</v>
      </c>
      <c r="K280" s="9">
        <v>3</v>
      </c>
      <c r="L280" s="9" t="s">
        <v>92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45930</v>
      </c>
      <c r="U280" s="11">
        <v>50000</v>
      </c>
      <c r="V280" s="10">
        <v>700</v>
      </c>
      <c r="W280" s="10">
        <v>49300</v>
      </c>
      <c r="X280" s="10">
        <v>0</v>
      </c>
      <c r="Y280" s="10">
        <v>51765</v>
      </c>
      <c r="Z280" s="9" t="s">
        <v>127</v>
      </c>
      <c r="AA280" s="8">
        <v>58541.285000000003</v>
      </c>
      <c r="AB280" s="8">
        <v>5780</v>
      </c>
      <c r="AC280" s="8">
        <v>52761.285000000003</v>
      </c>
      <c r="AD280" s="8">
        <v>0</v>
      </c>
      <c r="AE280" s="8">
        <v>0</v>
      </c>
      <c r="AF280" s="8">
        <v>0</v>
      </c>
      <c r="AG280" s="1" t="s">
        <v>115</v>
      </c>
      <c r="AH280" s="1" t="s">
        <v>74</v>
      </c>
      <c r="AI280" s="1">
        <v>2</v>
      </c>
      <c r="AJ280" s="3">
        <v>45930</v>
      </c>
      <c r="AK280" s="3">
        <v>0</v>
      </c>
      <c r="AL280" s="3">
        <v>45921</v>
      </c>
      <c r="AM280" s="3">
        <v>45928</v>
      </c>
      <c r="AN280" s="3">
        <v>45929</v>
      </c>
      <c r="AO280" s="3">
        <v>45929</v>
      </c>
      <c r="AP280" s="3">
        <v>45925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104</v>
      </c>
      <c r="BD280" s="56">
        <v>5929.7821975000006</v>
      </c>
    </row>
    <row r="281" spans="1:56" ht="27.75" customHeight="1" x14ac:dyDescent="0.45">
      <c r="A281" s="3" t="s">
        <v>135</v>
      </c>
      <c r="B281" s="14" t="s">
        <v>135</v>
      </c>
      <c r="C281" s="9" t="s">
        <v>109</v>
      </c>
      <c r="D281" s="13" t="s">
        <v>59</v>
      </c>
      <c r="E281" s="9">
        <v>28</v>
      </c>
      <c r="F281" s="9">
        <v>47</v>
      </c>
      <c r="G281" s="9" t="s">
        <v>60</v>
      </c>
      <c r="H281" s="9" t="s">
        <v>66</v>
      </c>
      <c r="I281" s="9">
        <v>180</v>
      </c>
      <c r="J281" s="9" t="s">
        <v>57</v>
      </c>
      <c r="K281" s="9">
        <v>5</v>
      </c>
      <c r="L281" s="9" t="s">
        <v>92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110</v>
      </c>
      <c r="T281" s="12">
        <v>45925</v>
      </c>
      <c r="U281" s="11">
        <v>5000</v>
      </c>
      <c r="V281" s="10">
        <v>0</v>
      </c>
      <c r="W281" s="10">
        <v>5000</v>
      </c>
      <c r="X281" s="10">
        <v>0</v>
      </c>
      <c r="Y281" s="10">
        <v>0</v>
      </c>
      <c r="Z281" s="9" t="s">
        <v>127</v>
      </c>
      <c r="AA281" s="8">
        <v>6775.4500000000007</v>
      </c>
      <c r="AB281" s="8">
        <v>0</v>
      </c>
      <c r="AC281" s="8">
        <v>6775.4500000000007</v>
      </c>
      <c r="AD281" s="8">
        <v>0</v>
      </c>
      <c r="AE281" s="8">
        <v>6775.4500000000007</v>
      </c>
      <c r="AF281" s="8">
        <v>0</v>
      </c>
      <c r="AG281" s="1">
        <v>0</v>
      </c>
      <c r="AH281" s="1" t="s">
        <v>146</v>
      </c>
      <c r="AI281" s="1">
        <v>2</v>
      </c>
      <c r="AJ281" s="3">
        <v>45925</v>
      </c>
      <c r="AK281" s="3">
        <v>45923</v>
      </c>
      <c r="AL281" s="3">
        <v>0</v>
      </c>
      <c r="AM281" s="3">
        <v>0</v>
      </c>
      <c r="AN281" s="3">
        <v>0</v>
      </c>
      <c r="AO281" s="3">
        <v>45924</v>
      </c>
      <c r="AP281" s="3">
        <v>45920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143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104</v>
      </c>
      <c r="BD281" s="56">
        <v>761.48529722222236</v>
      </c>
    </row>
    <row r="282" spans="1:56" ht="27.75" customHeight="1" x14ac:dyDescent="0.45">
      <c r="A282" s="3">
        <v>0</v>
      </c>
      <c r="B282" s="14">
        <v>0</v>
      </c>
      <c r="C282" s="9">
        <v>0</v>
      </c>
      <c r="D282" s="13">
        <v>0</v>
      </c>
      <c r="E282" s="9">
        <v>28</v>
      </c>
      <c r="F282" s="9">
        <v>43</v>
      </c>
      <c r="G282" s="9">
        <v>0</v>
      </c>
      <c r="H282" s="9">
        <v>0</v>
      </c>
      <c r="I282" s="9">
        <v>130</v>
      </c>
      <c r="J282" s="9" t="s">
        <v>57</v>
      </c>
      <c r="K282" s="9">
        <v>3</v>
      </c>
      <c r="L282" s="9">
        <v>0</v>
      </c>
      <c r="M282" s="10">
        <v>0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>
        <v>0</v>
      </c>
      <c r="T282" s="12"/>
      <c r="U282" s="11">
        <v>0</v>
      </c>
      <c r="V282" s="10">
        <v>0</v>
      </c>
      <c r="W282" s="10">
        <v>0</v>
      </c>
      <c r="X282" s="10">
        <v>0</v>
      </c>
      <c r="Y282" s="10">
        <v>0</v>
      </c>
      <c r="Z282" s="9" t="s">
        <v>127</v>
      </c>
      <c r="AA282" s="8">
        <v>65316.735000000001</v>
      </c>
      <c r="AB282" s="8">
        <v>5780</v>
      </c>
      <c r="AC282" s="8">
        <v>59536.735000000001</v>
      </c>
      <c r="AD282" s="8">
        <v>0</v>
      </c>
      <c r="AE282" s="8">
        <v>6775.4500000000007</v>
      </c>
      <c r="AF282" s="8" t="s">
        <v>58</v>
      </c>
      <c r="AG282" s="1">
        <v>0</v>
      </c>
      <c r="AH282" s="1">
        <v>0</v>
      </c>
      <c r="AI282" s="1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149</v>
      </c>
      <c r="BD282" s="56">
        <v>0</v>
      </c>
    </row>
  </sheetData>
  <autoFilter ref="A5:BD28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2">
    <cfRule type="expression" dxfId="1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6FBCF-FA75-4E1F-B339-913408E01CFA}">
  <sheetPr>
    <tabColor rgb="FFFFFF00"/>
  </sheetPr>
  <dimension ref="A1:BD278"/>
  <sheetViews>
    <sheetView zoomScale="80" zoomScaleNormal="80" workbookViewId="0">
      <selection activeCell="T21" sqref="T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45919</v>
      </c>
      <c r="E3" s="84" t="s">
        <v>52</v>
      </c>
      <c r="F3" s="84"/>
      <c r="G3" s="85">
        <v>10.1</v>
      </c>
      <c r="H3" s="8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6" t="s">
        <v>51</v>
      </c>
      <c r="B4" s="28" t="s">
        <v>43</v>
      </c>
      <c r="C4" s="29" t="s">
        <v>42</v>
      </c>
      <c r="D4" s="30"/>
      <c r="E4" s="87">
        <v>10.3</v>
      </c>
      <c r="F4" s="88"/>
      <c r="G4" s="89"/>
      <c r="H4" s="90"/>
      <c r="I4" s="91" t="s">
        <v>50</v>
      </c>
      <c r="J4" s="92"/>
      <c r="K4" s="93"/>
      <c r="L4" s="31" t="s">
        <v>89</v>
      </c>
      <c r="M4" s="94" t="s">
        <v>49</v>
      </c>
      <c r="N4" s="95"/>
      <c r="O4" s="95"/>
      <c r="P4" s="9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2" t="s">
        <v>46</v>
      </c>
      <c r="AA4" s="8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45897</v>
      </c>
      <c r="B6" s="14" t="s">
        <v>377</v>
      </c>
      <c r="C6" s="9" t="s">
        <v>73</v>
      </c>
      <c r="D6" s="13" t="s">
        <v>425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141</v>
      </c>
      <c r="T6" s="12">
        <v>45925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379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116</v>
      </c>
      <c r="AH6" s="1" t="s">
        <v>74</v>
      </c>
      <c r="AI6" s="1">
        <v>2</v>
      </c>
      <c r="AJ6" s="3">
        <v>45925</v>
      </c>
      <c r="AK6" s="3">
        <v>0</v>
      </c>
      <c r="AL6" s="3">
        <v>45916</v>
      </c>
      <c r="AM6" s="3">
        <v>45923</v>
      </c>
      <c r="AN6" s="3">
        <v>45924</v>
      </c>
      <c r="AO6" s="3">
        <v>45924</v>
      </c>
      <c r="AP6" s="3">
        <v>45920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556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379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45915</v>
      </c>
      <c r="B8" s="14" t="s">
        <v>557</v>
      </c>
      <c r="C8" s="9" t="s">
        <v>558</v>
      </c>
      <c r="D8" s="13" t="s">
        <v>559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45922</v>
      </c>
      <c r="U8" s="11">
        <v>10100</v>
      </c>
      <c r="V8" s="10">
        <v>0</v>
      </c>
      <c r="W8" s="10">
        <v>10100</v>
      </c>
      <c r="X8" s="10">
        <v>0</v>
      </c>
      <c r="Y8" s="10">
        <v>10605</v>
      </c>
      <c r="Z8" s="9" t="s">
        <v>560</v>
      </c>
      <c r="AA8" s="8">
        <v>7760.3350000000009</v>
      </c>
      <c r="AB8" s="8">
        <v>7760.3350000000009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45922</v>
      </c>
      <c r="AK8" s="3">
        <v>0</v>
      </c>
      <c r="AL8" s="3">
        <v>45913</v>
      </c>
      <c r="AM8" s="3">
        <v>45920</v>
      </c>
      <c r="AN8" s="3">
        <v>45921</v>
      </c>
      <c r="AO8" s="3">
        <v>45921</v>
      </c>
      <c r="AP8" s="3">
        <v>45917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561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560</v>
      </c>
      <c r="AA9" s="8">
        <v>7760.3350000000009</v>
      </c>
      <c r="AB9" s="8">
        <v>7760.3350000000009</v>
      </c>
      <c r="AC9" s="8">
        <v>0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562</v>
      </c>
      <c r="BD9" s="56">
        <v>0</v>
      </c>
    </row>
    <row r="10" spans="1:56" ht="27.75" customHeight="1" x14ac:dyDescent="0.45">
      <c r="A10" s="3" t="s">
        <v>135</v>
      </c>
      <c r="B10" s="14" t="s">
        <v>135</v>
      </c>
      <c r="C10" s="9" t="s">
        <v>211</v>
      </c>
      <c r="D10" s="13" t="s">
        <v>236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115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729.46232000000009</v>
      </c>
    </row>
    <row r="11" spans="1:56" ht="27.75" customHeight="1" x14ac:dyDescent="0.45">
      <c r="A11" s="3">
        <v>0</v>
      </c>
      <c r="B11" s="14">
        <v>0</v>
      </c>
      <c r="C11" s="9" t="s">
        <v>201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133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45912</v>
      </c>
      <c r="B12" s="14" t="s">
        <v>542</v>
      </c>
      <c r="C12" s="9" t="s">
        <v>302</v>
      </c>
      <c r="D12" s="13" t="s">
        <v>543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67</v>
      </c>
      <c r="T12" s="12">
        <v>45924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417</v>
      </c>
      <c r="AA12" s="8">
        <v>8801.1</v>
      </c>
      <c r="AB12" s="8">
        <v>8801.1</v>
      </c>
      <c r="AC12" s="8">
        <v>0</v>
      </c>
      <c r="AD12" s="8">
        <v>8801.1</v>
      </c>
      <c r="AE12" s="8">
        <v>0</v>
      </c>
      <c r="AF12" s="8" t="s">
        <v>307</v>
      </c>
      <c r="AG12" s="1" t="s">
        <v>116</v>
      </c>
      <c r="AH12" s="1" t="s">
        <v>75</v>
      </c>
      <c r="AI12" s="1">
        <v>4</v>
      </c>
      <c r="AJ12" s="3">
        <v>45924</v>
      </c>
      <c r="AK12" s="3">
        <v>45920</v>
      </c>
      <c r="AL12" s="3">
        <v>45913</v>
      </c>
      <c r="AM12" s="3">
        <v>45921</v>
      </c>
      <c r="AN12" s="3">
        <v>45922</v>
      </c>
      <c r="AO12" s="3">
        <v>45923</v>
      </c>
      <c r="AP12" s="3">
        <v>45919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417</v>
      </c>
      <c r="AA13" s="8">
        <v>8801.1</v>
      </c>
      <c r="AB13" s="8">
        <v>8801.1</v>
      </c>
      <c r="AC13" s="8">
        <v>0</v>
      </c>
      <c r="AD13" s="8">
        <v>8801.1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418</v>
      </c>
      <c r="BD13" s="56">
        <v>0</v>
      </c>
    </row>
    <row r="14" spans="1:56" ht="27.75" customHeight="1" x14ac:dyDescent="0.45">
      <c r="A14" s="3">
        <v>45916</v>
      </c>
      <c r="B14" s="14" t="s">
        <v>595</v>
      </c>
      <c r="C14" s="9" t="s">
        <v>594</v>
      </c>
      <c r="D14" s="13" t="s">
        <v>563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45925</v>
      </c>
      <c r="U14" s="11">
        <v>20000</v>
      </c>
      <c r="V14" s="10">
        <v>0</v>
      </c>
      <c r="W14" s="10">
        <v>20000</v>
      </c>
      <c r="X14" s="10">
        <v>0</v>
      </c>
      <c r="Y14" s="10">
        <v>21000</v>
      </c>
      <c r="Z14" s="9" t="s">
        <v>168</v>
      </c>
      <c r="AA14" s="8">
        <v>17602.2</v>
      </c>
      <c r="AB14" s="8">
        <v>17602.2</v>
      </c>
      <c r="AC14" s="8">
        <v>0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45925</v>
      </c>
      <c r="AK14" s="3">
        <v>0</v>
      </c>
      <c r="AL14" s="3">
        <v>45916</v>
      </c>
      <c r="AM14" s="3">
        <v>45923</v>
      </c>
      <c r="AN14" s="3">
        <v>45924</v>
      </c>
      <c r="AO14" s="3">
        <v>45924</v>
      </c>
      <c r="AP14" s="3">
        <v>45920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 t="s">
        <v>128</v>
      </c>
      <c r="C15" s="9" t="s">
        <v>136</v>
      </c>
      <c r="D15" s="13" t="s">
        <v>124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45930</v>
      </c>
      <c r="U15" s="11">
        <v>50000</v>
      </c>
      <c r="V15" s="10">
        <v>0</v>
      </c>
      <c r="W15" s="10">
        <v>50000</v>
      </c>
      <c r="X15" s="10">
        <v>0</v>
      </c>
      <c r="Y15" s="10">
        <v>52500</v>
      </c>
      <c r="Z15" s="9" t="s">
        <v>168</v>
      </c>
      <c r="AA15" s="8">
        <v>44005.499999999993</v>
      </c>
      <c r="AB15" s="8">
        <v>13655</v>
      </c>
      <c r="AC15" s="8">
        <v>30350.499999999993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45930</v>
      </c>
      <c r="AK15" s="3">
        <v>0</v>
      </c>
      <c r="AL15" s="3">
        <v>45921</v>
      </c>
      <c r="AM15" s="3">
        <v>45928</v>
      </c>
      <c r="AN15" s="3">
        <v>45929</v>
      </c>
      <c r="AO15" s="3">
        <v>45929</v>
      </c>
      <c r="AP15" s="3">
        <v>45925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2204.1207555555552</v>
      </c>
    </row>
    <row r="16" spans="1:56" ht="27.75" customHeight="1" x14ac:dyDescent="0.45">
      <c r="A16" s="3">
        <v>0</v>
      </c>
      <c r="B16" s="14" t="s">
        <v>128</v>
      </c>
      <c r="C16" s="9" t="s">
        <v>136</v>
      </c>
      <c r="D16" s="13" t="s">
        <v>199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45930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168</v>
      </c>
      <c r="AA16" s="8">
        <v>35204.400000000001</v>
      </c>
      <c r="AB16" s="8">
        <v>0</v>
      </c>
      <c r="AC16" s="8">
        <v>35204.400000000001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45930</v>
      </c>
      <c r="AK16" s="3">
        <v>0</v>
      </c>
      <c r="AL16" s="3">
        <v>45921</v>
      </c>
      <c r="AM16" s="3">
        <v>45928</v>
      </c>
      <c r="AN16" s="3">
        <v>45929</v>
      </c>
      <c r="AO16" s="3">
        <v>45929</v>
      </c>
      <c r="AP16" s="3">
        <v>45925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2556.6217600000009</v>
      </c>
    </row>
    <row r="17" spans="1:56" ht="27.75" customHeight="1" x14ac:dyDescent="0.45">
      <c r="A17" s="3" t="s">
        <v>135</v>
      </c>
      <c r="B17" s="14" t="s">
        <v>135</v>
      </c>
      <c r="C17" s="9" t="s">
        <v>204</v>
      </c>
      <c r="D17" s="13" t="s">
        <v>205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341.36903080895991</v>
      </c>
      <c r="Q17" s="10">
        <v>0</v>
      </c>
      <c r="R17" s="10">
        <v>341.36903080895991</v>
      </c>
      <c r="S17" s="9" t="s">
        <v>67</v>
      </c>
      <c r="T17" s="12" t="s">
        <v>63</v>
      </c>
      <c r="U17" s="11">
        <v>20000</v>
      </c>
      <c r="V17" s="10">
        <v>233</v>
      </c>
      <c r="W17" s="10">
        <v>19767</v>
      </c>
      <c r="X17" s="10">
        <v>0</v>
      </c>
      <c r="Y17" s="10">
        <v>20755.350000000002</v>
      </c>
      <c r="Z17" s="9" t="s">
        <v>168</v>
      </c>
      <c r="AA17" s="8">
        <v>18501.714330000003</v>
      </c>
      <c r="AB17" s="8">
        <v>0</v>
      </c>
      <c r="AC17" s="8">
        <v>18501.714330000003</v>
      </c>
      <c r="AD17" s="8">
        <v>0</v>
      </c>
      <c r="AE17" s="8">
        <v>0</v>
      </c>
      <c r="AF17" s="8">
        <v>0</v>
      </c>
      <c r="AG17" s="1" t="s">
        <v>115</v>
      </c>
      <c r="AH17" s="1" t="s">
        <v>72</v>
      </c>
      <c r="AI17" s="1">
        <v>3</v>
      </c>
      <c r="AJ17" s="3" t="s">
        <v>63</v>
      </c>
      <c r="AK17" s="3">
        <v>0</v>
      </c>
      <c r="AL17" s="3" t="e">
        <v>#VALUE!</v>
      </c>
      <c r="AM17" s="3" t="e">
        <v>#VALUE!</v>
      </c>
      <c r="AN17" s="3" t="e">
        <v>#VALUE!</v>
      </c>
      <c r="AO17" s="3" t="e">
        <v>#VALUE!</v>
      </c>
      <c r="AP17" s="3" t="e">
        <v>#VALUE!</v>
      </c>
      <c r="AQ17" s="3" t="e">
        <v>#VALUE!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1343.6356095653334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 t="s">
        <v>63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 t="s">
        <v>63</v>
      </c>
      <c r="AK18" s="3">
        <v>0</v>
      </c>
      <c r="AL18" s="3" t="e">
        <v>#VALUE!</v>
      </c>
      <c r="AM18" s="3" t="e">
        <v>#VALUE!</v>
      </c>
      <c r="AN18" s="3" t="e">
        <v>#VALUE!</v>
      </c>
      <c r="AO18" s="3" t="e">
        <v>#VALUE!</v>
      </c>
      <c r="AP18" s="3" t="e">
        <v>#VALUE!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136</v>
      </c>
      <c r="D19" s="13" t="s">
        <v>124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 t="s">
        <v>63</v>
      </c>
      <c r="U19" s="11">
        <v>140000</v>
      </c>
      <c r="V19" s="10">
        <v>0</v>
      </c>
      <c r="W19" s="10">
        <v>140000</v>
      </c>
      <c r="X19" s="10">
        <v>0</v>
      </c>
      <c r="Y19" s="10">
        <v>147000</v>
      </c>
      <c r="Z19" s="9" t="s">
        <v>168</v>
      </c>
      <c r="AA19" s="8">
        <v>123215.4</v>
      </c>
      <c r="AB19" s="8">
        <v>0</v>
      </c>
      <c r="AC19" s="8">
        <v>123215.4</v>
      </c>
      <c r="AD19" s="8">
        <v>0</v>
      </c>
      <c r="AE19" s="8">
        <v>0</v>
      </c>
      <c r="AF19" s="8">
        <v>0</v>
      </c>
      <c r="AG19" s="1" t="s">
        <v>118</v>
      </c>
      <c r="AH19" s="1" t="s">
        <v>74</v>
      </c>
      <c r="AI19" s="1">
        <v>2</v>
      </c>
      <c r="AJ19" s="3" t="s">
        <v>63</v>
      </c>
      <c r="AK19" s="3">
        <v>0</v>
      </c>
      <c r="AL19" s="3" t="e">
        <v>#VALUE!</v>
      </c>
      <c r="AM19" s="3" t="e">
        <v>#VALUE!</v>
      </c>
      <c r="AN19" s="3" t="e">
        <v>#VALUE!</v>
      </c>
      <c r="AO19" s="3" t="e">
        <v>#VALUE!</v>
      </c>
      <c r="AP19" s="3" t="e">
        <v>#VALUE!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8948.1761600000009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273733.61433000001</v>
      </c>
      <c r="AB20" s="8">
        <v>31257.200000000001</v>
      </c>
      <c r="AC20" s="8">
        <v>242476.41433</v>
      </c>
      <c r="AD20" s="8">
        <v>0</v>
      </c>
      <c r="AE20" s="8">
        <v>0</v>
      </c>
      <c r="AF20" s="8" t="s">
        <v>58</v>
      </c>
      <c r="AG20" s="1" t="s">
        <v>118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 t="s">
        <v>135</v>
      </c>
      <c r="B21" s="14" t="s">
        <v>135</v>
      </c>
      <c r="C21" s="9" t="s">
        <v>73</v>
      </c>
      <c r="D21" s="13" t="s">
        <v>467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 t="s">
        <v>63</v>
      </c>
      <c r="U21" s="11">
        <v>5000</v>
      </c>
      <c r="V21" s="10">
        <v>5000</v>
      </c>
      <c r="W21" s="10">
        <v>0</v>
      </c>
      <c r="X21" s="10">
        <v>5400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 t="s">
        <v>63</v>
      </c>
      <c r="AK21" s="3">
        <v>0</v>
      </c>
      <c r="AL21" s="3" t="e">
        <v>#VALUE!</v>
      </c>
      <c r="AM21" s="3" t="e">
        <v>#VALUE!</v>
      </c>
      <c r="AN21" s="3" t="e">
        <v>#VALUE!</v>
      </c>
      <c r="AO21" s="3" t="e">
        <v>#VALUE!</v>
      </c>
      <c r="AP21" s="3" t="e">
        <v>#VALUE!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45904</v>
      </c>
      <c r="B22" s="14" t="s">
        <v>446</v>
      </c>
      <c r="C22" s="9" t="s">
        <v>73</v>
      </c>
      <c r="D22" s="13" t="s">
        <v>59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447</v>
      </c>
      <c r="T22" s="12">
        <v>45924</v>
      </c>
      <c r="U22" s="11">
        <v>20000</v>
      </c>
      <c r="V22" s="10">
        <v>21000</v>
      </c>
      <c r="W22" s="10">
        <v>0</v>
      </c>
      <c r="X22" s="10">
        <v>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115</v>
      </c>
      <c r="AH22" s="1" t="s">
        <v>77</v>
      </c>
      <c r="AI22" s="1">
        <v>1</v>
      </c>
      <c r="AJ22" s="3">
        <v>45924</v>
      </c>
      <c r="AK22" s="3">
        <v>0</v>
      </c>
      <c r="AL22" s="3">
        <v>0</v>
      </c>
      <c r="AM22" s="3">
        <v>0</v>
      </c>
      <c r="AN22" s="3">
        <v>0</v>
      </c>
      <c r="AO22" s="3">
        <v>45923</v>
      </c>
      <c r="AP22" s="3">
        <v>45919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45904</v>
      </c>
      <c r="B23" s="14" t="s">
        <v>448</v>
      </c>
      <c r="C23" s="9" t="s">
        <v>73</v>
      </c>
      <c r="D23" s="13" t="s">
        <v>59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447</v>
      </c>
      <c r="T23" s="12">
        <v>45924</v>
      </c>
      <c r="U23" s="11">
        <v>20000</v>
      </c>
      <c r="V23" s="10">
        <v>21000</v>
      </c>
      <c r="W23" s="10">
        <v>0</v>
      </c>
      <c r="X23" s="10">
        <v>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115</v>
      </c>
      <c r="AH23" s="1" t="s">
        <v>77</v>
      </c>
      <c r="AI23" s="1">
        <v>1</v>
      </c>
      <c r="AJ23" s="3">
        <v>45924</v>
      </c>
      <c r="AK23" s="3">
        <v>0</v>
      </c>
      <c r="AL23" s="3">
        <v>0</v>
      </c>
      <c r="AM23" s="3">
        <v>0</v>
      </c>
      <c r="AN23" s="3">
        <v>0</v>
      </c>
      <c r="AO23" s="3">
        <v>45923</v>
      </c>
      <c r="AP23" s="3">
        <v>45919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45910</v>
      </c>
      <c r="B24" s="14" t="s">
        <v>503</v>
      </c>
      <c r="C24" s="9" t="s">
        <v>73</v>
      </c>
      <c r="D24" s="13" t="s">
        <v>288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45920</v>
      </c>
      <c r="U24" s="11">
        <v>10000</v>
      </c>
      <c r="V24" s="10">
        <v>10000</v>
      </c>
      <c r="W24" s="10">
        <v>0</v>
      </c>
      <c r="X24" s="10">
        <v>10400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504</v>
      </c>
      <c r="AG24" s="1" t="s">
        <v>115</v>
      </c>
      <c r="AH24" s="1" t="s">
        <v>74</v>
      </c>
      <c r="AI24" s="1">
        <v>2</v>
      </c>
      <c r="AJ24" s="3">
        <v>45920</v>
      </c>
      <c r="AK24" s="3">
        <v>0</v>
      </c>
      <c r="AL24" s="3">
        <v>45911</v>
      </c>
      <c r="AM24" s="3">
        <v>45918</v>
      </c>
      <c r="AN24" s="3">
        <v>45919</v>
      </c>
      <c r="AO24" s="3">
        <v>45919</v>
      </c>
      <c r="AP24" s="3">
        <v>45915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45910</v>
      </c>
      <c r="B25" s="14" t="s">
        <v>503</v>
      </c>
      <c r="C25" s="9" t="s">
        <v>73</v>
      </c>
      <c r="D25" s="13" t="s">
        <v>189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45920</v>
      </c>
      <c r="U25" s="11">
        <v>10000</v>
      </c>
      <c r="V25" s="10">
        <v>10000</v>
      </c>
      <c r="W25" s="10">
        <v>0</v>
      </c>
      <c r="X25" s="10">
        <v>10490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504</v>
      </c>
      <c r="AG25" s="1" t="s">
        <v>115</v>
      </c>
      <c r="AH25" s="1" t="s">
        <v>74</v>
      </c>
      <c r="AI25" s="1">
        <v>2</v>
      </c>
      <c r="AJ25" s="3">
        <v>45920</v>
      </c>
      <c r="AK25" s="3">
        <v>0</v>
      </c>
      <c r="AL25" s="3">
        <v>45911</v>
      </c>
      <c r="AM25" s="3">
        <v>45918</v>
      </c>
      <c r="AN25" s="3">
        <v>45919</v>
      </c>
      <c r="AO25" s="3">
        <v>45919</v>
      </c>
      <c r="AP25" s="3">
        <v>45915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564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45910</v>
      </c>
      <c r="B26" s="14" t="s">
        <v>503</v>
      </c>
      <c r="C26" s="9" t="s">
        <v>73</v>
      </c>
      <c r="D26" s="13" t="s">
        <v>275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45920</v>
      </c>
      <c r="U26" s="11">
        <v>5000</v>
      </c>
      <c r="V26" s="10">
        <v>5000</v>
      </c>
      <c r="W26" s="10">
        <v>0</v>
      </c>
      <c r="X26" s="10">
        <v>5250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504</v>
      </c>
      <c r="AG26" s="1" t="s">
        <v>115</v>
      </c>
      <c r="AH26" s="1" t="s">
        <v>74</v>
      </c>
      <c r="AI26" s="1">
        <v>2</v>
      </c>
      <c r="AJ26" s="3">
        <v>45920</v>
      </c>
      <c r="AK26" s="3">
        <v>0</v>
      </c>
      <c r="AL26" s="3">
        <v>45911</v>
      </c>
      <c r="AM26" s="3">
        <v>45918</v>
      </c>
      <c r="AN26" s="3">
        <v>45919</v>
      </c>
      <c r="AO26" s="3">
        <v>45919</v>
      </c>
      <c r="AP26" s="3">
        <v>45915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565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45910</v>
      </c>
      <c r="B27" s="14" t="s">
        <v>503</v>
      </c>
      <c r="C27" s="9" t="s">
        <v>73</v>
      </c>
      <c r="D27" s="13" t="s">
        <v>505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45925</v>
      </c>
      <c r="U27" s="11">
        <v>5000</v>
      </c>
      <c r="V27" s="10">
        <v>5000</v>
      </c>
      <c r="W27" s="10">
        <v>0</v>
      </c>
      <c r="X27" s="10">
        <v>5710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506</v>
      </c>
      <c r="AG27" s="1" t="s">
        <v>115</v>
      </c>
      <c r="AH27" s="1" t="s">
        <v>74</v>
      </c>
      <c r="AI27" s="1">
        <v>2</v>
      </c>
      <c r="AJ27" s="3">
        <v>45925</v>
      </c>
      <c r="AK27" s="3">
        <v>0</v>
      </c>
      <c r="AL27" s="3">
        <v>45916</v>
      </c>
      <c r="AM27" s="3">
        <v>45923</v>
      </c>
      <c r="AN27" s="3">
        <v>45924</v>
      </c>
      <c r="AO27" s="3">
        <v>45924</v>
      </c>
      <c r="AP27" s="3">
        <v>45920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 t="s">
        <v>566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45910</v>
      </c>
      <c r="B28" s="14" t="s">
        <v>503</v>
      </c>
      <c r="C28" s="9" t="s">
        <v>73</v>
      </c>
      <c r="D28" s="13" t="s">
        <v>266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45925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506</v>
      </c>
      <c r="AG28" s="1" t="s">
        <v>115</v>
      </c>
      <c r="AH28" s="1" t="s">
        <v>74</v>
      </c>
      <c r="AI28" s="1">
        <v>2</v>
      </c>
      <c r="AJ28" s="3">
        <v>45925</v>
      </c>
      <c r="AK28" s="3">
        <v>0</v>
      </c>
      <c r="AL28" s="3">
        <v>45916</v>
      </c>
      <c r="AM28" s="3">
        <v>45923</v>
      </c>
      <c r="AN28" s="3">
        <v>45924</v>
      </c>
      <c r="AO28" s="3">
        <v>45924</v>
      </c>
      <c r="AP28" s="3">
        <v>45920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45910</v>
      </c>
      <c r="B29" s="14" t="s">
        <v>503</v>
      </c>
      <c r="C29" s="9" t="s">
        <v>73</v>
      </c>
      <c r="D29" s="13" t="s">
        <v>289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45925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506</v>
      </c>
      <c r="AG29" s="1" t="s">
        <v>115</v>
      </c>
      <c r="AH29" s="1" t="s">
        <v>74</v>
      </c>
      <c r="AI29" s="1">
        <v>2</v>
      </c>
      <c r="AJ29" s="3">
        <v>45925</v>
      </c>
      <c r="AK29" s="3">
        <v>0</v>
      </c>
      <c r="AL29" s="3">
        <v>45916</v>
      </c>
      <c r="AM29" s="3">
        <v>45923</v>
      </c>
      <c r="AN29" s="3">
        <v>45924</v>
      </c>
      <c r="AO29" s="3">
        <v>45924</v>
      </c>
      <c r="AP29" s="3">
        <v>45920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 t="s">
        <v>567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45910</v>
      </c>
      <c r="B30" s="14" t="s">
        <v>503</v>
      </c>
      <c r="C30" s="9" t="s">
        <v>73</v>
      </c>
      <c r="D30" s="13" t="s">
        <v>290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45925</v>
      </c>
      <c r="U30" s="11">
        <v>5000</v>
      </c>
      <c r="V30" s="10">
        <v>5000</v>
      </c>
      <c r="W30" s="10">
        <v>0</v>
      </c>
      <c r="X30" s="10">
        <v>5400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506</v>
      </c>
      <c r="AG30" s="1" t="s">
        <v>115</v>
      </c>
      <c r="AH30" s="1" t="s">
        <v>74</v>
      </c>
      <c r="AI30" s="1">
        <v>2</v>
      </c>
      <c r="AJ30" s="3">
        <v>45925</v>
      </c>
      <c r="AK30" s="3">
        <v>0</v>
      </c>
      <c r="AL30" s="3">
        <v>45916</v>
      </c>
      <c r="AM30" s="3">
        <v>45923</v>
      </c>
      <c r="AN30" s="3">
        <v>45924</v>
      </c>
      <c r="AO30" s="3">
        <v>45924</v>
      </c>
      <c r="AP30" s="3">
        <v>45920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45910</v>
      </c>
      <c r="B31" s="14" t="s">
        <v>503</v>
      </c>
      <c r="C31" s="9" t="s">
        <v>73</v>
      </c>
      <c r="D31" s="13">
        <v>997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45925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506</v>
      </c>
      <c r="AG31" s="1" t="s">
        <v>115</v>
      </c>
      <c r="AH31" s="1" t="s">
        <v>74</v>
      </c>
      <c r="AI31" s="1">
        <v>2</v>
      </c>
      <c r="AJ31" s="3">
        <v>45925</v>
      </c>
      <c r="AK31" s="3">
        <v>0</v>
      </c>
      <c r="AL31" s="3">
        <v>45916</v>
      </c>
      <c r="AM31" s="3">
        <v>45923</v>
      </c>
      <c r="AN31" s="3">
        <v>45924</v>
      </c>
      <c r="AO31" s="3">
        <v>45924</v>
      </c>
      <c r="AP31" s="3">
        <v>45920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45912</v>
      </c>
      <c r="B32" s="14" t="s">
        <v>521</v>
      </c>
      <c r="C32" s="9" t="s">
        <v>73</v>
      </c>
      <c r="D32" s="13" t="s">
        <v>522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45920</v>
      </c>
      <c r="U32" s="11">
        <v>5000</v>
      </c>
      <c r="V32" s="10">
        <v>5000</v>
      </c>
      <c r="W32" s="10">
        <v>0</v>
      </c>
      <c r="X32" s="10">
        <v>5250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523</v>
      </c>
      <c r="AG32" s="1" t="s">
        <v>115</v>
      </c>
      <c r="AH32" s="1" t="s">
        <v>74</v>
      </c>
      <c r="AI32" s="1">
        <v>2</v>
      </c>
      <c r="AJ32" s="3">
        <v>45920</v>
      </c>
      <c r="AK32" s="3">
        <v>0</v>
      </c>
      <c r="AL32" s="3">
        <v>45911</v>
      </c>
      <c r="AM32" s="3">
        <v>45918</v>
      </c>
      <c r="AN32" s="3">
        <v>45919</v>
      </c>
      <c r="AO32" s="3">
        <v>45919</v>
      </c>
      <c r="AP32" s="3">
        <v>45915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45912</v>
      </c>
      <c r="B33" s="14" t="s">
        <v>521</v>
      </c>
      <c r="C33" s="9" t="s">
        <v>73</v>
      </c>
      <c r="D33" s="13" t="s">
        <v>386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45920</v>
      </c>
      <c r="U33" s="11">
        <v>10000</v>
      </c>
      <c r="V33" s="10">
        <v>10000</v>
      </c>
      <c r="W33" s="10">
        <v>0</v>
      </c>
      <c r="X33" s="10">
        <v>10500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523</v>
      </c>
      <c r="AG33" s="1" t="s">
        <v>115</v>
      </c>
      <c r="AH33" s="1" t="s">
        <v>74</v>
      </c>
      <c r="AI33" s="1">
        <v>2</v>
      </c>
      <c r="AJ33" s="3">
        <v>45920</v>
      </c>
      <c r="AK33" s="3">
        <v>0</v>
      </c>
      <c r="AL33" s="3">
        <v>45911</v>
      </c>
      <c r="AM33" s="3">
        <v>45918</v>
      </c>
      <c r="AN33" s="3">
        <v>45919</v>
      </c>
      <c r="AO33" s="3">
        <v>45919</v>
      </c>
      <c r="AP33" s="3">
        <v>45915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45912</v>
      </c>
      <c r="B34" s="14" t="s">
        <v>521</v>
      </c>
      <c r="C34" s="9" t="s">
        <v>73</v>
      </c>
      <c r="D34" s="13" t="s">
        <v>282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45920</v>
      </c>
      <c r="U34" s="11">
        <v>10000</v>
      </c>
      <c r="V34" s="10">
        <v>10000</v>
      </c>
      <c r="W34" s="10">
        <v>0</v>
      </c>
      <c r="X34" s="10">
        <v>10500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523</v>
      </c>
      <c r="AG34" s="1" t="s">
        <v>115</v>
      </c>
      <c r="AH34" s="1" t="s">
        <v>74</v>
      </c>
      <c r="AI34" s="1">
        <v>2</v>
      </c>
      <c r="AJ34" s="3">
        <v>45920</v>
      </c>
      <c r="AK34" s="3">
        <v>0</v>
      </c>
      <c r="AL34" s="3">
        <v>45911</v>
      </c>
      <c r="AM34" s="3">
        <v>45918</v>
      </c>
      <c r="AN34" s="3">
        <v>45919</v>
      </c>
      <c r="AO34" s="3">
        <v>45919</v>
      </c>
      <c r="AP34" s="3">
        <v>45915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45912</v>
      </c>
      <c r="B35" s="14" t="s">
        <v>521</v>
      </c>
      <c r="C35" s="9" t="s">
        <v>73</v>
      </c>
      <c r="D35" s="13" t="s">
        <v>288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45925</v>
      </c>
      <c r="U35" s="11">
        <v>10000</v>
      </c>
      <c r="V35" s="10">
        <v>10000</v>
      </c>
      <c r="W35" s="10">
        <v>0</v>
      </c>
      <c r="X35" s="10">
        <v>10600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524</v>
      </c>
      <c r="AG35" s="1" t="s">
        <v>115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45912</v>
      </c>
      <c r="B36" s="14" t="s">
        <v>521</v>
      </c>
      <c r="C36" s="9" t="s">
        <v>73</v>
      </c>
      <c r="D36" s="13" t="s">
        <v>464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45925</v>
      </c>
      <c r="U36" s="11">
        <v>5000</v>
      </c>
      <c r="V36" s="10">
        <v>5000</v>
      </c>
      <c r="W36" s="10">
        <v>0</v>
      </c>
      <c r="X36" s="10">
        <v>5300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524</v>
      </c>
      <c r="AG36" s="1" t="s">
        <v>115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45912</v>
      </c>
      <c r="B37" s="14" t="s">
        <v>521</v>
      </c>
      <c r="C37" s="9" t="s">
        <v>73</v>
      </c>
      <c r="D37" s="13" t="s">
        <v>291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45925</v>
      </c>
      <c r="U37" s="11">
        <v>5000</v>
      </c>
      <c r="V37" s="10">
        <v>5000</v>
      </c>
      <c r="W37" s="10">
        <v>0</v>
      </c>
      <c r="X37" s="10">
        <v>5600</v>
      </c>
      <c r="Y37" s="10">
        <v>0</v>
      </c>
      <c r="Z37" s="9" t="s">
        <v>172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524</v>
      </c>
      <c r="AG37" s="1" t="s">
        <v>115</v>
      </c>
      <c r="AH37" s="1" t="s">
        <v>74</v>
      </c>
      <c r="AI37" s="1">
        <v>2</v>
      </c>
      <c r="AJ37" s="3">
        <v>45925</v>
      </c>
      <c r="AK37" s="3">
        <v>0</v>
      </c>
      <c r="AL37" s="3">
        <v>45916</v>
      </c>
      <c r="AM37" s="3">
        <v>45923</v>
      </c>
      <c r="AN37" s="3">
        <v>45924</v>
      </c>
      <c r="AO37" s="3">
        <v>45924</v>
      </c>
      <c r="AP37" s="3">
        <v>45920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45912</v>
      </c>
      <c r="B38" s="14" t="s">
        <v>545</v>
      </c>
      <c r="C38" s="9" t="s">
        <v>73</v>
      </c>
      <c r="D38" s="13" t="s">
        <v>522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45927</v>
      </c>
      <c r="U38" s="11">
        <v>5000</v>
      </c>
      <c r="V38" s="10">
        <v>5000</v>
      </c>
      <c r="W38" s="10">
        <v>0</v>
      </c>
      <c r="X38" s="10">
        <v>5250</v>
      </c>
      <c r="Y38" s="10">
        <v>0</v>
      </c>
      <c r="Z38" s="9" t="s">
        <v>172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546</v>
      </c>
      <c r="AG38" s="1" t="s">
        <v>115</v>
      </c>
      <c r="AH38" s="1" t="s">
        <v>74</v>
      </c>
      <c r="AI38" s="1">
        <v>2</v>
      </c>
      <c r="AJ38" s="3">
        <v>45927</v>
      </c>
      <c r="AK38" s="3">
        <v>0</v>
      </c>
      <c r="AL38" s="3">
        <v>45918</v>
      </c>
      <c r="AM38" s="3">
        <v>45925</v>
      </c>
      <c r="AN38" s="3">
        <v>45926</v>
      </c>
      <c r="AO38" s="3">
        <v>45926</v>
      </c>
      <c r="AP38" s="3">
        <v>45922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45912</v>
      </c>
      <c r="B39" s="14" t="s">
        <v>545</v>
      </c>
      <c r="C39" s="9" t="s">
        <v>73</v>
      </c>
      <c r="D39" s="13" t="s">
        <v>464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45927</v>
      </c>
      <c r="U39" s="11">
        <v>5000</v>
      </c>
      <c r="V39" s="10">
        <v>5000</v>
      </c>
      <c r="W39" s="10">
        <v>0</v>
      </c>
      <c r="X39" s="10">
        <v>5300</v>
      </c>
      <c r="Y39" s="10">
        <v>0</v>
      </c>
      <c r="Z39" s="9" t="s">
        <v>172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546</v>
      </c>
      <c r="AG39" s="1" t="s">
        <v>116</v>
      </c>
      <c r="AH39" s="1" t="s">
        <v>74</v>
      </c>
      <c r="AI39" s="1">
        <v>2</v>
      </c>
      <c r="AJ39" s="3">
        <v>45927</v>
      </c>
      <c r="AK39" s="3">
        <v>0</v>
      </c>
      <c r="AL39" s="3">
        <v>45918</v>
      </c>
      <c r="AM39" s="3">
        <v>45925</v>
      </c>
      <c r="AN39" s="3">
        <v>45926</v>
      </c>
      <c r="AO39" s="3">
        <v>45926</v>
      </c>
      <c r="AP39" s="3">
        <v>45922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45912</v>
      </c>
      <c r="B40" s="14" t="s">
        <v>545</v>
      </c>
      <c r="C40" s="9" t="s">
        <v>73</v>
      </c>
      <c r="D40" s="13" t="s">
        <v>282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45927</v>
      </c>
      <c r="U40" s="11">
        <v>10000</v>
      </c>
      <c r="V40" s="10">
        <v>10000</v>
      </c>
      <c r="W40" s="10">
        <v>0</v>
      </c>
      <c r="X40" s="10">
        <v>10500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546</v>
      </c>
      <c r="AG40" s="1" t="s">
        <v>116</v>
      </c>
      <c r="AH40" s="1" t="s">
        <v>74</v>
      </c>
      <c r="AI40" s="1">
        <v>2</v>
      </c>
      <c r="AJ40" s="3">
        <v>45927</v>
      </c>
      <c r="AK40" s="3">
        <v>0</v>
      </c>
      <c r="AL40" s="3">
        <v>45918</v>
      </c>
      <c r="AM40" s="3">
        <v>45925</v>
      </c>
      <c r="AN40" s="3">
        <v>45926</v>
      </c>
      <c r="AO40" s="3">
        <v>45926</v>
      </c>
      <c r="AP40" s="3">
        <v>45922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45916</v>
      </c>
      <c r="B41" s="14" t="s">
        <v>568</v>
      </c>
      <c r="C41" s="9" t="s">
        <v>73</v>
      </c>
      <c r="D41" s="13" t="s">
        <v>386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45927</v>
      </c>
      <c r="U41" s="11">
        <v>10000</v>
      </c>
      <c r="V41" s="10">
        <v>10000</v>
      </c>
      <c r="W41" s="10">
        <v>0</v>
      </c>
      <c r="X41" s="10">
        <v>10500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569</v>
      </c>
      <c r="AG41" s="1" t="s">
        <v>118</v>
      </c>
      <c r="AH41" s="1" t="s">
        <v>74</v>
      </c>
      <c r="AI41" s="1">
        <v>2</v>
      </c>
      <c r="AJ41" s="3">
        <v>45927</v>
      </c>
      <c r="AK41" s="3">
        <v>0</v>
      </c>
      <c r="AL41" s="3">
        <v>45918</v>
      </c>
      <c r="AM41" s="3">
        <v>45925</v>
      </c>
      <c r="AN41" s="3">
        <v>45926</v>
      </c>
      <c r="AO41" s="3">
        <v>45926</v>
      </c>
      <c r="AP41" s="3">
        <v>45922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45916</v>
      </c>
      <c r="B42" s="14" t="s">
        <v>568</v>
      </c>
      <c r="C42" s="9" t="s">
        <v>73</v>
      </c>
      <c r="D42" s="13" t="s">
        <v>282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45927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172</v>
      </c>
      <c r="AA42" s="8">
        <v>9359.9000000000015</v>
      </c>
      <c r="AB42" s="8">
        <v>9359.9000000000015</v>
      </c>
      <c r="AC42" s="8">
        <v>0</v>
      </c>
      <c r="AD42" s="8">
        <v>0</v>
      </c>
      <c r="AE42" s="8">
        <v>0</v>
      </c>
      <c r="AF42" s="8" t="s">
        <v>569</v>
      </c>
      <c r="AG42" s="1" t="s">
        <v>117</v>
      </c>
      <c r="AH42" s="1" t="s">
        <v>74</v>
      </c>
      <c r="AI42" s="1">
        <v>2</v>
      </c>
      <c r="AJ42" s="3">
        <v>45927</v>
      </c>
      <c r="AK42" s="3">
        <v>0</v>
      </c>
      <c r="AL42" s="3">
        <v>45918</v>
      </c>
      <c r="AM42" s="3">
        <v>45925</v>
      </c>
      <c r="AN42" s="3">
        <v>45926</v>
      </c>
      <c r="AO42" s="3">
        <v>45926</v>
      </c>
      <c r="AP42" s="3">
        <v>45922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45916</v>
      </c>
      <c r="B43" s="14" t="s">
        <v>568</v>
      </c>
      <c r="C43" s="9" t="s">
        <v>73</v>
      </c>
      <c r="D43" s="13" t="s">
        <v>382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45927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172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569</v>
      </c>
      <c r="AG43" s="1" t="s">
        <v>116</v>
      </c>
      <c r="AH43" s="1" t="s">
        <v>74</v>
      </c>
      <c r="AI43" s="1">
        <v>2</v>
      </c>
      <c r="AJ43" s="3">
        <v>45927</v>
      </c>
      <c r="AK43" s="3">
        <v>0</v>
      </c>
      <c r="AL43" s="3">
        <v>45918</v>
      </c>
      <c r="AM43" s="3">
        <v>45925</v>
      </c>
      <c r="AN43" s="3">
        <v>45926</v>
      </c>
      <c r="AO43" s="3">
        <v>45926</v>
      </c>
      <c r="AP43" s="3">
        <v>45922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45913</v>
      </c>
      <c r="B44" s="14" t="s">
        <v>553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45930</v>
      </c>
      <c r="U44" s="11">
        <v>10000</v>
      </c>
      <c r="V44" s="10">
        <v>0</v>
      </c>
      <c r="W44" s="10">
        <v>10000</v>
      </c>
      <c r="X44" s="10">
        <v>0</v>
      </c>
      <c r="Y44" s="10">
        <v>0</v>
      </c>
      <c r="Z44" s="9" t="s">
        <v>172</v>
      </c>
      <c r="AA44" s="8">
        <v>10477.5</v>
      </c>
      <c r="AB44" s="8">
        <v>10477.5</v>
      </c>
      <c r="AC44" s="8">
        <v>0</v>
      </c>
      <c r="AD44" s="8">
        <v>0</v>
      </c>
      <c r="AE44" s="8">
        <v>0</v>
      </c>
      <c r="AF44" s="8" t="s">
        <v>554</v>
      </c>
      <c r="AG44" s="1" t="s">
        <v>118</v>
      </c>
      <c r="AH44" s="1" t="s">
        <v>77</v>
      </c>
      <c r="AI44" s="1">
        <v>1</v>
      </c>
      <c r="AJ44" s="3">
        <v>45930</v>
      </c>
      <c r="AK44" s="3">
        <v>0</v>
      </c>
      <c r="AL44" s="3">
        <v>0</v>
      </c>
      <c r="AM44" s="3">
        <v>0</v>
      </c>
      <c r="AN44" s="3">
        <v>0</v>
      </c>
      <c r="AO44" s="3">
        <v>45929</v>
      </c>
      <c r="AP44" s="3">
        <v>45925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 t="s">
        <v>95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0</v>
      </c>
    </row>
    <row r="45" spans="1:56" ht="27.75" customHeight="1" x14ac:dyDescent="0.45">
      <c r="A45" s="3">
        <v>45913</v>
      </c>
      <c r="B45" s="14" t="s">
        <v>553</v>
      </c>
      <c r="C45" s="9" t="s">
        <v>73</v>
      </c>
      <c r="D45" s="13" t="s">
        <v>189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45930</v>
      </c>
      <c r="U45" s="11">
        <v>10000</v>
      </c>
      <c r="V45" s="10">
        <v>0</v>
      </c>
      <c r="W45" s="10">
        <v>10000</v>
      </c>
      <c r="X45" s="10">
        <v>10650</v>
      </c>
      <c r="Y45" s="10">
        <v>0</v>
      </c>
      <c r="Z45" s="9" t="s">
        <v>172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554</v>
      </c>
      <c r="AG45" s="1" t="s">
        <v>118</v>
      </c>
      <c r="AH45" s="1" t="s">
        <v>74</v>
      </c>
      <c r="AI45" s="1">
        <v>2</v>
      </c>
      <c r="AJ45" s="3">
        <v>45930</v>
      </c>
      <c r="AK45" s="3">
        <v>0</v>
      </c>
      <c r="AL45" s="3">
        <v>45921</v>
      </c>
      <c r="AM45" s="3">
        <v>45928</v>
      </c>
      <c r="AN45" s="3">
        <v>45929</v>
      </c>
      <c r="AO45" s="3">
        <v>45929</v>
      </c>
      <c r="AP45" s="3">
        <v>45925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0</v>
      </c>
    </row>
    <row r="46" spans="1:56" ht="27.75" customHeight="1" x14ac:dyDescent="0.45">
      <c r="A46" s="3">
        <v>45913</v>
      </c>
      <c r="B46" s="14" t="s">
        <v>553</v>
      </c>
      <c r="C46" s="9" t="s">
        <v>73</v>
      </c>
      <c r="D46" s="13" t="s">
        <v>248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45930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554</v>
      </c>
      <c r="AG46" s="1" t="s">
        <v>118</v>
      </c>
      <c r="AH46" s="1" t="s">
        <v>74</v>
      </c>
      <c r="AI46" s="1">
        <v>2</v>
      </c>
      <c r="AJ46" s="3">
        <v>45930</v>
      </c>
      <c r="AK46" s="3">
        <v>0</v>
      </c>
      <c r="AL46" s="3">
        <v>45921</v>
      </c>
      <c r="AM46" s="3">
        <v>45928</v>
      </c>
      <c r="AN46" s="3">
        <v>45929</v>
      </c>
      <c r="AO46" s="3">
        <v>45929</v>
      </c>
      <c r="AP46" s="3">
        <v>45925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0</v>
      </c>
    </row>
    <row r="47" spans="1:56" ht="27.75" customHeight="1" x14ac:dyDescent="0.45">
      <c r="A47" s="3">
        <v>45919</v>
      </c>
      <c r="B47" s="14" t="s">
        <v>128</v>
      </c>
      <c r="C47" s="9" t="s">
        <v>73</v>
      </c>
      <c r="D47" s="13" t="s">
        <v>59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447</v>
      </c>
      <c r="T47" s="12">
        <v>45937</v>
      </c>
      <c r="U47" s="11">
        <v>20000</v>
      </c>
      <c r="V47" s="10">
        <v>0</v>
      </c>
      <c r="W47" s="10">
        <v>20000</v>
      </c>
      <c r="X47" s="10">
        <v>0</v>
      </c>
      <c r="Y47" s="10">
        <v>0</v>
      </c>
      <c r="Z47" s="9" t="s">
        <v>172</v>
      </c>
      <c r="AA47" s="8">
        <v>18719.800000000003</v>
      </c>
      <c r="AB47" s="8">
        <v>0</v>
      </c>
      <c r="AC47" s="8">
        <v>18719.800000000003</v>
      </c>
      <c r="AD47" s="8">
        <v>0</v>
      </c>
      <c r="AE47" s="8">
        <v>0</v>
      </c>
      <c r="AF47" s="8">
        <v>0</v>
      </c>
      <c r="AG47" s="1" t="s">
        <v>118</v>
      </c>
      <c r="AH47" s="1" t="s">
        <v>77</v>
      </c>
      <c r="AI47" s="1">
        <v>1</v>
      </c>
      <c r="AJ47" s="3">
        <v>45937</v>
      </c>
      <c r="AK47" s="3">
        <v>0</v>
      </c>
      <c r="AL47" s="3">
        <v>0</v>
      </c>
      <c r="AM47" s="3">
        <v>0</v>
      </c>
      <c r="AN47" s="3">
        <v>0</v>
      </c>
      <c r="AO47" s="3">
        <v>45936</v>
      </c>
      <c r="AP47" s="3">
        <v>45932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1410.0585351111113</v>
      </c>
    </row>
    <row r="48" spans="1:56" ht="27.75" customHeight="1" x14ac:dyDescent="0.45">
      <c r="A48" s="3">
        <v>45919</v>
      </c>
      <c r="B48" s="14" t="s">
        <v>128</v>
      </c>
      <c r="C48" s="9" t="s">
        <v>73</v>
      </c>
      <c r="D48" s="13" t="s">
        <v>59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447</v>
      </c>
      <c r="T48" s="12">
        <v>45947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172</v>
      </c>
      <c r="AA48" s="8">
        <v>18719.800000000003</v>
      </c>
      <c r="AB48" s="8">
        <v>0</v>
      </c>
      <c r="AC48" s="8">
        <v>18719.800000000003</v>
      </c>
      <c r="AD48" s="8">
        <v>0</v>
      </c>
      <c r="AE48" s="8">
        <v>0</v>
      </c>
      <c r="AF48" s="8">
        <v>0</v>
      </c>
      <c r="AG48" s="1" t="s">
        <v>61</v>
      </c>
      <c r="AH48" s="1" t="s">
        <v>77</v>
      </c>
      <c r="AI48" s="1">
        <v>1</v>
      </c>
      <c r="AJ48" s="3">
        <v>45947</v>
      </c>
      <c r="AK48" s="3">
        <v>0</v>
      </c>
      <c r="AL48" s="3">
        <v>0</v>
      </c>
      <c r="AM48" s="3">
        <v>0</v>
      </c>
      <c r="AN48" s="3">
        <v>0</v>
      </c>
      <c r="AO48" s="3">
        <v>45946</v>
      </c>
      <c r="AP48" s="3">
        <v>45942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1410.0585351111113</v>
      </c>
    </row>
    <row r="49" spans="1:56" ht="27.75" customHeight="1" x14ac:dyDescent="0.45">
      <c r="A49" s="3">
        <v>45919</v>
      </c>
      <c r="B49" s="14" t="s">
        <v>128</v>
      </c>
      <c r="C49" s="9" t="s">
        <v>73</v>
      </c>
      <c r="D49" s="13" t="s">
        <v>59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447</v>
      </c>
      <c r="T49" s="12">
        <v>45937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172</v>
      </c>
      <c r="AA49" s="8">
        <v>18719.800000000003</v>
      </c>
      <c r="AB49" s="8">
        <v>0</v>
      </c>
      <c r="AC49" s="8">
        <v>18719.800000000003</v>
      </c>
      <c r="AD49" s="8">
        <v>0</v>
      </c>
      <c r="AE49" s="8">
        <v>0</v>
      </c>
      <c r="AF49" s="8">
        <v>0</v>
      </c>
      <c r="AG49" s="1" t="s">
        <v>61</v>
      </c>
      <c r="AH49" s="1" t="s">
        <v>77</v>
      </c>
      <c r="AI49" s="1">
        <v>1</v>
      </c>
      <c r="AJ49" s="3">
        <v>45937</v>
      </c>
      <c r="AK49" s="3">
        <v>0</v>
      </c>
      <c r="AL49" s="3">
        <v>0</v>
      </c>
      <c r="AM49" s="3">
        <v>0</v>
      </c>
      <c r="AN49" s="3">
        <v>0</v>
      </c>
      <c r="AO49" s="3">
        <v>45936</v>
      </c>
      <c r="AP49" s="3">
        <v>45932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1410.0585351111113</v>
      </c>
    </row>
    <row r="50" spans="1:56" ht="27.75" customHeight="1" x14ac:dyDescent="0.45">
      <c r="A50" s="3">
        <v>45919</v>
      </c>
      <c r="B50" s="14" t="s">
        <v>128</v>
      </c>
      <c r="C50" s="9" t="s">
        <v>73</v>
      </c>
      <c r="D50" s="13" t="s">
        <v>59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447</v>
      </c>
      <c r="T50" s="12">
        <v>45947</v>
      </c>
      <c r="U50" s="11">
        <v>20000</v>
      </c>
      <c r="V50" s="10">
        <v>0</v>
      </c>
      <c r="W50" s="10">
        <v>20000</v>
      </c>
      <c r="X50" s="10">
        <v>0</v>
      </c>
      <c r="Y50" s="10">
        <v>0</v>
      </c>
      <c r="Z50" s="9" t="s">
        <v>172</v>
      </c>
      <c r="AA50" s="8">
        <v>18719.800000000003</v>
      </c>
      <c r="AB50" s="8">
        <v>0</v>
      </c>
      <c r="AC50" s="8">
        <v>18719.800000000003</v>
      </c>
      <c r="AD50" s="8">
        <v>0</v>
      </c>
      <c r="AE50" s="8">
        <v>0</v>
      </c>
      <c r="AF50" s="8">
        <v>0</v>
      </c>
      <c r="AG50" s="1" t="s">
        <v>115</v>
      </c>
      <c r="AH50" s="1" t="s">
        <v>77</v>
      </c>
      <c r="AI50" s="1">
        <v>1</v>
      </c>
      <c r="AJ50" s="3">
        <v>45947</v>
      </c>
      <c r="AK50" s="3">
        <v>0</v>
      </c>
      <c r="AL50" s="3">
        <v>0</v>
      </c>
      <c r="AM50" s="3">
        <v>0</v>
      </c>
      <c r="AN50" s="3">
        <v>0</v>
      </c>
      <c r="AO50" s="3">
        <v>45946</v>
      </c>
      <c r="AP50" s="3">
        <v>45942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1410.0585351111113</v>
      </c>
    </row>
    <row r="51" spans="1:56" ht="27.75" customHeight="1" x14ac:dyDescent="0.45">
      <c r="A51" s="3">
        <v>45919</v>
      </c>
      <c r="B51" s="14" t="s">
        <v>128</v>
      </c>
      <c r="C51" s="9" t="s">
        <v>73</v>
      </c>
      <c r="D51" s="13" t="s">
        <v>61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141</v>
      </c>
      <c r="T51" s="12">
        <v>45937</v>
      </c>
      <c r="U51" s="11">
        <v>50000</v>
      </c>
      <c r="V51" s="10">
        <v>0</v>
      </c>
      <c r="W51" s="10">
        <v>50000</v>
      </c>
      <c r="X51" s="10">
        <v>0</v>
      </c>
      <c r="Y51" s="10">
        <v>52500</v>
      </c>
      <c r="Z51" s="9" t="s">
        <v>172</v>
      </c>
      <c r="AA51" s="8">
        <v>46799.500000000007</v>
      </c>
      <c r="AB51" s="8">
        <v>0</v>
      </c>
      <c r="AC51" s="8">
        <v>46799.500000000007</v>
      </c>
      <c r="AD51" s="8">
        <v>0</v>
      </c>
      <c r="AE51" s="8">
        <v>0</v>
      </c>
      <c r="AF51" s="8">
        <v>0</v>
      </c>
      <c r="AG51" s="1" t="s">
        <v>115</v>
      </c>
      <c r="AH51" s="1" t="s">
        <v>74</v>
      </c>
      <c r="AI51" s="1">
        <v>2</v>
      </c>
      <c r="AJ51" s="3">
        <v>45937</v>
      </c>
      <c r="AK51" s="3">
        <v>0</v>
      </c>
      <c r="AL51" s="3">
        <v>45928</v>
      </c>
      <c r="AM51" s="3">
        <v>45935</v>
      </c>
      <c r="AN51" s="3">
        <v>45936</v>
      </c>
      <c r="AO51" s="3">
        <v>45936</v>
      </c>
      <c r="AP51" s="3">
        <v>45932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3525.1463377777782</v>
      </c>
    </row>
    <row r="52" spans="1:56" ht="27.75" customHeight="1" x14ac:dyDescent="0.45">
      <c r="A52" s="3" t="s">
        <v>135</v>
      </c>
      <c r="B52" s="14" t="s">
        <v>135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141</v>
      </c>
      <c r="T52" s="12">
        <v>45961</v>
      </c>
      <c r="U52" s="11">
        <v>400000</v>
      </c>
      <c r="V52" s="10">
        <v>0</v>
      </c>
      <c r="W52" s="10">
        <v>400000</v>
      </c>
      <c r="X52" s="10">
        <v>0</v>
      </c>
      <c r="Y52" s="10">
        <v>420000</v>
      </c>
      <c r="Z52" s="9" t="s">
        <v>172</v>
      </c>
      <c r="AA52" s="8">
        <v>374396.00000000006</v>
      </c>
      <c r="AB52" s="8">
        <v>0</v>
      </c>
      <c r="AC52" s="8">
        <v>374396.00000000006</v>
      </c>
      <c r="AD52" s="8">
        <v>0</v>
      </c>
      <c r="AE52" s="8">
        <v>0</v>
      </c>
      <c r="AF52" s="8">
        <v>0</v>
      </c>
      <c r="AG52" s="1" t="s">
        <v>116</v>
      </c>
      <c r="AH52" s="1" t="s">
        <v>74</v>
      </c>
      <c r="AI52" s="1">
        <v>2</v>
      </c>
      <c r="AJ52" s="3">
        <v>45961</v>
      </c>
      <c r="AK52" s="3">
        <v>0</v>
      </c>
      <c r="AL52" s="3">
        <v>45952</v>
      </c>
      <c r="AM52" s="3">
        <v>45959</v>
      </c>
      <c r="AN52" s="3">
        <v>45960</v>
      </c>
      <c r="AO52" s="3">
        <v>45960</v>
      </c>
      <c r="AP52" s="3">
        <v>45956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28201.170702222225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172</v>
      </c>
      <c r="AA53" s="8">
        <v>525272.00000000012</v>
      </c>
      <c r="AB53" s="8">
        <v>29197.300000000003</v>
      </c>
      <c r="AC53" s="8">
        <v>496074.70000000007</v>
      </c>
      <c r="AD53" s="8">
        <v>0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174</v>
      </c>
      <c r="BD53" s="56">
        <v>0</v>
      </c>
    </row>
    <row r="54" spans="1:56" ht="27.75" customHeight="1" x14ac:dyDescent="0.45">
      <c r="A54" s="3">
        <v>45919</v>
      </c>
      <c r="B54" s="14" t="s">
        <v>128</v>
      </c>
      <c r="C54" s="9" t="s">
        <v>139</v>
      </c>
      <c r="D54" s="13" t="s">
        <v>599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196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45930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112</v>
      </c>
      <c r="AA54" s="8">
        <v>4999.0247999999992</v>
      </c>
      <c r="AB54" s="8">
        <v>4999.0247999999992</v>
      </c>
      <c r="AC54" s="8">
        <v>0</v>
      </c>
      <c r="AD54" s="8">
        <v>0</v>
      </c>
      <c r="AE54" s="8">
        <v>4999.0247999999992</v>
      </c>
      <c r="AF54" s="8">
        <v>0</v>
      </c>
      <c r="AG54" s="1" t="s">
        <v>118</v>
      </c>
      <c r="AH54" s="1" t="s">
        <v>75</v>
      </c>
      <c r="AI54" s="1">
        <v>4</v>
      </c>
      <c r="AJ54" s="3">
        <v>45930</v>
      </c>
      <c r="AK54" s="3">
        <v>45926</v>
      </c>
      <c r="AL54" s="3">
        <v>45919</v>
      </c>
      <c r="AM54" s="3">
        <v>45927</v>
      </c>
      <c r="AN54" s="3">
        <v>45928</v>
      </c>
      <c r="AO54" s="3">
        <v>45929</v>
      </c>
      <c r="AP54" s="3">
        <v>45925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191</v>
      </c>
      <c r="BD54" s="56">
        <v>0</v>
      </c>
    </row>
    <row r="55" spans="1:56" ht="27.75" customHeight="1" x14ac:dyDescent="0.45">
      <c r="A55" s="3">
        <v>45905</v>
      </c>
      <c r="B55" s="14" t="s">
        <v>470</v>
      </c>
      <c r="C55" s="9" t="s">
        <v>139</v>
      </c>
      <c r="D55" s="13" t="s">
        <v>449</v>
      </c>
      <c r="E55" s="9">
        <v>19</v>
      </c>
      <c r="F55" s="9">
        <v>34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196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 t="s">
        <v>63</v>
      </c>
      <c r="U55" s="11">
        <v>109</v>
      </c>
      <c r="V55" s="10">
        <v>0</v>
      </c>
      <c r="W55" s="10">
        <v>109</v>
      </c>
      <c r="X55" s="10">
        <v>6124</v>
      </c>
      <c r="Y55" s="10">
        <v>0</v>
      </c>
      <c r="Z55" s="9" t="s">
        <v>112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191</v>
      </c>
      <c r="BD55" s="56">
        <v>0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34</v>
      </c>
      <c r="G56" s="9" t="s">
        <v>60</v>
      </c>
      <c r="H56" s="9">
        <v>0</v>
      </c>
      <c r="I56" s="9">
        <v>80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112</v>
      </c>
      <c r="AA56" s="8">
        <v>4999.0247999999992</v>
      </c>
      <c r="AB56" s="8">
        <v>4999.0247999999992</v>
      </c>
      <c r="AC56" s="8">
        <v>0</v>
      </c>
      <c r="AD56" s="8">
        <v>0</v>
      </c>
      <c r="AE56" s="8">
        <v>4999.0247999999992</v>
      </c>
      <c r="AF56" s="8" t="s">
        <v>58</v>
      </c>
      <c r="AG56" s="1" t="s">
        <v>115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192</v>
      </c>
      <c r="BD56" s="56">
        <v>0</v>
      </c>
    </row>
    <row r="57" spans="1:56" ht="27.75" customHeight="1" x14ac:dyDescent="0.45">
      <c r="A57" s="3">
        <v>0</v>
      </c>
      <c r="B57" s="14" t="s">
        <v>128</v>
      </c>
      <c r="C57" s="9" t="s">
        <v>495</v>
      </c>
      <c r="D57" s="13" t="s">
        <v>59</v>
      </c>
      <c r="E57" s="9">
        <v>20</v>
      </c>
      <c r="F57" s="9">
        <v>30</v>
      </c>
      <c r="G57" s="9" t="s">
        <v>60</v>
      </c>
      <c r="H57" s="9">
        <v>0</v>
      </c>
      <c r="I57" s="9">
        <v>53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45924</v>
      </c>
      <c r="U57" s="11">
        <v>10000</v>
      </c>
      <c r="V57" s="10">
        <v>0</v>
      </c>
      <c r="W57" s="10">
        <v>10000</v>
      </c>
      <c r="X57" s="10">
        <v>0</v>
      </c>
      <c r="Y57" s="10">
        <v>0</v>
      </c>
      <c r="Z57" s="9" t="s">
        <v>138</v>
      </c>
      <c r="AA57" s="8">
        <v>8801.1</v>
      </c>
      <c r="AB57" s="8">
        <v>4400</v>
      </c>
      <c r="AC57" s="8">
        <v>4401.1000000000004</v>
      </c>
      <c r="AD57" s="8">
        <v>0</v>
      </c>
      <c r="AE57" s="8">
        <v>0</v>
      </c>
      <c r="AF57" s="8">
        <v>0</v>
      </c>
      <c r="AG57" s="1" t="s">
        <v>115</v>
      </c>
      <c r="AH57" s="1" t="s">
        <v>77</v>
      </c>
      <c r="AI57" s="1">
        <v>1</v>
      </c>
      <c r="AJ57" s="3">
        <v>45924</v>
      </c>
      <c r="AK57" s="3">
        <v>0</v>
      </c>
      <c r="AL57" s="3">
        <v>0</v>
      </c>
      <c r="AM57" s="3">
        <v>0</v>
      </c>
      <c r="AN57" s="3">
        <v>0</v>
      </c>
      <c r="AO57" s="3">
        <v>45923</v>
      </c>
      <c r="AP57" s="3">
        <v>45919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270.17863888888888</v>
      </c>
    </row>
    <row r="58" spans="1:56" ht="27.7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65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138</v>
      </c>
      <c r="AA58" s="8">
        <v>8801.1</v>
      </c>
      <c r="AB58" s="8">
        <v>4400</v>
      </c>
      <c r="AC58" s="8">
        <v>4401.1000000000004</v>
      </c>
      <c r="AD58" s="8">
        <v>0</v>
      </c>
      <c r="AE58" s="8">
        <v>0</v>
      </c>
      <c r="AF58" s="8" t="s">
        <v>58</v>
      </c>
      <c r="AG58" s="1" t="s">
        <v>115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7.75" customHeight="1" x14ac:dyDescent="0.45">
      <c r="A59" s="3">
        <v>45902</v>
      </c>
      <c r="B59" s="14" t="s">
        <v>439</v>
      </c>
      <c r="C59" s="9" t="s">
        <v>267</v>
      </c>
      <c r="D59" s="13" t="s">
        <v>429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45920</v>
      </c>
      <c r="U59" s="11">
        <v>8000</v>
      </c>
      <c r="V59" s="10">
        <v>8000</v>
      </c>
      <c r="W59" s="10">
        <v>0</v>
      </c>
      <c r="X59" s="10">
        <v>20753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488</v>
      </c>
      <c r="AG59" s="1" t="s">
        <v>115</v>
      </c>
      <c r="AH59" s="1" t="s">
        <v>75</v>
      </c>
      <c r="AI59" s="1">
        <v>4</v>
      </c>
      <c r="AJ59" s="3">
        <v>45920</v>
      </c>
      <c r="AK59" s="3">
        <v>45916</v>
      </c>
      <c r="AL59" s="3">
        <v>45909</v>
      </c>
      <c r="AM59" s="3">
        <v>45917</v>
      </c>
      <c r="AN59" s="3">
        <v>45918</v>
      </c>
      <c r="AO59" s="3">
        <v>45919</v>
      </c>
      <c r="AP59" s="3">
        <v>45915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45902</v>
      </c>
      <c r="B60" s="14" t="s">
        <v>440</v>
      </c>
      <c r="C60" s="9" t="s">
        <v>267</v>
      </c>
      <c r="D60" s="13" t="s">
        <v>433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45920</v>
      </c>
      <c r="U60" s="11">
        <v>5000</v>
      </c>
      <c r="V60" s="10">
        <v>4876</v>
      </c>
      <c r="W60" s="10">
        <v>124</v>
      </c>
      <c r="X60" s="10">
        <v>10200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45920</v>
      </c>
      <c r="AK60" s="3">
        <v>45916</v>
      </c>
      <c r="AL60" s="3">
        <v>45909</v>
      </c>
      <c r="AM60" s="3">
        <v>45917</v>
      </c>
      <c r="AN60" s="3">
        <v>45918</v>
      </c>
      <c r="AO60" s="3">
        <v>45919</v>
      </c>
      <c r="AP60" s="3">
        <v>45915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45902</v>
      </c>
      <c r="B61" s="14" t="s">
        <v>438</v>
      </c>
      <c r="C61" s="9" t="s">
        <v>267</v>
      </c>
      <c r="D61" s="13" t="s">
        <v>430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45920</v>
      </c>
      <c r="U61" s="11">
        <v>20000</v>
      </c>
      <c r="V61" s="10">
        <v>18716</v>
      </c>
      <c r="W61" s="10">
        <v>1284</v>
      </c>
      <c r="X61" s="10">
        <v>20630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45920</v>
      </c>
      <c r="AK61" s="3">
        <v>45916</v>
      </c>
      <c r="AL61" s="3">
        <v>45909</v>
      </c>
      <c r="AM61" s="3">
        <v>45917</v>
      </c>
      <c r="AN61" s="3">
        <v>45918</v>
      </c>
      <c r="AO61" s="3">
        <v>45919</v>
      </c>
      <c r="AP61" s="3">
        <v>45915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45908</v>
      </c>
      <c r="B62" s="14" t="s">
        <v>507</v>
      </c>
      <c r="C62" s="9" t="s">
        <v>259</v>
      </c>
      <c r="D62" s="13" t="s">
        <v>260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45922</v>
      </c>
      <c r="U62" s="11">
        <v>8000</v>
      </c>
      <c r="V62" s="10">
        <v>8000</v>
      </c>
      <c r="W62" s="10">
        <v>0</v>
      </c>
      <c r="X62" s="10">
        <v>8120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45922</v>
      </c>
      <c r="AK62" s="3">
        <v>45918</v>
      </c>
      <c r="AL62" s="3">
        <v>45911</v>
      </c>
      <c r="AM62" s="3">
        <v>45919</v>
      </c>
      <c r="AN62" s="3">
        <v>45920</v>
      </c>
      <c r="AO62" s="3">
        <v>45921</v>
      </c>
      <c r="AP62" s="3">
        <v>45917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45908</v>
      </c>
      <c r="B63" s="14" t="s">
        <v>507</v>
      </c>
      <c r="C63" s="9" t="s">
        <v>259</v>
      </c>
      <c r="D63" s="13" t="s">
        <v>358</v>
      </c>
      <c r="E63" s="9">
        <v>20</v>
      </c>
      <c r="F63" s="9">
        <v>34</v>
      </c>
      <c r="G63" s="9" t="s">
        <v>60</v>
      </c>
      <c r="H63" s="9" t="s">
        <v>66</v>
      </c>
      <c r="I63" s="9">
        <v>95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45922</v>
      </c>
      <c r="U63" s="11">
        <v>8000</v>
      </c>
      <c r="V63" s="10">
        <v>8000</v>
      </c>
      <c r="W63" s="10">
        <v>0</v>
      </c>
      <c r="X63" s="10">
        <v>8070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45922</v>
      </c>
      <c r="AK63" s="3">
        <v>45918</v>
      </c>
      <c r="AL63" s="3">
        <v>45911</v>
      </c>
      <c r="AM63" s="3">
        <v>45919</v>
      </c>
      <c r="AN63" s="3">
        <v>45920</v>
      </c>
      <c r="AO63" s="3">
        <v>45921</v>
      </c>
      <c r="AP63" s="3">
        <v>45917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45799</v>
      </c>
      <c r="B64" s="14" t="s">
        <v>264</v>
      </c>
      <c r="C64" s="9" t="s">
        <v>259</v>
      </c>
      <c r="D64" s="13" t="s">
        <v>260</v>
      </c>
      <c r="E64" s="9">
        <v>20</v>
      </c>
      <c r="F64" s="9">
        <v>34</v>
      </c>
      <c r="G64" s="9" t="s">
        <v>60</v>
      </c>
      <c r="H64" s="9" t="s">
        <v>66</v>
      </c>
      <c r="I64" s="9">
        <v>95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45922</v>
      </c>
      <c r="U64" s="11">
        <v>4000</v>
      </c>
      <c r="V64" s="10">
        <v>4000</v>
      </c>
      <c r="W64" s="10">
        <v>0</v>
      </c>
      <c r="X64" s="10">
        <v>4140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210</v>
      </c>
      <c r="AG64" s="1" t="s">
        <v>115</v>
      </c>
      <c r="AH64" s="1" t="s">
        <v>75</v>
      </c>
      <c r="AI64" s="1">
        <v>4</v>
      </c>
      <c r="AJ64" s="3">
        <v>45922</v>
      </c>
      <c r="AK64" s="3">
        <v>45918</v>
      </c>
      <c r="AL64" s="3">
        <v>45911</v>
      </c>
      <c r="AM64" s="3">
        <v>45919</v>
      </c>
      <c r="AN64" s="3">
        <v>45920</v>
      </c>
      <c r="AO64" s="3">
        <v>45921</v>
      </c>
      <c r="AP64" s="3">
        <v>45917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45799</v>
      </c>
      <c r="B65" s="14" t="s">
        <v>264</v>
      </c>
      <c r="C65" s="9" t="s">
        <v>259</v>
      </c>
      <c r="D65" s="13" t="s">
        <v>358</v>
      </c>
      <c r="E65" s="9">
        <v>20</v>
      </c>
      <c r="F65" s="9">
        <v>34</v>
      </c>
      <c r="G65" s="9" t="s">
        <v>60</v>
      </c>
      <c r="H65" s="9" t="s">
        <v>66</v>
      </c>
      <c r="I65" s="9">
        <v>95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45922</v>
      </c>
      <c r="U65" s="11">
        <v>4000</v>
      </c>
      <c r="V65" s="10">
        <v>4000</v>
      </c>
      <c r="W65" s="10">
        <v>0</v>
      </c>
      <c r="X65" s="10">
        <v>4404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210</v>
      </c>
      <c r="AG65" s="1" t="s">
        <v>116</v>
      </c>
      <c r="AH65" s="1" t="s">
        <v>75</v>
      </c>
      <c r="AI65" s="1">
        <v>4</v>
      </c>
      <c r="AJ65" s="3">
        <v>45922</v>
      </c>
      <c r="AK65" s="3">
        <v>45918</v>
      </c>
      <c r="AL65" s="3">
        <v>45911</v>
      </c>
      <c r="AM65" s="3">
        <v>45919</v>
      </c>
      <c r="AN65" s="3">
        <v>45920</v>
      </c>
      <c r="AO65" s="3">
        <v>45921</v>
      </c>
      <c r="AP65" s="3">
        <v>45917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45902</v>
      </c>
      <c r="B66" s="14" t="s">
        <v>439</v>
      </c>
      <c r="C66" s="9" t="s">
        <v>267</v>
      </c>
      <c r="D66" s="13" t="s">
        <v>432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45923</v>
      </c>
      <c r="U66" s="11">
        <v>10000</v>
      </c>
      <c r="V66" s="10">
        <v>9620</v>
      </c>
      <c r="W66" s="10">
        <v>380</v>
      </c>
      <c r="X66" s="10">
        <v>10294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115</v>
      </c>
      <c r="AH66" s="1" t="s">
        <v>75</v>
      </c>
      <c r="AI66" s="1">
        <v>4</v>
      </c>
      <c r="AJ66" s="3">
        <v>45923</v>
      </c>
      <c r="AK66" s="3">
        <v>45919</v>
      </c>
      <c r="AL66" s="3">
        <v>45912</v>
      </c>
      <c r="AM66" s="3">
        <v>45920</v>
      </c>
      <c r="AN66" s="3">
        <v>45921</v>
      </c>
      <c r="AO66" s="3">
        <v>45922</v>
      </c>
      <c r="AP66" s="3">
        <v>45918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45909</v>
      </c>
      <c r="B67" s="14" t="s">
        <v>508</v>
      </c>
      <c r="C67" s="9" t="s">
        <v>79</v>
      </c>
      <c r="D67" s="13" t="s">
        <v>489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45920</v>
      </c>
      <c r="U67" s="11">
        <v>3000</v>
      </c>
      <c r="V67" s="10">
        <v>2703</v>
      </c>
      <c r="W67" s="10">
        <v>297</v>
      </c>
      <c r="X67" s="10">
        <v>3070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115</v>
      </c>
      <c r="AH67" s="1" t="s">
        <v>75</v>
      </c>
      <c r="AI67" s="1">
        <v>4</v>
      </c>
      <c r="AJ67" s="3">
        <v>45920</v>
      </c>
      <c r="AK67" s="3">
        <v>45916</v>
      </c>
      <c r="AL67" s="3">
        <v>45909</v>
      </c>
      <c r="AM67" s="3">
        <v>45917</v>
      </c>
      <c r="AN67" s="3">
        <v>45918</v>
      </c>
      <c r="AO67" s="3">
        <v>45919</v>
      </c>
      <c r="AP67" s="3">
        <v>45915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134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45909</v>
      </c>
      <c r="B68" s="14" t="s">
        <v>509</v>
      </c>
      <c r="C68" s="9" t="s">
        <v>79</v>
      </c>
      <c r="D68" s="13" t="s">
        <v>490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45920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80</v>
      </c>
      <c r="AA68" s="8">
        <v>3310.89</v>
      </c>
      <c r="AB68" s="8">
        <v>3310.89</v>
      </c>
      <c r="AC68" s="8">
        <v>0</v>
      </c>
      <c r="AD68" s="8">
        <v>3310.89</v>
      </c>
      <c r="AE68" s="8">
        <v>0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45920</v>
      </c>
      <c r="AK68" s="3">
        <v>45916</v>
      </c>
      <c r="AL68" s="3">
        <v>45909</v>
      </c>
      <c r="AM68" s="3">
        <v>45917</v>
      </c>
      <c r="AN68" s="3">
        <v>45918</v>
      </c>
      <c r="AO68" s="3">
        <v>45919</v>
      </c>
      <c r="AP68" s="3">
        <v>45915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134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45909</v>
      </c>
      <c r="B69" s="14" t="s">
        <v>510</v>
      </c>
      <c r="C69" s="9" t="s">
        <v>79</v>
      </c>
      <c r="D69" s="13" t="s">
        <v>491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45958</v>
      </c>
      <c r="U69" s="11">
        <v>6000</v>
      </c>
      <c r="V69" s="10">
        <v>5531</v>
      </c>
      <c r="W69" s="10">
        <v>469</v>
      </c>
      <c r="X69" s="10">
        <v>6100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45958</v>
      </c>
      <c r="AK69" s="3">
        <v>45954</v>
      </c>
      <c r="AL69" s="3">
        <v>45947</v>
      </c>
      <c r="AM69" s="3">
        <v>45955</v>
      </c>
      <c r="AN69" s="3">
        <v>45956</v>
      </c>
      <c r="AO69" s="3">
        <v>45957</v>
      </c>
      <c r="AP69" s="3">
        <v>45953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134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45896</v>
      </c>
      <c r="B70" s="14" t="s">
        <v>396</v>
      </c>
      <c r="C70" s="9" t="s">
        <v>79</v>
      </c>
      <c r="D70" s="13" t="s">
        <v>397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45926</v>
      </c>
      <c r="U70" s="11">
        <v>8000</v>
      </c>
      <c r="V70" s="10">
        <v>7232</v>
      </c>
      <c r="W70" s="10">
        <v>768</v>
      </c>
      <c r="X70" s="10">
        <v>8100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116</v>
      </c>
      <c r="AH70" s="1" t="s">
        <v>75</v>
      </c>
      <c r="AI70" s="1">
        <v>5</v>
      </c>
      <c r="AJ70" s="3">
        <v>45926</v>
      </c>
      <c r="AK70" s="3">
        <v>45921</v>
      </c>
      <c r="AL70" s="3">
        <v>45914</v>
      </c>
      <c r="AM70" s="3">
        <v>45922</v>
      </c>
      <c r="AN70" s="3">
        <v>45923</v>
      </c>
      <c r="AO70" s="3">
        <v>45924</v>
      </c>
      <c r="AP70" s="3">
        <v>45921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45916</v>
      </c>
      <c r="B71" s="14" t="s">
        <v>596</v>
      </c>
      <c r="C71" s="9" t="s">
        <v>270</v>
      </c>
      <c r="D71" s="13" t="s">
        <v>571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110</v>
      </c>
      <c r="T71" s="12">
        <v>45926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11036.3</v>
      </c>
      <c r="AB71" s="8">
        <v>11036.3</v>
      </c>
      <c r="AC71" s="8">
        <v>0</v>
      </c>
      <c r="AD71" s="8">
        <v>11036.3</v>
      </c>
      <c r="AE71" s="8">
        <v>0</v>
      </c>
      <c r="AF71" s="8">
        <v>0</v>
      </c>
      <c r="AG71" s="1" t="s">
        <v>115</v>
      </c>
      <c r="AH71" s="1" t="s">
        <v>75</v>
      </c>
      <c r="AI71" s="1">
        <v>4</v>
      </c>
      <c r="AJ71" s="3">
        <v>45926</v>
      </c>
      <c r="AK71" s="3">
        <v>45922</v>
      </c>
      <c r="AL71" s="3">
        <v>45915</v>
      </c>
      <c r="AM71" s="3">
        <v>45923</v>
      </c>
      <c r="AN71" s="3">
        <v>45924</v>
      </c>
      <c r="AO71" s="3">
        <v>45925</v>
      </c>
      <c r="AP71" s="3">
        <v>45921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45916</v>
      </c>
      <c r="B72" s="14" t="s">
        <v>596</v>
      </c>
      <c r="C72" s="9" t="s">
        <v>270</v>
      </c>
      <c r="D72" s="13" t="s">
        <v>572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110</v>
      </c>
      <c r="T72" s="12">
        <v>45926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80</v>
      </c>
      <c r="AA72" s="8">
        <v>5518.15</v>
      </c>
      <c r="AB72" s="8">
        <v>5518.15</v>
      </c>
      <c r="AC72" s="8">
        <v>0</v>
      </c>
      <c r="AD72" s="8">
        <v>5518.15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>
        <v>45926</v>
      </c>
      <c r="AK72" s="3">
        <v>45922</v>
      </c>
      <c r="AL72" s="3">
        <v>45915</v>
      </c>
      <c r="AM72" s="3">
        <v>45923</v>
      </c>
      <c r="AN72" s="3">
        <v>45924</v>
      </c>
      <c r="AO72" s="3">
        <v>45925</v>
      </c>
      <c r="AP72" s="3">
        <v>45921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45916</v>
      </c>
      <c r="B73" s="14" t="s">
        <v>596</v>
      </c>
      <c r="C73" s="9" t="s">
        <v>270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110</v>
      </c>
      <c r="T73" s="12">
        <v>45926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5518.15</v>
      </c>
      <c r="AE73" s="8">
        <v>0</v>
      </c>
      <c r="AF73" s="8">
        <v>0</v>
      </c>
      <c r="AG73" s="1" t="s">
        <v>115</v>
      </c>
      <c r="AH73" s="1" t="s">
        <v>75</v>
      </c>
      <c r="AI73" s="1">
        <v>4</v>
      </c>
      <c r="AJ73" s="3">
        <v>45926</v>
      </c>
      <c r="AK73" s="3">
        <v>45922</v>
      </c>
      <c r="AL73" s="3">
        <v>45915</v>
      </c>
      <c r="AM73" s="3">
        <v>45923</v>
      </c>
      <c r="AN73" s="3">
        <v>45924</v>
      </c>
      <c r="AO73" s="3">
        <v>45925</v>
      </c>
      <c r="AP73" s="3">
        <v>45921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45892</v>
      </c>
      <c r="B74" s="14" t="s">
        <v>363</v>
      </c>
      <c r="C74" s="9" t="s">
        <v>79</v>
      </c>
      <c r="D74" s="13" t="s">
        <v>364</v>
      </c>
      <c r="E74" s="9">
        <v>20</v>
      </c>
      <c r="F74" s="9">
        <v>37</v>
      </c>
      <c r="G74" s="9" t="s">
        <v>60</v>
      </c>
      <c r="H74" s="9" t="s">
        <v>76</v>
      </c>
      <c r="I74" s="9">
        <v>97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3000</v>
      </c>
      <c r="V74" s="10">
        <v>3000</v>
      </c>
      <c r="W74" s="10">
        <v>0</v>
      </c>
      <c r="X74" s="10">
        <v>3100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115</v>
      </c>
      <c r="AH74" s="1" t="s">
        <v>75</v>
      </c>
      <c r="AI74" s="1">
        <v>4</v>
      </c>
      <c r="AJ74" s="3">
        <v>45930</v>
      </c>
      <c r="AK74" s="3">
        <v>45926</v>
      </c>
      <c r="AL74" s="3">
        <v>45919</v>
      </c>
      <c r="AM74" s="3">
        <v>45927</v>
      </c>
      <c r="AN74" s="3">
        <v>45928</v>
      </c>
      <c r="AO74" s="3">
        <v>45929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570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45891</v>
      </c>
      <c r="B75" s="14" t="s">
        <v>389</v>
      </c>
      <c r="C75" s="9" t="s">
        <v>79</v>
      </c>
      <c r="D75" s="13" t="s">
        <v>390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45930</v>
      </c>
      <c r="U75" s="11">
        <v>9000</v>
      </c>
      <c r="V75" s="10">
        <v>8447</v>
      </c>
      <c r="W75" s="10">
        <v>553</v>
      </c>
      <c r="X75" s="10">
        <v>9150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116</v>
      </c>
      <c r="AH75" s="1" t="s">
        <v>75</v>
      </c>
      <c r="AI75" s="1">
        <v>5</v>
      </c>
      <c r="AJ75" s="3">
        <v>45930</v>
      </c>
      <c r="AK75" s="3">
        <v>45925</v>
      </c>
      <c r="AL75" s="3">
        <v>45918</v>
      </c>
      <c r="AM75" s="3">
        <v>45926</v>
      </c>
      <c r="AN75" s="3">
        <v>45927</v>
      </c>
      <c r="AO75" s="3">
        <v>45928</v>
      </c>
      <c r="AP75" s="3">
        <v>45925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45891</v>
      </c>
      <c r="B76" s="14" t="s">
        <v>391</v>
      </c>
      <c r="C76" s="9" t="s">
        <v>79</v>
      </c>
      <c r="D76" s="13" t="s">
        <v>392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45930</v>
      </c>
      <c r="U76" s="11">
        <v>4000</v>
      </c>
      <c r="V76" s="10">
        <v>3780</v>
      </c>
      <c r="W76" s="10">
        <v>220</v>
      </c>
      <c r="X76" s="10">
        <v>4100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115</v>
      </c>
      <c r="AH76" s="1" t="s">
        <v>75</v>
      </c>
      <c r="AI76" s="1">
        <v>5</v>
      </c>
      <c r="AJ76" s="3">
        <v>45930</v>
      </c>
      <c r="AK76" s="3">
        <v>45925</v>
      </c>
      <c r="AL76" s="3">
        <v>45918</v>
      </c>
      <c r="AM76" s="3">
        <v>45926</v>
      </c>
      <c r="AN76" s="3">
        <v>45927</v>
      </c>
      <c r="AO76" s="3">
        <v>45928</v>
      </c>
      <c r="AP76" s="3">
        <v>45925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45891</v>
      </c>
      <c r="B77" s="14" t="s">
        <v>393</v>
      </c>
      <c r="C77" s="9" t="s">
        <v>79</v>
      </c>
      <c r="D77" s="13" t="s">
        <v>394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45930</v>
      </c>
      <c r="U77" s="11">
        <v>9000</v>
      </c>
      <c r="V77" s="10">
        <v>8500</v>
      </c>
      <c r="W77" s="10">
        <v>500</v>
      </c>
      <c r="X77" s="10">
        <v>9455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116</v>
      </c>
      <c r="AH77" s="1" t="s">
        <v>75</v>
      </c>
      <c r="AI77" s="1">
        <v>5</v>
      </c>
      <c r="AJ77" s="3">
        <v>45930</v>
      </c>
      <c r="AK77" s="3">
        <v>45925</v>
      </c>
      <c r="AL77" s="3">
        <v>45918</v>
      </c>
      <c r="AM77" s="3">
        <v>45926</v>
      </c>
      <c r="AN77" s="3">
        <v>45927</v>
      </c>
      <c r="AO77" s="3">
        <v>45928</v>
      </c>
      <c r="AP77" s="3">
        <v>45925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45782</v>
      </c>
      <c r="B78" s="14" t="s">
        <v>249</v>
      </c>
      <c r="C78" s="9" t="s">
        <v>79</v>
      </c>
      <c r="D78" s="13" t="s">
        <v>243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45930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5518.15</v>
      </c>
      <c r="AC78" s="8">
        <v>0</v>
      </c>
      <c r="AD78" s="8">
        <v>5518.15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45930</v>
      </c>
      <c r="AK78" s="3">
        <v>45926</v>
      </c>
      <c r="AL78" s="3">
        <v>45919</v>
      </c>
      <c r="AM78" s="3">
        <v>45927</v>
      </c>
      <c r="AN78" s="3">
        <v>45928</v>
      </c>
      <c r="AO78" s="3">
        <v>45929</v>
      </c>
      <c r="AP78" s="3">
        <v>45925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134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45918</v>
      </c>
      <c r="B79" s="14" t="s">
        <v>128</v>
      </c>
      <c r="C79" s="9" t="s">
        <v>79</v>
      </c>
      <c r="D79" s="13" t="s">
        <v>600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601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45944</v>
      </c>
      <c r="U79" s="11">
        <v>616</v>
      </c>
      <c r="V79" s="10">
        <v>616</v>
      </c>
      <c r="W79" s="10">
        <v>0</v>
      </c>
      <c r="X79" s="10">
        <v>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116</v>
      </c>
      <c r="AH79" s="1">
        <v>0</v>
      </c>
      <c r="AI79" s="1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45919</v>
      </c>
      <c r="B80" s="14" t="s">
        <v>128</v>
      </c>
      <c r="C80" s="9" t="s">
        <v>139</v>
      </c>
      <c r="D80" s="13" t="s">
        <v>252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196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45941</v>
      </c>
      <c r="U80" s="11">
        <v>5040</v>
      </c>
      <c r="V80" s="10">
        <v>0</v>
      </c>
      <c r="W80" s="10">
        <v>5040</v>
      </c>
      <c r="X80" s="10">
        <v>0</v>
      </c>
      <c r="Y80" s="10">
        <v>5292</v>
      </c>
      <c r="Z80" s="9" t="s">
        <v>80</v>
      </c>
      <c r="AA80" s="8">
        <v>5280.6600000000008</v>
      </c>
      <c r="AB80" s="8">
        <v>0</v>
      </c>
      <c r="AC80" s="8">
        <v>5280.6600000000008</v>
      </c>
      <c r="AD80" s="8">
        <v>0</v>
      </c>
      <c r="AE80" s="8">
        <v>5280.6600000000008</v>
      </c>
      <c r="AF80" s="8">
        <v>0</v>
      </c>
      <c r="AG80" s="1" t="s">
        <v>115</v>
      </c>
      <c r="AH80" s="1" t="s">
        <v>75</v>
      </c>
      <c r="AI80" s="1">
        <v>4</v>
      </c>
      <c r="AJ80" s="3">
        <v>45941</v>
      </c>
      <c r="AK80" s="3">
        <v>45937</v>
      </c>
      <c r="AL80" s="3">
        <v>45930</v>
      </c>
      <c r="AM80" s="3">
        <v>45938</v>
      </c>
      <c r="AN80" s="3">
        <v>45939</v>
      </c>
      <c r="AO80" s="3">
        <v>45940</v>
      </c>
      <c r="AP80" s="3">
        <v>45936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398.98320000000001</v>
      </c>
    </row>
    <row r="81" spans="1:56" ht="27.75" customHeight="1" x14ac:dyDescent="0.45">
      <c r="A81" s="3">
        <v>45919</v>
      </c>
      <c r="B81" s="14" t="s">
        <v>128</v>
      </c>
      <c r="C81" s="9" t="s">
        <v>139</v>
      </c>
      <c r="D81" s="13" t="s">
        <v>452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196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45936</v>
      </c>
      <c r="U81" s="11">
        <v>15040</v>
      </c>
      <c r="V81" s="10">
        <v>0</v>
      </c>
      <c r="W81" s="10">
        <v>15040</v>
      </c>
      <c r="X81" s="10">
        <v>0</v>
      </c>
      <c r="Y81" s="10">
        <v>15792</v>
      </c>
      <c r="Z81" s="9" t="s">
        <v>80</v>
      </c>
      <c r="AA81" s="8">
        <v>15758.160000000002</v>
      </c>
      <c r="AB81" s="8">
        <v>0</v>
      </c>
      <c r="AC81" s="8">
        <v>15758.160000000002</v>
      </c>
      <c r="AD81" s="8">
        <v>0</v>
      </c>
      <c r="AE81" s="8">
        <v>15758.160000000002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45936</v>
      </c>
      <c r="AK81" s="3">
        <v>45932</v>
      </c>
      <c r="AL81" s="3">
        <v>45925</v>
      </c>
      <c r="AM81" s="3">
        <v>45933</v>
      </c>
      <c r="AN81" s="3">
        <v>45934</v>
      </c>
      <c r="AO81" s="3">
        <v>45935</v>
      </c>
      <c r="AP81" s="3">
        <v>45931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1190.6165333333331</v>
      </c>
    </row>
    <row r="82" spans="1:56" ht="27.75" customHeight="1" x14ac:dyDescent="0.45">
      <c r="A82" s="3">
        <v>45919</v>
      </c>
      <c r="B82" s="14" t="s">
        <v>128</v>
      </c>
      <c r="C82" s="9" t="s">
        <v>139</v>
      </c>
      <c r="D82" s="13" t="s">
        <v>329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196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45936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80</v>
      </c>
      <c r="AA82" s="8">
        <v>10477.5</v>
      </c>
      <c r="AB82" s="8">
        <v>0</v>
      </c>
      <c r="AC82" s="8">
        <v>10477.5</v>
      </c>
      <c r="AD82" s="8">
        <v>0</v>
      </c>
      <c r="AE82" s="8">
        <v>10477.5</v>
      </c>
      <c r="AF82" s="8">
        <v>0</v>
      </c>
      <c r="AG82" s="1" t="s">
        <v>115</v>
      </c>
      <c r="AH82" s="1" t="s">
        <v>75</v>
      </c>
      <c r="AI82" s="1">
        <v>4</v>
      </c>
      <c r="AJ82" s="3">
        <v>45936</v>
      </c>
      <c r="AK82" s="3">
        <v>45932</v>
      </c>
      <c r="AL82" s="3">
        <v>45925</v>
      </c>
      <c r="AM82" s="3">
        <v>45933</v>
      </c>
      <c r="AN82" s="3">
        <v>45934</v>
      </c>
      <c r="AO82" s="3">
        <v>45935</v>
      </c>
      <c r="AP82" s="3">
        <v>45931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791.63333333333321</v>
      </c>
    </row>
    <row r="83" spans="1:56" ht="27.75" customHeight="1" x14ac:dyDescent="0.45">
      <c r="A83" s="3">
        <v>45892</v>
      </c>
      <c r="B83" s="14" t="s">
        <v>360</v>
      </c>
      <c r="C83" s="9" t="s">
        <v>139</v>
      </c>
      <c r="D83" s="13" t="s">
        <v>329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45936</v>
      </c>
      <c r="U83" s="11">
        <v>640</v>
      </c>
      <c r="V83" s="10">
        <v>0</v>
      </c>
      <c r="W83" s="10">
        <v>640</v>
      </c>
      <c r="X83" s="10">
        <v>0</v>
      </c>
      <c r="Y83" s="10">
        <v>672</v>
      </c>
      <c r="Z83" s="9" t="s">
        <v>80</v>
      </c>
      <c r="AA83" s="8">
        <v>670.56000000000006</v>
      </c>
      <c r="AB83" s="8">
        <v>0</v>
      </c>
      <c r="AC83" s="8">
        <v>670.56000000000006</v>
      </c>
      <c r="AD83" s="8">
        <v>0</v>
      </c>
      <c r="AE83" s="8">
        <v>670.56000000000006</v>
      </c>
      <c r="AF83" s="8">
        <v>0</v>
      </c>
      <c r="AG83" s="1" t="s">
        <v>116</v>
      </c>
      <c r="AH83" s="1" t="s">
        <v>75</v>
      </c>
      <c r="AI83" s="1">
        <v>4</v>
      </c>
      <c r="AJ83" s="3">
        <v>45936</v>
      </c>
      <c r="AK83" s="3">
        <v>45932</v>
      </c>
      <c r="AL83" s="3">
        <v>45925</v>
      </c>
      <c r="AM83" s="3">
        <v>45933</v>
      </c>
      <c r="AN83" s="3">
        <v>45934</v>
      </c>
      <c r="AO83" s="3">
        <v>45935</v>
      </c>
      <c r="AP83" s="3">
        <v>45931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370</v>
      </c>
      <c r="AZ83" s="2">
        <v>0</v>
      </c>
      <c r="BA83" s="2">
        <v>0</v>
      </c>
      <c r="BB83" s="2">
        <v>0</v>
      </c>
      <c r="BC83" s="1" t="s">
        <v>104</v>
      </c>
      <c r="BD83" s="56">
        <v>50.664533333333324</v>
      </c>
    </row>
    <row r="84" spans="1:56" ht="27.75" customHeight="1" x14ac:dyDescent="0.45">
      <c r="A84" s="3">
        <v>45919</v>
      </c>
      <c r="B84" s="14" t="s">
        <v>128</v>
      </c>
      <c r="C84" s="9" t="s">
        <v>139</v>
      </c>
      <c r="D84" s="13" t="s">
        <v>145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196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45936</v>
      </c>
      <c r="U84" s="11">
        <v>20000</v>
      </c>
      <c r="V84" s="10">
        <v>0</v>
      </c>
      <c r="W84" s="10">
        <v>20000</v>
      </c>
      <c r="X84" s="10">
        <v>0</v>
      </c>
      <c r="Y84" s="10">
        <v>21000</v>
      </c>
      <c r="Z84" s="9" t="s">
        <v>80</v>
      </c>
      <c r="AA84" s="8">
        <v>20955</v>
      </c>
      <c r="AB84" s="8">
        <v>0</v>
      </c>
      <c r="AC84" s="8">
        <v>20955</v>
      </c>
      <c r="AD84" s="8">
        <v>0</v>
      </c>
      <c r="AE84" s="8">
        <v>20955</v>
      </c>
      <c r="AF84" s="8">
        <v>0</v>
      </c>
      <c r="AG84" s="1" t="s">
        <v>116</v>
      </c>
      <c r="AH84" s="1" t="s">
        <v>75</v>
      </c>
      <c r="AI84" s="1">
        <v>4</v>
      </c>
      <c r="AJ84" s="3">
        <v>45936</v>
      </c>
      <c r="AK84" s="3">
        <v>45932</v>
      </c>
      <c r="AL84" s="3">
        <v>45925</v>
      </c>
      <c r="AM84" s="3">
        <v>45933</v>
      </c>
      <c r="AN84" s="3">
        <v>45934</v>
      </c>
      <c r="AO84" s="3">
        <v>45935</v>
      </c>
      <c r="AP84" s="3">
        <v>45931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1583.2666666666664</v>
      </c>
    </row>
    <row r="85" spans="1:56" ht="27.75" customHeight="1" x14ac:dyDescent="0.45">
      <c r="A85" s="3">
        <v>45796</v>
      </c>
      <c r="B85" s="14" t="s">
        <v>258</v>
      </c>
      <c r="C85" s="9" t="s">
        <v>139</v>
      </c>
      <c r="D85" s="13" t="s">
        <v>145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45936</v>
      </c>
      <c r="U85" s="11">
        <v>240</v>
      </c>
      <c r="V85" s="10">
        <v>0</v>
      </c>
      <c r="W85" s="10">
        <v>240</v>
      </c>
      <c r="X85" s="10">
        <v>0</v>
      </c>
      <c r="Y85" s="10">
        <v>252</v>
      </c>
      <c r="Z85" s="9" t="s">
        <v>80</v>
      </c>
      <c r="AA85" s="8">
        <v>251.46</v>
      </c>
      <c r="AB85" s="8">
        <v>0</v>
      </c>
      <c r="AC85" s="8">
        <v>251.46</v>
      </c>
      <c r="AD85" s="8">
        <v>0</v>
      </c>
      <c r="AE85" s="8">
        <v>251.46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45936</v>
      </c>
      <c r="AK85" s="3">
        <v>45932</v>
      </c>
      <c r="AL85" s="3">
        <v>45925</v>
      </c>
      <c r="AM85" s="3">
        <v>45933</v>
      </c>
      <c r="AN85" s="3">
        <v>45934</v>
      </c>
      <c r="AO85" s="3">
        <v>45935</v>
      </c>
      <c r="AP85" s="3">
        <v>45931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254</v>
      </c>
      <c r="AZ85" s="2">
        <v>0</v>
      </c>
      <c r="BA85" s="2">
        <v>0</v>
      </c>
      <c r="BB85" s="2">
        <v>0</v>
      </c>
      <c r="BC85" s="1" t="s">
        <v>104</v>
      </c>
      <c r="BD85" s="56">
        <v>18.999199999999998</v>
      </c>
    </row>
    <row r="86" spans="1:56" ht="27.75" customHeight="1" x14ac:dyDescent="0.45">
      <c r="A86" s="3">
        <v>45931</v>
      </c>
      <c r="B86" s="14" t="s">
        <v>128</v>
      </c>
      <c r="C86" s="9" t="s">
        <v>139</v>
      </c>
      <c r="D86" s="13" t="s">
        <v>238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196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45930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80</v>
      </c>
      <c r="AA86" s="8">
        <v>10477.5</v>
      </c>
      <c r="AB86" s="8">
        <v>0</v>
      </c>
      <c r="AC86" s="8">
        <v>10477.5</v>
      </c>
      <c r="AD86" s="8">
        <v>0</v>
      </c>
      <c r="AE86" s="8">
        <v>10477.5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45930</v>
      </c>
      <c r="AK86" s="3">
        <v>45926</v>
      </c>
      <c r="AL86" s="3">
        <v>45919</v>
      </c>
      <c r="AM86" s="3">
        <v>45927</v>
      </c>
      <c r="AN86" s="3">
        <v>45928</v>
      </c>
      <c r="AO86" s="3">
        <v>45929</v>
      </c>
      <c r="AP86" s="3">
        <v>45925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791.63333333333321</v>
      </c>
    </row>
    <row r="87" spans="1:56" ht="27.75" customHeight="1" x14ac:dyDescent="0.45">
      <c r="A87" s="3">
        <v>45919</v>
      </c>
      <c r="B87" s="14" t="s">
        <v>128</v>
      </c>
      <c r="C87" s="9" t="s">
        <v>139</v>
      </c>
      <c r="D87" s="13" t="s">
        <v>306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196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45934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80</v>
      </c>
      <c r="AA87" s="8">
        <v>10477.5</v>
      </c>
      <c r="AB87" s="8">
        <v>0</v>
      </c>
      <c r="AC87" s="8">
        <v>10477.5</v>
      </c>
      <c r="AD87" s="8">
        <v>0</v>
      </c>
      <c r="AE87" s="8">
        <v>10477.5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45934</v>
      </c>
      <c r="AK87" s="3">
        <v>45930</v>
      </c>
      <c r="AL87" s="3">
        <v>45923</v>
      </c>
      <c r="AM87" s="3">
        <v>45931</v>
      </c>
      <c r="AN87" s="3">
        <v>45932</v>
      </c>
      <c r="AO87" s="3">
        <v>45933</v>
      </c>
      <c r="AP87" s="3">
        <v>45929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791.63333333333321</v>
      </c>
    </row>
    <row r="88" spans="1:56" ht="27.75" customHeight="1" x14ac:dyDescent="0.45">
      <c r="A88" s="3">
        <v>45919</v>
      </c>
      <c r="B88" s="14" t="s">
        <v>128</v>
      </c>
      <c r="C88" s="9" t="s">
        <v>139</v>
      </c>
      <c r="D88" s="13" t="s">
        <v>131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196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45934</v>
      </c>
      <c r="U88" s="11">
        <v>30000</v>
      </c>
      <c r="V88" s="10">
        <v>0</v>
      </c>
      <c r="W88" s="10">
        <v>30000</v>
      </c>
      <c r="X88" s="10">
        <v>0</v>
      </c>
      <c r="Y88" s="10">
        <v>31500</v>
      </c>
      <c r="Z88" s="9" t="s">
        <v>80</v>
      </c>
      <c r="AA88" s="8">
        <v>31432.500000000004</v>
      </c>
      <c r="AB88" s="8">
        <v>0</v>
      </c>
      <c r="AC88" s="8">
        <v>31432.500000000004</v>
      </c>
      <c r="AD88" s="8">
        <v>0</v>
      </c>
      <c r="AE88" s="8">
        <v>31432.500000000004</v>
      </c>
      <c r="AF88" s="8">
        <v>0</v>
      </c>
      <c r="AG88" s="1" t="s">
        <v>115</v>
      </c>
      <c r="AH88" s="1" t="s">
        <v>75</v>
      </c>
      <c r="AI88" s="1">
        <v>4</v>
      </c>
      <c r="AJ88" s="3">
        <v>45934</v>
      </c>
      <c r="AK88" s="3">
        <v>45930</v>
      </c>
      <c r="AL88" s="3">
        <v>45923</v>
      </c>
      <c r="AM88" s="3">
        <v>45931</v>
      </c>
      <c r="AN88" s="3">
        <v>45932</v>
      </c>
      <c r="AO88" s="3">
        <v>45933</v>
      </c>
      <c r="AP88" s="3">
        <v>45929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 t="s">
        <v>602</v>
      </c>
      <c r="AZ88" s="2">
        <v>0</v>
      </c>
      <c r="BA88" s="2">
        <v>0</v>
      </c>
      <c r="BB88" s="2">
        <v>0</v>
      </c>
      <c r="BC88" s="1" t="s">
        <v>104</v>
      </c>
      <c r="BD88" s="56">
        <v>2374.8999999999996</v>
      </c>
    </row>
    <row r="89" spans="1:56" ht="27.75" customHeight="1" x14ac:dyDescent="0.45">
      <c r="A89" s="3">
        <v>45892</v>
      </c>
      <c r="B89" s="14" t="s">
        <v>362</v>
      </c>
      <c r="C89" s="9" t="s">
        <v>139</v>
      </c>
      <c r="D89" s="13" t="s">
        <v>131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45934</v>
      </c>
      <c r="U89" s="11">
        <v>1840</v>
      </c>
      <c r="V89" s="10">
        <v>80</v>
      </c>
      <c r="W89" s="10">
        <v>1760</v>
      </c>
      <c r="X89" s="10">
        <v>0</v>
      </c>
      <c r="Y89" s="10">
        <v>1848</v>
      </c>
      <c r="Z89" s="9" t="s">
        <v>80</v>
      </c>
      <c r="AA89" s="8">
        <v>1844.0400000000002</v>
      </c>
      <c r="AB89" s="8">
        <v>0</v>
      </c>
      <c r="AC89" s="8">
        <v>1844.0400000000002</v>
      </c>
      <c r="AD89" s="8">
        <v>0</v>
      </c>
      <c r="AE89" s="8">
        <v>1844.0400000000002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45934</v>
      </c>
      <c r="AK89" s="3">
        <v>45930</v>
      </c>
      <c r="AL89" s="3">
        <v>45923</v>
      </c>
      <c r="AM89" s="3">
        <v>45931</v>
      </c>
      <c r="AN89" s="3">
        <v>45932</v>
      </c>
      <c r="AO89" s="3">
        <v>45933</v>
      </c>
      <c r="AP89" s="3">
        <v>45929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139.32746666666665</v>
      </c>
    </row>
    <row r="90" spans="1:56" ht="27.75" customHeight="1" x14ac:dyDescent="0.45">
      <c r="A90" s="3">
        <v>45919</v>
      </c>
      <c r="B90" s="14" t="s">
        <v>128</v>
      </c>
      <c r="C90" s="9" t="s">
        <v>139</v>
      </c>
      <c r="D90" s="13" t="s">
        <v>224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196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45934</v>
      </c>
      <c r="U90" s="11">
        <v>20000</v>
      </c>
      <c r="V90" s="10">
        <v>0</v>
      </c>
      <c r="W90" s="10">
        <v>20000</v>
      </c>
      <c r="X90" s="10">
        <v>0</v>
      </c>
      <c r="Y90" s="10">
        <v>21000</v>
      </c>
      <c r="Z90" s="9" t="s">
        <v>80</v>
      </c>
      <c r="AA90" s="8">
        <v>20955</v>
      </c>
      <c r="AB90" s="8">
        <v>0</v>
      </c>
      <c r="AC90" s="8">
        <v>20955</v>
      </c>
      <c r="AD90" s="8">
        <v>0</v>
      </c>
      <c r="AE90" s="8">
        <v>20955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45934</v>
      </c>
      <c r="AK90" s="3">
        <v>45930</v>
      </c>
      <c r="AL90" s="3">
        <v>45923</v>
      </c>
      <c r="AM90" s="3">
        <v>45931</v>
      </c>
      <c r="AN90" s="3">
        <v>45932</v>
      </c>
      <c r="AO90" s="3">
        <v>45933</v>
      </c>
      <c r="AP90" s="3">
        <v>45929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 t="s">
        <v>603</v>
      </c>
      <c r="AZ90" s="2">
        <v>0</v>
      </c>
      <c r="BA90" s="2">
        <v>0</v>
      </c>
      <c r="BB90" s="2">
        <v>0</v>
      </c>
      <c r="BC90" s="1" t="s">
        <v>104</v>
      </c>
      <c r="BD90" s="56">
        <v>1583.2666666666664</v>
      </c>
    </row>
    <row r="91" spans="1:56" ht="27.75" customHeight="1" x14ac:dyDescent="0.45">
      <c r="A91" s="3">
        <v>45887</v>
      </c>
      <c r="B91" s="14" t="s">
        <v>345</v>
      </c>
      <c r="C91" s="9" t="s">
        <v>139</v>
      </c>
      <c r="D91" s="13" t="s">
        <v>224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45934</v>
      </c>
      <c r="U91" s="11">
        <v>104</v>
      </c>
      <c r="V91" s="10">
        <v>0</v>
      </c>
      <c r="W91" s="10">
        <v>104</v>
      </c>
      <c r="X91" s="10">
        <v>0</v>
      </c>
      <c r="Y91" s="10">
        <v>109.2</v>
      </c>
      <c r="Z91" s="9" t="s">
        <v>80</v>
      </c>
      <c r="AA91" s="8">
        <v>108.96600000000001</v>
      </c>
      <c r="AB91" s="8">
        <v>0</v>
      </c>
      <c r="AC91" s="8">
        <v>108.96600000000001</v>
      </c>
      <c r="AD91" s="8">
        <v>0</v>
      </c>
      <c r="AE91" s="8">
        <v>108.96600000000001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45934</v>
      </c>
      <c r="AK91" s="3">
        <v>45930</v>
      </c>
      <c r="AL91" s="3">
        <v>45923</v>
      </c>
      <c r="AM91" s="3">
        <v>45931</v>
      </c>
      <c r="AN91" s="3">
        <v>45932</v>
      </c>
      <c r="AO91" s="3">
        <v>45933</v>
      </c>
      <c r="AP91" s="3">
        <v>45929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134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8.2329866666666653</v>
      </c>
    </row>
    <row r="92" spans="1:56" ht="27.75" customHeight="1" x14ac:dyDescent="0.45">
      <c r="A92" s="3">
        <v>45919</v>
      </c>
      <c r="B92" s="14" t="s">
        <v>128</v>
      </c>
      <c r="C92" s="9" t="s">
        <v>139</v>
      </c>
      <c r="D92" s="13" t="s">
        <v>331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246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45930</v>
      </c>
      <c r="U92" s="11">
        <v>5040</v>
      </c>
      <c r="V92" s="10">
        <v>0</v>
      </c>
      <c r="W92" s="10">
        <v>5040</v>
      </c>
      <c r="X92" s="10">
        <v>0</v>
      </c>
      <c r="Y92" s="10">
        <v>5292</v>
      </c>
      <c r="Z92" s="9" t="s">
        <v>80</v>
      </c>
      <c r="AA92" s="8">
        <v>5280.6600000000008</v>
      </c>
      <c r="AB92" s="8">
        <v>0</v>
      </c>
      <c r="AC92" s="8">
        <v>5280.6600000000008</v>
      </c>
      <c r="AD92" s="8">
        <v>0</v>
      </c>
      <c r="AE92" s="8">
        <v>5280.6600000000008</v>
      </c>
      <c r="AF92" s="8">
        <v>0</v>
      </c>
      <c r="AG92" s="1" t="s">
        <v>61</v>
      </c>
      <c r="AH92" s="1" t="s">
        <v>75</v>
      </c>
      <c r="AI92" s="1">
        <v>4</v>
      </c>
      <c r="AJ92" s="3">
        <v>45930</v>
      </c>
      <c r="AK92" s="3">
        <v>45926</v>
      </c>
      <c r="AL92" s="3">
        <v>45919</v>
      </c>
      <c r="AM92" s="3">
        <v>45927</v>
      </c>
      <c r="AN92" s="3">
        <v>45928</v>
      </c>
      <c r="AO92" s="3">
        <v>45929</v>
      </c>
      <c r="AP92" s="3">
        <v>45925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398.98320000000001</v>
      </c>
    </row>
    <row r="93" spans="1:56" ht="27.75" customHeight="1" x14ac:dyDescent="0.45">
      <c r="A93" s="3">
        <v>45919</v>
      </c>
      <c r="B93" s="14" t="s">
        <v>128</v>
      </c>
      <c r="C93" s="9" t="s">
        <v>139</v>
      </c>
      <c r="D93" s="13" t="s">
        <v>604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246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45930</v>
      </c>
      <c r="U93" s="11">
        <v>5040</v>
      </c>
      <c r="V93" s="10">
        <v>0</v>
      </c>
      <c r="W93" s="10">
        <v>5040</v>
      </c>
      <c r="X93" s="10">
        <v>0</v>
      </c>
      <c r="Y93" s="10">
        <v>5292</v>
      </c>
      <c r="Z93" s="9" t="s">
        <v>80</v>
      </c>
      <c r="AA93" s="8">
        <v>5280.6600000000008</v>
      </c>
      <c r="AB93" s="8">
        <v>0</v>
      </c>
      <c r="AC93" s="8">
        <v>5280.6600000000008</v>
      </c>
      <c r="AD93" s="8">
        <v>0</v>
      </c>
      <c r="AE93" s="8">
        <v>5280.6600000000008</v>
      </c>
      <c r="AF93" s="8">
        <v>0</v>
      </c>
      <c r="AG93" s="1" t="s">
        <v>61</v>
      </c>
      <c r="AH93" s="1" t="s">
        <v>75</v>
      </c>
      <c r="AI93" s="1">
        <v>4</v>
      </c>
      <c r="AJ93" s="3">
        <v>45930</v>
      </c>
      <c r="AK93" s="3">
        <v>45926</v>
      </c>
      <c r="AL93" s="3">
        <v>45919</v>
      </c>
      <c r="AM93" s="3">
        <v>45927</v>
      </c>
      <c r="AN93" s="3">
        <v>45928</v>
      </c>
      <c r="AO93" s="3">
        <v>45929</v>
      </c>
      <c r="AP93" s="3">
        <v>45925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398.98320000000001</v>
      </c>
    </row>
    <row r="94" spans="1:56" ht="27.75" customHeight="1" x14ac:dyDescent="0.45">
      <c r="A94" s="3">
        <v>45919</v>
      </c>
      <c r="B94" s="14" t="s">
        <v>128</v>
      </c>
      <c r="C94" s="9" t="s">
        <v>139</v>
      </c>
      <c r="D94" s="13" t="s">
        <v>181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45930</v>
      </c>
      <c r="U94" s="11">
        <v>5040</v>
      </c>
      <c r="V94" s="10">
        <v>0</v>
      </c>
      <c r="W94" s="10">
        <v>5040</v>
      </c>
      <c r="X94" s="10">
        <v>0</v>
      </c>
      <c r="Y94" s="10">
        <v>5292</v>
      </c>
      <c r="Z94" s="9" t="s">
        <v>80</v>
      </c>
      <c r="AA94" s="8">
        <v>5139.8424000000005</v>
      </c>
      <c r="AB94" s="8">
        <v>0</v>
      </c>
      <c r="AC94" s="8">
        <v>5139.8424000000005</v>
      </c>
      <c r="AD94" s="8">
        <v>0</v>
      </c>
      <c r="AE94" s="8">
        <v>5139.8424000000005</v>
      </c>
      <c r="AF94" s="8">
        <v>0</v>
      </c>
      <c r="AG94" s="1" t="s">
        <v>61</v>
      </c>
      <c r="AH94" s="1" t="s">
        <v>75</v>
      </c>
      <c r="AI94" s="1">
        <v>4</v>
      </c>
      <c r="AJ94" s="3">
        <v>45930</v>
      </c>
      <c r="AK94" s="3">
        <v>45926</v>
      </c>
      <c r="AL94" s="3">
        <v>45919</v>
      </c>
      <c r="AM94" s="3">
        <v>45927</v>
      </c>
      <c r="AN94" s="3">
        <v>45928</v>
      </c>
      <c r="AO94" s="3">
        <v>45929</v>
      </c>
      <c r="AP94" s="3">
        <v>45925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388.34364799999992</v>
      </c>
    </row>
    <row r="95" spans="1:56" ht="27.75" customHeight="1" x14ac:dyDescent="0.45">
      <c r="A95" s="3" t="s">
        <v>135</v>
      </c>
      <c r="B95" s="14" t="s">
        <v>135</v>
      </c>
      <c r="C95" s="9" t="s">
        <v>139</v>
      </c>
      <c r="D95" s="13" t="s">
        <v>61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 t="s">
        <v>63</v>
      </c>
      <c r="U95" s="11">
        <v>100000</v>
      </c>
      <c r="V95" s="10">
        <v>0</v>
      </c>
      <c r="W95" s="10">
        <v>100000</v>
      </c>
      <c r="X95" s="10">
        <v>0</v>
      </c>
      <c r="Y95" s="10">
        <v>105000</v>
      </c>
      <c r="Z95" s="9" t="s">
        <v>80</v>
      </c>
      <c r="AA95" s="8">
        <v>104775.00000000001</v>
      </c>
      <c r="AB95" s="8">
        <v>27387</v>
      </c>
      <c r="AC95" s="8">
        <v>77388.000000000015</v>
      </c>
      <c r="AD95" s="8">
        <v>27387</v>
      </c>
      <c r="AE95" s="8">
        <v>77388.000000000015</v>
      </c>
      <c r="AF95" s="8">
        <v>0</v>
      </c>
      <c r="AG95" s="1" t="s">
        <v>116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5847.0933333333332</v>
      </c>
    </row>
    <row r="96" spans="1:56" ht="27.75" customHeight="1" x14ac:dyDescent="0.45">
      <c r="A96" s="3" t="s">
        <v>135</v>
      </c>
      <c r="B96" s="14" t="s">
        <v>135</v>
      </c>
      <c r="C96" s="9" t="s">
        <v>79</v>
      </c>
      <c r="D96" s="13" t="s">
        <v>61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45930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80</v>
      </c>
      <c r="AA96" s="8">
        <v>22072.6</v>
      </c>
      <c r="AB96" s="8">
        <v>0</v>
      </c>
      <c r="AC96" s="8">
        <v>22072.6</v>
      </c>
      <c r="AD96" s="8">
        <v>0</v>
      </c>
      <c r="AE96" s="8">
        <v>22072.6</v>
      </c>
      <c r="AF96" s="8">
        <v>0</v>
      </c>
      <c r="AG96" s="1" t="s">
        <v>116</v>
      </c>
      <c r="AH96" s="1" t="s">
        <v>75</v>
      </c>
      <c r="AI96" s="1">
        <v>4</v>
      </c>
      <c r="AJ96" s="3">
        <v>45930</v>
      </c>
      <c r="AK96" s="3">
        <v>45926</v>
      </c>
      <c r="AL96" s="3">
        <v>45919</v>
      </c>
      <c r="AM96" s="3">
        <v>45927</v>
      </c>
      <c r="AN96" s="3">
        <v>45928</v>
      </c>
      <c r="AO96" s="3">
        <v>45929</v>
      </c>
      <c r="AP96" s="3">
        <v>45925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1667.7075555555555</v>
      </c>
    </row>
    <row r="97" spans="1:56" ht="27.75" customHeight="1" x14ac:dyDescent="0.45">
      <c r="A97" s="3" t="s">
        <v>135</v>
      </c>
      <c r="B97" s="14" t="s">
        <v>135</v>
      </c>
      <c r="C97" s="9" t="s">
        <v>97</v>
      </c>
      <c r="D97" s="13" t="s">
        <v>61</v>
      </c>
      <c r="E97" s="9">
        <v>20</v>
      </c>
      <c r="F97" s="9">
        <v>37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45930</v>
      </c>
      <c r="U97" s="11">
        <v>20000</v>
      </c>
      <c r="V97" s="10">
        <v>0</v>
      </c>
      <c r="W97" s="10">
        <v>20000</v>
      </c>
      <c r="X97" s="10">
        <v>0</v>
      </c>
      <c r="Y97" s="10">
        <v>21000</v>
      </c>
      <c r="Z97" s="9" t="s">
        <v>80</v>
      </c>
      <c r="AA97" s="8">
        <v>21513.800000000003</v>
      </c>
      <c r="AB97" s="8">
        <v>0</v>
      </c>
      <c r="AC97" s="8">
        <v>21513.800000000003</v>
      </c>
      <c r="AD97" s="8">
        <v>0</v>
      </c>
      <c r="AE97" s="8">
        <v>21513.800000000003</v>
      </c>
      <c r="AF97" s="8">
        <v>0</v>
      </c>
      <c r="AG97" s="1" t="s">
        <v>116</v>
      </c>
      <c r="AH97" s="1" t="s">
        <v>75</v>
      </c>
      <c r="AI97" s="1">
        <v>4</v>
      </c>
      <c r="AJ97" s="3">
        <v>45930</v>
      </c>
      <c r="AK97" s="3">
        <v>45926</v>
      </c>
      <c r="AL97" s="3">
        <v>45919</v>
      </c>
      <c r="AM97" s="3">
        <v>45927</v>
      </c>
      <c r="AN97" s="3">
        <v>45928</v>
      </c>
      <c r="AO97" s="3">
        <v>45929</v>
      </c>
      <c r="AP97" s="3">
        <v>45925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1625.4871111111113</v>
      </c>
    </row>
    <row r="98" spans="1:56" ht="27.75" customHeight="1" x14ac:dyDescent="0.45">
      <c r="A98" s="3">
        <v>45916</v>
      </c>
      <c r="B98" s="14" t="s">
        <v>596</v>
      </c>
      <c r="C98" s="9" t="s">
        <v>270</v>
      </c>
      <c r="D98" s="13" t="s">
        <v>571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110</v>
      </c>
      <c r="T98" s="12">
        <v>45929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5518.15</v>
      </c>
      <c r="AC98" s="8">
        <v>0</v>
      </c>
      <c r="AD98" s="8">
        <v>3900</v>
      </c>
      <c r="AE98" s="8">
        <v>1618.1499999999996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45929</v>
      </c>
      <c r="AK98" s="3">
        <v>45925</v>
      </c>
      <c r="AL98" s="3">
        <v>45918</v>
      </c>
      <c r="AM98" s="3">
        <v>45926</v>
      </c>
      <c r="AN98" s="3">
        <v>45927</v>
      </c>
      <c r="AO98" s="3">
        <v>45928</v>
      </c>
      <c r="AP98" s="3">
        <v>45924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45916</v>
      </c>
      <c r="B99" s="14" t="s">
        <v>596</v>
      </c>
      <c r="C99" s="9" t="s">
        <v>270</v>
      </c>
      <c r="D99" s="13" t="s">
        <v>572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>
        <v>45929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5518.15</v>
      </c>
      <c r="AC99" s="8">
        <v>0</v>
      </c>
      <c r="AD99" s="8">
        <v>0</v>
      </c>
      <c r="AE99" s="8">
        <v>5518.15</v>
      </c>
      <c r="AF99" s="8">
        <v>0</v>
      </c>
      <c r="AG99" s="1" t="s">
        <v>116</v>
      </c>
      <c r="AH99" s="1" t="s">
        <v>75</v>
      </c>
      <c r="AI99" s="1">
        <v>4</v>
      </c>
      <c r="AJ99" s="3">
        <v>45929</v>
      </c>
      <c r="AK99" s="3">
        <v>45925</v>
      </c>
      <c r="AL99" s="3">
        <v>45918</v>
      </c>
      <c r="AM99" s="3">
        <v>45926</v>
      </c>
      <c r="AN99" s="3">
        <v>45927</v>
      </c>
      <c r="AO99" s="3">
        <v>45928</v>
      </c>
      <c r="AP99" s="3">
        <v>45924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45916</v>
      </c>
      <c r="B100" s="14" t="s">
        <v>596</v>
      </c>
      <c r="C100" s="9" t="s">
        <v>270</v>
      </c>
      <c r="D100" s="13">
        <v>952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110</v>
      </c>
      <c r="T100" s="12">
        <v>45929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80</v>
      </c>
      <c r="AA100" s="8">
        <v>5518.15</v>
      </c>
      <c r="AB100" s="8">
        <v>5518.15</v>
      </c>
      <c r="AC100" s="8">
        <v>0</v>
      </c>
      <c r="AD100" s="8">
        <v>0</v>
      </c>
      <c r="AE100" s="8">
        <v>5518.15</v>
      </c>
      <c r="AF100" s="8">
        <v>0</v>
      </c>
      <c r="AG100" s="1" t="s">
        <v>116</v>
      </c>
      <c r="AH100" s="1" t="s">
        <v>75</v>
      </c>
      <c r="AI100" s="1">
        <v>4</v>
      </c>
      <c r="AJ100" s="3">
        <v>45929</v>
      </c>
      <c r="AK100" s="3">
        <v>45925</v>
      </c>
      <c r="AL100" s="3">
        <v>45918</v>
      </c>
      <c r="AM100" s="3">
        <v>45926</v>
      </c>
      <c r="AN100" s="3">
        <v>45927</v>
      </c>
      <c r="AO100" s="3">
        <v>45928</v>
      </c>
      <c r="AP100" s="3">
        <v>45924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45916</v>
      </c>
      <c r="B101" s="14" t="s">
        <v>596</v>
      </c>
      <c r="C101" s="9" t="s">
        <v>270</v>
      </c>
      <c r="D101" s="13">
        <v>953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>
        <v>45937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5518.15</v>
      </c>
      <c r="AC101" s="8">
        <v>0</v>
      </c>
      <c r="AD101" s="8">
        <v>0</v>
      </c>
      <c r="AE101" s="8">
        <v>5518.15</v>
      </c>
      <c r="AF101" s="8">
        <v>0</v>
      </c>
      <c r="AG101" s="1" t="s">
        <v>116</v>
      </c>
      <c r="AH101" s="1" t="s">
        <v>75</v>
      </c>
      <c r="AI101" s="1">
        <v>4</v>
      </c>
      <c r="AJ101" s="3">
        <v>45937</v>
      </c>
      <c r="AK101" s="3">
        <v>45933</v>
      </c>
      <c r="AL101" s="3">
        <v>45926</v>
      </c>
      <c r="AM101" s="3">
        <v>45934</v>
      </c>
      <c r="AN101" s="3">
        <v>45935</v>
      </c>
      <c r="AO101" s="3">
        <v>45936</v>
      </c>
      <c r="AP101" s="3">
        <v>45932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45916</v>
      </c>
      <c r="B102" s="14" t="s">
        <v>596</v>
      </c>
      <c r="C102" s="9" t="s">
        <v>270</v>
      </c>
      <c r="D102" s="13">
        <v>956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110</v>
      </c>
      <c r="T102" s="12">
        <v>45937</v>
      </c>
      <c r="U102" s="11">
        <v>2500</v>
      </c>
      <c r="V102" s="10">
        <v>0</v>
      </c>
      <c r="W102" s="10">
        <v>2500</v>
      </c>
      <c r="X102" s="10">
        <v>0</v>
      </c>
      <c r="Y102" s="10">
        <v>2625</v>
      </c>
      <c r="Z102" s="9" t="s">
        <v>80</v>
      </c>
      <c r="AA102" s="8">
        <v>2759.0749999999998</v>
      </c>
      <c r="AB102" s="8">
        <v>2759.0749999999998</v>
      </c>
      <c r="AC102" s="8">
        <v>0</v>
      </c>
      <c r="AD102" s="8">
        <v>0</v>
      </c>
      <c r="AE102" s="8">
        <v>2759.0749999999998</v>
      </c>
      <c r="AF102" s="8">
        <v>0</v>
      </c>
      <c r="AG102" s="1" t="s">
        <v>116</v>
      </c>
      <c r="AH102" s="1" t="s">
        <v>75</v>
      </c>
      <c r="AI102" s="1">
        <v>4</v>
      </c>
      <c r="AJ102" s="3">
        <v>45937</v>
      </c>
      <c r="AK102" s="3">
        <v>45933</v>
      </c>
      <c r="AL102" s="3">
        <v>45926</v>
      </c>
      <c r="AM102" s="3">
        <v>45934</v>
      </c>
      <c r="AN102" s="3">
        <v>45935</v>
      </c>
      <c r="AO102" s="3">
        <v>45936</v>
      </c>
      <c r="AP102" s="3">
        <v>45932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45916</v>
      </c>
      <c r="B103" s="14" t="s">
        <v>596</v>
      </c>
      <c r="C103" s="9" t="s">
        <v>270</v>
      </c>
      <c r="D103" s="13" t="s">
        <v>571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>
        <v>45939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5518.15</v>
      </c>
      <c r="AC103" s="8">
        <v>0</v>
      </c>
      <c r="AD103" s="8">
        <v>0</v>
      </c>
      <c r="AE103" s="8">
        <v>5518.15</v>
      </c>
      <c r="AF103" s="8">
        <v>0</v>
      </c>
      <c r="AG103" s="1" t="s">
        <v>116</v>
      </c>
      <c r="AH103" s="1" t="s">
        <v>75</v>
      </c>
      <c r="AI103" s="1">
        <v>4</v>
      </c>
      <c r="AJ103" s="3">
        <v>45939</v>
      </c>
      <c r="AK103" s="3">
        <v>45935</v>
      </c>
      <c r="AL103" s="3">
        <v>45928</v>
      </c>
      <c r="AM103" s="3">
        <v>45936</v>
      </c>
      <c r="AN103" s="3">
        <v>45937</v>
      </c>
      <c r="AO103" s="3">
        <v>45938</v>
      </c>
      <c r="AP103" s="3">
        <v>45934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45916</v>
      </c>
      <c r="B104" s="14" t="s">
        <v>596</v>
      </c>
      <c r="C104" s="9" t="s">
        <v>270</v>
      </c>
      <c r="D104" s="13" t="s">
        <v>572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110</v>
      </c>
      <c r="T104" s="12">
        <v>45939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5518.15</v>
      </c>
      <c r="AC104" s="8">
        <v>0</v>
      </c>
      <c r="AD104" s="8">
        <v>0</v>
      </c>
      <c r="AE104" s="8">
        <v>5518.15</v>
      </c>
      <c r="AF104" s="8">
        <v>0</v>
      </c>
      <c r="AG104" s="1" t="s">
        <v>116</v>
      </c>
      <c r="AH104" s="1" t="s">
        <v>75</v>
      </c>
      <c r="AI104" s="1">
        <v>4</v>
      </c>
      <c r="AJ104" s="3">
        <v>45939</v>
      </c>
      <c r="AK104" s="3">
        <v>45935</v>
      </c>
      <c r="AL104" s="3">
        <v>45928</v>
      </c>
      <c r="AM104" s="3">
        <v>45936</v>
      </c>
      <c r="AN104" s="3">
        <v>45937</v>
      </c>
      <c r="AO104" s="3">
        <v>45938</v>
      </c>
      <c r="AP104" s="3">
        <v>45934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45916</v>
      </c>
      <c r="B105" s="14" t="s">
        <v>596</v>
      </c>
      <c r="C105" s="9" t="s">
        <v>270</v>
      </c>
      <c r="D105" s="13" t="s">
        <v>580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110</v>
      </c>
      <c r="T105" s="12">
        <v>45940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2759.0749999999998</v>
      </c>
      <c r="AB105" s="8">
        <v>2759.0749999999998</v>
      </c>
      <c r="AC105" s="8">
        <v>0</v>
      </c>
      <c r="AD105" s="8">
        <v>0</v>
      </c>
      <c r="AE105" s="8">
        <v>2759.0749999999998</v>
      </c>
      <c r="AF105" s="8">
        <v>0</v>
      </c>
      <c r="AG105" s="1" t="s">
        <v>116</v>
      </c>
      <c r="AH105" s="1" t="s">
        <v>75</v>
      </c>
      <c r="AI105" s="1">
        <v>4</v>
      </c>
      <c r="AJ105" s="3">
        <v>45940</v>
      </c>
      <c r="AK105" s="3">
        <v>45936</v>
      </c>
      <c r="AL105" s="3">
        <v>45929</v>
      </c>
      <c r="AM105" s="3">
        <v>45937</v>
      </c>
      <c r="AN105" s="3">
        <v>45938</v>
      </c>
      <c r="AO105" s="3">
        <v>45939</v>
      </c>
      <c r="AP105" s="3">
        <v>45935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45916</v>
      </c>
      <c r="B106" s="14" t="s">
        <v>596</v>
      </c>
      <c r="C106" s="9" t="s">
        <v>270</v>
      </c>
      <c r="D106" s="13">
        <v>952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110</v>
      </c>
      <c r="T106" s="12">
        <v>45940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5518.15</v>
      </c>
      <c r="AC106" s="8">
        <v>0</v>
      </c>
      <c r="AD106" s="8">
        <v>0</v>
      </c>
      <c r="AE106" s="8">
        <v>5518.15</v>
      </c>
      <c r="AF106" s="8">
        <v>0</v>
      </c>
      <c r="AG106" s="1" t="s">
        <v>116</v>
      </c>
      <c r="AH106" s="1" t="s">
        <v>75</v>
      </c>
      <c r="AI106" s="1">
        <v>4</v>
      </c>
      <c r="AJ106" s="3">
        <v>45940</v>
      </c>
      <c r="AK106" s="3">
        <v>45936</v>
      </c>
      <c r="AL106" s="3">
        <v>45929</v>
      </c>
      <c r="AM106" s="3">
        <v>45937</v>
      </c>
      <c r="AN106" s="3">
        <v>45938</v>
      </c>
      <c r="AO106" s="3">
        <v>45939</v>
      </c>
      <c r="AP106" s="3">
        <v>45935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45877</v>
      </c>
      <c r="B107" s="14" t="s">
        <v>318</v>
      </c>
      <c r="C107" s="9" t="s">
        <v>79</v>
      </c>
      <c r="D107" s="13" t="s">
        <v>319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45944</v>
      </c>
      <c r="U107" s="11">
        <v>7000</v>
      </c>
      <c r="V107" s="10">
        <v>0</v>
      </c>
      <c r="W107" s="10">
        <v>7000</v>
      </c>
      <c r="X107" s="10">
        <v>0</v>
      </c>
      <c r="Y107" s="10">
        <v>7350</v>
      </c>
      <c r="Z107" s="9" t="s">
        <v>80</v>
      </c>
      <c r="AA107" s="8">
        <v>7725.41</v>
      </c>
      <c r="AB107" s="8">
        <v>7725.41</v>
      </c>
      <c r="AC107" s="8">
        <v>0</v>
      </c>
      <c r="AD107" s="8">
        <v>7725.41</v>
      </c>
      <c r="AE107" s="8">
        <v>0</v>
      </c>
      <c r="AF107" s="8">
        <v>0</v>
      </c>
      <c r="AG107" s="1" t="s">
        <v>116</v>
      </c>
      <c r="AH107" s="1" t="s">
        <v>75</v>
      </c>
      <c r="AI107" s="1">
        <v>4</v>
      </c>
      <c r="AJ107" s="3">
        <v>45944</v>
      </c>
      <c r="AK107" s="3">
        <v>45940</v>
      </c>
      <c r="AL107" s="3">
        <v>45933</v>
      </c>
      <c r="AM107" s="3">
        <v>45941</v>
      </c>
      <c r="AN107" s="3">
        <v>45942</v>
      </c>
      <c r="AO107" s="3">
        <v>45943</v>
      </c>
      <c r="AP107" s="3">
        <v>45939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45916</v>
      </c>
      <c r="B108" s="14" t="s">
        <v>596</v>
      </c>
      <c r="C108" s="9" t="s">
        <v>270</v>
      </c>
      <c r="D108" s="13" t="s">
        <v>571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>
        <v>45945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5518.15</v>
      </c>
      <c r="AC108" s="8">
        <v>0</v>
      </c>
      <c r="AD108" s="8">
        <v>0</v>
      </c>
      <c r="AE108" s="8">
        <v>5518.15</v>
      </c>
      <c r="AF108" s="8">
        <v>0</v>
      </c>
      <c r="AG108" s="1" t="s">
        <v>116</v>
      </c>
      <c r="AH108" s="1" t="s">
        <v>75</v>
      </c>
      <c r="AI108" s="1">
        <v>4</v>
      </c>
      <c r="AJ108" s="3">
        <v>45945</v>
      </c>
      <c r="AK108" s="3">
        <v>45941</v>
      </c>
      <c r="AL108" s="3">
        <v>45934</v>
      </c>
      <c r="AM108" s="3">
        <v>45942</v>
      </c>
      <c r="AN108" s="3">
        <v>45943</v>
      </c>
      <c r="AO108" s="3">
        <v>45944</v>
      </c>
      <c r="AP108" s="3">
        <v>45940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45916</v>
      </c>
      <c r="B109" s="14" t="s">
        <v>596</v>
      </c>
      <c r="C109" s="9" t="s">
        <v>270</v>
      </c>
      <c r="D109" s="13">
        <v>952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>
        <v>45946</v>
      </c>
      <c r="U109" s="11">
        <v>7500</v>
      </c>
      <c r="V109" s="10">
        <v>0</v>
      </c>
      <c r="W109" s="10">
        <v>7500</v>
      </c>
      <c r="X109" s="10">
        <v>0</v>
      </c>
      <c r="Y109" s="10">
        <v>7875</v>
      </c>
      <c r="Z109" s="9" t="s">
        <v>80</v>
      </c>
      <c r="AA109" s="8">
        <v>8277.2250000000004</v>
      </c>
      <c r="AB109" s="8">
        <v>8277.2250000000004</v>
      </c>
      <c r="AC109" s="8">
        <v>0</v>
      </c>
      <c r="AD109" s="8">
        <v>0</v>
      </c>
      <c r="AE109" s="8">
        <v>8277.2250000000004</v>
      </c>
      <c r="AF109" s="8">
        <v>0</v>
      </c>
      <c r="AG109" s="1" t="s">
        <v>116</v>
      </c>
      <c r="AH109" s="1" t="s">
        <v>75</v>
      </c>
      <c r="AI109" s="1">
        <v>4</v>
      </c>
      <c r="AJ109" s="3">
        <v>45946</v>
      </c>
      <c r="AK109" s="3">
        <v>45942</v>
      </c>
      <c r="AL109" s="3">
        <v>45935</v>
      </c>
      <c r="AM109" s="3">
        <v>45943</v>
      </c>
      <c r="AN109" s="3">
        <v>45944</v>
      </c>
      <c r="AO109" s="3">
        <v>45945</v>
      </c>
      <c r="AP109" s="3">
        <v>45941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45916</v>
      </c>
      <c r="B110" s="14" t="s">
        <v>596</v>
      </c>
      <c r="C110" s="9" t="s">
        <v>270</v>
      </c>
      <c r="D110" s="13">
        <v>953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>
        <v>45946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80</v>
      </c>
      <c r="AA110" s="8">
        <v>5518.15</v>
      </c>
      <c r="AB110" s="8">
        <v>5518.15</v>
      </c>
      <c r="AC110" s="8">
        <v>0</v>
      </c>
      <c r="AD110" s="8">
        <v>0</v>
      </c>
      <c r="AE110" s="8">
        <v>5518.15</v>
      </c>
      <c r="AF110" s="8">
        <v>0</v>
      </c>
      <c r="AG110" s="1" t="s">
        <v>116</v>
      </c>
      <c r="AH110" s="1" t="s">
        <v>75</v>
      </c>
      <c r="AI110" s="1">
        <v>4</v>
      </c>
      <c r="AJ110" s="3">
        <v>45946</v>
      </c>
      <c r="AK110" s="3">
        <v>45942</v>
      </c>
      <c r="AL110" s="3">
        <v>45935</v>
      </c>
      <c r="AM110" s="3">
        <v>45943</v>
      </c>
      <c r="AN110" s="3">
        <v>45944</v>
      </c>
      <c r="AO110" s="3">
        <v>45945</v>
      </c>
      <c r="AP110" s="3">
        <v>45941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45916</v>
      </c>
      <c r="B111" s="14" t="s">
        <v>596</v>
      </c>
      <c r="C111" s="9" t="s">
        <v>270</v>
      </c>
      <c r="D111" s="13" t="s">
        <v>580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110</v>
      </c>
      <c r="T111" s="12">
        <v>45947</v>
      </c>
      <c r="U111" s="11">
        <v>2500</v>
      </c>
      <c r="V111" s="10">
        <v>0</v>
      </c>
      <c r="W111" s="10">
        <v>2500</v>
      </c>
      <c r="X111" s="10">
        <v>0</v>
      </c>
      <c r="Y111" s="10">
        <v>2625</v>
      </c>
      <c r="Z111" s="9" t="s">
        <v>80</v>
      </c>
      <c r="AA111" s="8">
        <v>2759.0749999999998</v>
      </c>
      <c r="AB111" s="8">
        <v>2759.0749999999998</v>
      </c>
      <c r="AC111" s="8">
        <v>0</v>
      </c>
      <c r="AD111" s="8">
        <v>0</v>
      </c>
      <c r="AE111" s="8">
        <v>2759.0749999999998</v>
      </c>
      <c r="AF111" s="8">
        <v>0</v>
      </c>
      <c r="AG111" s="1" t="s">
        <v>116</v>
      </c>
      <c r="AH111" s="1" t="s">
        <v>75</v>
      </c>
      <c r="AI111" s="1">
        <v>4</v>
      </c>
      <c r="AJ111" s="3">
        <v>45947</v>
      </c>
      <c r="AK111" s="3">
        <v>45943</v>
      </c>
      <c r="AL111" s="3">
        <v>45936</v>
      </c>
      <c r="AM111" s="3">
        <v>45944</v>
      </c>
      <c r="AN111" s="3">
        <v>45945</v>
      </c>
      <c r="AO111" s="3">
        <v>45946</v>
      </c>
      <c r="AP111" s="3">
        <v>45942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45916</v>
      </c>
      <c r="B112" s="14" t="s">
        <v>596</v>
      </c>
      <c r="C112" s="9" t="s">
        <v>270</v>
      </c>
      <c r="D112" s="13" t="s">
        <v>572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110</v>
      </c>
      <c r="T112" s="12">
        <v>45947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80</v>
      </c>
      <c r="AA112" s="8">
        <v>5518.15</v>
      </c>
      <c r="AB112" s="8">
        <v>5518.15</v>
      </c>
      <c r="AC112" s="8">
        <v>0</v>
      </c>
      <c r="AD112" s="8">
        <v>0</v>
      </c>
      <c r="AE112" s="8">
        <v>5518.15</v>
      </c>
      <c r="AF112" s="8">
        <v>0</v>
      </c>
      <c r="AG112" s="1" t="s">
        <v>116</v>
      </c>
      <c r="AH112" s="1" t="s">
        <v>75</v>
      </c>
      <c r="AI112" s="1">
        <v>4</v>
      </c>
      <c r="AJ112" s="3">
        <v>45947</v>
      </c>
      <c r="AK112" s="3">
        <v>45943</v>
      </c>
      <c r="AL112" s="3">
        <v>45936</v>
      </c>
      <c r="AM112" s="3">
        <v>45944</v>
      </c>
      <c r="AN112" s="3">
        <v>45945</v>
      </c>
      <c r="AO112" s="3">
        <v>45946</v>
      </c>
      <c r="AP112" s="3">
        <v>45942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45911</v>
      </c>
      <c r="B113" s="14" t="s">
        <v>525</v>
      </c>
      <c r="C113" s="9" t="s">
        <v>107</v>
      </c>
      <c r="D113" s="13" t="s">
        <v>526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45947</v>
      </c>
      <c r="U113" s="11">
        <v>8000</v>
      </c>
      <c r="V113" s="10">
        <v>0</v>
      </c>
      <c r="W113" s="10">
        <v>8000</v>
      </c>
      <c r="X113" s="10">
        <v>0</v>
      </c>
      <c r="Y113" s="10">
        <v>8400</v>
      </c>
      <c r="Z113" s="9" t="s">
        <v>80</v>
      </c>
      <c r="AA113" s="8">
        <v>8829.0399999999991</v>
      </c>
      <c r="AB113" s="8">
        <v>8829.0399999999991</v>
      </c>
      <c r="AC113" s="8">
        <v>0</v>
      </c>
      <c r="AD113" s="8">
        <v>0</v>
      </c>
      <c r="AE113" s="8">
        <v>8829.0399999999991</v>
      </c>
      <c r="AF113" s="8">
        <v>0</v>
      </c>
      <c r="AG113" s="1" t="s">
        <v>116</v>
      </c>
      <c r="AH113" s="1" t="s">
        <v>75</v>
      </c>
      <c r="AI113" s="1">
        <v>4</v>
      </c>
      <c r="AJ113" s="3">
        <v>45947</v>
      </c>
      <c r="AK113" s="3">
        <v>45943</v>
      </c>
      <c r="AL113" s="3">
        <v>45936</v>
      </c>
      <c r="AM113" s="3">
        <v>45944</v>
      </c>
      <c r="AN113" s="3">
        <v>45945</v>
      </c>
      <c r="AO113" s="3">
        <v>45946</v>
      </c>
      <c r="AP113" s="3">
        <v>45942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45916</v>
      </c>
      <c r="B114" s="14" t="s">
        <v>596</v>
      </c>
      <c r="C114" s="9" t="s">
        <v>270</v>
      </c>
      <c r="D114" s="13" t="s">
        <v>571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110</v>
      </c>
      <c r="T114" s="12">
        <v>45950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5518.15</v>
      </c>
      <c r="AC114" s="8">
        <v>0</v>
      </c>
      <c r="AD114" s="8">
        <v>0</v>
      </c>
      <c r="AE114" s="8">
        <v>5518.15</v>
      </c>
      <c r="AF114" s="8">
        <v>0</v>
      </c>
      <c r="AG114" s="1" t="s">
        <v>116</v>
      </c>
      <c r="AH114" s="1" t="s">
        <v>75</v>
      </c>
      <c r="AI114" s="1">
        <v>4</v>
      </c>
      <c r="AJ114" s="3">
        <v>45950</v>
      </c>
      <c r="AK114" s="3">
        <v>45946</v>
      </c>
      <c r="AL114" s="3">
        <v>45939</v>
      </c>
      <c r="AM114" s="3">
        <v>45947</v>
      </c>
      <c r="AN114" s="3">
        <v>45948</v>
      </c>
      <c r="AO114" s="3">
        <v>45949</v>
      </c>
      <c r="AP114" s="3">
        <v>45945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45916</v>
      </c>
      <c r="B115" s="14" t="s">
        <v>596</v>
      </c>
      <c r="C115" s="9" t="s">
        <v>270</v>
      </c>
      <c r="D115" s="13" t="s">
        <v>572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110</v>
      </c>
      <c r="T115" s="12">
        <v>45951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80</v>
      </c>
      <c r="AA115" s="8">
        <v>5518.15</v>
      </c>
      <c r="AB115" s="8">
        <v>5518.15</v>
      </c>
      <c r="AC115" s="8">
        <v>0</v>
      </c>
      <c r="AD115" s="8">
        <v>0</v>
      </c>
      <c r="AE115" s="8">
        <v>5518.15</v>
      </c>
      <c r="AF115" s="8">
        <v>0</v>
      </c>
      <c r="AG115" s="1" t="s">
        <v>116</v>
      </c>
      <c r="AH115" s="1" t="s">
        <v>75</v>
      </c>
      <c r="AI115" s="1">
        <v>4</v>
      </c>
      <c r="AJ115" s="3">
        <v>45951</v>
      </c>
      <c r="AK115" s="3">
        <v>45947</v>
      </c>
      <c r="AL115" s="3">
        <v>45940</v>
      </c>
      <c r="AM115" s="3">
        <v>45948</v>
      </c>
      <c r="AN115" s="3">
        <v>45949</v>
      </c>
      <c r="AO115" s="3">
        <v>45950</v>
      </c>
      <c r="AP115" s="3">
        <v>45946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45916</v>
      </c>
      <c r="B116" s="14" t="s">
        <v>596</v>
      </c>
      <c r="C116" s="9" t="s">
        <v>270</v>
      </c>
      <c r="D116" s="13">
        <v>956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>
        <v>45951</v>
      </c>
      <c r="U116" s="11">
        <v>2500</v>
      </c>
      <c r="V116" s="10">
        <v>0</v>
      </c>
      <c r="W116" s="10">
        <v>2500</v>
      </c>
      <c r="X116" s="10">
        <v>0</v>
      </c>
      <c r="Y116" s="10">
        <v>2625</v>
      </c>
      <c r="Z116" s="9" t="s">
        <v>80</v>
      </c>
      <c r="AA116" s="8">
        <v>2759.0749999999998</v>
      </c>
      <c r="AB116" s="8">
        <v>2759.0749999999998</v>
      </c>
      <c r="AC116" s="8">
        <v>0</v>
      </c>
      <c r="AD116" s="8">
        <v>0</v>
      </c>
      <c r="AE116" s="8">
        <v>2759.0749999999998</v>
      </c>
      <c r="AF116" s="8">
        <v>0</v>
      </c>
      <c r="AG116" s="1" t="s">
        <v>116</v>
      </c>
      <c r="AH116" s="1" t="s">
        <v>75</v>
      </c>
      <c r="AI116" s="1">
        <v>4</v>
      </c>
      <c r="AJ116" s="3">
        <v>45951</v>
      </c>
      <c r="AK116" s="3">
        <v>45947</v>
      </c>
      <c r="AL116" s="3">
        <v>45940</v>
      </c>
      <c r="AM116" s="3">
        <v>45948</v>
      </c>
      <c r="AN116" s="3">
        <v>45949</v>
      </c>
      <c r="AO116" s="3">
        <v>45950</v>
      </c>
      <c r="AP116" s="3">
        <v>45946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45892</v>
      </c>
      <c r="B117" s="14" t="s">
        <v>365</v>
      </c>
      <c r="C117" s="9" t="s">
        <v>79</v>
      </c>
      <c r="D117" s="13" t="s">
        <v>220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45951</v>
      </c>
      <c r="U117" s="11">
        <v>6000</v>
      </c>
      <c r="V117" s="10">
        <v>0</v>
      </c>
      <c r="W117" s="10">
        <v>6000</v>
      </c>
      <c r="X117" s="10">
        <v>0</v>
      </c>
      <c r="Y117" s="10">
        <v>6300</v>
      </c>
      <c r="Z117" s="9" t="s">
        <v>80</v>
      </c>
      <c r="AA117" s="8">
        <v>6621.78</v>
      </c>
      <c r="AB117" s="8">
        <v>6621.78</v>
      </c>
      <c r="AC117" s="8">
        <v>0</v>
      </c>
      <c r="AD117" s="8">
        <v>0</v>
      </c>
      <c r="AE117" s="8">
        <v>6621.78</v>
      </c>
      <c r="AF117" s="8">
        <v>0</v>
      </c>
      <c r="AG117" s="1" t="s">
        <v>116</v>
      </c>
      <c r="AH117" s="1" t="s">
        <v>75</v>
      </c>
      <c r="AI117" s="1">
        <v>4</v>
      </c>
      <c r="AJ117" s="3">
        <v>45951</v>
      </c>
      <c r="AK117" s="3">
        <v>45947</v>
      </c>
      <c r="AL117" s="3">
        <v>45940</v>
      </c>
      <c r="AM117" s="3">
        <v>45948</v>
      </c>
      <c r="AN117" s="3">
        <v>45949</v>
      </c>
      <c r="AO117" s="3">
        <v>45950</v>
      </c>
      <c r="AP117" s="3">
        <v>45946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>
        <v>45916</v>
      </c>
      <c r="B118" s="14" t="s">
        <v>596</v>
      </c>
      <c r="C118" s="9" t="s">
        <v>270</v>
      </c>
      <c r="D118" s="13">
        <v>917</v>
      </c>
      <c r="E118" s="9">
        <v>20</v>
      </c>
      <c r="F118" s="9">
        <v>37</v>
      </c>
      <c r="G118" s="9" t="s">
        <v>60</v>
      </c>
      <c r="H118" s="9" t="s">
        <v>76</v>
      </c>
      <c r="I118" s="9">
        <v>98</v>
      </c>
      <c r="J118" s="9" t="s">
        <v>78</v>
      </c>
      <c r="K118" s="9">
        <v>0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>
        <v>45952</v>
      </c>
      <c r="U118" s="11">
        <v>2500</v>
      </c>
      <c r="V118" s="10">
        <v>0</v>
      </c>
      <c r="W118" s="10">
        <v>2500</v>
      </c>
      <c r="X118" s="10">
        <v>0</v>
      </c>
      <c r="Y118" s="10">
        <v>2625</v>
      </c>
      <c r="Z118" s="9" t="s">
        <v>80</v>
      </c>
      <c r="AA118" s="8">
        <v>2689.2250000000004</v>
      </c>
      <c r="AB118" s="8">
        <v>2689.2250000000004</v>
      </c>
      <c r="AC118" s="8">
        <v>0</v>
      </c>
      <c r="AD118" s="8">
        <v>0</v>
      </c>
      <c r="AE118" s="8">
        <v>2689.2250000000004</v>
      </c>
      <c r="AF118" s="8">
        <v>0</v>
      </c>
      <c r="AG118" s="1" t="s">
        <v>116</v>
      </c>
      <c r="AH118" s="1" t="s">
        <v>75</v>
      </c>
      <c r="AI118" s="1">
        <v>4</v>
      </c>
      <c r="AJ118" s="3">
        <v>45952</v>
      </c>
      <c r="AK118" s="3">
        <v>45948</v>
      </c>
      <c r="AL118" s="3">
        <v>45941</v>
      </c>
      <c r="AM118" s="3">
        <v>45949</v>
      </c>
      <c r="AN118" s="3">
        <v>45950</v>
      </c>
      <c r="AO118" s="3">
        <v>45951</v>
      </c>
      <c r="AP118" s="3">
        <v>45947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45916</v>
      </c>
      <c r="B119" s="14" t="s">
        <v>596</v>
      </c>
      <c r="C119" s="9" t="s">
        <v>270</v>
      </c>
      <c r="D119" s="13">
        <v>952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110</v>
      </c>
      <c r="T119" s="12">
        <v>45952</v>
      </c>
      <c r="U119" s="11">
        <v>7500</v>
      </c>
      <c r="V119" s="10">
        <v>0</v>
      </c>
      <c r="W119" s="10">
        <v>7500</v>
      </c>
      <c r="X119" s="10">
        <v>0</v>
      </c>
      <c r="Y119" s="10">
        <v>7875</v>
      </c>
      <c r="Z119" s="9" t="s">
        <v>80</v>
      </c>
      <c r="AA119" s="8">
        <v>8277.2250000000004</v>
      </c>
      <c r="AB119" s="8">
        <v>8277.2250000000004</v>
      </c>
      <c r="AC119" s="8">
        <v>0</v>
      </c>
      <c r="AD119" s="8">
        <v>0</v>
      </c>
      <c r="AE119" s="8">
        <v>8277.2250000000004</v>
      </c>
      <c r="AF119" s="8">
        <v>0</v>
      </c>
      <c r="AG119" s="1" t="s">
        <v>116</v>
      </c>
      <c r="AH119" s="1" t="s">
        <v>75</v>
      </c>
      <c r="AI119" s="1">
        <v>4</v>
      </c>
      <c r="AJ119" s="3">
        <v>45952</v>
      </c>
      <c r="AK119" s="3">
        <v>45948</v>
      </c>
      <c r="AL119" s="3">
        <v>45941</v>
      </c>
      <c r="AM119" s="3">
        <v>45949</v>
      </c>
      <c r="AN119" s="3">
        <v>45950</v>
      </c>
      <c r="AO119" s="3">
        <v>45951</v>
      </c>
      <c r="AP119" s="3">
        <v>45947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45916</v>
      </c>
      <c r="B120" s="14" t="s">
        <v>596</v>
      </c>
      <c r="C120" s="9" t="s">
        <v>270</v>
      </c>
      <c r="D120" s="13" t="s">
        <v>580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110</v>
      </c>
      <c r="T120" s="12">
        <v>45954</v>
      </c>
      <c r="U120" s="11">
        <v>2500</v>
      </c>
      <c r="V120" s="10">
        <v>0</v>
      </c>
      <c r="W120" s="10">
        <v>2500</v>
      </c>
      <c r="X120" s="10">
        <v>0</v>
      </c>
      <c r="Y120" s="10">
        <v>2625</v>
      </c>
      <c r="Z120" s="9" t="s">
        <v>80</v>
      </c>
      <c r="AA120" s="8">
        <v>2759.0749999999998</v>
      </c>
      <c r="AB120" s="8">
        <v>2759.0749999999998</v>
      </c>
      <c r="AC120" s="8">
        <v>0</v>
      </c>
      <c r="AD120" s="8">
        <v>0</v>
      </c>
      <c r="AE120" s="8">
        <v>2759.0749999999998</v>
      </c>
      <c r="AF120" s="8">
        <v>0</v>
      </c>
      <c r="AG120" s="1" t="s">
        <v>116</v>
      </c>
      <c r="AH120" s="1" t="s">
        <v>75</v>
      </c>
      <c r="AI120" s="1">
        <v>4</v>
      </c>
      <c r="AJ120" s="3">
        <v>45954</v>
      </c>
      <c r="AK120" s="3">
        <v>45950</v>
      </c>
      <c r="AL120" s="3">
        <v>45943</v>
      </c>
      <c r="AM120" s="3">
        <v>45951</v>
      </c>
      <c r="AN120" s="3">
        <v>45952</v>
      </c>
      <c r="AO120" s="3">
        <v>45953</v>
      </c>
      <c r="AP120" s="3">
        <v>45949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45916</v>
      </c>
      <c r="B121" s="14" t="s">
        <v>596</v>
      </c>
      <c r="C121" s="9" t="s">
        <v>270</v>
      </c>
      <c r="D121" s="13" t="s">
        <v>571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110</v>
      </c>
      <c r="T121" s="12">
        <v>45954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80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>
        <v>0</v>
      </c>
      <c r="AG121" s="1" t="s">
        <v>116</v>
      </c>
      <c r="AH121" s="1" t="s">
        <v>75</v>
      </c>
      <c r="AI121" s="1">
        <v>4</v>
      </c>
      <c r="AJ121" s="3">
        <v>45954</v>
      </c>
      <c r="AK121" s="3">
        <v>45950</v>
      </c>
      <c r="AL121" s="3">
        <v>45943</v>
      </c>
      <c r="AM121" s="3">
        <v>45951</v>
      </c>
      <c r="AN121" s="3">
        <v>45952</v>
      </c>
      <c r="AO121" s="3">
        <v>45953</v>
      </c>
      <c r="AP121" s="3">
        <v>45949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45916</v>
      </c>
      <c r="B122" s="14" t="s">
        <v>596</v>
      </c>
      <c r="C122" s="9" t="s">
        <v>270</v>
      </c>
      <c r="D122" s="13" t="s">
        <v>572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110</v>
      </c>
      <c r="T122" s="12">
        <v>45957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80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5518.15</v>
      </c>
      <c r="AF122" s="8">
        <v>0</v>
      </c>
      <c r="AG122" s="1" t="s">
        <v>116</v>
      </c>
      <c r="AH122" s="1" t="s">
        <v>75</v>
      </c>
      <c r="AI122" s="1">
        <v>4</v>
      </c>
      <c r="AJ122" s="3">
        <v>45957</v>
      </c>
      <c r="AK122" s="3">
        <v>45953</v>
      </c>
      <c r="AL122" s="3">
        <v>45946</v>
      </c>
      <c r="AM122" s="3">
        <v>45954</v>
      </c>
      <c r="AN122" s="3">
        <v>45955</v>
      </c>
      <c r="AO122" s="3">
        <v>45956</v>
      </c>
      <c r="AP122" s="3">
        <v>45952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45916</v>
      </c>
      <c r="B123" s="14" t="s">
        <v>596</v>
      </c>
      <c r="C123" s="9" t="s">
        <v>270</v>
      </c>
      <c r="D123" s="13">
        <v>952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110</v>
      </c>
      <c r="T123" s="12">
        <v>45958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80</v>
      </c>
      <c r="AA123" s="8">
        <v>5518.15</v>
      </c>
      <c r="AB123" s="8">
        <v>5518.15</v>
      </c>
      <c r="AC123" s="8">
        <v>0</v>
      </c>
      <c r="AD123" s="8">
        <v>0</v>
      </c>
      <c r="AE123" s="8">
        <v>5518.15</v>
      </c>
      <c r="AF123" s="8">
        <v>0</v>
      </c>
      <c r="AG123" s="1" t="s">
        <v>116</v>
      </c>
      <c r="AH123" s="1" t="s">
        <v>75</v>
      </c>
      <c r="AI123" s="1">
        <v>4</v>
      </c>
      <c r="AJ123" s="3">
        <v>45958</v>
      </c>
      <c r="AK123" s="3">
        <v>45954</v>
      </c>
      <c r="AL123" s="3">
        <v>45947</v>
      </c>
      <c r="AM123" s="3">
        <v>45955</v>
      </c>
      <c r="AN123" s="3">
        <v>45956</v>
      </c>
      <c r="AO123" s="3">
        <v>45957</v>
      </c>
      <c r="AP123" s="3">
        <v>45953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>
        <v>45916</v>
      </c>
      <c r="B124" s="14" t="s">
        <v>596</v>
      </c>
      <c r="C124" s="9" t="s">
        <v>270</v>
      </c>
      <c r="D124" s="13">
        <v>953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110</v>
      </c>
      <c r="T124" s="12">
        <v>45959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80</v>
      </c>
      <c r="AA124" s="8">
        <v>5518.15</v>
      </c>
      <c r="AB124" s="8">
        <v>5518.15</v>
      </c>
      <c r="AC124" s="8">
        <v>0</v>
      </c>
      <c r="AD124" s="8">
        <v>0</v>
      </c>
      <c r="AE124" s="8">
        <v>5518.15</v>
      </c>
      <c r="AF124" s="8">
        <v>0</v>
      </c>
      <c r="AG124" s="1" t="s">
        <v>116</v>
      </c>
      <c r="AH124" s="1" t="s">
        <v>75</v>
      </c>
      <c r="AI124" s="1">
        <v>4</v>
      </c>
      <c r="AJ124" s="3">
        <v>45959</v>
      </c>
      <c r="AK124" s="3">
        <v>45955</v>
      </c>
      <c r="AL124" s="3">
        <v>45948</v>
      </c>
      <c r="AM124" s="3">
        <v>45956</v>
      </c>
      <c r="AN124" s="3">
        <v>45957</v>
      </c>
      <c r="AO124" s="3">
        <v>45958</v>
      </c>
      <c r="AP124" s="3">
        <v>45954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45916</v>
      </c>
      <c r="B125" s="14" t="s">
        <v>596</v>
      </c>
      <c r="C125" s="9" t="s">
        <v>270</v>
      </c>
      <c r="D125" s="13" t="s">
        <v>571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110</v>
      </c>
      <c r="T125" s="12">
        <v>45960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80</v>
      </c>
      <c r="AA125" s="8">
        <v>5518.15</v>
      </c>
      <c r="AB125" s="8">
        <v>5518.15</v>
      </c>
      <c r="AC125" s="8">
        <v>0</v>
      </c>
      <c r="AD125" s="8">
        <v>0</v>
      </c>
      <c r="AE125" s="8">
        <v>5518.15</v>
      </c>
      <c r="AF125" s="8">
        <v>0</v>
      </c>
      <c r="AG125" s="1" t="s">
        <v>116</v>
      </c>
      <c r="AH125" s="1" t="s">
        <v>75</v>
      </c>
      <c r="AI125" s="1">
        <v>4</v>
      </c>
      <c r="AJ125" s="3">
        <v>45960</v>
      </c>
      <c r="AK125" s="3">
        <v>45956</v>
      </c>
      <c r="AL125" s="3">
        <v>45949</v>
      </c>
      <c r="AM125" s="3">
        <v>45957</v>
      </c>
      <c r="AN125" s="3">
        <v>45958</v>
      </c>
      <c r="AO125" s="3">
        <v>45959</v>
      </c>
      <c r="AP125" s="3">
        <v>45955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45916</v>
      </c>
      <c r="B126" s="14" t="s">
        <v>596</v>
      </c>
      <c r="C126" s="9" t="s">
        <v>270</v>
      </c>
      <c r="D126" s="13" t="s">
        <v>580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110</v>
      </c>
      <c r="T126" s="12">
        <v>45961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80</v>
      </c>
      <c r="AA126" s="8">
        <v>2759.0749999999998</v>
      </c>
      <c r="AB126" s="8">
        <v>2759.0749999999998</v>
      </c>
      <c r="AC126" s="8">
        <v>0</v>
      </c>
      <c r="AD126" s="8">
        <v>0</v>
      </c>
      <c r="AE126" s="8">
        <v>2759.0749999999998</v>
      </c>
      <c r="AF126" s="8">
        <v>0</v>
      </c>
      <c r="AG126" s="1" t="s">
        <v>116</v>
      </c>
      <c r="AH126" s="1" t="s">
        <v>75</v>
      </c>
      <c r="AI126" s="1">
        <v>4</v>
      </c>
      <c r="AJ126" s="3">
        <v>45961</v>
      </c>
      <c r="AK126" s="3">
        <v>45957</v>
      </c>
      <c r="AL126" s="3">
        <v>45950</v>
      </c>
      <c r="AM126" s="3">
        <v>45958</v>
      </c>
      <c r="AN126" s="3">
        <v>45959</v>
      </c>
      <c r="AO126" s="3">
        <v>45960</v>
      </c>
      <c r="AP126" s="3">
        <v>45956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>
        <v>45916</v>
      </c>
      <c r="B127" s="14" t="s">
        <v>596</v>
      </c>
      <c r="C127" s="9" t="s">
        <v>270</v>
      </c>
      <c r="D127" s="13">
        <v>917</v>
      </c>
      <c r="E127" s="9">
        <v>20</v>
      </c>
      <c r="F127" s="9">
        <v>37</v>
      </c>
      <c r="G127" s="9" t="s">
        <v>60</v>
      </c>
      <c r="H127" s="9" t="s">
        <v>76</v>
      </c>
      <c r="I127" s="9">
        <v>98</v>
      </c>
      <c r="J127" s="9" t="s">
        <v>78</v>
      </c>
      <c r="K127" s="9">
        <v>0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110</v>
      </c>
      <c r="T127" s="12">
        <v>45961</v>
      </c>
      <c r="U127" s="11">
        <v>2500</v>
      </c>
      <c r="V127" s="10">
        <v>0</v>
      </c>
      <c r="W127" s="10">
        <v>2500</v>
      </c>
      <c r="X127" s="10">
        <v>0</v>
      </c>
      <c r="Y127" s="10">
        <v>2625</v>
      </c>
      <c r="Z127" s="9" t="s">
        <v>80</v>
      </c>
      <c r="AA127" s="8">
        <v>2689.2250000000004</v>
      </c>
      <c r="AB127" s="8">
        <v>2689.2250000000004</v>
      </c>
      <c r="AC127" s="8">
        <v>0</v>
      </c>
      <c r="AD127" s="8">
        <v>0</v>
      </c>
      <c r="AE127" s="8">
        <v>2689.2250000000004</v>
      </c>
      <c r="AF127" s="8">
        <v>0</v>
      </c>
      <c r="AG127" s="1" t="s">
        <v>116</v>
      </c>
      <c r="AH127" s="1" t="s">
        <v>75</v>
      </c>
      <c r="AI127" s="1">
        <v>4</v>
      </c>
      <c r="AJ127" s="3">
        <v>45961</v>
      </c>
      <c r="AK127" s="3">
        <v>45957</v>
      </c>
      <c r="AL127" s="3">
        <v>45950</v>
      </c>
      <c r="AM127" s="3">
        <v>45958</v>
      </c>
      <c r="AN127" s="3">
        <v>45959</v>
      </c>
      <c r="AO127" s="3">
        <v>45960</v>
      </c>
      <c r="AP127" s="3">
        <v>45956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7.75" customHeight="1" x14ac:dyDescent="0.45">
      <c r="A128" s="3">
        <v>45916</v>
      </c>
      <c r="B128" s="14" t="s">
        <v>596</v>
      </c>
      <c r="C128" s="9" t="s">
        <v>270</v>
      </c>
      <c r="D128" s="13">
        <v>952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110</v>
      </c>
      <c r="T128" s="12">
        <v>45961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80</v>
      </c>
      <c r="AA128" s="8">
        <v>5518.15</v>
      </c>
      <c r="AB128" s="8">
        <v>5518.15</v>
      </c>
      <c r="AC128" s="8">
        <v>0</v>
      </c>
      <c r="AD128" s="8">
        <v>0</v>
      </c>
      <c r="AE128" s="8">
        <v>5518.15</v>
      </c>
      <c r="AF128" s="8">
        <v>0</v>
      </c>
      <c r="AG128" s="1" t="s">
        <v>116</v>
      </c>
      <c r="AH128" s="1" t="s">
        <v>75</v>
      </c>
      <c r="AI128" s="1">
        <v>4</v>
      </c>
      <c r="AJ128" s="3">
        <v>45961</v>
      </c>
      <c r="AK128" s="3">
        <v>45957</v>
      </c>
      <c r="AL128" s="3">
        <v>45950</v>
      </c>
      <c r="AM128" s="3">
        <v>45958</v>
      </c>
      <c r="AN128" s="3">
        <v>45959</v>
      </c>
      <c r="AO128" s="3">
        <v>45960</v>
      </c>
      <c r="AP128" s="3">
        <v>45956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45911</v>
      </c>
      <c r="B129" s="14" t="s">
        <v>527</v>
      </c>
      <c r="C129" s="9" t="s">
        <v>107</v>
      </c>
      <c r="D129" s="13" t="s">
        <v>528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45961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80</v>
      </c>
      <c r="AA129" s="8">
        <v>3310.89</v>
      </c>
      <c r="AB129" s="8">
        <v>3310.89</v>
      </c>
      <c r="AC129" s="8">
        <v>0</v>
      </c>
      <c r="AD129" s="8">
        <v>0</v>
      </c>
      <c r="AE129" s="8">
        <v>3310.89</v>
      </c>
      <c r="AF129" s="8">
        <v>0</v>
      </c>
      <c r="AG129" s="1" t="s">
        <v>116</v>
      </c>
      <c r="AH129" s="1" t="s">
        <v>75</v>
      </c>
      <c r="AI129" s="1">
        <v>4</v>
      </c>
      <c r="AJ129" s="3">
        <v>45961</v>
      </c>
      <c r="AK129" s="3">
        <v>45957</v>
      </c>
      <c r="AL129" s="3">
        <v>45950</v>
      </c>
      <c r="AM129" s="3">
        <v>45958</v>
      </c>
      <c r="AN129" s="3">
        <v>45959</v>
      </c>
      <c r="AO129" s="3">
        <v>45960</v>
      </c>
      <c r="AP129" s="3">
        <v>45956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>
        <v>45911</v>
      </c>
      <c r="B130" s="14" t="s">
        <v>529</v>
      </c>
      <c r="C130" s="9" t="s">
        <v>107</v>
      </c>
      <c r="D130" s="13" t="s">
        <v>530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45961</v>
      </c>
      <c r="U130" s="11">
        <v>4000</v>
      </c>
      <c r="V130" s="10">
        <v>0</v>
      </c>
      <c r="W130" s="10">
        <v>4000</v>
      </c>
      <c r="X130" s="10">
        <v>0</v>
      </c>
      <c r="Y130" s="10">
        <v>4200</v>
      </c>
      <c r="Z130" s="9" t="s">
        <v>80</v>
      </c>
      <c r="AA130" s="8">
        <v>4414.5199999999995</v>
      </c>
      <c r="AB130" s="8">
        <v>4414.5199999999995</v>
      </c>
      <c r="AC130" s="8">
        <v>0</v>
      </c>
      <c r="AD130" s="8">
        <v>0</v>
      </c>
      <c r="AE130" s="8">
        <v>4414.5199999999995</v>
      </c>
      <c r="AF130" s="8">
        <v>0</v>
      </c>
      <c r="AG130" s="1" t="s">
        <v>61</v>
      </c>
      <c r="AH130" s="1" t="s">
        <v>75</v>
      </c>
      <c r="AI130" s="1">
        <v>4</v>
      </c>
      <c r="AJ130" s="3">
        <v>45961</v>
      </c>
      <c r="AK130" s="3">
        <v>45957</v>
      </c>
      <c r="AL130" s="3">
        <v>45950</v>
      </c>
      <c r="AM130" s="3">
        <v>45958</v>
      </c>
      <c r="AN130" s="3">
        <v>45959</v>
      </c>
      <c r="AO130" s="3">
        <v>45960</v>
      </c>
      <c r="AP130" s="3">
        <v>45956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7.75" customHeight="1" x14ac:dyDescent="0.45">
      <c r="A131" s="3">
        <v>45909</v>
      </c>
      <c r="B131" s="14" t="s">
        <v>511</v>
      </c>
      <c r="C131" s="9" t="s">
        <v>107</v>
      </c>
      <c r="D131" s="13" t="s">
        <v>492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45961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80</v>
      </c>
      <c r="AA131" s="8">
        <v>3310.89</v>
      </c>
      <c r="AB131" s="8">
        <v>3310.89</v>
      </c>
      <c r="AC131" s="8">
        <v>0</v>
      </c>
      <c r="AD131" s="8">
        <v>0</v>
      </c>
      <c r="AE131" s="8">
        <v>3310.89</v>
      </c>
      <c r="AF131" s="8">
        <v>0</v>
      </c>
      <c r="AG131" s="1" t="s">
        <v>116</v>
      </c>
      <c r="AH131" s="1" t="s">
        <v>75</v>
      </c>
      <c r="AI131" s="1">
        <v>4</v>
      </c>
      <c r="AJ131" s="3">
        <v>45961</v>
      </c>
      <c r="AK131" s="3">
        <v>45957</v>
      </c>
      <c r="AL131" s="3">
        <v>45950</v>
      </c>
      <c r="AM131" s="3">
        <v>45958</v>
      </c>
      <c r="AN131" s="3">
        <v>45959</v>
      </c>
      <c r="AO131" s="3">
        <v>45960</v>
      </c>
      <c r="AP131" s="3">
        <v>45956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134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7.75" customHeight="1" x14ac:dyDescent="0.45">
      <c r="A132" s="3">
        <v>45909</v>
      </c>
      <c r="B132" s="14" t="s">
        <v>512</v>
      </c>
      <c r="C132" s="9" t="s">
        <v>107</v>
      </c>
      <c r="D132" s="13" t="s">
        <v>493</v>
      </c>
      <c r="E132" s="9">
        <v>20</v>
      </c>
      <c r="F132" s="9">
        <v>40</v>
      </c>
      <c r="G132" s="9" t="s">
        <v>60</v>
      </c>
      <c r="H132" s="9" t="s">
        <v>66</v>
      </c>
      <c r="I132" s="9">
        <v>108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45961</v>
      </c>
      <c r="U132" s="11">
        <v>3000</v>
      </c>
      <c r="V132" s="10">
        <v>0</v>
      </c>
      <c r="W132" s="10">
        <v>3000</v>
      </c>
      <c r="X132" s="10">
        <v>0</v>
      </c>
      <c r="Y132" s="10">
        <v>3150</v>
      </c>
      <c r="Z132" s="9" t="s">
        <v>80</v>
      </c>
      <c r="AA132" s="8">
        <v>3478.5300000000007</v>
      </c>
      <c r="AB132" s="8">
        <v>3478.5300000000007</v>
      </c>
      <c r="AC132" s="8">
        <v>0</v>
      </c>
      <c r="AD132" s="8">
        <v>0</v>
      </c>
      <c r="AE132" s="8">
        <v>3478.5300000000007</v>
      </c>
      <c r="AF132" s="8">
        <v>0</v>
      </c>
      <c r="AG132" s="1" t="s">
        <v>115</v>
      </c>
      <c r="AH132" s="1" t="s">
        <v>75</v>
      </c>
      <c r="AI132" s="1">
        <v>4</v>
      </c>
      <c r="AJ132" s="3">
        <v>45961</v>
      </c>
      <c r="AK132" s="3">
        <v>45957</v>
      </c>
      <c r="AL132" s="3">
        <v>45950</v>
      </c>
      <c r="AM132" s="3">
        <v>45958</v>
      </c>
      <c r="AN132" s="3">
        <v>45959</v>
      </c>
      <c r="AO132" s="3">
        <v>45960</v>
      </c>
      <c r="AP132" s="3">
        <v>45956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134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0</v>
      </c>
    </row>
    <row r="133" spans="1:56" ht="27.75" customHeight="1" x14ac:dyDescent="0.45">
      <c r="A133" s="3" t="s">
        <v>135</v>
      </c>
      <c r="B133" s="14" t="s">
        <v>135</v>
      </c>
      <c r="C133" s="9" t="s">
        <v>270</v>
      </c>
      <c r="D133" s="13" t="s">
        <v>61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110</v>
      </c>
      <c r="T133" s="12" t="s">
        <v>63</v>
      </c>
      <c r="U133" s="11">
        <v>305000</v>
      </c>
      <c r="V133" s="10">
        <v>0</v>
      </c>
      <c r="W133" s="10">
        <v>305000</v>
      </c>
      <c r="X133" s="10">
        <v>0</v>
      </c>
      <c r="Y133" s="10">
        <v>320250</v>
      </c>
      <c r="Z133" s="9" t="s">
        <v>80</v>
      </c>
      <c r="AA133" s="8">
        <v>336607.14999999997</v>
      </c>
      <c r="AB133" s="8">
        <v>96971</v>
      </c>
      <c r="AC133" s="8">
        <v>239636.14999999997</v>
      </c>
      <c r="AD133" s="8">
        <v>0</v>
      </c>
      <c r="AE133" s="8">
        <v>336607.14999999997</v>
      </c>
      <c r="AF133" s="8">
        <v>0</v>
      </c>
      <c r="AG133" s="1" t="s">
        <v>116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18105.842444444443</v>
      </c>
    </row>
    <row r="134" spans="1:56" ht="27.75" customHeight="1" x14ac:dyDescent="0.45">
      <c r="A134" s="3">
        <v>45896</v>
      </c>
      <c r="B134" s="14" t="s">
        <v>395</v>
      </c>
      <c r="C134" s="9" t="s">
        <v>79</v>
      </c>
      <c r="D134" s="13" t="s">
        <v>310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80</v>
      </c>
      <c r="AA134" s="8">
        <v>3310.89</v>
      </c>
      <c r="AB134" s="8">
        <v>3310.89</v>
      </c>
      <c r="AC134" s="8">
        <v>0</v>
      </c>
      <c r="AD134" s="8">
        <v>0</v>
      </c>
      <c r="AE134" s="8">
        <v>3310.89</v>
      </c>
      <c r="AF134" s="8">
        <v>0</v>
      </c>
      <c r="AG134" s="1" t="s">
        <v>115</v>
      </c>
      <c r="AH134" s="1" t="s">
        <v>75</v>
      </c>
      <c r="AI134" s="1">
        <v>5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134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7.75" customHeight="1" x14ac:dyDescent="0.45">
      <c r="A135" s="3">
        <v>45876</v>
      </c>
      <c r="B135" s="14" t="s">
        <v>328</v>
      </c>
      <c r="C135" s="9" t="s">
        <v>107</v>
      </c>
      <c r="D135" s="13" t="s">
        <v>314</v>
      </c>
      <c r="E135" s="9">
        <v>20</v>
      </c>
      <c r="F135" s="9">
        <v>40</v>
      </c>
      <c r="G135" s="9" t="s">
        <v>60</v>
      </c>
      <c r="H135" s="9" t="s">
        <v>66</v>
      </c>
      <c r="I135" s="9">
        <v>108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3000</v>
      </c>
      <c r="V135" s="10">
        <v>3075</v>
      </c>
      <c r="W135" s="10">
        <v>0</v>
      </c>
      <c r="X135" s="10">
        <v>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115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7.75" customHeight="1" x14ac:dyDescent="0.45">
      <c r="A136" s="3">
        <v>45798</v>
      </c>
      <c r="B136" s="14" t="s">
        <v>263</v>
      </c>
      <c r="C136" s="9" t="s">
        <v>107</v>
      </c>
      <c r="D136" s="13" t="s">
        <v>261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80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5518.15</v>
      </c>
      <c r="AF136" s="8">
        <v>0</v>
      </c>
      <c r="AG136" s="1" t="s">
        <v>115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134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7.75" customHeight="1" x14ac:dyDescent="0.45">
      <c r="A137" s="3">
        <v>45905</v>
      </c>
      <c r="B137" s="14" t="s">
        <v>472</v>
      </c>
      <c r="C137" s="9" t="s">
        <v>139</v>
      </c>
      <c r="D137" s="13" t="s">
        <v>251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 t="s">
        <v>63</v>
      </c>
      <c r="U137" s="11">
        <v>243</v>
      </c>
      <c r="V137" s="10">
        <v>0</v>
      </c>
      <c r="W137" s="10">
        <v>243</v>
      </c>
      <c r="X137" s="10">
        <v>5950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427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45825</v>
      </c>
      <c r="B138" s="14" t="s">
        <v>269</v>
      </c>
      <c r="C138" s="9" t="s">
        <v>139</v>
      </c>
      <c r="D138" s="13" t="s">
        <v>239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246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 t="s">
        <v>63</v>
      </c>
      <c r="U138" s="11">
        <v>894</v>
      </c>
      <c r="V138" s="10">
        <v>525</v>
      </c>
      <c r="W138" s="10">
        <v>369</v>
      </c>
      <c r="X138" s="10">
        <v>6000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134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45796</v>
      </c>
      <c r="B139" s="14" t="s">
        <v>257</v>
      </c>
      <c r="C139" s="9" t="s">
        <v>139</v>
      </c>
      <c r="D139" s="13" t="s">
        <v>253</v>
      </c>
      <c r="E139" s="9">
        <v>20</v>
      </c>
      <c r="F139" s="9">
        <v>36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 t="s">
        <v>63</v>
      </c>
      <c r="U139" s="11">
        <v>302</v>
      </c>
      <c r="V139" s="10">
        <v>0</v>
      </c>
      <c r="W139" s="10">
        <v>302</v>
      </c>
      <c r="X139" s="10">
        <v>5300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117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45674</v>
      </c>
      <c r="B140" s="14" t="s">
        <v>226</v>
      </c>
      <c r="C140" s="9" t="s">
        <v>139</v>
      </c>
      <c r="D140" s="13" t="s">
        <v>225</v>
      </c>
      <c r="E140" s="9">
        <v>20</v>
      </c>
      <c r="F140" s="9">
        <v>35</v>
      </c>
      <c r="G140" s="9" t="s">
        <v>60</v>
      </c>
      <c r="H140" s="9" t="s">
        <v>76</v>
      </c>
      <c r="I140" s="9">
        <v>97</v>
      </c>
      <c r="J140" s="9" t="s">
        <v>57</v>
      </c>
      <c r="K140" s="9">
        <v>5</v>
      </c>
      <c r="L140" s="9" t="s">
        <v>196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 t="s">
        <v>63</v>
      </c>
      <c r="U140" s="11">
        <v>152</v>
      </c>
      <c r="V140" s="10">
        <v>0</v>
      </c>
      <c r="W140" s="10">
        <v>152</v>
      </c>
      <c r="X140" s="10">
        <v>6000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5987</v>
      </c>
      <c r="AG140" s="1" t="s">
        <v>115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235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45">
      <c r="A141" s="3">
        <v>45611</v>
      </c>
      <c r="B141" s="14" t="s">
        <v>195</v>
      </c>
      <c r="C141" s="9" t="s">
        <v>139</v>
      </c>
      <c r="D141" s="13" t="s">
        <v>194</v>
      </c>
      <c r="E141" s="9">
        <v>20</v>
      </c>
      <c r="F141" s="9">
        <v>36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 t="s">
        <v>63</v>
      </c>
      <c r="U141" s="11">
        <v>117</v>
      </c>
      <c r="V141" s="10">
        <v>0</v>
      </c>
      <c r="W141" s="10">
        <v>117</v>
      </c>
      <c r="X141" s="10">
        <v>10065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7.75" customHeight="1" x14ac:dyDescent="0.45">
      <c r="A142" s="3">
        <v>45523</v>
      </c>
      <c r="B142" s="14" t="s">
        <v>178</v>
      </c>
      <c r="C142" s="9" t="s">
        <v>139</v>
      </c>
      <c r="D142" s="13" t="s">
        <v>176</v>
      </c>
      <c r="E142" s="9">
        <v>20</v>
      </c>
      <c r="F142" s="9">
        <v>36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 t="s">
        <v>63</v>
      </c>
      <c r="U142" s="11">
        <v>1260</v>
      </c>
      <c r="V142" s="10">
        <v>0</v>
      </c>
      <c r="W142" s="10">
        <v>1260</v>
      </c>
      <c r="X142" s="10">
        <v>11095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7.75" customHeight="1" x14ac:dyDescent="0.45">
      <c r="A143" s="3">
        <v>45523</v>
      </c>
      <c r="B143" s="14" t="s">
        <v>178</v>
      </c>
      <c r="C143" s="9" t="s">
        <v>139</v>
      </c>
      <c r="D143" s="13" t="s">
        <v>177</v>
      </c>
      <c r="E143" s="9">
        <v>20</v>
      </c>
      <c r="F143" s="9">
        <v>36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 t="s">
        <v>63</v>
      </c>
      <c r="U143" s="11">
        <v>89</v>
      </c>
      <c r="V143" s="10">
        <v>0</v>
      </c>
      <c r="W143" s="10">
        <v>89</v>
      </c>
      <c r="X143" s="10">
        <v>11180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7.75" customHeight="1" x14ac:dyDescent="0.45">
      <c r="A144" s="3">
        <v>45741</v>
      </c>
      <c r="B144" s="14" t="s">
        <v>242</v>
      </c>
      <c r="C144" s="9" t="s">
        <v>107</v>
      </c>
      <c r="D144" s="13" t="s">
        <v>241</v>
      </c>
      <c r="E144" s="9">
        <v>20</v>
      </c>
      <c r="F144" s="9">
        <v>38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132</v>
      </c>
      <c r="U144" s="11">
        <v>4000</v>
      </c>
      <c r="V144" s="10">
        <v>3867</v>
      </c>
      <c r="W144" s="10">
        <v>133</v>
      </c>
      <c r="X144" s="10">
        <v>4200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75</v>
      </c>
      <c r="AI144" s="1">
        <v>4</v>
      </c>
      <c r="AJ144" s="3" t="s">
        <v>132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244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7.75" customHeight="1" x14ac:dyDescent="0.45">
      <c r="A145" s="3">
        <v>45720</v>
      </c>
      <c r="B145" s="14" t="s">
        <v>128</v>
      </c>
      <c r="C145" s="9" t="s">
        <v>107</v>
      </c>
      <c r="D145" s="13" t="s">
        <v>209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132</v>
      </c>
      <c r="U145" s="11">
        <v>4000</v>
      </c>
      <c r="V145" s="10">
        <v>4010</v>
      </c>
      <c r="W145" s="10">
        <v>0</v>
      </c>
      <c r="X145" s="10">
        <v>4470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75</v>
      </c>
      <c r="AI145" s="1">
        <v>4</v>
      </c>
      <c r="AJ145" s="3" t="s">
        <v>132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7.75" customHeight="1" x14ac:dyDescent="0.45">
      <c r="A146" s="3">
        <v>45720</v>
      </c>
      <c r="B146" s="14" t="s">
        <v>128</v>
      </c>
      <c r="C146" s="9" t="s">
        <v>107</v>
      </c>
      <c r="D146" s="13" t="s">
        <v>219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132</v>
      </c>
      <c r="U146" s="11">
        <v>3000</v>
      </c>
      <c r="V146" s="10">
        <v>3065</v>
      </c>
      <c r="W146" s="10">
        <v>0</v>
      </c>
      <c r="X146" s="10">
        <v>3300</v>
      </c>
      <c r="Y146" s="10">
        <v>0</v>
      </c>
      <c r="Z146" s="9" t="s">
        <v>80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75</v>
      </c>
      <c r="AI146" s="1">
        <v>4</v>
      </c>
      <c r="AJ146" s="3" t="s">
        <v>132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45541</v>
      </c>
      <c r="B147" s="14" t="s">
        <v>182</v>
      </c>
      <c r="C147" s="9" t="s">
        <v>107</v>
      </c>
      <c r="D147" s="13" t="s">
        <v>183</v>
      </c>
      <c r="E147" s="9">
        <v>20</v>
      </c>
      <c r="F147" s="9">
        <v>40</v>
      </c>
      <c r="G147" s="9" t="s">
        <v>60</v>
      </c>
      <c r="H147" s="9" t="s">
        <v>76</v>
      </c>
      <c r="I147" s="9">
        <v>108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132</v>
      </c>
      <c r="U147" s="11">
        <v>3000</v>
      </c>
      <c r="V147" s="10">
        <v>3318</v>
      </c>
      <c r="W147" s="10">
        <v>0</v>
      </c>
      <c r="X147" s="10">
        <v>0</v>
      </c>
      <c r="Y147" s="10">
        <v>0</v>
      </c>
      <c r="Z147" s="9" t="s">
        <v>80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184</v>
      </c>
      <c r="AG147" s="1" t="s">
        <v>116</v>
      </c>
      <c r="AH147" s="1" t="s">
        <v>75</v>
      </c>
      <c r="AI147" s="1">
        <v>4</v>
      </c>
      <c r="AJ147" s="3" t="s">
        <v>132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>
        <v>0</v>
      </c>
      <c r="AY147" s="2" t="s">
        <v>222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45581</v>
      </c>
      <c r="B148" s="14" t="s">
        <v>187</v>
      </c>
      <c r="C148" s="9" t="s">
        <v>107</v>
      </c>
      <c r="D148" s="13" t="s">
        <v>188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132</v>
      </c>
      <c r="U148" s="11">
        <v>3000</v>
      </c>
      <c r="V148" s="10">
        <v>3194</v>
      </c>
      <c r="W148" s="10">
        <v>0</v>
      </c>
      <c r="X148" s="10">
        <v>5632</v>
      </c>
      <c r="Y148" s="10">
        <v>0</v>
      </c>
      <c r="Z148" s="9" t="s">
        <v>80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75</v>
      </c>
      <c r="AI148" s="1">
        <v>4</v>
      </c>
      <c r="AJ148" s="3" t="s">
        <v>132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20</v>
      </c>
      <c r="F149" s="9">
        <v>38</v>
      </c>
      <c r="G149" s="9">
        <v>0</v>
      </c>
      <c r="H149" s="9">
        <v>0</v>
      </c>
      <c r="I149" s="9">
        <v>84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80</v>
      </c>
      <c r="AA149" s="8">
        <v>844594.34840000048</v>
      </c>
      <c r="AB149" s="8">
        <v>339593.79000000004</v>
      </c>
      <c r="AC149" s="8">
        <v>505000.55839999998</v>
      </c>
      <c r="AD149" s="8">
        <v>69914.05</v>
      </c>
      <c r="AE149" s="8">
        <v>774680.29840000044</v>
      </c>
      <c r="AF149" s="8" t="s">
        <v>58</v>
      </c>
      <c r="AG149" s="1" t="s">
        <v>116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0</v>
      </c>
    </row>
    <row r="150" spans="1:56" ht="27.75" customHeight="1" x14ac:dyDescent="0.45">
      <c r="A150" s="3">
        <v>45916</v>
      </c>
      <c r="B150" s="14" t="s">
        <v>597</v>
      </c>
      <c r="C150" s="9" t="s">
        <v>270</v>
      </c>
      <c r="D150" s="13" t="s">
        <v>573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110</v>
      </c>
      <c r="T150" s="12">
        <v>45926</v>
      </c>
      <c r="U150" s="11">
        <v>2500</v>
      </c>
      <c r="V150" s="10">
        <v>0</v>
      </c>
      <c r="W150" s="10">
        <v>2500</v>
      </c>
      <c r="X150" s="10">
        <v>0</v>
      </c>
      <c r="Y150" s="10">
        <v>2625</v>
      </c>
      <c r="Z150" s="9" t="s">
        <v>271</v>
      </c>
      <c r="AA150" s="8">
        <v>2828.9250000000002</v>
      </c>
      <c r="AB150" s="8">
        <v>2828.9250000000002</v>
      </c>
      <c r="AC150" s="8">
        <v>0</v>
      </c>
      <c r="AD150" s="8">
        <v>0</v>
      </c>
      <c r="AE150" s="8">
        <v>0</v>
      </c>
      <c r="AF150" s="8">
        <v>0</v>
      </c>
      <c r="AG150" s="1" t="s">
        <v>116</v>
      </c>
      <c r="AH150" s="1" t="s">
        <v>74</v>
      </c>
      <c r="AI150" s="1">
        <v>2</v>
      </c>
      <c r="AJ150" s="3">
        <v>45926</v>
      </c>
      <c r="AK150" s="3">
        <v>0</v>
      </c>
      <c r="AL150" s="3">
        <v>45917</v>
      </c>
      <c r="AM150" s="3">
        <v>45924</v>
      </c>
      <c r="AN150" s="3">
        <v>45925</v>
      </c>
      <c r="AO150" s="3">
        <v>45925</v>
      </c>
      <c r="AP150" s="3">
        <v>45921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272</v>
      </c>
      <c r="BD150" s="56">
        <v>0</v>
      </c>
    </row>
    <row r="151" spans="1:56" ht="27.75" customHeight="1" x14ac:dyDescent="0.45">
      <c r="A151" s="3">
        <v>45916</v>
      </c>
      <c r="B151" s="14" t="s">
        <v>597</v>
      </c>
      <c r="C151" s="9" t="s">
        <v>270</v>
      </c>
      <c r="D151" s="13" t="s">
        <v>574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110</v>
      </c>
      <c r="T151" s="12">
        <v>45929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271</v>
      </c>
      <c r="AA151" s="8">
        <v>5657.85</v>
      </c>
      <c r="AB151" s="8">
        <v>5657.85</v>
      </c>
      <c r="AC151" s="8">
        <v>0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74</v>
      </c>
      <c r="AI151" s="1">
        <v>2</v>
      </c>
      <c r="AJ151" s="3">
        <v>45929</v>
      </c>
      <c r="AK151" s="3">
        <v>0</v>
      </c>
      <c r="AL151" s="3">
        <v>45920</v>
      </c>
      <c r="AM151" s="3">
        <v>45927</v>
      </c>
      <c r="AN151" s="3">
        <v>45928</v>
      </c>
      <c r="AO151" s="3">
        <v>45928</v>
      </c>
      <c r="AP151" s="3">
        <v>45924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272</v>
      </c>
      <c r="BD151" s="56">
        <v>0</v>
      </c>
    </row>
    <row r="152" spans="1:56" ht="27.75" customHeight="1" x14ac:dyDescent="0.45">
      <c r="A152" s="3">
        <v>45916</v>
      </c>
      <c r="B152" s="14" t="s">
        <v>597</v>
      </c>
      <c r="C152" s="9" t="s">
        <v>270</v>
      </c>
      <c r="D152" s="13">
        <v>21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45929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271</v>
      </c>
      <c r="AA152" s="8">
        <v>5657.85</v>
      </c>
      <c r="AB152" s="8">
        <v>5657.85</v>
      </c>
      <c r="AC152" s="8">
        <v>0</v>
      </c>
      <c r="AD152" s="8">
        <v>0</v>
      </c>
      <c r="AE152" s="8">
        <v>0</v>
      </c>
      <c r="AF152" s="8">
        <v>0</v>
      </c>
      <c r="AG152" s="1" t="s">
        <v>116</v>
      </c>
      <c r="AH152" s="1" t="s">
        <v>74</v>
      </c>
      <c r="AI152" s="1">
        <v>2</v>
      </c>
      <c r="AJ152" s="3">
        <v>45929</v>
      </c>
      <c r="AK152" s="3">
        <v>0</v>
      </c>
      <c r="AL152" s="3">
        <v>45920</v>
      </c>
      <c r="AM152" s="3">
        <v>45927</v>
      </c>
      <c r="AN152" s="3">
        <v>45928</v>
      </c>
      <c r="AO152" s="3">
        <v>45928</v>
      </c>
      <c r="AP152" s="3">
        <v>45924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272</v>
      </c>
      <c r="BD152" s="56">
        <v>0</v>
      </c>
    </row>
    <row r="153" spans="1:56" ht="27.75" customHeight="1" x14ac:dyDescent="0.45">
      <c r="A153" s="3">
        <v>45916</v>
      </c>
      <c r="B153" s="14" t="s">
        <v>597</v>
      </c>
      <c r="C153" s="9" t="s">
        <v>270</v>
      </c>
      <c r="D153" s="13" t="s">
        <v>581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45937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271</v>
      </c>
      <c r="AA153" s="8">
        <v>5657.85</v>
      </c>
      <c r="AB153" s="8">
        <v>5657.85</v>
      </c>
      <c r="AC153" s="8">
        <v>0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74</v>
      </c>
      <c r="AI153" s="1">
        <v>2</v>
      </c>
      <c r="AJ153" s="3">
        <v>45937</v>
      </c>
      <c r="AK153" s="3">
        <v>0</v>
      </c>
      <c r="AL153" s="3">
        <v>45928</v>
      </c>
      <c r="AM153" s="3">
        <v>45935</v>
      </c>
      <c r="AN153" s="3">
        <v>45936</v>
      </c>
      <c r="AO153" s="3">
        <v>45936</v>
      </c>
      <c r="AP153" s="3">
        <v>45932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272</v>
      </c>
      <c r="BD153" s="56">
        <v>0</v>
      </c>
    </row>
    <row r="154" spans="1:56" ht="27.75" customHeight="1" x14ac:dyDescent="0.45">
      <c r="A154" s="3">
        <v>45916</v>
      </c>
      <c r="B154" s="14" t="s">
        <v>597</v>
      </c>
      <c r="C154" s="9" t="s">
        <v>270</v>
      </c>
      <c r="D154" s="13" t="s">
        <v>582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110</v>
      </c>
      <c r="T154" s="12">
        <v>45937</v>
      </c>
      <c r="U154" s="11">
        <v>7500</v>
      </c>
      <c r="V154" s="10">
        <v>0</v>
      </c>
      <c r="W154" s="10">
        <v>7500</v>
      </c>
      <c r="X154" s="10">
        <v>0</v>
      </c>
      <c r="Y154" s="10">
        <v>7875</v>
      </c>
      <c r="Z154" s="9" t="s">
        <v>271</v>
      </c>
      <c r="AA154" s="8">
        <v>8486.7750000000015</v>
      </c>
      <c r="AB154" s="8">
        <v>8486.7750000000015</v>
      </c>
      <c r="AC154" s="8">
        <v>0</v>
      </c>
      <c r="AD154" s="8">
        <v>0</v>
      </c>
      <c r="AE154" s="8">
        <v>0</v>
      </c>
      <c r="AF154" s="8">
        <v>0</v>
      </c>
      <c r="AG154" s="1" t="s">
        <v>116</v>
      </c>
      <c r="AH154" s="1" t="s">
        <v>74</v>
      </c>
      <c r="AI154" s="1">
        <v>2</v>
      </c>
      <c r="AJ154" s="3">
        <v>45937</v>
      </c>
      <c r="AK154" s="3">
        <v>0</v>
      </c>
      <c r="AL154" s="3">
        <v>45928</v>
      </c>
      <c r="AM154" s="3">
        <v>45935</v>
      </c>
      <c r="AN154" s="3">
        <v>45936</v>
      </c>
      <c r="AO154" s="3">
        <v>45936</v>
      </c>
      <c r="AP154" s="3">
        <v>45932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272</v>
      </c>
      <c r="BD154" s="56">
        <v>0</v>
      </c>
    </row>
    <row r="155" spans="1:56" ht="27.75" customHeight="1" x14ac:dyDescent="0.45">
      <c r="A155" s="3">
        <v>45916</v>
      </c>
      <c r="B155" s="14" t="s">
        <v>597</v>
      </c>
      <c r="C155" s="9" t="s">
        <v>270</v>
      </c>
      <c r="D155" s="13">
        <v>21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45937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271</v>
      </c>
      <c r="AA155" s="8">
        <v>2828.9250000000002</v>
      </c>
      <c r="AB155" s="8">
        <v>2828.9250000000002</v>
      </c>
      <c r="AC155" s="8">
        <v>0</v>
      </c>
      <c r="AD155" s="8">
        <v>0</v>
      </c>
      <c r="AE155" s="8">
        <v>0</v>
      </c>
      <c r="AF155" s="8">
        <v>0</v>
      </c>
      <c r="AG155" s="1" t="s">
        <v>116</v>
      </c>
      <c r="AH155" s="1" t="s">
        <v>74</v>
      </c>
      <c r="AI155" s="1">
        <v>2</v>
      </c>
      <c r="AJ155" s="3">
        <v>45937</v>
      </c>
      <c r="AK155" s="3">
        <v>0</v>
      </c>
      <c r="AL155" s="3">
        <v>45928</v>
      </c>
      <c r="AM155" s="3">
        <v>45935</v>
      </c>
      <c r="AN155" s="3">
        <v>45936</v>
      </c>
      <c r="AO155" s="3">
        <v>45936</v>
      </c>
      <c r="AP155" s="3">
        <v>45932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272</v>
      </c>
      <c r="BD155" s="56">
        <v>0</v>
      </c>
    </row>
    <row r="156" spans="1:56" ht="27.75" customHeight="1" x14ac:dyDescent="0.45">
      <c r="A156" s="3">
        <v>45916</v>
      </c>
      <c r="B156" s="14" t="s">
        <v>597</v>
      </c>
      <c r="C156" s="9" t="s">
        <v>270</v>
      </c>
      <c r="D156" s="13" t="s">
        <v>583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45937</v>
      </c>
      <c r="U156" s="11">
        <v>2500</v>
      </c>
      <c r="V156" s="10">
        <v>0</v>
      </c>
      <c r="W156" s="10">
        <v>2500</v>
      </c>
      <c r="X156" s="10">
        <v>0</v>
      </c>
      <c r="Y156" s="10">
        <v>2625</v>
      </c>
      <c r="Z156" s="9" t="s">
        <v>271</v>
      </c>
      <c r="AA156" s="8">
        <v>2689.2250000000004</v>
      </c>
      <c r="AB156" s="8">
        <v>2689.2250000000004</v>
      </c>
      <c r="AC156" s="8">
        <v>0</v>
      </c>
      <c r="AD156" s="8">
        <v>0</v>
      </c>
      <c r="AE156" s="8">
        <v>0</v>
      </c>
      <c r="AF156" s="8">
        <v>0</v>
      </c>
      <c r="AG156" s="1" t="s">
        <v>116</v>
      </c>
      <c r="AH156" s="1" t="s">
        <v>74</v>
      </c>
      <c r="AI156" s="1">
        <v>2</v>
      </c>
      <c r="AJ156" s="3">
        <v>45937</v>
      </c>
      <c r="AK156" s="3">
        <v>0</v>
      </c>
      <c r="AL156" s="3">
        <v>45928</v>
      </c>
      <c r="AM156" s="3">
        <v>45935</v>
      </c>
      <c r="AN156" s="3">
        <v>45936</v>
      </c>
      <c r="AO156" s="3">
        <v>45936</v>
      </c>
      <c r="AP156" s="3">
        <v>45932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272</v>
      </c>
      <c r="BD156" s="56">
        <v>0</v>
      </c>
    </row>
    <row r="157" spans="1:56" ht="27.75" customHeight="1" x14ac:dyDescent="0.45">
      <c r="A157" s="3">
        <v>45916</v>
      </c>
      <c r="B157" s="14" t="s">
        <v>597</v>
      </c>
      <c r="C157" s="9" t="s">
        <v>270</v>
      </c>
      <c r="D157" s="13" t="s">
        <v>581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45939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271</v>
      </c>
      <c r="AA157" s="8">
        <v>11315.7</v>
      </c>
      <c r="AB157" s="8">
        <v>0</v>
      </c>
      <c r="AC157" s="8">
        <v>11315.7</v>
      </c>
      <c r="AD157" s="8">
        <v>0</v>
      </c>
      <c r="AE157" s="8">
        <v>0</v>
      </c>
      <c r="AF157" s="8">
        <v>0</v>
      </c>
      <c r="AG157" s="1" t="s">
        <v>116</v>
      </c>
      <c r="AH157" s="1" t="s">
        <v>74</v>
      </c>
      <c r="AI157" s="1">
        <v>2</v>
      </c>
      <c r="AJ157" s="3">
        <v>45939</v>
      </c>
      <c r="AK157" s="3">
        <v>0</v>
      </c>
      <c r="AL157" s="3">
        <v>45930</v>
      </c>
      <c r="AM157" s="3">
        <v>45937</v>
      </c>
      <c r="AN157" s="3">
        <v>45938</v>
      </c>
      <c r="AO157" s="3">
        <v>45938</v>
      </c>
      <c r="AP157" s="3">
        <v>45934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272</v>
      </c>
      <c r="BD157" s="56">
        <v>891.42570000000023</v>
      </c>
    </row>
    <row r="158" spans="1:56" ht="27.75" customHeight="1" x14ac:dyDescent="0.45">
      <c r="A158" s="3">
        <v>45916</v>
      </c>
      <c r="B158" s="14" t="s">
        <v>597</v>
      </c>
      <c r="C158" s="9" t="s">
        <v>270</v>
      </c>
      <c r="D158" s="13" t="s">
        <v>581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110</v>
      </c>
      <c r="T158" s="12">
        <v>45940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271</v>
      </c>
      <c r="AA158" s="8">
        <v>5657.85</v>
      </c>
      <c r="AB158" s="8">
        <v>5657.85</v>
      </c>
      <c r="AC158" s="8">
        <v>0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74</v>
      </c>
      <c r="AI158" s="1">
        <v>2</v>
      </c>
      <c r="AJ158" s="3">
        <v>45940</v>
      </c>
      <c r="AK158" s="3">
        <v>0</v>
      </c>
      <c r="AL158" s="3">
        <v>45931</v>
      </c>
      <c r="AM158" s="3">
        <v>45938</v>
      </c>
      <c r="AN158" s="3">
        <v>45939</v>
      </c>
      <c r="AO158" s="3">
        <v>45939</v>
      </c>
      <c r="AP158" s="3">
        <v>45935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272</v>
      </c>
      <c r="BD158" s="56">
        <v>0</v>
      </c>
    </row>
    <row r="159" spans="1:56" ht="27.75" customHeight="1" x14ac:dyDescent="0.45">
      <c r="A159" s="3">
        <v>45916</v>
      </c>
      <c r="B159" s="14" t="s">
        <v>597</v>
      </c>
      <c r="C159" s="9" t="s">
        <v>270</v>
      </c>
      <c r="D159" s="13" t="s">
        <v>582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110</v>
      </c>
      <c r="T159" s="12">
        <v>45940</v>
      </c>
      <c r="U159" s="11">
        <v>7500</v>
      </c>
      <c r="V159" s="10">
        <v>0</v>
      </c>
      <c r="W159" s="10">
        <v>7500</v>
      </c>
      <c r="X159" s="10">
        <v>0</v>
      </c>
      <c r="Y159" s="10">
        <v>7875</v>
      </c>
      <c r="Z159" s="9" t="s">
        <v>271</v>
      </c>
      <c r="AA159" s="8">
        <v>8486.7750000000015</v>
      </c>
      <c r="AB159" s="8">
        <v>8486.7750000000015</v>
      </c>
      <c r="AC159" s="8">
        <v>0</v>
      </c>
      <c r="AD159" s="8">
        <v>0</v>
      </c>
      <c r="AE159" s="8">
        <v>0</v>
      </c>
      <c r="AF159" s="8">
        <v>0</v>
      </c>
      <c r="AG159" s="1" t="s">
        <v>116</v>
      </c>
      <c r="AH159" s="1" t="s">
        <v>74</v>
      </c>
      <c r="AI159" s="1">
        <v>2</v>
      </c>
      <c r="AJ159" s="3">
        <v>45940</v>
      </c>
      <c r="AK159" s="3">
        <v>0</v>
      </c>
      <c r="AL159" s="3">
        <v>45931</v>
      </c>
      <c r="AM159" s="3">
        <v>45938</v>
      </c>
      <c r="AN159" s="3">
        <v>45939</v>
      </c>
      <c r="AO159" s="3">
        <v>45939</v>
      </c>
      <c r="AP159" s="3">
        <v>45935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272</v>
      </c>
      <c r="BD159" s="56">
        <v>0</v>
      </c>
    </row>
    <row r="160" spans="1:56" ht="27.75" customHeight="1" x14ac:dyDescent="0.45">
      <c r="A160" s="3">
        <v>45916</v>
      </c>
      <c r="B160" s="14" t="s">
        <v>597</v>
      </c>
      <c r="C160" s="9" t="s">
        <v>270</v>
      </c>
      <c r="D160" s="13" t="s">
        <v>581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110</v>
      </c>
      <c r="T160" s="12">
        <v>45945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271</v>
      </c>
      <c r="AA160" s="8">
        <v>11315.7</v>
      </c>
      <c r="AB160" s="8">
        <v>0</v>
      </c>
      <c r="AC160" s="8">
        <v>11315.7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74</v>
      </c>
      <c r="AI160" s="1">
        <v>2</v>
      </c>
      <c r="AJ160" s="3">
        <v>45945</v>
      </c>
      <c r="AK160" s="3">
        <v>0</v>
      </c>
      <c r="AL160" s="3">
        <v>45936</v>
      </c>
      <c r="AM160" s="3">
        <v>45943</v>
      </c>
      <c r="AN160" s="3">
        <v>45944</v>
      </c>
      <c r="AO160" s="3">
        <v>45944</v>
      </c>
      <c r="AP160" s="3">
        <v>45940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272</v>
      </c>
      <c r="BD160" s="56">
        <v>891.42570000000023</v>
      </c>
    </row>
    <row r="161" spans="1:56" ht="27.75" customHeight="1" x14ac:dyDescent="0.45">
      <c r="A161" s="3">
        <v>45916</v>
      </c>
      <c r="B161" s="14" t="s">
        <v>597</v>
      </c>
      <c r="C161" s="9" t="s">
        <v>270</v>
      </c>
      <c r="D161" s="13" t="s">
        <v>582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>
        <v>45945</v>
      </c>
      <c r="U161" s="11">
        <v>7500</v>
      </c>
      <c r="V161" s="10">
        <v>0</v>
      </c>
      <c r="W161" s="10">
        <v>7500</v>
      </c>
      <c r="X161" s="10">
        <v>0</v>
      </c>
      <c r="Y161" s="10">
        <v>7875</v>
      </c>
      <c r="Z161" s="9" t="s">
        <v>271</v>
      </c>
      <c r="AA161" s="8">
        <v>8486.7750000000015</v>
      </c>
      <c r="AB161" s="8">
        <v>8486.7750000000015</v>
      </c>
      <c r="AC161" s="8">
        <v>0</v>
      </c>
      <c r="AD161" s="8">
        <v>0</v>
      </c>
      <c r="AE161" s="8">
        <v>0</v>
      </c>
      <c r="AF161" s="8">
        <v>0</v>
      </c>
      <c r="AG161" s="1" t="s">
        <v>116</v>
      </c>
      <c r="AH161" s="1" t="s">
        <v>74</v>
      </c>
      <c r="AI161" s="1">
        <v>2</v>
      </c>
      <c r="AJ161" s="3">
        <v>45945</v>
      </c>
      <c r="AK161" s="3">
        <v>0</v>
      </c>
      <c r="AL161" s="3">
        <v>45936</v>
      </c>
      <c r="AM161" s="3">
        <v>45943</v>
      </c>
      <c r="AN161" s="3">
        <v>45944</v>
      </c>
      <c r="AO161" s="3">
        <v>45944</v>
      </c>
      <c r="AP161" s="3">
        <v>45940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272</v>
      </c>
      <c r="BD161" s="56">
        <v>0</v>
      </c>
    </row>
    <row r="162" spans="1:56" ht="27.75" customHeight="1" x14ac:dyDescent="0.45">
      <c r="A162" s="3">
        <v>45916</v>
      </c>
      <c r="B162" s="14" t="s">
        <v>597</v>
      </c>
      <c r="C162" s="9" t="s">
        <v>270</v>
      </c>
      <c r="D162" s="13">
        <v>932</v>
      </c>
      <c r="E162" s="9">
        <v>20</v>
      </c>
      <c r="F162" s="9">
        <v>38</v>
      </c>
      <c r="G162" s="9" t="s">
        <v>60</v>
      </c>
      <c r="H162" s="9">
        <v>0</v>
      </c>
      <c r="I162" s="9">
        <v>82</v>
      </c>
      <c r="J162" s="9" t="s">
        <v>78</v>
      </c>
      <c r="K162" s="9">
        <v>0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110</v>
      </c>
      <c r="T162" s="12">
        <v>45945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271</v>
      </c>
      <c r="AA162" s="8">
        <v>2759.0749999999998</v>
      </c>
      <c r="AB162" s="8">
        <v>2759.0749999999998</v>
      </c>
      <c r="AC162" s="8">
        <v>0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74</v>
      </c>
      <c r="AI162" s="1">
        <v>2</v>
      </c>
      <c r="AJ162" s="3">
        <v>45945</v>
      </c>
      <c r="AK162" s="3">
        <v>0</v>
      </c>
      <c r="AL162" s="3">
        <v>45936</v>
      </c>
      <c r="AM162" s="3">
        <v>45943</v>
      </c>
      <c r="AN162" s="3">
        <v>45944</v>
      </c>
      <c r="AO162" s="3">
        <v>45944</v>
      </c>
      <c r="AP162" s="3">
        <v>45940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272</v>
      </c>
      <c r="BD162" s="56">
        <v>0</v>
      </c>
    </row>
    <row r="163" spans="1:56" ht="27.75" customHeight="1" x14ac:dyDescent="0.45">
      <c r="A163" s="3">
        <v>45916</v>
      </c>
      <c r="B163" s="14" t="s">
        <v>597</v>
      </c>
      <c r="C163" s="9" t="s">
        <v>270</v>
      </c>
      <c r="D163" s="13">
        <v>21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110</v>
      </c>
      <c r="T163" s="12">
        <v>45946</v>
      </c>
      <c r="U163" s="11">
        <v>2500</v>
      </c>
      <c r="V163" s="10">
        <v>0</v>
      </c>
      <c r="W163" s="10">
        <v>2500</v>
      </c>
      <c r="X163" s="10">
        <v>0</v>
      </c>
      <c r="Y163" s="10">
        <v>2625</v>
      </c>
      <c r="Z163" s="9" t="s">
        <v>271</v>
      </c>
      <c r="AA163" s="8">
        <v>2828.9250000000002</v>
      </c>
      <c r="AB163" s="8">
        <v>2828.9250000000002</v>
      </c>
      <c r="AC163" s="8">
        <v>0</v>
      </c>
      <c r="AD163" s="8">
        <v>0</v>
      </c>
      <c r="AE163" s="8">
        <v>0</v>
      </c>
      <c r="AF163" s="8">
        <v>0</v>
      </c>
      <c r="AG163" s="1" t="s">
        <v>116</v>
      </c>
      <c r="AH163" s="1" t="s">
        <v>74</v>
      </c>
      <c r="AI163" s="1">
        <v>2</v>
      </c>
      <c r="AJ163" s="3">
        <v>45946</v>
      </c>
      <c r="AK163" s="3">
        <v>0</v>
      </c>
      <c r="AL163" s="3">
        <v>45937</v>
      </c>
      <c r="AM163" s="3">
        <v>45944</v>
      </c>
      <c r="AN163" s="3">
        <v>45945</v>
      </c>
      <c r="AO163" s="3">
        <v>45945</v>
      </c>
      <c r="AP163" s="3">
        <v>45941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272</v>
      </c>
      <c r="BD163" s="56">
        <v>0</v>
      </c>
    </row>
    <row r="164" spans="1:56" ht="27.75" customHeight="1" x14ac:dyDescent="0.45">
      <c r="A164" s="3">
        <v>45916</v>
      </c>
      <c r="B164" s="14" t="s">
        <v>597</v>
      </c>
      <c r="C164" s="9" t="s">
        <v>270</v>
      </c>
      <c r="D164" s="13" t="s">
        <v>584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110</v>
      </c>
      <c r="T164" s="12">
        <v>45946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271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>
        <v>45946</v>
      </c>
      <c r="AK164" s="3">
        <v>0</v>
      </c>
      <c r="AL164" s="3">
        <v>45937</v>
      </c>
      <c r="AM164" s="3">
        <v>45944</v>
      </c>
      <c r="AN164" s="3">
        <v>45945</v>
      </c>
      <c r="AO164" s="3">
        <v>45945</v>
      </c>
      <c r="AP164" s="3">
        <v>45941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272</v>
      </c>
      <c r="BD164" s="56">
        <v>445.71285000000012</v>
      </c>
    </row>
    <row r="165" spans="1:56" ht="27.75" customHeight="1" x14ac:dyDescent="0.45">
      <c r="A165" s="3">
        <v>45916</v>
      </c>
      <c r="B165" s="14" t="s">
        <v>597</v>
      </c>
      <c r="C165" s="9" t="s">
        <v>270</v>
      </c>
      <c r="D165" s="13" t="s">
        <v>585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110</v>
      </c>
      <c r="T165" s="12">
        <v>45946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271</v>
      </c>
      <c r="AA165" s="8">
        <v>5378.4500000000007</v>
      </c>
      <c r="AB165" s="8">
        <v>5378.4500000000007</v>
      </c>
      <c r="AC165" s="8">
        <v>0</v>
      </c>
      <c r="AD165" s="8">
        <v>0</v>
      </c>
      <c r="AE165" s="8">
        <v>0</v>
      </c>
      <c r="AF165" s="8">
        <v>0</v>
      </c>
      <c r="AG165" s="1" t="s">
        <v>116</v>
      </c>
      <c r="AH165" s="1" t="s">
        <v>74</v>
      </c>
      <c r="AI165" s="1">
        <v>2</v>
      </c>
      <c r="AJ165" s="3">
        <v>45946</v>
      </c>
      <c r="AK165" s="3">
        <v>0</v>
      </c>
      <c r="AL165" s="3">
        <v>45937</v>
      </c>
      <c r="AM165" s="3">
        <v>45944</v>
      </c>
      <c r="AN165" s="3">
        <v>45945</v>
      </c>
      <c r="AO165" s="3">
        <v>45945</v>
      </c>
      <c r="AP165" s="3">
        <v>45941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272</v>
      </c>
      <c r="BD165" s="56">
        <v>0</v>
      </c>
    </row>
    <row r="166" spans="1:56" ht="27.75" customHeight="1" x14ac:dyDescent="0.45">
      <c r="A166" s="3">
        <v>45916</v>
      </c>
      <c r="B166" s="14" t="s">
        <v>597</v>
      </c>
      <c r="C166" s="9" t="s">
        <v>270</v>
      </c>
      <c r="D166" s="13" t="s">
        <v>586</v>
      </c>
      <c r="E166" s="9">
        <v>20</v>
      </c>
      <c r="F166" s="9">
        <v>38</v>
      </c>
      <c r="G166" s="9" t="s">
        <v>60</v>
      </c>
      <c r="H166" s="9">
        <v>0</v>
      </c>
      <c r="I166" s="9">
        <v>82</v>
      </c>
      <c r="J166" s="9" t="s">
        <v>78</v>
      </c>
      <c r="K166" s="9">
        <v>0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110</v>
      </c>
      <c r="T166" s="12">
        <v>45947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271</v>
      </c>
      <c r="AA166" s="8">
        <v>5518.15</v>
      </c>
      <c r="AB166" s="8">
        <v>0</v>
      </c>
      <c r="AC166" s="8">
        <v>5518.15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74</v>
      </c>
      <c r="AI166" s="1">
        <v>2</v>
      </c>
      <c r="AJ166" s="3">
        <v>45947</v>
      </c>
      <c r="AK166" s="3">
        <v>0</v>
      </c>
      <c r="AL166" s="3">
        <v>45938</v>
      </c>
      <c r="AM166" s="3">
        <v>45945</v>
      </c>
      <c r="AN166" s="3">
        <v>45946</v>
      </c>
      <c r="AO166" s="3">
        <v>45946</v>
      </c>
      <c r="AP166" s="3">
        <v>45942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272</v>
      </c>
      <c r="BD166" s="56">
        <v>434.7075944444444</v>
      </c>
    </row>
    <row r="167" spans="1:56" ht="27.75" customHeight="1" x14ac:dyDescent="0.45">
      <c r="A167" s="3">
        <v>45916</v>
      </c>
      <c r="B167" s="14" t="s">
        <v>597</v>
      </c>
      <c r="C167" s="9" t="s">
        <v>270</v>
      </c>
      <c r="D167" s="13" t="s">
        <v>581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110</v>
      </c>
      <c r="T167" s="12">
        <v>45947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271</v>
      </c>
      <c r="AA167" s="8">
        <v>5657.85</v>
      </c>
      <c r="AB167" s="8">
        <v>0</v>
      </c>
      <c r="AC167" s="8">
        <v>5657.85</v>
      </c>
      <c r="AD167" s="8">
        <v>0</v>
      </c>
      <c r="AE167" s="8">
        <v>0</v>
      </c>
      <c r="AF167" s="8">
        <v>0</v>
      </c>
      <c r="AG167" s="1" t="s">
        <v>116</v>
      </c>
      <c r="AH167" s="1" t="s">
        <v>74</v>
      </c>
      <c r="AI167" s="1">
        <v>2</v>
      </c>
      <c r="AJ167" s="3">
        <v>45947</v>
      </c>
      <c r="AK167" s="3">
        <v>0</v>
      </c>
      <c r="AL167" s="3">
        <v>45938</v>
      </c>
      <c r="AM167" s="3">
        <v>45945</v>
      </c>
      <c r="AN167" s="3">
        <v>45946</v>
      </c>
      <c r="AO167" s="3">
        <v>45946</v>
      </c>
      <c r="AP167" s="3">
        <v>45942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272</v>
      </c>
      <c r="BD167" s="56">
        <v>445.71285000000012</v>
      </c>
    </row>
    <row r="168" spans="1:56" ht="27.75" customHeight="1" x14ac:dyDescent="0.45">
      <c r="A168" s="3">
        <v>45916</v>
      </c>
      <c r="B168" s="14" t="s">
        <v>597</v>
      </c>
      <c r="C168" s="9" t="s">
        <v>270</v>
      </c>
      <c r="D168" s="13" t="s">
        <v>582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110</v>
      </c>
      <c r="T168" s="12">
        <v>45947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271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74</v>
      </c>
      <c r="AI168" s="1">
        <v>2</v>
      </c>
      <c r="AJ168" s="3">
        <v>45947</v>
      </c>
      <c r="AK168" s="3">
        <v>0</v>
      </c>
      <c r="AL168" s="3">
        <v>45938</v>
      </c>
      <c r="AM168" s="3">
        <v>45945</v>
      </c>
      <c r="AN168" s="3">
        <v>45946</v>
      </c>
      <c r="AO168" s="3">
        <v>45946</v>
      </c>
      <c r="AP168" s="3">
        <v>45942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272</v>
      </c>
      <c r="BD168" s="56">
        <v>445.71285000000012</v>
      </c>
    </row>
    <row r="169" spans="1:56" ht="27.75" customHeight="1" x14ac:dyDescent="0.45">
      <c r="A169" s="3">
        <v>45916</v>
      </c>
      <c r="B169" s="14" t="s">
        <v>597</v>
      </c>
      <c r="C169" s="9" t="s">
        <v>270</v>
      </c>
      <c r="D169" s="13" t="s">
        <v>574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110</v>
      </c>
      <c r="T169" s="12">
        <v>45947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271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116</v>
      </c>
      <c r="AH169" s="1" t="s">
        <v>74</v>
      </c>
      <c r="AI169" s="1">
        <v>2</v>
      </c>
      <c r="AJ169" s="3">
        <v>45947</v>
      </c>
      <c r="AK169" s="3">
        <v>0</v>
      </c>
      <c r="AL169" s="3">
        <v>45938</v>
      </c>
      <c r="AM169" s="3">
        <v>45945</v>
      </c>
      <c r="AN169" s="3">
        <v>45946</v>
      </c>
      <c r="AO169" s="3">
        <v>45946</v>
      </c>
      <c r="AP169" s="3">
        <v>45942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272</v>
      </c>
      <c r="BD169" s="56">
        <v>222.85642500000006</v>
      </c>
    </row>
    <row r="170" spans="1:56" ht="27.75" customHeight="1" x14ac:dyDescent="0.45">
      <c r="A170" s="3">
        <v>45916</v>
      </c>
      <c r="B170" s="14" t="s">
        <v>597</v>
      </c>
      <c r="C170" s="9" t="s">
        <v>270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110</v>
      </c>
      <c r="T170" s="12">
        <v>45947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271</v>
      </c>
      <c r="AA170" s="8">
        <v>10756.900000000001</v>
      </c>
      <c r="AB170" s="8">
        <v>0</v>
      </c>
      <c r="AC170" s="8">
        <v>10756.900000000001</v>
      </c>
      <c r="AD170" s="8">
        <v>0</v>
      </c>
      <c r="AE170" s="8">
        <v>0</v>
      </c>
      <c r="AF170" s="8">
        <v>0</v>
      </c>
      <c r="AG170" s="1" t="s">
        <v>116</v>
      </c>
      <c r="AH170" s="1" t="s">
        <v>74</v>
      </c>
      <c r="AI170" s="1">
        <v>2</v>
      </c>
      <c r="AJ170" s="3">
        <v>45947</v>
      </c>
      <c r="AK170" s="3">
        <v>0</v>
      </c>
      <c r="AL170" s="3">
        <v>45938</v>
      </c>
      <c r="AM170" s="3">
        <v>45945</v>
      </c>
      <c r="AN170" s="3">
        <v>45946</v>
      </c>
      <c r="AO170" s="3">
        <v>45946</v>
      </c>
      <c r="AP170" s="3">
        <v>45942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272</v>
      </c>
      <c r="BD170" s="56">
        <v>847.40467777777781</v>
      </c>
    </row>
    <row r="171" spans="1:56" ht="27.75" customHeight="1" x14ac:dyDescent="0.45">
      <c r="A171" s="3">
        <v>45916</v>
      </c>
      <c r="B171" s="14" t="s">
        <v>597</v>
      </c>
      <c r="C171" s="9" t="s">
        <v>270</v>
      </c>
      <c r="D171" s="13" t="s">
        <v>587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110</v>
      </c>
      <c r="T171" s="12">
        <v>45947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271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74</v>
      </c>
      <c r="AI171" s="1">
        <v>2</v>
      </c>
      <c r="AJ171" s="3">
        <v>45947</v>
      </c>
      <c r="AK171" s="3">
        <v>0</v>
      </c>
      <c r="AL171" s="3">
        <v>45938</v>
      </c>
      <c r="AM171" s="3">
        <v>45945</v>
      </c>
      <c r="AN171" s="3">
        <v>45946</v>
      </c>
      <c r="AO171" s="3">
        <v>45946</v>
      </c>
      <c r="AP171" s="3">
        <v>45942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272</v>
      </c>
      <c r="BD171" s="56">
        <v>423.7023388888889</v>
      </c>
    </row>
    <row r="172" spans="1:56" ht="27.75" customHeight="1" x14ac:dyDescent="0.45">
      <c r="A172" s="3">
        <v>45916</v>
      </c>
      <c r="B172" s="14" t="s">
        <v>597</v>
      </c>
      <c r="C172" s="9" t="s">
        <v>270</v>
      </c>
      <c r="D172" s="13" t="s">
        <v>585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110</v>
      </c>
      <c r="T172" s="12">
        <v>45947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271</v>
      </c>
      <c r="AA172" s="8">
        <v>5378.4500000000007</v>
      </c>
      <c r="AB172" s="8">
        <v>5378.4500000000007</v>
      </c>
      <c r="AC172" s="8">
        <v>0</v>
      </c>
      <c r="AD172" s="8">
        <v>0</v>
      </c>
      <c r="AE172" s="8">
        <v>0</v>
      </c>
      <c r="AF172" s="8">
        <v>0</v>
      </c>
      <c r="AG172" s="1" t="s">
        <v>116</v>
      </c>
      <c r="AH172" s="1" t="s">
        <v>74</v>
      </c>
      <c r="AI172" s="1">
        <v>2</v>
      </c>
      <c r="AJ172" s="3">
        <v>45947</v>
      </c>
      <c r="AK172" s="3">
        <v>0</v>
      </c>
      <c r="AL172" s="3">
        <v>45938</v>
      </c>
      <c r="AM172" s="3">
        <v>45945</v>
      </c>
      <c r="AN172" s="3">
        <v>45946</v>
      </c>
      <c r="AO172" s="3">
        <v>45946</v>
      </c>
      <c r="AP172" s="3">
        <v>45942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272</v>
      </c>
      <c r="BD172" s="56">
        <v>0</v>
      </c>
    </row>
    <row r="173" spans="1:56" ht="27.75" customHeight="1" x14ac:dyDescent="0.45">
      <c r="A173" s="3">
        <v>45916</v>
      </c>
      <c r="B173" s="14" t="s">
        <v>597</v>
      </c>
      <c r="C173" s="9" t="s">
        <v>270</v>
      </c>
      <c r="D173" s="13" t="s">
        <v>581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110</v>
      </c>
      <c r="T173" s="12">
        <v>45950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271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74</v>
      </c>
      <c r="AI173" s="1">
        <v>2</v>
      </c>
      <c r="AJ173" s="3">
        <v>45950</v>
      </c>
      <c r="AK173" s="3">
        <v>0</v>
      </c>
      <c r="AL173" s="3">
        <v>45941</v>
      </c>
      <c r="AM173" s="3">
        <v>45948</v>
      </c>
      <c r="AN173" s="3">
        <v>45949</v>
      </c>
      <c r="AO173" s="3">
        <v>45949</v>
      </c>
      <c r="AP173" s="3">
        <v>45945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272</v>
      </c>
      <c r="BD173" s="56">
        <v>445.71285000000012</v>
      </c>
    </row>
    <row r="174" spans="1:56" ht="27.75" customHeight="1" x14ac:dyDescent="0.45">
      <c r="A174" s="3">
        <v>45916</v>
      </c>
      <c r="B174" s="14" t="s">
        <v>597</v>
      </c>
      <c r="C174" s="9" t="s">
        <v>270</v>
      </c>
      <c r="D174" s="13">
        <v>931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110</v>
      </c>
      <c r="T174" s="12">
        <v>45950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271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74</v>
      </c>
      <c r="AI174" s="1">
        <v>2</v>
      </c>
      <c r="AJ174" s="3">
        <v>45950</v>
      </c>
      <c r="AK174" s="3">
        <v>0</v>
      </c>
      <c r="AL174" s="3">
        <v>45941</v>
      </c>
      <c r="AM174" s="3">
        <v>45948</v>
      </c>
      <c r="AN174" s="3">
        <v>45949</v>
      </c>
      <c r="AO174" s="3">
        <v>45949</v>
      </c>
      <c r="AP174" s="3">
        <v>45945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272</v>
      </c>
      <c r="BD174" s="56">
        <v>445.71285000000012</v>
      </c>
    </row>
    <row r="175" spans="1:56" ht="27.75" customHeight="1" x14ac:dyDescent="0.45">
      <c r="A175" s="3">
        <v>45916</v>
      </c>
      <c r="B175" s="14" t="s">
        <v>597</v>
      </c>
      <c r="C175" s="9" t="s">
        <v>270</v>
      </c>
      <c r="D175" s="13" t="s">
        <v>588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110</v>
      </c>
      <c r="T175" s="12">
        <v>45950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271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116</v>
      </c>
      <c r="AH175" s="1" t="s">
        <v>74</v>
      </c>
      <c r="AI175" s="1">
        <v>2</v>
      </c>
      <c r="AJ175" s="3">
        <v>45950</v>
      </c>
      <c r="AK175" s="3">
        <v>0</v>
      </c>
      <c r="AL175" s="3">
        <v>45941</v>
      </c>
      <c r="AM175" s="3">
        <v>45948</v>
      </c>
      <c r="AN175" s="3">
        <v>45949</v>
      </c>
      <c r="AO175" s="3">
        <v>45949</v>
      </c>
      <c r="AP175" s="3">
        <v>45945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272</v>
      </c>
      <c r="BD175" s="56">
        <v>222.85642500000006</v>
      </c>
    </row>
    <row r="176" spans="1:56" ht="27.75" customHeight="1" x14ac:dyDescent="0.45">
      <c r="A176" s="3">
        <v>45916</v>
      </c>
      <c r="B176" s="14" t="s">
        <v>597</v>
      </c>
      <c r="C176" s="9" t="s">
        <v>270</v>
      </c>
      <c r="D176" s="13">
        <v>932</v>
      </c>
      <c r="E176" s="9">
        <v>20</v>
      </c>
      <c r="F176" s="9">
        <v>38</v>
      </c>
      <c r="G176" s="9" t="s">
        <v>60</v>
      </c>
      <c r="H176" s="9">
        <v>0</v>
      </c>
      <c r="I176" s="9">
        <v>82</v>
      </c>
      <c r="J176" s="9" t="s">
        <v>78</v>
      </c>
      <c r="K176" s="9">
        <v>0</v>
      </c>
      <c r="L176" s="9" t="s">
        <v>91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110</v>
      </c>
      <c r="T176" s="12">
        <v>45950</v>
      </c>
      <c r="U176" s="11">
        <v>2500</v>
      </c>
      <c r="V176" s="10">
        <v>0</v>
      </c>
      <c r="W176" s="10">
        <v>2500</v>
      </c>
      <c r="X176" s="10">
        <v>0</v>
      </c>
      <c r="Y176" s="10">
        <v>2625</v>
      </c>
      <c r="Z176" s="9" t="s">
        <v>271</v>
      </c>
      <c r="AA176" s="8">
        <v>2759.0749999999998</v>
      </c>
      <c r="AB176" s="8">
        <v>0</v>
      </c>
      <c r="AC176" s="8">
        <v>2759.0749999999998</v>
      </c>
      <c r="AD176" s="8">
        <v>0</v>
      </c>
      <c r="AE176" s="8">
        <v>0</v>
      </c>
      <c r="AF176" s="8">
        <v>0</v>
      </c>
      <c r="AG176" s="1" t="s">
        <v>116</v>
      </c>
      <c r="AH176" s="1" t="s">
        <v>74</v>
      </c>
      <c r="AI176" s="1">
        <v>2</v>
      </c>
      <c r="AJ176" s="3">
        <v>45950</v>
      </c>
      <c r="AK176" s="3">
        <v>0</v>
      </c>
      <c r="AL176" s="3">
        <v>45941</v>
      </c>
      <c r="AM176" s="3">
        <v>45948</v>
      </c>
      <c r="AN176" s="3">
        <v>45949</v>
      </c>
      <c r="AO176" s="3">
        <v>45949</v>
      </c>
      <c r="AP176" s="3">
        <v>45945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272</v>
      </c>
      <c r="BD176" s="56">
        <v>217.3537972222222</v>
      </c>
    </row>
    <row r="177" spans="1:56" ht="27.75" customHeight="1" x14ac:dyDescent="0.45">
      <c r="A177" s="3">
        <v>45916</v>
      </c>
      <c r="B177" s="14" t="s">
        <v>597</v>
      </c>
      <c r="C177" s="9" t="s">
        <v>270</v>
      </c>
      <c r="D177" s="13" t="s">
        <v>581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110</v>
      </c>
      <c r="T177" s="12">
        <v>45951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271</v>
      </c>
      <c r="AA177" s="8">
        <v>5657.85</v>
      </c>
      <c r="AB177" s="8">
        <v>0</v>
      </c>
      <c r="AC177" s="8">
        <v>5657.85</v>
      </c>
      <c r="AD177" s="8">
        <v>0</v>
      </c>
      <c r="AE177" s="8">
        <v>0</v>
      </c>
      <c r="AF177" s="8">
        <v>0</v>
      </c>
      <c r="AG177" s="1" t="s">
        <v>116</v>
      </c>
      <c r="AH177" s="1" t="s">
        <v>74</v>
      </c>
      <c r="AI177" s="1">
        <v>2</v>
      </c>
      <c r="AJ177" s="3">
        <v>45951</v>
      </c>
      <c r="AK177" s="3">
        <v>0</v>
      </c>
      <c r="AL177" s="3">
        <v>45942</v>
      </c>
      <c r="AM177" s="3">
        <v>45949</v>
      </c>
      <c r="AN177" s="3">
        <v>45950</v>
      </c>
      <c r="AO177" s="3">
        <v>45950</v>
      </c>
      <c r="AP177" s="3">
        <v>45946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272</v>
      </c>
      <c r="BD177" s="56">
        <v>445.71285000000012</v>
      </c>
    </row>
    <row r="178" spans="1:56" ht="27.75" customHeight="1" x14ac:dyDescent="0.45">
      <c r="A178" s="3">
        <v>45916</v>
      </c>
      <c r="B178" s="14" t="s">
        <v>597</v>
      </c>
      <c r="C178" s="9" t="s">
        <v>270</v>
      </c>
      <c r="D178" s="13" t="s">
        <v>582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110</v>
      </c>
      <c r="T178" s="12">
        <v>45951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271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74</v>
      </c>
      <c r="AI178" s="1">
        <v>2</v>
      </c>
      <c r="AJ178" s="3">
        <v>45951</v>
      </c>
      <c r="AK178" s="3">
        <v>0</v>
      </c>
      <c r="AL178" s="3">
        <v>45942</v>
      </c>
      <c r="AM178" s="3">
        <v>45949</v>
      </c>
      <c r="AN178" s="3">
        <v>45950</v>
      </c>
      <c r="AO178" s="3">
        <v>45950</v>
      </c>
      <c r="AP178" s="3">
        <v>45946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272</v>
      </c>
      <c r="BD178" s="56">
        <v>445.71285000000012</v>
      </c>
    </row>
    <row r="179" spans="1:56" ht="27.75" customHeight="1" x14ac:dyDescent="0.45">
      <c r="A179" s="3">
        <v>45916</v>
      </c>
      <c r="B179" s="14" t="s">
        <v>597</v>
      </c>
      <c r="C179" s="9" t="s">
        <v>270</v>
      </c>
      <c r="D179" s="13" t="s">
        <v>589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110</v>
      </c>
      <c r="T179" s="12">
        <v>45951</v>
      </c>
      <c r="U179" s="11">
        <v>2500</v>
      </c>
      <c r="V179" s="10">
        <v>0</v>
      </c>
      <c r="W179" s="10">
        <v>2500</v>
      </c>
      <c r="X179" s="10">
        <v>0</v>
      </c>
      <c r="Y179" s="10">
        <v>2625</v>
      </c>
      <c r="Z179" s="9" t="s">
        <v>271</v>
      </c>
      <c r="AA179" s="8">
        <v>2828.9250000000002</v>
      </c>
      <c r="AB179" s="8">
        <v>0</v>
      </c>
      <c r="AC179" s="8">
        <v>2828.9250000000002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74</v>
      </c>
      <c r="AI179" s="1">
        <v>2</v>
      </c>
      <c r="AJ179" s="3">
        <v>45951</v>
      </c>
      <c r="AK179" s="3">
        <v>0</v>
      </c>
      <c r="AL179" s="3">
        <v>45942</v>
      </c>
      <c r="AM179" s="3">
        <v>45949</v>
      </c>
      <c r="AN179" s="3">
        <v>45950</v>
      </c>
      <c r="AO179" s="3">
        <v>45950</v>
      </c>
      <c r="AP179" s="3">
        <v>45946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272</v>
      </c>
      <c r="BD179" s="56">
        <v>222.85642500000006</v>
      </c>
    </row>
    <row r="180" spans="1:56" ht="27.75" customHeight="1" x14ac:dyDescent="0.45">
      <c r="A180" s="3">
        <v>45916</v>
      </c>
      <c r="B180" s="14" t="s">
        <v>597</v>
      </c>
      <c r="C180" s="9" t="s">
        <v>270</v>
      </c>
      <c r="D180" s="13">
        <v>935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110</v>
      </c>
      <c r="T180" s="12">
        <v>45951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271</v>
      </c>
      <c r="AA180" s="8">
        <v>5378.4500000000007</v>
      </c>
      <c r="AB180" s="8">
        <v>0</v>
      </c>
      <c r="AC180" s="8">
        <v>5378.4500000000007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74</v>
      </c>
      <c r="AI180" s="1">
        <v>2</v>
      </c>
      <c r="AJ180" s="3">
        <v>45951</v>
      </c>
      <c r="AK180" s="3">
        <v>0</v>
      </c>
      <c r="AL180" s="3">
        <v>45942</v>
      </c>
      <c r="AM180" s="3">
        <v>45949</v>
      </c>
      <c r="AN180" s="3">
        <v>45950</v>
      </c>
      <c r="AO180" s="3">
        <v>45950</v>
      </c>
      <c r="AP180" s="3">
        <v>45946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272</v>
      </c>
      <c r="BD180" s="56">
        <v>423.7023388888889</v>
      </c>
    </row>
    <row r="181" spans="1:56" ht="27.75" customHeight="1" x14ac:dyDescent="0.45">
      <c r="A181" s="3">
        <v>45916</v>
      </c>
      <c r="B181" s="14" t="s">
        <v>597</v>
      </c>
      <c r="C181" s="9" t="s">
        <v>270</v>
      </c>
      <c r="D181" s="13" t="s">
        <v>587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110</v>
      </c>
      <c r="T181" s="12">
        <v>45951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271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74</v>
      </c>
      <c r="AI181" s="1">
        <v>2</v>
      </c>
      <c r="AJ181" s="3">
        <v>45951</v>
      </c>
      <c r="AK181" s="3">
        <v>0</v>
      </c>
      <c r="AL181" s="3">
        <v>45942</v>
      </c>
      <c r="AM181" s="3">
        <v>45949</v>
      </c>
      <c r="AN181" s="3">
        <v>45950</v>
      </c>
      <c r="AO181" s="3">
        <v>45950</v>
      </c>
      <c r="AP181" s="3">
        <v>45946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272</v>
      </c>
      <c r="BD181" s="56">
        <v>423.7023388888889</v>
      </c>
    </row>
    <row r="182" spans="1:56" ht="27.75" customHeight="1" x14ac:dyDescent="0.45">
      <c r="A182" s="3">
        <v>45916</v>
      </c>
      <c r="B182" s="14" t="s">
        <v>597</v>
      </c>
      <c r="C182" s="9" t="s">
        <v>270</v>
      </c>
      <c r="D182" s="13" t="s">
        <v>585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110</v>
      </c>
      <c r="T182" s="12">
        <v>45951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271</v>
      </c>
      <c r="AA182" s="8">
        <v>10756.900000000001</v>
      </c>
      <c r="AB182" s="8">
        <v>10756.900000000001</v>
      </c>
      <c r="AC182" s="8">
        <v>0</v>
      </c>
      <c r="AD182" s="8">
        <v>0</v>
      </c>
      <c r="AE182" s="8">
        <v>0</v>
      </c>
      <c r="AF182" s="8">
        <v>0</v>
      </c>
      <c r="AG182" s="1" t="s">
        <v>116</v>
      </c>
      <c r="AH182" s="1" t="s">
        <v>74</v>
      </c>
      <c r="AI182" s="1">
        <v>2</v>
      </c>
      <c r="AJ182" s="3">
        <v>45951</v>
      </c>
      <c r="AK182" s="3">
        <v>0</v>
      </c>
      <c r="AL182" s="3">
        <v>45942</v>
      </c>
      <c r="AM182" s="3">
        <v>45949</v>
      </c>
      <c r="AN182" s="3">
        <v>45950</v>
      </c>
      <c r="AO182" s="3">
        <v>45950</v>
      </c>
      <c r="AP182" s="3">
        <v>45946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272</v>
      </c>
      <c r="BD182" s="56">
        <v>0</v>
      </c>
    </row>
    <row r="183" spans="1:56" ht="27.75" customHeight="1" x14ac:dyDescent="0.45">
      <c r="A183" s="3">
        <v>45916</v>
      </c>
      <c r="B183" s="14" t="s">
        <v>597</v>
      </c>
      <c r="C183" s="9" t="s">
        <v>270</v>
      </c>
      <c r="D183" s="13" t="s">
        <v>581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110</v>
      </c>
      <c r="T183" s="12">
        <v>45952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271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116</v>
      </c>
      <c r="AH183" s="1" t="s">
        <v>74</v>
      </c>
      <c r="AI183" s="1">
        <v>2</v>
      </c>
      <c r="AJ183" s="3">
        <v>45952</v>
      </c>
      <c r="AK183" s="3">
        <v>0</v>
      </c>
      <c r="AL183" s="3">
        <v>45943</v>
      </c>
      <c r="AM183" s="3">
        <v>45950</v>
      </c>
      <c r="AN183" s="3">
        <v>45951</v>
      </c>
      <c r="AO183" s="3">
        <v>45951</v>
      </c>
      <c r="AP183" s="3">
        <v>45947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272</v>
      </c>
      <c r="BD183" s="56">
        <v>445.71285000000012</v>
      </c>
    </row>
    <row r="184" spans="1:56" ht="27.75" customHeight="1" x14ac:dyDescent="0.45">
      <c r="A184" s="3">
        <v>45916</v>
      </c>
      <c r="B184" s="14" t="s">
        <v>597</v>
      </c>
      <c r="C184" s="9" t="s">
        <v>270</v>
      </c>
      <c r="D184" s="13">
        <v>21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110</v>
      </c>
      <c r="T184" s="12">
        <v>45952</v>
      </c>
      <c r="U184" s="11">
        <v>2500</v>
      </c>
      <c r="V184" s="10">
        <v>0</v>
      </c>
      <c r="W184" s="10">
        <v>2500</v>
      </c>
      <c r="X184" s="10">
        <v>0</v>
      </c>
      <c r="Y184" s="10">
        <v>2625</v>
      </c>
      <c r="Z184" s="9" t="s">
        <v>271</v>
      </c>
      <c r="AA184" s="8">
        <v>2828.9250000000002</v>
      </c>
      <c r="AB184" s="8">
        <v>0</v>
      </c>
      <c r="AC184" s="8">
        <v>2828.9250000000002</v>
      </c>
      <c r="AD184" s="8">
        <v>0</v>
      </c>
      <c r="AE184" s="8">
        <v>0</v>
      </c>
      <c r="AF184" s="8">
        <v>0</v>
      </c>
      <c r="AG184" s="1" t="s">
        <v>116</v>
      </c>
      <c r="AH184" s="1" t="s">
        <v>74</v>
      </c>
      <c r="AI184" s="1">
        <v>2</v>
      </c>
      <c r="AJ184" s="3">
        <v>45952</v>
      </c>
      <c r="AK184" s="3">
        <v>0</v>
      </c>
      <c r="AL184" s="3">
        <v>45943</v>
      </c>
      <c r="AM184" s="3">
        <v>45950</v>
      </c>
      <c r="AN184" s="3">
        <v>45951</v>
      </c>
      <c r="AO184" s="3">
        <v>45951</v>
      </c>
      <c r="AP184" s="3">
        <v>45947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272</v>
      </c>
      <c r="BD184" s="56">
        <v>222.85642500000006</v>
      </c>
    </row>
    <row r="185" spans="1:56" ht="27.75" customHeight="1" x14ac:dyDescent="0.45">
      <c r="A185" s="3">
        <v>45916</v>
      </c>
      <c r="B185" s="14" t="s">
        <v>597</v>
      </c>
      <c r="C185" s="9" t="s">
        <v>270</v>
      </c>
      <c r="D185" s="13" t="s">
        <v>574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110</v>
      </c>
      <c r="T185" s="12">
        <v>45952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271</v>
      </c>
      <c r="AA185" s="8">
        <v>2828.9250000000002</v>
      </c>
      <c r="AB185" s="8">
        <v>0</v>
      </c>
      <c r="AC185" s="8">
        <v>2828.9250000000002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74</v>
      </c>
      <c r="AI185" s="1">
        <v>2</v>
      </c>
      <c r="AJ185" s="3">
        <v>45952</v>
      </c>
      <c r="AK185" s="3">
        <v>0</v>
      </c>
      <c r="AL185" s="3">
        <v>45943</v>
      </c>
      <c r="AM185" s="3">
        <v>45950</v>
      </c>
      <c r="AN185" s="3">
        <v>45951</v>
      </c>
      <c r="AO185" s="3">
        <v>45951</v>
      </c>
      <c r="AP185" s="3">
        <v>45947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272</v>
      </c>
      <c r="BD185" s="56">
        <v>222.85642500000006</v>
      </c>
    </row>
    <row r="186" spans="1:56" ht="27.75" customHeight="1" x14ac:dyDescent="0.45">
      <c r="A186" s="3">
        <v>45916</v>
      </c>
      <c r="B186" s="14" t="s">
        <v>597</v>
      </c>
      <c r="C186" s="9" t="s">
        <v>270</v>
      </c>
      <c r="D186" s="13" t="s">
        <v>584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110</v>
      </c>
      <c r="T186" s="12">
        <v>45952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271</v>
      </c>
      <c r="AA186" s="8">
        <v>2828.9250000000002</v>
      </c>
      <c r="AB186" s="8">
        <v>0</v>
      </c>
      <c r="AC186" s="8">
        <v>2828.9250000000002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74</v>
      </c>
      <c r="AI186" s="1">
        <v>2</v>
      </c>
      <c r="AJ186" s="3">
        <v>45952</v>
      </c>
      <c r="AK186" s="3">
        <v>0</v>
      </c>
      <c r="AL186" s="3">
        <v>45943</v>
      </c>
      <c r="AM186" s="3">
        <v>45950</v>
      </c>
      <c r="AN186" s="3">
        <v>45951</v>
      </c>
      <c r="AO186" s="3">
        <v>45951</v>
      </c>
      <c r="AP186" s="3">
        <v>45947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272</v>
      </c>
      <c r="BD186" s="56">
        <v>222.85642500000006</v>
      </c>
    </row>
    <row r="187" spans="1:56" ht="27.75" customHeight="1" x14ac:dyDescent="0.45">
      <c r="A187" s="3">
        <v>45916</v>
      </c>
      <c r="B187" s="14" t="s">
        <v>597</v>
      </c>
      <c r="C187" s="9" t="s">
        <v>270</v>
      </c>
      <c r="D187" s="13" t="s">
        <v>590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110</v>
      </c>
      <c r="T187" s="12">
        <v>45954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271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0</v>
      </c>
      <c r="AF187" s="8">
        <v>0</v>
      </c>
      <c r="AG187" s="1" t="s">
        <v>116</v>
      </c>
      <c r="AH187" s="1" t="s">
        <v>74</v>
      </c>
      <c r="AI187" s="1">
        <v>2</v>
      </c>
      <c r="AJ187" s="3">
        <v>45954</v>
      </c>
      <c r="AK187" s="3">
        <v>0</v>
      </c>
      <c r="AL187" s="3">
        <v>45945</v>
      </c>
      <c r="AM187" s="3">
        <v>45952</v>
      </c>
      <c r="AN187" s="3">
        <v>45953</v>
      </c>
      <c r="AO187" s="3">
        <v>45953</v>
      </c>
      <c r="AP187" s="3">
        <v>45949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272</v>
      </c>
      <c r="BD187" s="56">
        <v>434.7075944444444</v>
      </c>
    </row>
    <row r="188" spans="1:56" ht="27.75" customHeight="1" x14ac:dyDescent="0.45">
      <c r="A188" s="3">
        <v>45916</v>
      </c>
      <c r="B188" s="14" t="s">
        <v>597</v>
      </c>
      <c r="C188" s="9" t="s">
        <v>270</v>
      </c>
      <c r="D188" s="13" t="s">
        <v>581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110</v>
      </c>
      <c r="T188" s="12">
        <v>45954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271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116</v>
      </c>
      <c r="AH188" s="1" t="s">
        <v>74</v>
      </c>
      <c r="AI188" s="1">
        <v>2</v>
      </c>
      <c r="AJ188" s="3">
        <v>45954</v>
      </c>
      <c r="AK188" s="3">
        <v>0</v>
      </c>
      <c r="AL188" s="3">
        <v>45945</v>
      </c>
      <c r="AM188" s="3">
        <v>45952</v>
      </c>
      <c r="AN188" s="3">
        <v>45953</v>
      </c>
      <c r="AO188" s="3">
        <v>45953</v>
      </c>
      <c r="AP188" s="3">
        <v>45949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272</v>
      </c>
      <c r="BD188" s="56">
        <v>445.71285000000012</v>
      </c>
    </row>
    <row r="189" spans="1:56" ht="27.75" customHeight="1" x14ac:dyDescent="0.45">
      <c r="A189" s="3">
        <v>45916</v>
      </c>
      <c r="B189" s="14" t="s">
        <v>597</v>
      </c>
      <c r="C189" s="9" t="s">
        <v>270</v>
      </c>
      <c r="D189" s="13" t="s">
        <v>582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110</v>
      </c>
      <c r="T189" s="12">
        <v>45954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271</v>
      </c>
      <c r="AA189" s="8">
        <v>8486.7750000000015</v>
      </c>
      <c r="AB189" s="8">
        <v>0</v>
      </c>
      <c r="AC189" s="8">
        <v>8486.7750000000015</v>
      </c>
      <c r="AD189" s="8">
        <v>0</v>
      </c>
      <c r="AE189" s="8">
        <v>0</v>
      </c>
      <c r="AF189" s="8">
        <v>0</v>
      </c>
      <c r="AG189" s="1" t="s">
        <v>116</v>
      </c>
      <c r="AH189" s="1" t="s">
        <v>74</v>
      </c>
      <c r="AI189" s="1">
        <v>2</v>
      </c>
      <c r="AJ189" s="3">
        <v>45954</v>
      </c>
      <c r="AK189" s="3">
        <v>0</v>
      </c>
      <c r="AL189" s="3">
        <v>45945</v>
      </c>
      <c r="AM189" s="3">
        <v>45952</v>
      </c>
      <c r="AN189" s="3">
        <v>45953</v>
      </c>
      <c r="AO189" s="3">
        <v>45953</v>
      </c>
      <c r="AP189" s="3">
        <v>45949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272</v>
      </c>
      <c r="BD189" s="56">
        <v>668.56927500000018</v>
      </c>
    </row>
    <row r="190" spans="1:56" ht="27.75" customHeight="1" x14ac:dyDescent="0.45">
      <c r="A190" s="3">
        <v>45916</v>
      </c>
      <c r="B190" s="14" t="s">
        <v>597</v>
      </c>
      <c r="C190" s="9" t="s">
        <v>270</v>
      </c>
      <c r="D190" s="13" t="s">
        <v>591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110</v>
      </c>
      <c r="T190" s="12">
        <v>45954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271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116</v>
      </c>
      <c r="AH190" s="1" t="s">
        <v>74</v>
      </c>
      <c r="AI190" s="1">
        <v>2</v>
      </c>
      <c r="AJ190" s="3">
        <v>45954</v>
      </c>
      <c r="AK190" s="3">
        <v>0</v>
      </c>
      <c r="AL190" s="3">
        <v>45945</v>
      </c>
      <c r="AM190" s="3">
        <v>45952</v>
      </c>
      <c r="AN190" s="3">
        <v>45953</v>
      </c>
      <c r="AO190" s="3">
        <v>45953</v>
      </c>
      <c r="AP190" s="3">
        <v>45949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272</v>
      </c>
      <c r="BD190" s="56">
        <v>222.85642500000006</v>
      </c>
    </row>
    <row r="191" spans="1:56" ht="27.75" customHeight="1" x14ac:dyDescent="0.45">
      <c r="A191" s="3">
        <v>45916</v>
      </c>
      <c r="B191" s="14" t="s">
        <v>597</v>
      </c>
      <c r="C191" s="9" t="s">
        <v>270</v>
      </c>
      <c r="D191" s="13">
        <v>935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110</v>
      </c>
      <c r="T191" s="12">
        <v>45954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271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116</v>
      </c>
      <c r="AH191" s="1" t="s">
        <v>74</v>
      </c>
      <c r="AI191" s="1">
        <v>2</v>
      </c>
      <c r="AJ191" s="3">
        <v>45954</v>
      </c>
      <c r="AK191" s="3">
        <v>0</v>
      </c>
      <c r="AL191" s="3">
        <v>45945</v>
      </c>
      <c r="AM191" s="3">
        <v>45952</v>
      </c>
      <c r="AN191" s="3">
        <v>45953</v>
      </c>
      <c r="AO191" s="3">
        <v>45953</v>
      </c>
      <c r="AP191" s="3">
        <v>45949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272</v>
      </c>
      <c r="BD191" s="56">
        <v>423.7023388888889</v>
      </c>
    </row>
    <row r="192" spans="1:56" ht="27.75" customHeight="1" x14ac:dyDescent="0.45">
      <c r="A192" s="3">
        <v>45916</v>
      </c>
      <c r="B192" s="14" t="s">
        <v>597</v>
      </c>
      <c r="C192" s="9" t="s">
        <v>270</v>
      </c>
      <c r="D192" s="13" t="s">
        <v>585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110</v>
      </c>
      <c r="T192" s="12">
        <v>45954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271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116</v>
      </c>
      <c r="AH192" s="1" t="s">
        <v>74</v>
      </c>
      <c r="AI192" s="1">
        <v>2</v>
      </c>
      <c r="AJ192" s="3">
        <v>45954</v>
      </c>
      <c r="AK192" s="3">
        <v>0</v>
      </c>
      <c r="AL192" s="3">
        <v>45945</v>
      </c>
      <c r="AM192" s="3">
        <v>45952</v>
      </c>
      <c r="AN192" s="3">
        <v>45953</v>
      </c>
      <c r="AO192" s="3">
        <v>45953</v>
      </c>
      <c r="AP192" s="3">
        <v>45949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272</v>
      </c>
      <c r="BD192" s="56">
        <v>423.7023388888889</v>
      </c>
    </row>
    <row r="193" spans="1:56" ht="27.75" customHeight="1" x14ac:dyDescent="0.45">
      <c r="A193" s="3">
        <v>45916</v>
      </c>
      <c r="B193" s="14" t="s">
        <v>597</v>
      </c>
      <c r="C193" s="9" t="s">
        <v>270</v>
      </c>
      <c r="D193" s="13" t="s">
        <v>581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110</v>
      </c>
      <c r="T193" s="12">
        <v>45957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271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116</v>
      </c>
      <c r="AH193" s="1" t="s">
        <v>74</v>
      </c>
      <c r="AI193" s="1">
        <v>2</v>
      </c>
      <c r="AJ193" s="3">
        <v>45957</v>
      </c>
      <c r="AK193" s="3">
        <v>0</v>
      </c>
      <c r="AL193" s="3">
        <v>45948</v>
      </c>
      <c r="AM193" s="3">
        <v>45955</v>
      </c>
      <c r="AN193" s="3">
        <v>45956</v>
      </c>
      <c r="AO193" s="3">
        <v>45956</v>
      </c>
      <c r="AP193" s="3">
        <v>45952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272</v>
      </c>
      <c r="BD193" s="56">
        <v>445.71285000000012</v>
      </c>
    </row>
    <row r="194" spans="1:56" ht="27.75" customHeight="1" x14ac:dyDescent="0.45">
      <c r="A194" s="3">
        <v>45916</v>
      </c>
      <c r="B194" s="14" t="s">
        <v>597</v>
      </c>
      <c r="C194" s="9" t="s">
        <v>270</v>
      </c>
      <c r="D194" s="13">
        <v>935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110</v>
      </c>
      <c r="T194" s="12">
        <v>45957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271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45957</v>
      </c>
      <c r="AK194" s="3">
        <v>0</v>
      </c>
      <c r="AL194" s="3">
        <v>45948</v>
      </c>
      <c r="AM194" s="3">
        <v>45955</v>
      </c>
      <c r="AN194" s="3">
        <v>45956</v>
      </c>
      <c r="AO194" s="3">
        <v>45956</v>
      </c>
      <c r="AP194" s="3">
        <v>45952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272</v>
      </c>
      <c r="BD194" s="56">
        <v>423.7023388888889</v>
      </c>
    </row>
    <row r="195" spans="1:56" ht="27.75" customHeight="1" x14ac:dyDescent="0.45">
      <c r="A195" s="3">
        <v>45916</v>
      </c>
      <c r="B195" s="14" t="s">
        <v>597</v>
      </c>
      <c r="C195" s="9" t="s">
        <v>270</v>
      </c>
      <c r="D195" s="13" t="s">
        <v>587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110</v>
      </c>
      <c r="T195" s="12">
        <v>45957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271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45957</v>
      </c>
      <c r="AK195" s="3">
        <v>0</v>
      </c>
      <c r="AL195" s="3">
        <v>45948</v>
      </c>
      <c r="AM195" s="3">
        <v>45955</v>
      </c>
      <c r="AN195" s="3">
        <v>45956</v>
      </c>
      <c r="AO195" s="3">
        <v>45956</v>
      </c>
      <c r="AP195" s="3">
        <v>45952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272</v>
      </c>
      <c r="BD195" s="56">
        <v>423.7023388888889</v>
      </c>
    </row>
    <row r="196" spans="1:56" ht="27.75" customHeight="1" x14ac:dyDescent="0.45">
      <c r="A196" s="3">
        <v>45916</v>
      </c>
      <c r="B196" s="14" t="s">
        <v>597</v>
      </c>
      <c r="C196" s="9" t="s">
        <v>270</v>
      </c>
      <c r="D196" s="13" t="s">
        <v>585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110</v>
      </c>
      <c r="T196" s="12">
        <v>45957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271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116</v>
      </c>
      <c r="AH196" s="1" t="s">
        <v>74</v>
      </c>
      <c r="AI196" s="1">
        <v>2</v>
      </c>
      <c r="AJ196" s="3">
        <v>45957</v>
      </c>
      <c r="AK196" s="3">
        <v>0</v>
      </c>
      <c r="AL196" s="3">
        <v>45948</v>
      </c>
      <c r="AM196" s="3">
        <v>45955</v>
      </c>
      <c r="AN196" s="3">
        <v>45956</v>
      </c>
      <c r="AO196" s="3">
        <v>45956</v>
      </c>
      <c r="AP196" s="3">
        <v>45952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272</v>
      </c>
      <c r="BD196" s="56">
        <v>423.7023388888889</v>
      </c>
    </row>
    <row r="197" spans="1:56" ht="27.75" customHeight="1" x14ac:dyDescent="0.45">
      <c r="A197" s="3">
        <v>45916</v>
      </c>
      <c r="B197" s="14" t="s">
        <v>597</v>
      </c>
      <c r="C197" s="9" t="s">
        <v>270</v>
      </c>
      <c r="D197" s="13" t="s">
        <v>573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110</v>
      </c>
      <c r="T197" s="12">
        <v>45958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271</v>
      </c>
      <c r="AA197" s="8">
        <v>2828.9250000000002</v>
      </c>
      <c r="AB197" s="8">
        <v>2828.9250000000002</v>
      </c>
      <c r="AC197" s="8">
        <v>0</v>
      </c>
      <c r="AD197" s="8">
        <v>0</v>
      </c>
      <c r="AE197" s="8">
        <v>0</v>
      </c>
      <c r="AF197" s="8">
        <v>0</v>
      </c>
      <c r="AG197" s="1" t="s">
        <v>116</v>
      </c>
      <c r="AH197" s="1" t="s">
        <v>74</v>
      </c>
      <c r="AI197" s="1">
        <v>2</v>
      </c>
      <c r="AJ197" s="3">
        <v>45958</v>
      </c>
      <c r="AK197" s="3">
        <v>0</v>
      </c>
      <c r="AL197" s="3">
        <v>45949</v>
      </c>
      <c r="AM197" s="3">
        <v>45956</v>
      </c>
      <c r="AN197" s="3">
        <v>45957</v>
      </c>
      <c r="AO197" s="3">
        <v>45957</v>
      </c>
      <c r="AP197" s="3">
        <v>45953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272</v>
      </c>
      <c r="BD197" s="56">
        <v>0</v>
      </c>
    </row>
    <row r="198" spans="1:56" ht="27.75" customHeight="1" x14ac:dyDescent="0.45">
      <c r="A198" s="3">
        <v>45916</v>
      </c>
      <c r="B198" s="14" t="s">
        <v>597</v>
      </c>
      <c r="C198" s="9" t="s">
        <v>270</v>
      </c>
      <c r="D198" s="13" t="s">
        <v>582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110</v>
      </c>
      <c r="T198" s="12">
        <v>45958</v>
      </c>
      <c r="U198" s="11">
        <v>7500</v>
      </c>
      <c r="V198" s="10">
        <v>0</v>
      </c>
      <c r="W198" s="10">
        <v>7500</v>
      </c>
      <c r="X198" s="10">
        <v>0</v>
      </c>
      <c r="Y198" s="10">
        <v>7875</v>
      </c>
      <c r="Z198" s="9" t="s">
        <v>271</v>
      </c>
      <c r="AA198" s="8">
        <v>8486.7750000000015</v>
      </c>
      <c r="AB198" s="8">
        <v>0</v>
      </c>
      <c r="AC198" s="8">
        <v>8486.7750000000015</v>
      </c>
      <c r="AD198" s="8">
        <v>0</v>
      </c>
      <c r="AE198" s="8">
        <v>0</v>
      </c>
      <c r="AF198" s="8">
        <v>0</v>
      </c>
      <c r="AG198" s="1" t="s">
        <v>116</v>
      </c>
      <c r="AH198" s="1" t="s">
        <v>74</v>
      </c>
      <c r="AI198" s="1">
        <v>2</v>
      </c>
      <c r="AJ198" s="3">
        <v>45958</v>
      </c>
      <c r="AK198" s="3">
        <v>0</v>
      </c>
      <c r="AL198" s="3">
        <v>45949</v>
      </c>
      <c r="AM198" s="3">
        <v>45956</v>
      </c>
      <c r="AN198" s="3">
        <v>45957</v>
      </c>
      <c r="AO198" s="3">
        <v>45957</v>
      </c>
      <c r="AP198" s="3">
        <v>45953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272</v>
      </c>
      <c r="BD198" s="56">
        <v>668.56927500000018</v>
      </c>
    </row>
    <row r="199" spans="1:56" ht="27.75" customHeight="1" x14ac:dyDescent="0.45">
      <c r="A199" s="3">
        <v>45916</v>
      </c>
      <c r="B199" s="14" t="s">
        <v>597</v>
      </c>
      <c r="C199" s="9" t="s">
        <v>270</v>
      </c>
      <c r="D199" s="13">
        <v>21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110</v>
      </c>
      <c r="T199" s="12">
        <v>45958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271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116</v>
      </c>
      <c r="AH199" s="1" t="s">
        <v>74</v>
      </c>
      <c r="AI199" s="1">
        <v>2</v>
      </c>
      <c r="AJ199" s="3">
        <v>45958</v>
      </c>
      <c r="AK199" s="3">
        <v>0</v>
      </c>
      <c r="AL199" s="3">
        <v>45949</v>
      </c>
      <c r="AM199" s="3">
        <v>45956</v>
      </c>
      <c r="AN199" s="3">
        <v>45957</v>
      </c>
      <c r="AO199" s="3">
        <v>45957</v>
      </c>
      <c r="AP199" s="3">
        <v>45953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272</v>
      </c>
      <c r="BD199" s="56">
        <v>222.85642500000006</v>
      </c>
    </row>
    <row r="200" spans="1:56" ht="27.75" customHeight="1" x14ac:dyDescent="0.45">
      <c r="A200" s="3">
        <v>45916</v>
      </c>
      <c r="B200" s="14" t="s">
        <v>597</v>
      </c>
      <c r="C200" s="9" t="s">
        <v>270</v>
      </c>
      <c r="D200" s="13">
        <v>932</v>
      </c>
      <c r="E200" s="9">
        <v>20</v>
      </c>
      <c r="F200" s="9">
        <v>38</v>
      </c>
      <c r="G200" s="9" t="s">
        <v>60</v>
      </c>
      <c r="H200" s="9">
        <v>0</v>
      </c>
      <c r="I200" s="9">
        <v>82</v>
      </c>
      <c r="J200" s="9" t="s">
        <v>78</v>
      </c>
      <c r="K200" s="9">
        <v>0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110</v>
      </c>
      <c r="T200" s="12">
        <v>45958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271</v>
      </c>
      <c r="AA200" s="8">
        <v>5518.15</v>
      </c>
      <c r="AB200" s="8">
        <v>0</v>
      </c>
      <c r="AC200" s="8">
        <v>5518.15</v>
      </c>
      <c r="AD200" s="8">
        <v>0</v>
      </c>
      <c r="AE200" s="8">
        <v>0</v>
      </c>
      <c r="AF200" s="8">
        <v>0</v>
      </c>
      <c r="AG200" s="1" t="s">
        <v>116</v>
      </c>
      <c r="AH200" s="1" t="s">
        <v>74</v>
      </c>
      <c r="AI200" s="1">
        <v>2</v>
      </c>
      <c r="AJ200" s="3">
        <v>45958</v>
      </c>
      <c r="AK200" s="3">
        <v>0</v>
      </c>
      <c r="AL200" s="3">
        <v>45949</v>
      </c>
      <c r="AM200" s="3">
        <v>45956</v>
      </c>
      <c r="AN200" s="3">
        <v>45957</v>
      </c>
      <c r="AO200" s="3">
        <v>45957</v>
      </c>
      <c r="AP200" s="3">
        <v>45953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272</v>
      </c>
      <c r="BD200" s="56">
        <v>434.7075944444444</v>
      </c>
    </row>
    <row r="201" spans="1:56" ht="27.75" customHeight="1" x14ac:dyDescent="0.45">
      <c r="A201" s="3">
        <v>45916</v>
      </c>
      <c r="B201" s="14" t="s">
        <v>597</v>
      </c>
      <c r="C201" s="9" t="s">
        <v>270</v>
      </c>
      <c r="D201" s="13">
        <v>959</v>
      </c>
      <c r="E201" s="9">
        <v>20</v>
      </c>
      <c r="F201" s="9">
        <v>38</v>
      </c>
      <c r="G201" s="9" t="s">
        <v>60</v>
      </c>
      <c r="H201" s="9">
        <v>0</v>
      </c>
      <c r="I201" s="9">
        <v>82</v>
      </c>
      <c r="J201" s="9" t="s">
        <v>78</v>
      </c>
      <c r="K201" s="9">
        <v>0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110</v>
      </c>
      <c r="T201" s="12">
        <v>45958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271</v>
      </c>
      <c r="AA201" s="8">
        <v>5518.15</v>
      </c>
      <c r="AB201" s="8">
        <v>0</v>
      </c>
      <c r="AC201" s="8">
        <v>5518.15</v>
      </c>
      <c r="AD201" s="8">
        <v>0</v>
      </c>
      <c r="AE201" s="8">
        <v>0</v>
      </c>
      <c r="AF201" s="8">
        <v>0</v>
      </c>
      <c r="AG201" s="1" t="s">
        <v>116</v>
      </c>
      <c r="AH201" s="1" t="s">
        <v>74</v>
      </c>
      <c r="AI201" s="1">
        <v>2</v>
      </c>
      <c r="AJ201" s="3">
        <v>45958</v>
      </c>
      <c r="AK201" s="3">
        <v>0</v>
      </c>
      <c r="AL201" s="3">
        <v>45949</v>
      </c>
      <c r="AM201" s="3">
        <v>45956</v>
      </c>
      <c r="AN201" s="3">
        <v>45957</v>
      </c>
      <c r="AO201" s="3">
        <v>45957</v>
      </c>
      <c r="AP201" s="3">
        <v>45953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272</v>
      </c>
      <c r="BD201" s="56">
        <v>434.7075944444444</v>
      </c>
    </row>
    <row r="202" spans="1:56" ht="27.75" customHeight="1" x14ac:dyDescent="0.45">
      <c r="A202" s="3">
        <v>45916</v>
      </c>
      <c r="B202" s="14" t="s">
        <v>597</v>
      </c>
      <c r="C202" s="9" t="s">
        <v>270</v>
      </c>
      <c r="D202" s="13" t="s">
        <v>592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110</v>
      </c>
      <c r="T202" s="12">
        <v>45959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271</v>
      </c>
      <c r="AA202" s="8">
        <v>5657.85</v>
      </c>
      <c r="AB202" s="8">
        <v>0</v>
      </c>
      <c r="AC202" s="8">
        <v>5657.85</v>
      </c>
      <c r="AD202" s="8">
        <v>0</v>
      </c>
      <c r="AE202" s="8">
        <v>0</v>
      </c>
      <c r="AF202" s="8">
        <v>0</v>
      </c>
      <c r="AG202" s="1" t="s">
        <v>116</v>
      </c>
      <c r="AH202" s="1" t="s">
        <v>74</v>
      </c>
      <c r="AI202" s="1">
        <v>2</v>
      </c>
      <c r="AJ202" s="3">
        <v>45959</v>
      </c>
      <c r="AK202" s="3">
        <v>0</v>
      </c>
      <c r="AL202" s="3">
        <v>45950</v>
      </c>
      <c r="AM202" s="3">
        <v>45957</v>
      </c>
      <c r="AN202" s="3">
        <v>45958</v>
      </c>
      <c r="AO202" s="3">
        <v>45958</v>
      </c>
      <c r="AP202" s="3">
        <v>45954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272</v>
      </c>
      <c r="BD202" s="56">
        <v>445.71285000000012</v>
      </c>
    </row>
    <row r="203" spans="1:56" ht="27.75" customHeight="1" x14ac:dyDescent="0.45">
      <c r="A203" s="3">
        <v>45916</v>
      </c>
      <c r="B203" s="14" t="s">
        <v>597</v>
      </c>
      <c r="C203" s="9" t="s">
        <v>270</v>
      </c>
      <c r="D203" s="13" t="s">
        <v>581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110</v>
      </c>
      <c r="T203" s="12">
        <v>45959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271</v>
      </c>
      <c r="AA203" s="8">
        <v>5657.85</v>
      </c>
      <c r="AB203" s="8">
        <v>0</v>
      </c>
      <c r="AC203" s="8">
        <v>5657.85</v>
      </c>
      <c r="AD203" s="8">
        <v>0</v>
      </c>
      <c r="AE203" s="8">
        <v>0</v>
      </c>
      <c r="AF203" s="8">
        <v>0</v>
      </c>
      <c r="AG203" s="1" t="s">
        <v>116</v>
      </c>
      <c r="AH203" s="1" t="s">
        <v>74</v>
      </c>
      <c r="AI203" s="1">
        <v>2</v>
      </c>
      <c r="AJ203" s="3">
        <v>45959</v>
      </c>
      <c r="AK203" s="3">
        <v>0</v>
      </c>
      <c r="AL203" s="3">
        <v>45950</v>
      </c>
      <c r="AM203" s="3">
        <v>45957</v>
      </c>
      <c r="AN203" s="3">
        <v>45958</v>
      </c>
      <c r="AO203" s="3">
        <v>45958</v>
      </c>
      <c r="AP203" s="3">
        <v>45954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272</v>
      </c>
      <c r="BD203" s="56">
        <v>445.71285000000012</v>
      </c>
    </row>
    <row r="204" spans="1:56" ht="27.75" customHeight="1" x14ac:dyDescent="0.45">
      <c r="A204" s="3">
        <v>45916</v>
      </c>
      <c r="B204" s="14" t="s">
        <v>597</v>
      </c>
      <c r="C204" s="9" t="s">
        <v>270</v>
      </c>
      <c r="D204" s="13">
        <v>931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110</v>
      </c>
      <c r="T204" s="12">
        <v>45959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271</v>
      </c>
      <c r="AA204" s="8">
        <v>5657.85</v>
      </c>
      <c r="AB204" s="8">
        <v>0</v>
      </c>
      <c r="AC204" s="8">
        <v>5657.85</v>
      </c>
      <c r="AD204" s="8">
        <v>0</v>
      </c>
      <c r="AE204" s="8">
        <v>0</v>
      </c>
      <c r="AF204" s="8">
        <v>0</v>
      </c>
      <c r="AG204" s="1" t="s">
        <v>116</v>
      </c>
      <c r="AH204" s="1" t="s">
        <v>74</v>
      </c>
      <c r="AI204" s="1">
        <v>2</v>
      </c>
      <c r="AJ204" s="3">
        <v>45959</v>
      </c>
      <c r="AK204" s="3">
        <v>0</v>
      </c>
      <c r="AL204" s="3">
        <v>45950</v>
      </c>
      <c r="AM204" s="3">
        <v>45957</v>
      </c>
      <c r="AN204" s="3">
        <v>45958</v>
      </c>
      <c r="AO204" s="3">
        <v>45958</v>
      </c>
      <c r="AP204" s="3">
        <v>45954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272</v>
      </c>
      <c r="BD204" s="56">
        <v>445.71285000000012</v>
      </c>
    </row>
    <row r="205" spans="1:56" ht="27.75" customHeight="1" x14ac:dyDescent="0.45">
      <c r="A205" s="3">
        <v>45916</v>
      </c>
      <c r="B205" s="14" t="s">
        <v>597</v>
      </c>
      <c r="C205" s="9" t="s">
        <v>270</v>
      </c>
      <c r="D205" s="13" t="s">
        <v>574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110</v>
      </c>
      <c r="T205" s="12">
        <v>45959</v>
      </c>
      <c r="U205" s="11">
        <v>2500</v>
      </c>
      <c r="V205" s="10">
        <v>0</v>
      </c>
      <c r="W205" s="10">
        <v>2500</v>
      </c>
      <c r="X205" s="10">
        <v>0</v>
      </c>
      <c r="Y205" s="10">
        <v>2625</v>
      </c>
      <c r="Z205" s="9" t="s">
        <v>271</v>
      </c>
      <c r="AA205" s="8">
        <v>2828.9250000000002</v>
      </c>
      <c r="AB205" s="8">
        <v>0</v>
      </c>
      <c r="AC205" s="8">
        <v>2828.9250000000002</v>
      </c>
      <c r="AD205" s="8">
        <v>0</v>
      </c>
      <c r="AE205" s="8">
        <v>0</v>
      </c>
      <c r="AF205" s="8">
        <v>0</v>
      </c>
      <c r="AG205" s="1" t="s">
        <v>116</v>
      </c>
      <c r="AH205" s="1" t="s">
        <v>74</v>
      </c>
      <c r="AI205" s="1">
        <v>2</v>
      </c>
      <c r="AJ205" s="3">
        <v>45959</v>
      </c>
      <c r="AK205" s="3">
        <v>0</v>
      </c>
      <c r="AL205" s="3">
        <v>45950</v>
      </c>
      <c r="AM205" s="3">
        <v>45957</v>
      </c>
      <c r="AN205" s="3">
        <v>45958</v>
      </c>
      <c r="AO205" s="3">
        <v>45958</v>
      </c>
      <c r="AP205" s="3">
        <v>45954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272</v>
      </c>
      <c r="BD205" s="56">
        <v>222.85642500000006</v>
      </c>
    </row>
    <row r="206" spans="1:56" ht="27.75" customHeight="1" x14ac:dyDescent="0.45">
      <c r="A206" s="3">
        <v>45916</v>
      </c>
      <c r="B206" s="14" t="s">
        <v>597</v>
      </c>
      <c r="C206" s="9" t="s">
        <v>270</v>
      </c>
      <c r="D206" s="13" t="s">
        <v>591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110</v>
      </c>
      <c r="T206" s="12">
        <v>45959</v>
      </c>
      <c r="U206" s="11">
        <v>2500</v>
      </c>
      <c r="V206" s="10">
        <v>0</v>
      </c>
      <c r="W206" s="10">
        <v>2500</v>
      </c>
      <c r="X206" s="10">
        <v>0</v>
      </c>
      <c r="Y206" s="10">
        <v>2625</v>
      </c>
      <c r="Z206" s="9" t="s">
        <v>271</v>
      </c>
      <c r="AA206" s="8">
        <v>2828.9250000000002</v>
      </c>
      <c r="AB206" s="8">
        <v>0</v>
      </c>
      <c r="AC206" s="8">
        <v>2828.9250000000002</v>
      </c>
      <c r="AD206" s="8">
        <v>0</v>
      </c>
      <c r="AE206" s="8">
        <v>0</v>
      </c>
      <c r="AF206" s="8">
        <v>0</v>
      </c>
      <c r="AG206" s="1" t="s">
        <v>116</v>
      </c>
      <c r="AH206" s="1" t="s">
        <v>74</v>
      </c>
      <c r="AI206" s="1">
        <v>2</v>
      </c>
      <c r="AJ206" s="3">
        <v>45959</v>
      </c>
      <c r="AK206" s="3">
        <v>0</v>
      </c>
      <c r="AL206" s="3">
        <v>45950</v>
      </c>
      <c r="AM206" s="3">
        <v>45957</v>
      </c>
      <c r="AN206" s="3">
        <v>45958</v>
      </c>
      <c r="AO206" s="3">
        <v>45958</v>
      </c>
      <c r="AP206" s="3">
        <v>45954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272</v>
      </c>
      <c r="BD206" s="56">
        <v>222.85642500000006</v>
      </c>
    </row>
    <row r="207" spans="1:56" ht="27.75" customHeight="1" x14ac:dyDescent="0.45">
      <c r="A207" s="3">
        <v>45916</v>
      </c>
      <c r="B207" s="14" t="s">
        <v>597</v>
      </c>
      <c r="C207" s="9" t="s">
        <v>270</v>
      </c>
      <c r="D207" s="13" t="s">
        <v>589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110</v>
      </c>
      <c r="T207" s="12">
        <v>45959</v>
      </c>
      <c r="U207" s="11">
        <v>2500</v>
      </c>
      <c r="V207" s="10">
        <v>0</v>
      </c>
      <c r="W207" s="10">
        <v>2500</v>
      </c>
      <c r="X207" s="10">
        <v>0</v>
      </c>
      <c r="Y207" s="10">
        <v>2625</v>
      </c>
      <c r="Z207" s="9" t="s">
        <v>271</v>
      </c>
      <c r="AA207" s="8">
        <v>2828.9250000000002</v>
      </c>
      <c r="AB207" s="8">
        <v>0</v>
      </c>
      <c r="AC207" s="8">
        <v>2828.9250000000002</v>
      </c>
      <c r="AD207" s="8">
        <v>0</v>
      </c>
      <c r="AE207" s="8">
        <v>0</v>
      </c>
      <c r="AF207" s="8">
        <v>0</v>
      </c>
      <c r="AG207" s="1" t="s">
        <v>116</v>
      </c>
      <c r="AH207" s="1" t="s">
        <v>74</v>
      </c>
      <c r="AI207" s="1">
        <v>2</v>
      </c>
      <c r="AJ207" s="3">
        <v>45959</v>
      </c>
      <c r="AK207" s="3">
        <v>0</v>
      </c>
      <c r="AL207" s="3">
        <v>45950</v>
      </c>
      <c r="AM207" s="3">
        <v>45957</v>
      </c>
      <c r="AN207" s="3">
        <v>45958</v>
      </c>
      <c r="AO207" s="3">
        <v>45958</v>
      </c>
      <c r="AP207" s="3">
        <v>45954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272</v>
      </c>
      <c r="BD207" s="56">
        <v>222.85642500000006</v>
      </c>
    </row>
    <row r="208" spans="1:56" ht="27.75" customHeight="1" x14ac:dyDescent="0.45">
      <c r="A208" s="3">
        <v>45916</v>
      </c>
      <c r="B208" s="14" t="s">
        <v>597</v>
      </c>
      <c r="C208" s="9" t="s">
        <v>270</v>
      </c>
      <c r="D208" s="13" t="s">
        <v>584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91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110</v>
      </c>
      <c r="T208" s="12">
        <v>45959</v>
      </c>
      <c r="U208" s="11">
        <v>2500</v>
      </c>
      <c r="V208" s="10">
        <v>0</v>
      </c>
      <c r="W208" s="10">
        <v>2500</v>
      </c>
      <c r="X208" s="10">
        <v>0</v>
      </c>
      <c r="Y208" s="10">
        <v>2625</v>
      </c>
      <c r="Z208" s="9" t="s">
        <v>271</v>
      </c>
      <c r="AA208" s="8">
        <v>2828.9250000000002</v>
      </c>
      <c r="AB208" s="8">
        <v>0</v>
      </c>
      <c r="AC208" s="8">
        <v>2828.9250000000002</v>
      </c>
      <c r="AD208" s="8">
        <v>0</v>
      </c>
      <c r="AE208" s="8">
        <v>0</v>
      </c>
      <c r="AF208" s="8">
        <v>0</v>
      </c>
      <c r="AG208" s="1" t="s">
        <v>116</v>
      </c>
      <c r="AH208" s="1" t="s">
        <v>74</v>
      </c>
      <c r="AI208" s="1">
        <v>2</v>
      </c>
      <c r="AJ208" s="3">
        <v>45959</v>
      </c>
      <c r="AK208" s="3">
        <v>0</v>
      </c>
      <c r="AL208" s="3">
        <v>45950</v>
      </c>
      <c r="AM208" s="3">
        <v>45957</v>
      </c>
      <c r="AN208" s="3">
        <v>45958</v>
      </c>
      <c r="AO208" s="3">
        <v>45958</v>
      </c>
      <c r="AP208" s="3">
        <v>45954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272</v>
      </c>
      <c r="BD208" s="56">
        <v>222.85642500000006</v>
      </c>
    </row>
    <row r="209" spans="1:56" ht="27.75" customHeight="1" x14ac:dyDescent="0.45">
      <c r="A209" s="3">
        <v>45916</v>
      </c>
      <c r="B209" s="14" t="s">
        <v>597</v>
      </c>
      <c r="C209" s="9" t="s">
        <v>270</v>
      </c>
      <c r="D209" s="13" t="s">
        <v>585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78</v>
      </c>
      <c r="K209" s="9">
        <v>0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110</v>
      </c>
      <c r="T209" s="12">
        <v>45959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271</v>
      </c>
      <c r="AA209" s="8">
        <v>10756.900000000001</v>
      </c>
      <c r="AB209" s="8">
        <v>0</v>
      </c>
      <c r="AC209" s="8">
        <v>10756.900000000001</v>
      </c>
      <c r="AD209" s="8">
        <v>0</v>
      </c>
      <c r="AE209" s="8">
        <v>0</v>
      </c>
      <c r="AF209" s="8">
        <v>0</v>
      </c>
      <c r="AG209" s="1" t="s">
        <v>116</v>
      </c>
      <c r="AH209" s="1" t="s">
        <v>74</v>
      </c>
      <c r="AI209" s="1">
        <v>2</v>
      </c>
      <c r="AJ209" s="3">
        <v>45959</v>
      </c>
      <c r="AK209" s="3">
        <v>0</v>
      </c>
      <c r="AL209" s="3">
        <v>45950</v>
      </c>
      <c r="AM209" s="3">
        <v>45957</v>
      </c>
      <c r="AN209" s="3">
        <v>45958</v>
      </c>
      <c r="AO209" s="3">
        <v>45958</v>
      </c>
      <c r="AP209" s="3">
        <v>45954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272</v>
      </c>
      <c r="BD209" s="56">
        <v>847.40467777777781</v>
      </c>
    </row>
    <row r="210" spans="1:56" ht="27.75" customHeight="1" x14ac:dyDescent="0.45">
      <c r="A210" s="3">
        <v>45916</v>
      </c>
      <c r="B210" s="14" t="s">
        <v>597</v>
      </c>
      <c r="C210" s="9" t="s">
        <v>270</v>
      </c>
      <c r="D210" s="13">
        <v>935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110</v>
      </c>
      <c r="T210" s="12">
        <v>45960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271</v>
      </c>
      <c r="AA210" s="8">
        <v>10756.900000000001</v>
      </c>
      <c r="AB210" s="8">
        <v>0</v>
      </c>
      <c r="AC210" s="8">
        <v>10756.900000000001</v>
      </c>
      <c r="AD210" s="8">
        <v>0</v>
      </c>
      <c r="AE210" s="8">
        <v>0</v>
      </c>
      <c r="AF210" s="8">
        <v>0</v>
      </c>
      <c r="AG210" s="1" t="s">
        <v>116</v>
      </c>
      <c r="AH210" s="1" t="s">
        <v>74</v>
      </c>
      <c r="AI210" s="1">
        <v>2</v>
      </c>
      <c r="AJ210" s="3">
        <v>45960</v>
      </c>
      <c r="AK210" s="3">
        <v>0</v>
      </c>
      <c r="AL210" s="3">
        <v>45951</v>
      </c>
      <c r="AM210" s="3">
        <v>45958</v>
      </c>
      <c r="AN210" s="3">
        <v>45959</v>
      </c>
      <c r="AO210" s="3">
        <v>45959</v>
      </c>
      <c r="AP210" s="3">
        <v>45955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272</v>
      </c>
      <c r="BD210" s="56">
        <v>847.40467777777781</v>
      </c>
    </row>
    <row r="211" spans="1:56" ht="27.75" customHeight="1" x14ac:dyDescent="0.45">
      <c r="A211" s="3">
        <v>45916</v>
      </c>
      <c r="B211" s="14" t="s">
        <v>597</v>
      </c>
      <c r="C211" s="9" t="s">
        <v>270</v>
      </c>
      <c r="D211" s="13" t="s">
        <v>587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78</v>
      </c>
      <c r="K211" s="9">
        <v>0</v>
      </c>
      <c r="L211" s="9" t="s">
        <v>91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110</v>
      </c>
      <c r="T211" s="12">
        <v>45960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271</v>
      </c>
      <c r="AA211" s="8">
        <v>5378.4500000000007</v>
      </c>
      <c r="AB211" s="8">
        <v>0</v>
      </c>
      <c r="AC211" s="8">
        <v>5378.4500000000007</v>
      </c>
      <c r="AD211" s="8">
        <v>0</v>
      </c>
      <c r="AE211" s="8">
        <v>0</v>
      </c>
      <c r="AF211" s="8">
        <v>0</v>
      </c>
      <c r="AG211" s="1" t="s">
        <v>116</v>
      </c>
      <c r="AH211" s="1" t="s">
        <v>74</v>
      </c>
      <c r="AI211" s="1">
        <v>2</v>
      </c>
      <c r="AJ211" s="3">
        <v>45960</v>
      </c>
      <c r="AK211" s="3">
        <v>0</v>
      </c>
      <c r="AL211" s="3">
        <v>45951</v>
      </c>
      <c r="AM211" s="3">
        <v>45958</v>
      </c>
      <c r="AN211" s="3">
        <v>45959</v>
      </c>
      <c r="AO211" s="3">
        <v>45959</v>
      </c>
      <c r="AP211" s="3">
        <v>45955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272</v>
      </c>
      <c r="BD211" s="56">
        <v>423.7023388888889</v>
      </c>
    </row>
    <row r="212" spans="1:56" ht="27.75" customHeight="1" x14ac:dyDescent="0.45">
      <c r="A212" s="3">
        <v>45916</v>
      </c>
      <c r="B212" s="14" t="s">
        <v>597</v>
      </c>
      <c r="C212" s="9" t="s">
        <v>270</v>
      </c>
      <c r="D212" s="13" t="s">
        <v>586</v>
      </c>
      <c r="E212" s="9">
        <v>20</v>
      </c>
      <c r="F212" s="9">
        <v>38</v>
      </c>
      <c r="G212" s="9" t="s">
        <v>60</v>
      </c>
      <c r="H212" s="9">
        <v>0</v>
      </c>
      <c r="I212" s="9">
        <v>82</v>
      </c>
      <c r="J212" s="9" t="s">
        <v>78</v>
      </c>
      <c r="K212" s="9">
        <v>0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110</v>
      </c>
      <c r="T212" s="12">
        <v>45961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271</v>
      </c>
      <c r="AA212" s="8">
        <v>5518.15</v>
      </c>
      <c r="AB212" s="8">
        <v>0</v>
      </c>
      <c r="AC212" s="8">
        <v>5518.15</v>
      </c>
      <c r="AD212" s="8">
        <v>0</v>
      </c>
      <c r="AE212" s="8">
        <v>0</v>
      </c>
      <c r="AF212" s="8">
        <v>0</v>
      </c>
      <c r="AG212" s="1" t="s">
        <v>116</v>
      </c>
      <c r="AH212" s="1" t="s">
        <v>74</v>
      </c>
      <c r="AI212" s="1">
        <v>2</v>
      </c>
      <c r="AJ212" s="3">
        <v>45961</v>
      </c>
      <c r="AK212" s="3">
        <v>0</v>
      </c>
      <c r="AL212" s="3">
        <v>45952</v>
      </c>
      <c r="AM212" s="3">
        <v>45959</v>
      </c>
      <c r="AN212" s="3">
        <v>45960</v>
      </c>
      <c r="AO212" s="3">
        <v>45960</v>
      </c>
      <c r="AP212" s="3">
        <v>45956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272</v>
      </c>
      <c r="BD212" s="56">
        <v>434.7075944444444</v>
      </c>
    </row>
    <row r="213" spans="1:56" ht="27.75" customHeight="1" x14ac:dyDescent="0.45">
      <c r="A213" s="3">
        <v>45916</v>
      </c>
      <c r="B213" s="14" t="s">
        <v>597</v>
      </c>
      <c r="C213" s="9" t="s">
        <v>270</v>
      </c>
      <c r="D213" s="13" t="s">
        <v>581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110</v>
      </c>
      <c r="T213" s="12">
        <v>45961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271</v>
      </c>
      <c r="AA213" s="8">
        <v>5657.85</v>
      </c>
      <c r="AB213" s="8">
        <v>0</v>
      </c>
      <c r="AC213" s="8">
        <v>5657.85</v>
      </c>
      <c r="AD213" s="8">
        <v>0</v>
      </c>
      <c r="AE213" s="8">
        <v>0</v>
      </c>
      <c r="AF213" s="8">
        <v>0</v>
      </c>
      <c r="AG213" s="1" t="s">
        <v>116</v>
      </c>
      <c r="AH213" s="1" t="s">
        <v>74</v>
      </c>
      <c r="AI213" s="1">
        <v>2</v>
      </c>
      <c r="AJ213" s="3">
        <v>45961</v>
      </c>
      <c r="AK213" s="3">
        <v>0</v>
      </c>
      <c r="AL213" s="3">
        <v>45952</v>
      </c>
      <c r="AM213" s="3">
        <v>45959</v>
      </c>
      <c r="AN213" s="3">
        <v>45960</v>
      </c>
      <c r="AO213" s="3">
        <v>45960</v>
      </c>
      <c r="AP213" s="3">
        <v>45956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272</v>
      </c>
      <c r="BD213" s="56">
        <v>445.71285000000012</v>
      </c>
    </row>
    <row r="214" spans="1:56" ht="27.75" customHeight="1" x14ac:dyDescent="0.45">
      <c r="A214" s="3">
        <v>45916</v>
      </c>
      <c r="B214" s="14" t="s">
        <v>597</v>
      </c>
      <c r="C214" s="9" t="s">
        <v>270</v>
      </c>
      <c r="D214" s="13" t="s">
        <v>582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110</v>
      </c>
      <c r="T214" s="12">
        <v>45961</v>
      </c>
      <c r="U214" s="11">
        <v>7500</v>
      </c>
      <c r="V214" s="10">
        <v>0</v>
      </c>
      <c r="W214" s="10">
        <v>7500</v>
      </c>
      <c r="X214" s="10">
        <v>0</v>
      </c>
      <c r="Y214" s="10">
        <v>7875</v>
      </c>
      <c r="Z214" s="9" t="s">
        <v>271</v>
      </c>
      <c r="AA214" s="8">
        <v>8486.7750000000015</v>
      </c>
      <c r="AB214" s="8">
        <v>0</v>
      </c>
      <c r="AC214" s="8">
        <v>8486.7750000000015</v>
      </c>
      <c r="AD214" s="8">
        <v>0</v>
      </c>
      <c r="AE214" s="8">
        <v>0</v>
      </c>
      <c r="AF214" s="8">
        <v>0</v>
      </c>
      <c r="AG214" s="1" t="s">
        <v>116</v>
      </c>
      <c r="AH214" s="1" t="s">
        <v>74</v>
      </c>
      <c r="AI214" s="1">
        <v>2</v>
      </c>
      <c r="AJ214" s="3">
        <v>45961</v>
      </c>
      <c r="AK214" s="3">
        <v>0</v>
      </c>
      <c r="AL214" s="3">
        <v>45952</v>
      </c>
      <c r="AM214" s="3">
        <v>45959</v>
      </c>
      <c r="AN214" s="3">
        <v>45960</v>
      </c>
      <c r="AO214" s="3">
        <v>45960</v>
      </c>
      <c r="AP214" s="3">
        <v>45956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272</v>
      </c>
      <c r="BD214" s="56">
        <v>668.56927500000018</v>
      </c>
    </row>
    <row r="215" spans="1:56" ht="27.75" customHeight="1" x14ac:dyDescent="0.45">
      <c r="A215" s="3">
        <v>45916</v>
      </c>
      <c r="B215" s="14" t="s">
        <v>597</v>
      </c>
      <c r="C215" s="9" t="s">
        <v>270</v>
      </c>
      <c r="D215" s="13" t="s">
        <v>588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110</v>
      </c>
      <c r="T215" s="12">
        <v>45961</v>
      </c>
      <c r="U215" s="11">
        <v>2500</v>
      </c>
      <c r="V215" s="10">
        <v>0</v>
      </c>
      <c r="W215" s="10">
        <v>2500</v>
      </c>
      <c r="X215" s="10">
        <v>0</v>
      </c>
      <c r="Y215" s="10">
        <v>2625</v>
      </c>
      <c r="Z215" s="9" t="s">
        <v>271</v>
      </c>
      <c r="AA215" s="8">
        <v>2828.9250000000002</v>
      </c>
      <c r="AB215" s="8">
        <v>0</v>
      </c>
      <c r="AC215" s="8">
        <v>2828.9250000000002</v>
      </c>
      <c r="AD215" s="8">
        <v>0</v>
      </c>
      <c r="AE215" s="8">
        <v>0</v>
      </c>
      <c r="AF215" s="8">
        <v>0</v>
      </c>
      <c r="AG215" s="1" t="s">
        <v>61</v>
      </c>
      <c r="AH215" s="1" t="s">
        <v>74</v>
      </c>
      <c r="AI215" s="1">
        <v>2</v>
      </c>
      <c r="AJ215" s="3">
        <v>45961</v>
      </c>
      <c r="AK215" s="3">
        <v>0</v>
      </c>
      <c r="AL215" s="3">
        <v>45952</v>
      </c>
      <c r="AM215" s="3">
        <v>45959</v>
      </c>
      <c r="AN215" s="3">
        <v>45960</v>
      </c>
      <c r="AO215" s="3">
        <v>45960</v>
      </c>
      <c r="AP215" s="3">
        <v>45956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272</v>
      </c>
      <c r="BD215" s="56">
        <v>222.85642500000006</v>
      </c>
    </row>
    <row r="216" spans="1:56" ht="27.75" customHeight="1" x14ac:dyDescent="0.45">
      <c r="A216" s="3">
        <v>45916</v>
      </c>
      <c r="B216" s="14" t="s">
        <v>597</v>
      </c>
      <c r="C216" s="9" t="s">
        <v>270</v>
      </c>
      <c r="D216" s="13" t="s">
        <v>585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110</v>
      </c>
      <c r="T216" s="12">
        <v>45961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271</v>
      </c>
      <c r="AA216" s="8">
        <v>5378.4500000000007</v>
      </c>
      <c r="AB216" s="8">
        <v>0</v>
      </c>
      <c r="AC216" s="8">
        <v>5378.4500000000007</v>
      </c>
      <c r="AD216" s="8">
        <v>0</v>
      </c>
      <c r="AE216" s="8">
        <v>0</v>
      </c>
      <c r="AF216" s="8">
        <v>0</v>
      </c>
      <c r="AG216" s="1" t="s">
        <v>115</v>
      </c>
      <c r="AH216" s="1" t="s">
        <v>74</v>
      </c>
      <c r="AI216" s="1">
        <v>2</v>
      </c>
      <c r="AJ216" s="3">
        <v>45961</v>
      </c>
      <c r="AK216" s="3">
        <v>0</v>
      </c>
      <c r="AL216" s="3">
        <v>45952</v>
      </c>
      <c r="AM216" s="3">
        <v>45959</v>
      </c>
      <c r="AN216" s="3">
        <v>45960</v>
      </c>
      <c r="AO216" s="3">
        <v>45960</v>
      </c>
      <c r="AP216" s="3">
        <v>45956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272</v>
      </c>
      <c r="BD216" s="56">
        <v>423.7023388888889</v>
      </c>
    </row>
    <row r="217" spans="1:56" ht="27.75" customHeight="1" x14ac:dyDescent="0.45">
      <c r="A217" s="3">
        <v>45916</v>
      </c>
      <c r="B217" s="14" t="s">
        <v>597</v>
      </c>
      <c r="C217" s="9" t="s">
        <v>270</v>
      </c>
      <c r="D217" s="13" t="s">
        <v>583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110</v>
      </c>
      <c r="T217" s="12">
        <v>45961</v>
      </c>
      <c r="U217" s="11">
        <v>2500</v>
      </c>
      <c r="V217" s="10">
        <v>0</v>
      </c>
      <c r="W217" s="10">
        <v>2500</v>
      </c>
      <c r="X217" s="10">
        <v>0</v>
      </c>
      <c r="Y217" s="10">
        <v>2625</v>
      </c>
      <c r="Z217" s="9" t="s">
        <v>271</v>
      </c>
      <c r="AA217" s="8">
        <v>2689.2250000000004</v>
      </c>
      <c r="AB217" s="8">
        <v>0</v>
      </c>
      <c r="AC217" s="8">
        <v>2689.2250000000004</v>
      </c>
      <c r="AD217" s="8">
        <v>0</v>
      </c>
      <c r="AE217" s="8">
        <v>0</v>
      </c>
      <c r="AF217" s="8">
        <v>0</v>
      </c>
      <c r="AG217" s="1" t="s">
        <v>115</v>
      </c>
      <c r="AH217" s="1" t="s">
        <v>74</v>
      </c>
      <c r="AI217" s="1">
        <v>2</v>
      </c>
      <c r="AJ217" s="3">
        <v>45961</v>
      </c>
      <c r="AK217" s="3">
        <v>0</v>
      </c>
      <c r="AL217" s="3">
        <v>45952</v>
      </c>
      <c r="AM217" s="3">
        <v>45959</v>
      </c>
      <c r="AN217" s="3">
        <v>45960</v>
      </c>
      <c r="AO217" s="3">
        <v>45960</v>
      </c>
      <c r="AP217" s="3">
        <v>45956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272</v>
      </c>
      <c r="BD217" s="56">
        <v>211.85116944444445</v>
      </c>
    </row>
    <row r="218" spans="1:56" ht="27.75" customHeight="1" x14ac:dyDescent="0.45">
      <c r="A218" s="3" t="s">
        <v>135</v>
      </c>
      <c r="B218" s="14" t="s">
        <v>135</v>
      </c>
      <c r="C218" s="9" t="s">
        <v>270</v>
      </c>
      <c r="D218" s="13" t="s">
        <v>61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110</v>
      </c>
      <c r="T218" s="12" t="s">
        <v>63</v>
      </c>
      <c r="U218" s="11">
        <v>1267500</v>
      </c>
      <c r="V218" s="10">
        <v>0</v>
      </c>
      <c r="W218" s="10">
        <v>1267500</v>
      </c>
      <c r="X218" s="10">
        <v>0</v>
      </c>
      <c r="Y218" s="10">
        <v>1330875</v>
      </c>
      <c r="Z218" s="9" t="s">
        <v>271</v>
      </c>
      <c r="AA218" s="8">
        <v>1434264.9750000001</v>
      </c>
      <c r="AB218" s="8">
        <v>0</v>
      </c>
      <c r="AC218" s="8">
        <v>1434264.9750000001</v>
      </c>
      <c r="AD218" s="8">
        <v>0</v>
      </c>
      <c r="AE218" s="8">
        <v>0</v>
      </c>
      <c r="AF218" s="8">
        <v>0</v>
      </c>
      <c r="AG218" s="1" t="s">
        <v>117</v>
      </c>
      <c r="AH218" s="1" t="s">
        <v>74</v>
      </c>
      <c r="AI218" s="1">
        <v>2</v>
      </c>
      <c r="AJ218" s="3" t="s">
        <v>63</v>
      </c>
      <c r="AK218" s="3">
        <v>0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272</v>
      </c>
      <c r="BD218" s="56">
        <v>112988.20747500002</v>
      </c>
    </row>
    <row r="219" spans="1:56" ht="27.7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20</v>
      </c>
      <c r="F219" s="9">
        <v>38</v>
      </c>
      <c r="G219" s="9">
        <v>0</v>
      </c>
      <c r="H219" s="9">
        <v>0</v>
      </c>
      <c r="I219" s="9">
        <v>82</v>
      </c>
      <c r="J219" s="9" t="s">
        <v>78</v>
      </c>
      <c r="K219" s="9">
        <v>2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271</v>
      </c>
      <c r="AA219" s="8">
        <v>1803806.4000000001</v>
      </c>
      <c r="AB219" s="8">
        <v>86369.525000000009</v>
      </c>
      <c r="AC219" s="8">
        <v>1717436.875</v>
      </c>
      <c r="AD219" s="8">
        <v>0</v>
      </c>
      <c r="AE219" s="8">
        <v>0</v>
      </c>
      <c r="AF219" s="8" t="s">
        <v>58</v>
      </c>
      <c r="AG219" s="1" t="s">
        <v>119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273</v>
      </c>
      <c r="BD219" s="56">
        <v>0</v>
      </c>
    </row>
    <row r="220" spans="1:56" ht="27.75" customHeight="1" x14ac:dyDescent="0.45">
      <c r="A220" s="3">
        <v>45887</v>
      </c>
      <c r="B220" s="14" t="s">
        <v>348</v>
      </c>
      <c r="C220" s="9" t="s">
        <v>139</v>
      </c>
      <c r="D220" s="13" t="s">
        <v>268</v>
      </c>
      <c r="E220" s="9">
        <v>20</v>
      </c>
      <c r="F220" s="9">
        <v>36</v>
      </c>
      <c r="G220" s="9" t="s">
        <v>60</v>
      </c>
      <c r="H220" s="9">
        <v>0</v>
      </c>
      <c r="I220" s="9">
        <v>78</v>
      </c>
      <c r="J220" s="9" t="s">
        <v>57</v>
      </c>
      <c r="K220" s="9">
        <v>5</v>
      </c>
      <c r="L220" s="9" t="s">
        <v>196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108</v>
      </c>
      <c r="T220" s="12">
        <v>45926</v>
      </c>
      <c r="U220" s="11">
        <v>1360</v>
      </c>
      <c r="V220" s="10">
        <v>0</v>
      </c>
      <c r="W220" s="10">
        <v>1360</v>
      </c>
      <c r="X220" s="10">
        <v>20056</v>
      </c>
      <c r="Y220" s="10">
        <v>0</v>
      </c>
      <c r="Z220" s="9" t="s">
        <v>81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 t="s">
        <v>210</v>
      </c>
      <c r="AG220" s="1" t="s">
        <v>116</v>
      </c>
      <c r="AH220" s="1" t="s">
        <v>74</v>
      </c>
      <c r="AI220" s="1">
        <v>2</v>
      </c>
      <c r="AJ220" s="3">
        <v>45926</v>
      </c>
      <c r="AK220" s="3">
        <v>0</v>
      </c>
      <c r="AL220" s="3">
        <v>45917</v>
      </c>
      <c r="AM220" s="3">
        <v>45924</v>
      </c>
      <c r="AN220" s="3">
        <v>45925</v>
      </c>
      <c r="AO220" s="3">
        <v>45925</v>
      </c>
      <c r="AP220" s="3">
        <v>45921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 t="s">
        <v>334</v>
      </c>
      <c r="AZ220" s="2">
        <v>0</v>
      </c>
      <c r="BA220" s="2">
        <v>0</v>
      </c>
      <c r="BB220" s="2">
        <v>0</v>
      </c>
      <c r="BC220" s="1" t="s">
        <v>102</v>
      </c>
      <c r="BD220" s="56">
        <v>0</v>
      </c>
    </row>
    <row r="221" spans="1:56" ht="27.75" customHeight="1" x14ac:dyDescent="0.45">
      <c r="A221" s="3">
        <v>45912</v>
      </c>
      <c r="B221" s="14" t="s">
        <v>547</v>
      </c>
      <c r="C221" s="9" t="s">
        <v>73</v>
      </c>
      <c r="D221" s="13" t="s">
        <v>548</v>
      </c>
      <c r="E221" s="9">
        <v>20</v>
      </c>
      <c r="F221" s="9">
        <v>32</v>
      </c>
      <c r="G221" s="9" t="s">
        <v>60</v>
      </c>
      <c r="H221" s="9">
        <v>0</v>
      </c>
      <c r="I221" s="9">
        <v>72</v>
      </c>
      <c r="J221" s="9" t="s">
        <v>78</v>
      </c>
      <c r="K221" s="9">
        <v>5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141</v>
      </c>
      <c r="T221" s="12">
        <v>45927</v>
      </c>
      <c r="U221" s="11">
        <v>5000</v>
      </c>
      <c r="V221" s="10">
        <v>0</v>
      </c>
      <c r="W221" s="10">
        <v>5000</v>
      </c>
      <c r="X221" s="10">
        <v>2750</v>
      </c>
      <c r="Y221" s="10">
        <v>2362.5</v>
      </c>
      <c r="Z221" s="9" t="s">
        <v>81</v>
      </c>
      <c r="AA221" s="8">
        <v>2211.2763750000004</v>
      </c>
      <c r="AB221" s="8">
        <v>2211.2763750000004</v>
      </c>
      <c r="AC221" s="8">
        <v>0</v>
      </c>
      <c r="AD221" s="8">
        <v>0</v>
      </c>
      <c r="AE221" s="8">
        <v>0</v>
      </c>
      <c r="AF221" s="8">
        <v>0</v>
      </c>
      <c r="AG221" s="1" t="s">
        <v>116</v>
      </c>
      <c r="AH221" s="1" t="s">
        <v>74</v>
      </c>
      <c r="AI221" s="1">
        <v>2</v>
      </c>
      <c r="AJ221" s="3">
        <v>45927</v>
      </c>
      <c r="AK221" s="3">
        <v>0</v>
      </c>
      <c r="AL221" s="3">
        <v>45918</v>
      </c>
      <c r="AM221" s="3">
        <v>45925</v>
      </c>
      <c r="AN221" s="3">
        <v>45926</v>
      </c>
      <c r="AO221" s="3">
        <v>45926</v>
      </c>
      <c r="AP221" s="3">
        <v>45922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102</v>
      </c>
      <c r="BD221" s="56">
        <v>0</v>
      </c>
    </row>
    <row r="222" spans="1:56" ht="27.75" customHeight="1" x14ac:dyDescent="0.45">
      <c r="A222" s="3">
        <v>45915</v>
      </c>
      <c r="B222" s="14" t="s">
        <v>557</v>
      </c>
      <c r="C222" s="9" t="s">
        <v>558</v>
      </c>
      <c r="D222" s="13" t="s">
        <v>575</v>
      </c>
      <c r="E222" s="9">
        <v>20</v>
      </c>
      <c r="F222" s="9">
        <v>32</v>
      </c>
      <c r="G222" s="9" t="s">
        <v>60</v>
      </c>
      <c r="H222" s="9">
        <v>0</v>
      </c>
      <c r="I222" s="9">
        <v>70</v>
      </c>
      <c r="J222" s="9" t="s">
        <v>57</v>
      </c>
      <c r="K222" s="9">
        <v>5</v>
      </c>
      <c r="L222" s="9" t="s">
        <v>91</v>
      </c>
      <c r="M222" s="10">
        <v>21</v>
      </c>
      <c r="N222" s="9">
        <v>35</v>
      </c>
      <c r="O222" s="9">
        <v>40</v>
      </c>
      <c r="P222" s="10">
        <v>0</v>
      </c>
      <c r="Q222" s="10">
        <v>0</v>
      </c>
      <c r="R222" s="10">
        <v>0</v>
      </c>
      <c r="S222" s="9" t="s">
        <v>67</v>
      </c>
      <c r="T222" s="12">
        <v>45922</v>
      </c>
      <c r="U222" s="11">
        <v>3000</v>
      </c>
      <c r="V222" s="10">
        <v>3000</v>
      </c>
      <c r="W222" s="10">
        <v>0</v>
      </c>
      <c r="X222" s="10">
        <v>3434</v>
      </c>
      <c r="Y222" s="10">
        <v>0</v>
      </c>
      <c r="Z222" s="9" t="s">
        <v>81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116</v>
      </c>
      <c r="AH222" s="1" t="s">
        <v>72</v>
      </c>
      <c r="AI222" s="1">
        <v>3</v>
      </c>
      <c r="AJ222" s="3">
        <v>45922</v>
      </c>
      <c r="AK222" s="3">
        <v>0</v>
      </c>
      <c r="AL222" s="3">
        <v>45912</v>
      </c>
      <c r="AM222" s="3">
        <v>45919</v>
      </c>
      <c r="AN222" s="3">
        <v>45920</v>
      </c>
      <c r="AO222" s="3">
        <v>45920</v>
      </c>
      <c r="AP222" s="3">
        <v>45917</v>
      </c>
      <c r="AQ222" s="3">
        <v>45921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 t="s">
        <v>561</v>
      </c>
      <c r="AZ222" s="2">
        <v>0</v>
      </c>
      <c r="BA222" s="2">
        <v>0</v>
      </c>
      <c r="BB222" s="2">
        <v>0</v>
      </c>
      <c r="BC222" s="1" t="s">
        <v>102</v>
      </c>
      <c r="BD222" s="56">
        <v>0</v>
      </c>
    </row>
    <row r="223" spans="1:56" ht="27.75" customHeight="1" x14ac:dyDescent="0.45">
      <c r="A223" s="3">
        <v>45919</v>
      </c>
      <c r="B223" s="14" t="s">
        <v>128</v>
      </c>
      <c r="C223" s="9" t="s">
        <v>139</v>
      </c>
      <c r="D223" s="13" t="s">
        <v>367</v>
      </c>
      <c r="E223" s="9">
        <v>20</v>
      </c>
      <c r="F223" s="9">
        <v>36</v>
      </c>
      <c r="G223" s="9" t="s">
        <v>60</v>
      </c>
      <c r="H223" s="9">
        <v>0</v>
      </c>
      <c r="I223" s="9">
        <v>78</v>
      </c>
      <c r="J223" s="9" t="s">
        <v>57</v>
      </c>
      <c r="K223" s="9">
        <v>5</v>
      </c>
      <c r="L223" s="9" t="s">
        <v>196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>
        <v>45930</v>
      </c>
      <c r="U223" s="11">
        <v>20000</v>
      </c>
      <c r="V223" s="10">
        <v>0</v>
      </c>
      <c r="W223" s="10">
        <v>20000</v>
      </c>
      <c r="X223" s="10">
        <v>0</v>
      </c>
      <c r="Y223" s="10">
        <v>21000</v>
      </c>
      <c r="Z223" s="9" t="s">
        <v>81</v>
      </c>
      <c r="AA223" s="8">
        <v>20955</v>
      </c>
      <c r="AB223" s="8">
        <v>20955</v>
      </c>
      <c r="AC223" s="8">
        <v>0</v>
      </c>
      <c r="AD223" s="8">
        <v>0</v>
      </c>
      <c r="AE223" s="8">
        <v>0</v>
      </c>
      <c r="AF223" s="8" t="s">
        <v>210</v>
      </c>
      <c r="AG223" s="1" t="s">
        <v>116</v>
      </c>
      <c r="AH223" s="1" t="s">
        <v>74</v>
      </c>
      <c r="AI223" s="1">
        <v>2</v>
      </c>
      <c r="AJ223" s="3">
        <v>45930</v>
      </c>
      <c r="AK223" s="3">
        <v>0</v>
      </c>
      <c r="AL223" s="3">
        <v>45921</v>
      </c>
      <c r="AM223" s="3">
        <v>45928</v>
      </c>
      <c r="AN223" s="3">
        <v>45929</v>
      </c>
      <c r="AO223" s="3">
        <v>45929</v>
      </c>
      <c r="AP223" s="3">
        <v>45925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65</v>
      </c>
      <c r="AY223" s="2" t="s">
        <v>602</v>
      </c>
      <c r="AZ223" s="2">
        <v>0</v>
      </c>
      <c r="BA223" s="2">
        <v>0</v>
      </c>
      <c r="BB223" s="2">
        <v>0</v>
      </c>
      <c r="BC223" s="1" t="s">
        <v>102</v>
      </c>
      <c r="BD223" s="56">
        <v>0</v>
      </c>
    </row>
    <row r="224" spans="1:56" ht="27.75" customHeight="1" x14ac:dyDescent="0.45">
      <c r="A224" s="3">
        <v>45919</v>
      </c>
      <c r="B224" s="14" t="s">
        <v>128</v>
      </c>
      <c r="C224" s="9" t="s">
        <v>139</v>
      </c>
      <c r="D224" s="13" t="s">
        <v>605</v>
      </c>
      <c r="E224" s="9">
        <v>20</v>
      </c>
      <c r="F224" s="9">
        <v>36</v>
      </c>
      <c r="G224" s="9" t="s">
        <v>60</v>
      </c>
      <c r="H224" s="9">
        <v>0</v>
      </c>
      <c r="I224" s="9">
        <v>78</v>
      </c>
      <c r="J224" s="9" t="s">
        <v>57</v>
      </c>
      <c r="K224" s="9">
        <v>5</v>
      </c>
      <c r="L224" s="9" t="s">
        <v>196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108</v>
      </c>
      <c r="T224" s="12">
        <v>45930</v>
      </c>
      <c r="U224" s="11">
        <v>30000</v>
      </c>
      <c r="V224" s="10">
        <v>0</v>
      </c>
      <c r="W224" s="10">
        <v>30000</v>
      </c>
      <c r="X224" s="10">
        <v>0</v>
      </c>
      <c r="Y224" s="10">
        <v>31500</v>
      </c>
      <c r="Z224" s="9" t="s">
        <v>81</v>
      </c>
      <c r="AA224" s="8">
        <v>31432.500000000004</v>
      </c>
      <c r="AB224" s="8">
        <v>31432.500000000004</v>
      </c>
      <c r="AC224" s="8">
        <v>0</v>
      </c>
      <c r="AD224" s="8">
        <v>0</v>
      </c>
      <c r="AE224" s="8">
        <v>0</v>
      </c>
      <c r="AF224" s="8" t="s">
        <v>210</v>
      </c>
      <c r="AG224" s="1" t="s">
        <v>116</v>
      </c>
      <c r="AH224" s="1" t="s">
        <v>74</v>
      </c>
      <c r="AI224" s="1">
        <v>2</v>
      </c>
      <c r="AJ224" s="3">
        <v>45930</v>
      </c>
      <c r="AK224" s="3">
        <v>0</v>
      </c>
      <c r="AL224" s="3">
        <v>45921</v>
      </c>
      <c r="AM224" s="3">
        <v>45928</v>
      </c>
      <c r="AN224" s="3">
        <v>45929</v>
      </c>
      <c r="AO224" s="3">
        <v>45929</v>
      </c>
      <c r="AP224" s="3">
        <v>45925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 t="s">
        <v>606</v>
      </c>
      <c r="AZ224" s="2">
        <v>0</v>
      </c>
      <c r="BA224" s="2">
        <v>0</v>
      </c>
      <c r="BB224" s="2">
        <v>0</v>
      </c>
      <c r="BC224" s="1" t="s">
        <v>102</v>
      </c>
      <c r="BD224" s="56">
        <v>0</v>
      </c>
    </row>
    <row r="225" spans="1:56" ht="27.75" customHeight="1" x14ac:dyDescent="0.45">
      <c r="A225" s="3">
        <v>45919</v>
      </c>
      <c r="B225" s="14" t="s">
        <v>128</v>
      </c>
      <c r="C225" s="9" t="s">
        <v>139</v>
      </c>
      <c r="D225" s="13" t="s">
        <v>268</v>
      </c>
      <c r="E225" s="9">
        <v>20</v>
      </c>
      <c r="F225" s="9">
        <v>36</v>
      </c>
      <c r="G225" s="9" t="s">
        <v>60</v>
      </c>
      <c r="H225" s="9">
        <v>0</v>
      </c>
      <c r="I225" s="9">
        <v>78</v>
      </c>
      <c r="J225" s="9" t="s">
        <v>57</v>
      </c>
      <c r="K225" s="9">
        <v>5</v>
      </c>
      <c r="L225" s="9" t="s">
        <v>196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108</v>
      </c>
      <c r="T225" s="12">
        <v>45930</v>
      </c>
      <c r="U225" s="11">
        <v>30000</v>
      </c>
      <c r="V225" s="10">
        <v>0</v>
      </c>
      <c r="W225" s="10">
        <v>30000</v>
      </c>
      <c r="X225" s="10">
        <v>0</v>
      </c>
      <c r="Y225" s="10">
        <v>31500</v>
      </c>
      <c r="Z225" s="9" t="s">
        <v>81</v>
      </c>
      <c r="AA225" s="8">
        <v>31432.500000000004</v>
      </c>
      <c r="AB225" s="8">
        <v>31432.500000000004</v>
      </c>
      <c r="AC225" s="8">
        <v>0</v>
      </c>
      <c r="AD225" s="8">
        <v>0</v>
      </c>
      <c r="AE225" s="8">
        <v>0</v>
      </c>
      <c r="AF225" s="8" t="s">
        <v>210</v>
      </c>
      <c r="AG225" s="1" t="s">
        <v>116</v>
      </c>
      <c r="AH225" s="1" t="s">
        <v>74</v>
      </c>
      <c r="AI225" s="1">
        <v>2</v>
      </c>
      <c r="AJ225" s="3">
        <v>45930</v>
      </c>
      <c r="AK225" s="3">
        <v>0</v>
      </c>
      <c r="AL225" s="3">
        <v>45921</v>
      </c>
      <c r="AM225" s="3">
        <v>45928</v>
      </c>
      <c r="AN225" s="3">
        <v>45929</v>
      </c>
      <c r="AO225" s="3">
        <v>45929</v>
      </c>
      <c r="AP225" s="3">
        <v>45925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 t="s">
        <v>607</v>
      </c>
      <c r="AZ225" s="2">
        <v>0</v>
      </c>
      <c r="BA225" s="2">
        <v>0</v>
      </c>
      <c r="BB225" s="2">
        <v>0</v>
      </c>
      <c r="BC225" s="1" t="s">
        <v>102</v>
      </c>
      <c r="BD225" s="56">
        <v>0</v>
      </c>
    </row>
    <row r="226" spans="1:56" ht="27.75" customHeight="1" x14ac:dyDescent="0.45">
      <c r="A226" s="3">
        <v>45919</v>
      </c>
      <c r="B226" s="14" t="s">
        <v>128</v>
      </c>
      <c r="C226" s="9" t="s">
        <v>139</v>
      </c>
      <c r="D226" s="13" t="s">
        <v>605</v>
      </c>
      <c r="E226" s="9">
        <v>20</v>
      </c>
      <c r="F226" s="9">
        <v>36</v>
      </c>
      <c r="G226" s="9" t="s">
        <v>60</v>
      </c>
      <c r="H226" s="9">
        <v>0</v>
      </c>
      <c r="I226" s="9">
        <v>78</v>
      </c>
      <c r="J226" s="9" t="s">
        <v>57</v>
      </c>
      <c r="K226" s="9">
        <v>5</v>
      </c>
      <c r="L226" s="9" t="s">
        <v>196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108</v>
      </c>
      <c r="T226" s="12">
        <v>45938</v>
      </c>
      <c r="U226" s="11">
        <v>30000</v>
      </c>
      <c r="V226" s="10">
        <v>0</v>
      </c>
      <c r="W226" s="10">
        <v>30000</v>
      </c>
      <c r="X226" s="10">
        <v>0</v>
      </c>
      <c r="Y226" s="10">
        <v>31500</v>
      </c>
      <c r="Z226" s="9" t="s">
        <v>81</v>
      </c>
      <c r="AA226" s="8">
        <v>31432.500000000004</v>
      </c>
      <c r="AB226" s="8">
        <v>31432.500000000004</v>
      </c>
      <c r="AC226" s="8">
        <v>0</v>
      </c>
      <c r="AD226" s="8">
        <v>0</v>
      </c>
      <c r="AE226" s="8">
        <v>0</v>
      </c>
      <c r="AF226" s="8" t="s">
        <v>210</v>
      </c>
      <c r="AG226" s="1" t="s">
        <v>116</v>
      </c>
      <c r="AH226" s="1" t="s">
        <v>74</v>
      </c>
      <c r="AI226" s="1">
        <v>2</v>
      </c>
      <c r="AJ226" s="3">
        <v>45938</v>
      </c>
      <c r="AK226" s="3">
        <v>0</v>
      </c>
      <c r="AL226" s="3">
        <v>45929</v>
      </c>
      <c r="AM226" s="3">
        <v>45936</v>
      </c>
      <c r="AN226" s="3">
        <v>45937</v>
      </c>
      <c r="AO226" s="3">
        <v>45937</v>
      </c>
      <c r="AP226" s="3">
        <v>45933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 t="s">
        <v>606</v>
      </c>
      <c r="AZ226" s="2">
        <v>0</v>
      </c>
      <c r="BA226" s="2">
        <v>0</v>
      </c>
      <c r="BB226" s="2">
        <v>0</v>
      </c>
      <c r="BC226" s="1" t="s">
        <v>102</v>
      </c>
      <c r="BD226" s="56">
        <v>0</v>
      </c>
    </row>
    <row r="227" spans="1:56" ht="27.75" customHeight="1" x14ac:dyDescent="0.45">
      <c r="A227" s="3">
        <v>45919</v>
      </c>
      <c r="B227" s="14" t="s">
        <v>128</v>
      </c>
      <c r="C227" s="9" t="s">
        <v>139</v>
      </c>
      <c r="D227" s="13" t="s">
        <v>268</v>
      </c>
      <c r="E227" s="9">
        <v>20</v>
      </c>
      <c r="F227" s="9">
        <v>36</v>
      </c>
      <c r="G227" s="9" t="s">
        <v>60</v>
      </c>
      <c r="H227" s="9">
        <v>0</v>
      </c>
      <c r="I227" s="9">
        <v>78</v>
      </c>
      <c r="J227" s="9" t="s">
        <v>57</v>
      </c>
      <c r="K227" s="9">
        <v>5</v>
      </c>
      <c r="L227" s="9" t="s">
        <v>196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108</v>
      </c>
      <c r="T227" s="12">
        <v>45940</v>
      </c>
      <c r="U227" s="11">
        <v>30000</v>
      </c>
      <c r="V227" s="10">
        <v>0</v>
      </c>
      <c r="W227" s="10">
        <v>30000</v>
      </c>
      <c r="X227" s="10">
        <v>0</v>
      </c>
      <c r="Y227" s="10">
        <v>31500</v>
      </c>
      <c r="Z227" s="9" t="s">
        <v>81</v>
      </c>
      <c r="AA227" s="8">
        <v>31432.500000000004</v>
      </c>
      <c r="AB227" s="8">
        <v>31432.500000000004</v>
      </c>
      <c r="AC227" s="8">
        <v>0</v>
      </c>
      <c r="AD227" s="8">
        <v>0</v>
      </c>
      <c r="AE227" s="8">
        <v>0</v>
      </c>
      <c r="AF227" s="8" t="s">
        <v>210</v>
      </c>
      <c r="AG227" s="1" t="s">
        <v>116</v>
      </c>
      <c r="AH227" s="1" t="s">
        <v>74</v>
      </c>
      <c r="AI227" s="1">
        <v>2</v>
      </c>
      <c r="AJ227" s="3">
        <v>45940</v>
      </c>
      <c r="AK227" s="3">
        <v>0</v>
      </c>
      <c r="AL227" s="3">
        <v>45931</v>
      </c>
      <c r="AM227" s="3">
        <v>45938</v>
      </c>
      <c r="AN227" s="3">
        <v>45939</v>
      </c>
      <c r="AO227" s="3">
        <v>45939</v>
      </c>
      <c r="AP227" s="3">
        <v>45935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 t="s">
        <v>607</v>
      </c>
      <c r="AZ227" s="2">
        <v>0</v>
      </c>
      <c r="BA227" s="2">
        <v>0</v>
      </c>
      <c r="BB227" s="2">
        <v>0</v>
      </c>
      <c r="BC227" s="1" t="s">
        <v>102</v>
      </c>
      <c r="BD227" s="56">
        <v>0</v>
      </c>
    </row>
    <row r="228" spans="1:56" ht="27.75" customHeight="1" x14ac:dyDescent="0.45">
      <c r="A228" s="3">
        <v>45919</v>
      </c>
      <c r="B228" s="14" t="s">
        <v>128</v>
      </c>
      <c r="C228" s="9" t="s">
        <v>139</v>
      </c>
      <c r="D228" s="13" t="s">
        <v>605</v>
      </c>
      <c r="E228" s="9">
        <v>20</v>
      </c>
      <c r="F228" s="9">
        <v>36</v>
      </c>
      <c r="G228" s="9" t="s">
        <v>60</v>
      </c>
      <c r="H228" s="9">
        <v>0</v>
      </c>
      <c r="I228" s="9">
        <v>78</v>
      </c>
      <c r="J228" s="9" t="s">
        <v>57</v>
      </c>
      <c r="K228" s="9">
        <v>5</v>
      </c>
      <c r="L228" s="9" t="s">
        <v>196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108</v>
      </c>
      <c r="T228" s="12">
        <v>45945</v>
      </c>
      <c r="U228" s="11">
        <v>20000</v>
      </c>
      <c r="V228" s="10">
        <v>0</v>
      </c>
      <c r="W228" s="10">
        <v>20000</v>
      </c>
      <c r="X228" s="10">
        <v>0</v>
      </c>
      <c r="Y228" s="10">
        <v>21000</v>
      </c>
      <c r="Z228" s="9" t="s">
        <v>81</v>
      </c>
      <c r="AA228" s="8">
        <v>20955</v>
      </c>
      <c r="AB228" s="8">
        <v>0</v>
      </c>
      <c r="AC228" s="8">
        <v>20955</v>
      </c>
      <c r="AD228" s="8">
        <v>0</v>
      </c>
      <c r="AE228" s="8">
        <v>0</v>
      </c>
      <c r="AF228" s="8" t="s">
        <v>210</v>
      </c>
      <c r="AG228" s="1" t="s">
        <v>116</v>
      </c>
      <c r="AH228" s="1" t="s">
        <v>74</v>
      </c>
      <c r="AI228" s="1">
        <v>2</v>
      </c>
      <c r="AJ228" s="3">
        <v>45945</v>
      </c>
      <c r="AK228" s="3">
        <v>0</v>
      </c>
      <c r="AL228" s="3">
        <v>45936</v>
      </c>
      <c r="AM228" s="3">
        <v>45943</v>
      </c>
      <c r="AN228" s="3">
        <v>45944</v>
      </c>
      <c r="AO228" s="3">
        <v>45944</v>
      </c>
      <c r="AP228" s="3">
        <v>45940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65</v>
      </c>
      <c r="AY228" s="2" t="s">
        <v>606</v>
      </c>
      <c r="AZ228" s="2">
        <v>0</v>
      </c>
      <c r="BA228" s="2">
        <v>0</v>
      </c>
      <c r="BB228" s="2">
        <v>0</v>
      </c>
      <c r="BC228" s="1" t="s">
        <v>102</v>
      </c>
      <c r="BD228" s="56">
        <v>1601.8933333333332</v>
      </c>
    </row>
    <row r="229" spans="1:56" ht="27.75" customHeight="1" x14ac:dyDescent="0.45">
      <c r="A229" s="3">
        <v>45919</v>
      </c>
      <c r="B229" s="14" t="s">
        <v>128</v>
      </c>
      <c r="C229" s="9" t="s">
        <v>139</v>
      </c>
      <c r="D229" s="13" t="s">
        <v>605</v>
      </c>
      <c r="E229" s="9">
        <v>20</v>
      </c>
      <c r="F229" s="9">
        <v>36</v>
      </c>
      <c r="G229" s="9" t="s">
        <v>60</v>
      </c>
      <c r="H229" s="9">
        <v>0</v>
      </c>
      <c r="I229" s="9">
        <v>78</v>
      </c>
      <c r="J229" s="9" t="s">
        <v>57</v>
      </c>
      <c r="K229" s="9">
        <v>5</v>
      </c>
      <c r="L229" s="9" t="s">
        <v>196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108</v>
      </c>
      <c r="T229" s="12">
        <v>45952</v>
      </c>
      <c r="U229" s="11">
        <v>25709</v>
      </c>
      <c r="V229" s="10">
        <v>0</v>
      </c>
      <c r="W229" s="10">
        <v>25709</v>
      </c>
      <c r="X229" s="10">
        <v>0</v>
      </c>
      <c r="Y229" s="10">
        <v>26994.45</v>
      </c>
      <c r="Z229" s="9" t="s">
        <v>81</v>
      </c>
      <c r="AA229" s="8">
        <v>26936.604750000006</v>
      </c>
      <c r="AB229" s="8">
        <v>0</v>
      </c>
      <c r="AC229" s="8">
        <v>26936.604750000006</v>
      </c>
      <c r="AD229" s="8">
        <v>0</v>
      </c>
      <c r="AE229" s="8">
        <v>0</v>
      </c>
      <c r="AF229" s="8" t="s">
        <v>210</v>
      </c>
      <c r="AG229" s="1" t="s">
        <v>61</v>
      </c>
      <c r="AH229" s="1" t="s">
        <v>74</v>
      </c>
      <c r="AI229" s="1">
        <v>2</v>
      </c>
      <c r="AJ229" s="3">
        <v>45952</v>
      </c>
      <c r="AK229" s="3">
        <v>0</v>
      </c>
      <c r="AL229" s="3">
        <v>45943</v>
      </c>
      <c r="AM229" s="3">
        <v>45950</v>
      </c>
      <c r="AN229" s="3">
        <v>45951</v>
      </c>
      <c r="AO229" s="3">
        <v>45951</v>
      </c>
      <c r="AP229" s="3">
        <v>45947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 t="s">
        <v>606</v>
      </c>
      <c r="AZ229" s="2">
        <v>0</v>
      </c>
      <c r="BA229" s="2">
        <v>0</v>
      </c>
      <c r="BB229" s="2">
        <v>0</v>
      </c>
      <c r="BC229" s="1" t="s">
        <v>102</v>
      </c>
      <c r="BD229" s="56">
        <v>2059.1537853333339</v>
      </c>
    </row>
    <row r="230" spans="1:56" ht="27.75" customHeight="1" x14ac:dyDescent="0.45">
      <c r="A230" s="3">
        <v>45919</v>
      </c>
      <c r="B230" s="14" t="s">
        <v>128</v>
      </c>
      <c r="C230" s="9" t="s">
        <v>139</v>
      </c>
      <c r="D230" s="13" t="s">
        <v>268</v>
      </c>
      <c r="E230" s="9">
        <v>20</v>
      </c>
      <c r="F230" s="9">
        <v>36</v>
      </c>
      <c r="G230" s="9" t="s">
        <v>60</v>
      </c>
      <c r="H230" s="9">
        <v>0</v>
      </c>
      <c r="I230" s="9">
        <v>78</v>
      </c>
      <c r="J230" s="9" t="s">
        <v>57</v>
      </c>
      <c r="K230" s="9">
        <v>5</v>
      </c>
      <c r="L230" s="9" t="s">
        <v>196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108</v>
      </c>
      <c r="T230" s="12">
        <v>45947</v>
      </c>
      <c r="U230" s="11">
        <v>30000</v>
      </c>
      <c r="V230" s="10">
        <v>0</v>
      </c>
      <c r="W230" s="10">
        <v>30000</v>
      </c>
      <c r="X230" s="10">
        <v>0</v>
      </c>
      <c r="Y230" s="10">
        <v>31500</v>
      </c>
      <c r="Z230" s="9" t="s">
        <v>81</v>
      </c>
      <c r="AA230" s="8">
        <v>31432.500000000004</v>
      </c>
      <c r="AB230" s="8">
        <v>0</v>
      </c>
      <c r="AC230" s="8">
        <v>31432.500000000004</v>
      </c>
      <c r="AD230" s="8">
        <v>0</v>
      </c>
      <c r="AE230" s="8">
        <v>0</v>
      </c>
      <c r="AF230" s="8" t="s">
        <v>210</v>
      </c>
      <c r="AG230" s="1" t="s">
        <v>115</v>
      </c>
      <c r="AH230" s="1" t="s">
        <v>74</v>
      </c>
      <c r="AI230" s="1">
        <v>2</v>
      </c>
      <c r="AJ230" s="3">
        <v>45947</v>
      </c>
      <c r="AK230" s="3">
        <v>0</v>
      </c>
      <c r="AL230" s="3">
        <v>45938</v>
      </c>
      <c r="AM230" s="3">
        <v>45945</v>
      </c>
      <c r="AN230" s="3">
        <v>45946</v>
      </c>
      <c r="AO230" s="3">
        <v>45946</v>
      </c>
      <c r="AP230" s="3">
        <v>45942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65</v>
      </c>
      <c r="AY230" s="2" t="s">
        <v>607</v>
      </c>
      <c r="AZ230" s="2">
        <v>0</v>
      </c>
      <c r="BA230" s="2">
        <v>0</v>
      </c>
      <c r="BB230" s="2">
        <v>0</v>
      </c>
      <c r="BC230" s="1" t="s">
        <v>102</v>
      </c>
      <c r="BD230" s="56">
        <v>2402.84</v>
      </c>
    </row>
    <row r="231" spans="1:56" ht="27.75" customHeight="1" x14ac:dyDescent="0.45">
      <c r="A231" s="3">
        <v>45919</v>
      </c>
      <c r="B231" s="14" t="s">
        <v>128</v>
      </c>
      <c r="C231" s="9" t="s">
        <v>139</v>
      </c>
      <c r="D231" s="13" t="s">
        <v>268</v>
      </c>
      <c r="E231" s="9">
        <v>20</v>
      </c>
      <c r="F231" s="9">
        <v>36</v>
      </c>
      <c r="G231" s="9" t="s">
        <v>60</v>
      </c>
      <c r="H231" s="9">
        <v>0</v>
      </c>
      <c r="I231" s="9">
        <v>78</v>
      </c>
      <c r="J231" s="9" t="s">
        <v>57</v>
      </c>
      <c r="K231" s="9">
        <v>5</v>
      </c>
      <c r="L231" s="9" t="s">
        <v>196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108</v>
      </c>
      <c r="T231" s="12">
        <v>45954</v>
      </c>
      <c r="U231" s="11">
        <v>24654</v>
      </c>
      <c r="V231" s="10">
        <v>0</v>
      </c>
      <c r="W231" s="10">
        <v>24654</v>
      </c>
      <c r="X231" s="10">
        <v>0</v>
      </c>
      <c r="Y231" s="10">
        <v>25886.7</v>
      </c>
      <c r="Z231" s="9" t="s">
        <v>81</v>
      </c>
      <c r="AA231" s="8">
        <v>25831.228500000005</v>
      </c>
      <c r="AB231" s="8">
        <v>0</v>
      </c>
      <c r="AC231" s="8">
        <v>25831.228500000005</v>
      </c>
      <c r="AD231" s="8">
        <v>0</v>
      </c>
      <c r="AE231" s="8">
        <v>0</v>
      </c>
      <c r="AF231" s="8" t="s">
        <v>210</v>
      </c>
      <c r="AG231" s="1" t="s">
        <v>115</v>
      </c>
      <c r="AH231" s="1" t="s">
        <v>74</v>
      </c>
      <c r="AI231" s="1">
        <v>2</v>
      </c>
      <c r="AJ231" s="3">
        <v>45954</v>
      </c>
      <c r="AK231" s="3">
        <v>0</v>
      </c>
      <c r="AL231" s="3">
        <v>45945</v>
      </c>
      <c r="AM231" s="3">
        <v>45952</v>
      </c>
      <c r="AN231" s="3">
        <v>45953</v>
      </c>
      <c r="AO231" s="3">
        <v>45953</v>
      </c>
      <c r="AP231" s="3">
        <v>45949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65</v>
      </c>
      <c r="AY231" s="2" t="s">
        <v>607</v>
      </c>
      <c r="AZ231" s="2">
        <v>0</v>
      </c>
      <c r="BA231" s="2">
        <v>0</v>
      </c>
      <c r="BB231" s="2">
        <v>0</v>
      </c>
      <c r="BC231" s="1" t="s">
        <v>102</v>
      </c>
      <c r="BD231" s="56">
        <v>1974.6539120000002</v>
      </c>
    </row>
    <row r="232" spans="1:56" ht="27.75" customHeight="1" x14ac:dyDescent="0.45">
      <c r="A232" s="3" t="s">
        <v>135</v>
      </c>
      <c r="B232" s="14" t="s">
        <v>135</v>
      </c>
      <c r="C232" s="9" t="s">
        <v>139</v>
      </c>
      <c r="D232" s="13" t="s">
        <v>61</v>
      </c>
      <c r="E232" s="9">
        <v>20</v>
      </c>
      <c r="F232" s="9">
        <v>36</v>
      </c>
      <c r="G232" s="9" t="s">
        <v>60</v>
      </c>
      <c r="H232" s="9">
        <v>0</v>
      </c>
      <c r="I232" s="9">
        <v>78</v>
      </c>
      <c r="J232" s="9" t="s">
        <v>57</v>
      </c>
      <c r="K232" s="9">
        <v>5</v>
      </c>
      <c r="L232" s="9" t="s">
        <v>196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 t="s">
        <v>63</v>
      </c>
      <c r="U232" s="11">
        <v>290000</v>
      </c>
      <c r="V232" s="10">
        <v>0</v>
      </c>
      <c r="W232" s="10">
        <v>290000</v>
      </c>
      <c r="X232" s="10">
        <v>0</v>
      </c>
      <c r="Y232" s="10">
        <v>304500</v>
      </c>
      <c r="Z232" s="9" t="s">
        <v>81</v>
      </c>
      <c r="AA232" s="8">
        <v>303847.5</v>
      </c>
      <c r="AB232" s="8">
        <v>0</v>
      </c>
      <c r="AC232" s="8">
        <v>303847.5</v>
      </c>
      <c r="AD232" s="8">
        <v>0</v>
      </c>
      <c r="AE232" s="8">
        <v>0</v>
      </c>
      <c r="AF232" s="8" t="s">
        <v>210</v>
      </c>
      <c r="AG232" s="1" t="s">
        <v>115</v>
      </c>
      <c r="AH232" s="1" t="s">
        <v>74</v>
      </c>
      <c r="AI232" s="1">
        <v>2</v>
      </c>
      <c r="AJ232" s="3" t="s">
        <v>63</v>
      </c>
      <c r="AK232" s="3">
        <v>0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102</v>
      </c>
      <c r="BD232" s="56">
        <v>23227.453333333331</v>
      </c>
    </row>
    <row r="233" spans="1:56" ht="27.7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20</v>
      </c>
      <c r="F233" s="9">
        <v>37</v>
      </c>
      <c r="G233" s="9">
        <v>0</v>
      </c>
      <c r="H233" s="9">
        <v>0</v>
      </c>
      <c r="I233" s="9">
        <v>80</v>
      </c>
      <c r="J233" s="9" t="s">
        <v>57</v>
      </c>
      <c r="K233" s="9">
        <v>3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81</v>
      </c>
      <c r="AA233" s="8">
        <v>557899.10962500004</v>
      </c>
      <c r="AB233" s="8">
        <v>148896.27637500002</v>
      </c>
      <c r="AC233" s="8">
        <v>409002.83325000003</v>
      </c>
      <c r="AD233" s="8">
        <v>0</v>
      </c>
      <c r="AE233" s="8">
        <v>0</v>
      </c>
      <c r="AF233" s="8" t="s">
        <v>58</v>
      </c>
      <c r="AG233" s="1" t="s">
        <v>115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102</v>
      </c>
      <c r="BD233" s="56">
        <v>0</v>
      </c>
    </row>
    <row r="234" spans="1:56" ht="27.75" customHeight="1" x14ac:dyDescent="0.45">
      <c r="A234" s="3">
        <v>0</v>
      </c>
      <c r="B234" s="14" t="s">
        <v>128</v>
      </c>
      <c r="C234" s="9" t="s">
        <v>495</v>
      </c>
      <c r="D234" s="13" t="s">
        <v>59</v>
      </c>
      <c r="E234" s="9">
        <v>21</v>
      </c>
      <c r="F234" s="9">
        <v>38</v>
      </c>
      <c r="G234" s="9" t="s">
        <v>60</v>
      </c>
      <c r="H234" s="9">
        <v>0</v>
      </c>
      <c r="I234" s="9">
        <v>68</v>
      </c>
      <c r="J234" s="9" t="s">
        <v>57</v>
      </c>
      <c r="K234" s="9">
        <v>5</v>
      </c>
      <c r="L234" s="9" t="s">
        <v>92</v>
      </c>
      <c r="M234" s="10">
        <v>22</v>
      </c>
      <c r="N234" s="9">
        <v>41</v>
      </c>
      <c r="O234" s="9">
        <v>40</v>
      </c>
      <c r="P234" s="10">
        <v>333.79752595199994</v>
      </c>
      <c r="Q234" s="10">
        <v>0</v>
      </c>
      <c r="R234" s="10">
        <v>333.79752595199994</v>
      </c>
      <c r="S234" s="9" t="s">
        <v>71</v>
      </c>
      <c r="T234" s="12">
        <v>45924</v>
      </c>
      <c r="U234" s="11">
        <v>15000</v>
      </c>
      <c r="V234" s="10">
        <v>0</v>
      </c>
      <c r="W234" s="10">
        <v>15000</v>
      </c>
      <c r="X234" s="10">
        <v>0</v>
      </c>
      <c r="Y234" s="10">
        <v>0</v>
      </c>
      <c r="Z234" s="9" t="s">
        <v>130</v>
      </c>
      <c r="AA234" s="8">
        <v>16554.45</v>
      </c>
      <c r="AB234" s="8">
        <v>5067</v>
      </c>
      <c r="AC234" s="8">
        <v>11487.45</v>
      </c>
      <c r="AD234" s="8">
        <v>0</v>
      </c>
      <c r="AE234" s="8">
        <v>0</v>
      </c>
      <c r="AF234" s="8">
        <v>0</v>
      </c>
      <c r="AG234" s="1" t="s">
        <v>116</v>
      </c>
      <c r="AH234" s="1" t="s">
        <v>312</v>
      </c>
      <c r="AI234" s="1">
        <v>2</v>
      </c>
      <c r="AJ234" s="3">
        <v>45924</v>
      </c>
      <c r="AK234" s="3">
        <v>0</v>
      </c>
      <c r="AL234" s="3">
        <v>0</v>
      </c>
      <c r="AM234" s="3">
        <v>0</v>
      </c>
      <c r="AN234" s="3">
        <v>0</v>
      </c>
      <c r="AO234" s="3">
        <v>45922</v>
      </c>
      <c r="AP234" s="3">
        <v>45919</v>
      </c>
      <c r="AQ234" s="3">
        <v>45923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103</v>
      </c>
      <c r="BD234" s="56">
        <v>784.01846249999994</v>
      </c>
    </row>
    <row r="235" spans="1:56" ht="27.7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21</v>
      </c>
      <c r="F235" s="9">
        <v>37</v>
      </c>
      <c r="G235" s="9" t="s">
        <v>60</v>
      </c>
      <c r="H235" s="9">
        <v>0</v>
      </c>
      <c r="I235" s="9">
        <v>67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130</v>
      </c>
      <c r="AA235" s="8">
        <v>16554.45</v>
      </c>
      <c r="AB235" s="8">
        <v>5067</v>
      </c>
      <c r="AC235" s="8">
        <v>11487.45</v>
      </c>
      <c r="AD235" s="8">
        <v>0</v>
      </c>
      <c r="AE235" s="8">
        <v>0</v>
      </c>
      <c r="AF235" s="8" t="s">
        <v>58</v>
      </c>
      <c r="AG235" s="1" t="s">
        <v>115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103</v>
      </c>
      <c r="BD235" s="56">
        <v>0</v>
      </c>
    </row>
    <row r="236" spans="1:56" ht="27.75" customHeight="1" x14ac:dyDescent="0.45">
      <c r="A236" s="3">
        <v>45915</v>
      </c>
      <c r="B236" s="14" t="s">
        <v>557</v>
      </c>
      <c r="C236" s="9" t="s">
        <v>558</v>
      </c>
      <c r="D236" s="13" t="s">
        <v>576</v>
      </c>
      <c r="E236" s="9">
        <v>21</v>
      </c>
      <c r="F236" s="9">
        <v>32</v>
      </c>
      <c r="G236" s="9" t="s">
        <v>60</v>
      </c>
      <c r="H236" s="9">
        <v>0</v>
      </c>
      <c r="I236" s="9">
        <v>70</v>
      </c>
      <c r="J236" s="9" t="s">
        <v>57</v>
      </c>
      <c r="K236" s="9">
        <v>5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>
        <v>45922</v>
      </c>
      <c r="U236" s="11">
        <v>2500</v>
      </c>
      <c r="V236" s="10">
        <v>0</v>
      </c>
      <c r="W236" s="10">
        <v>2500</v>
      </c>
      <c r="X236" s="10">
        <v>0</v>
      </c>
      <c r="Y236" s="10">
        <v>2625</v>
      </c>
      <c r="Z236" s="9" t="s">
        <v>577</v>
      </c>
      <c r="AA236" s="8">
        <v>2339.9750000000004</v>
      </c>
      <c r="AB236" s="8">
        <v>2339.9750000000004</v>
      </c>
      <c r="AC236" s="8">
        <v>0</v>
      </c>
      <c r="AD236" s="8">
        <v>0</v>
      </c>
      <c r="AE236" s="8">
        <v>0</v>
      </c>
      <c r="AF236" s="8">
        <v>0</v>
      </c>
      <c r="AG236" s="1" t="s">
        <v>115</v>
      </c>
      <c r="AH236" s="1" t="s">
        <v>74</v>
      </c>
      <c r="AI236" s="1">
        <v>2</v>
      </c>
      <c r="AJ236" s="3">
        <v>45922</v>
      </c>
      <c r="AK236" s="3">
        <v>0</v>
      </c>
      <c r="AL236" s="3">
        <v>45913</v>
      </c>
      <c r="AM236" s="3">
        <v>45920</v>
      </c>
      <c r="AN236" s="3">
        <v>45921</v>
      </c>
      <c r="AO236" s="3">
        <v>45921</v>
      </c>
      <c r="AP236" s="3">
        <v>45917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 t="s">
        <v>561</v>
      </c>
      <c r="AZ236" s="2">
        <v>0</v>
      </c>
      <c r="BA236" s="2">
        <v>0</v>
      </c>
      <c r="BB236" s="2">
        <v>0</v>
      </c>
      <c r="BC236" s="1" t="s">
        <v>102</v>
      </c>
      <c r="BD236" s="56">
        <v>0</v>
      </c>
    </row>
    <row r="237" spans="1:56" ht="27.75" customHeight="1" x14ac:dyDescent="0.45">
      <c r="A237" s="3">
        <v>0</v>
      </c>
      <c r="B237" s="14">
        <v>0</v>
      </c>
      <c r="C237" s="9">
        <v>0</v>
      </c>
      <c r="D237" s="13">
        <v>0</v>
      </c>
      <c r="E237" s="9">
        <v>21</v>
      </c>
      <c r="F237" s="9">
        <v>37</v>
      </c>
      <c r="G237" s="9" t="s">
        <v>60</v>
      </c>
      <c r="H237" s="9">
        <v>0</v>
      </c>
      <c r="I237" s="9">
        <v>83</v>
      </c>
      <c r="J237" s="9" t="s">
        <v>57</v>
      </c>
      <c r="K237" s="9">
        <v>5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 t="s">
        <v>577</v>
      </c>
      <c r="AA237" s="8">
        <v>2339.9750000000004</v>
      </c>
      <c r="AB237" s="8">
        <v>2339.9750000000004</v>
      </c>
      <c r="AC237" s="8">
        <v>0</v>
      </c>
      <c r="AD237" s="8">
        <v>0</v>
      </c>
      <c r="AE237" s="8">
        <v>0</v>
      </c>
      <c r="AF237" s="8" t="s">
        <v>58</v>
      </c>
      <c r="AG237" s="1" t="s">
        <v>117</v>
      </c>
      <c r="AH237" s="1">
        <v>0</v>
      </c>
      <c r="AI237" s="1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578</v>
      </c>
      <c r="BD237" s="56">
        <v>0</v>
      </c>
    </row>
    <row r="238" spans="1:56" ht="27.75" customHeight="1" x14ac:dyDescent="0.45">
      <c r="A238" s="3">
        <v>45909</v>
      </c>
      <c r="B238" s="14" t="s">
        <v>514</v>
      </c>
      <c r="C238" s="9" t="s">
        <v>495</v>
      </c>
      <c r="D238" s="13" t="s">
        <v>500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91</v>
      </c>
      <c r="M238" s="10">
        <v>22</v>
      </c>
      <c r="N238" s="9">
        <v>40</v>
      </c>
      <c r="O238" s="9">
        <v>40</v>
      </c>
      <c r="P238" s="10">
        <v>108.55204095999999</v>
      </c>
      <c r="Q238" s="10">
        <v>0</v>
      </c>
      <c r="R238" s="10">
        <v>108.55204095999999</v>
      </c>
      <c r="S238" s="9" t="s">
        <v>71</v>
      </c>
      <c r="T238" s="12">
        <v>45922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120</v>
      </c>
      <c r="AA238" s="8">
        <v>5378.4500000000007</v>
      </c>
      <c r="AB238" s="8">
        <v>5378.4500000000007</v>
      </c>
      <c r="AC238" s="8">
        <v>0</v>
      </c>
      <c r="AD238" s="8">
        <v>5378.4500000000007</v>
      </c>
      <c r="AE238" s="8">
        <v>0</v>
      </c>
      <c r="AF238" s="8">
        <v>0</v>
      </c>
      <c r="AG238" s="1" t="s">
        <v>116</v>
      </c>
      <c r="AH238" s="1" t="s">
        <v>68</v>
      </c>
      <c r="AI238" s="1">
        <v>4</v>
      </c>
      <c r="AJ238" s="3">
        <v>45922</v>
      </c>
      <c r="AK238" s="3">
        <v>45918</v>
      </c>
      <c r="AL238" s="3">
        <v>45912</v>
      </c>
      <c r="AM238" s="3">
        <v>45919</v>
      </c>
      <c r="AN238" s="3">
        <v>45920</v>
      </c>
      <c r="AO238" s="3">
        <v>45920</v>
      </c>
      <c r="AP238" s="3">
        <v>45917</v>
      </c>
      <c r="AQ238" s="3">
        <v>45921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121</v>
      </c>
      <c r="BD238" s="56">
        <v>0</v>
      </c>
    </row>
    <row r="239" spans="1:56" ht="27.75" customHeight="1" x14ac:dyDescent="0.45">
      <c r="A239" s="3">
        <v>45909</v>
      </c>
      <c r="B239" s="14" t="s">
        <v>515</v>
      </c>
      <c r="C239" s="9" t="s">
        <v>495</v>
      </c>
      <c r="D239" s="13" t="s">
        <v>501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91</v>
      </c>
      <c r="M239" s="10">
        <v>22</v>
      </c>
      <c r="N239" s="9">
        <v>40</v>
      </c>
      <c r="O239" s="9">
        <v>40</v>
      </c>
      <c r="P239" s="10">
        <v>0</v>
      </c>
      <c r="Q239" s="10">
        <v>0</v>
      </c>
      <c r="R239" s="10">
        <v>0</v>
      </c>
      <c r="S239" s="9" t="s">
        <v>71</v>
      </c>
      <c r="T239" s="12">
        <v>45922</v>
      </c>
      <c r="U239" s="11">
        <v>10000</v>
      </c>
      <c r="V239" s="10">
        <v>10000</v>
      </c>
      <c r="W239" s="10">
        <v>0</v>
      </c>
      <c r="X239" s="10">
        <v>10560</v>
      </c>
      <c r="Y239" s="10">
        <v>0</v>
      </c>
      <c r="Z239" s="9" t="s">
        <v>120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 t="s">
        <v>115</v>
      </c>
      <c r="AH239" s="1" t="s">
        <v>68</v>
      </c>
      <c r="AI239" s="1">
        <v>4</v>
      </c>
      <c r="AJ239" s="3">
        <v>45922</v>
      </c>
      <c r="AK239" s="3">
        <v>45918</v>
      </c>
      <c r="AL239" s="3">
        <v>45912</v>
      </c>
      <c r="AM239" s="3">
        <v>45919</v>
      </c>
      <c r="AN239" s="3">
        <v>45920</v>
      </c>
      <c r="AO239" s="3">
        <v>45920</v>
      </c>
      <c r="AP239" s="3">
        <v>45917</v>
      </c>
      <c r="AQ239" s="3">
        <v>45921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121</v>
      </c>
      <c r="BD239" s="56">
        <v>0</v>
      </c>
    </row>
    <row r="240" spans="1:56" ht="27.75" customHeight="1" x14ac:dyDescent="0.45">
      <c r="A240" s="3">
        <v>45909</v>
      </c>
      <c r="B240" s="14" t="s">
        <v>515</v>
      </c>
      <c r="C240" s="9" t="s">
        <v>495</v>
      </c>
      <c r="D240" s="13" t="s">
        <v>502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91</v>
      </c>
      <c r="M240" s="10">
        <v>22</v>
      </c>
      <c r="N240" s="9">
        <v>40</v>
      </c>
      <c r="O240" s="9">
        <v>40</v>
      </c>
      <c r="P240" s="10">
        <v>43.420816383999991</v>
      </c>
      <c r="Q240" s="10">
        <v>0</v>
      </c>
      <c r="R240" s="10">
        <v>43.420816383999991</v>
      </c>
      <c r="S240" s="9" t="s">
        <v>71</v>
      </c>
      <c r="T240" s="12">
        <v>45922</v>
      </c>
      <c r="U240" s="11">
        <v>10000</v>
      </c>
      <c r="V240" s="10">
        <v>8000</v>
      </c>
      <c r="W240" s="10">
        <v>2000</v>
      </c>
      <c r="X240" s="10">
        <v>10490</v>
      </c>
      <c r="Y240" s="10">
        <v>0</v>
      </c>
      <c r="Z240" s="9" t="s">
        <v>120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 t="s">
        <v>116</v>
      </c>
      <c r="AH240" s="1" t="s">
        <v>68</v>
      </c>
      <c r="AI240" s="1">
        <v>4</v>
      </c>
      <c r="AJ240" s="3">
        <v>45922</v>
      </c>
      <c r="AK240" s="3">
        <v>45918</v>
      </c>
      <c r="AL240" s="3">
        <v>45912</v>
      </c>
      <c r="AM240" s="3">
        <v>45919</v>
      </c>
      <c r="AN240" s="3">
        <v>45920</v>
      </c>
      <c r="AO240" s="3">
        <v>45920</v>
      </c>
      <c r="AP240" s="3">
        <v>45917</v>
      </c>
      <c r="AQ240" s="3">
        <v>45921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121</v>
      </c>
      <c r="BD240" s="56">
        <v>0</v>
      </c>
    </row>
    <row r="241" spans="1:56" ht="27.75" customHeight="1" x14ac:dyDescent="0.45">
      <c r="A241" s="3">
        <v>45915</v>
      </c>
      <c r="B241" s="14" t="s">
        <v>579</v>
      </c>
      <c r="C241" s="9" t="s">
        <v>280</v>
      </c>
      <c r="D241" s="13" t="s">
        <v>555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97</v>
      </c>
      <c r="J241" s="9" t="s">
        <v>57</v>
      </c>
      <c r="K241" s="9">
        <v>5</v>
      </c>
      <c r="L241" s="9" t="s">
        <v>91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71</v>
      </c>
      <c r="T241" s="12">
        <v>45922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120</v>
      </c>
      <c r="AA241" s="8">
        <v>5378.4500000000007</v>
      </c>
      <c r="AB241" s="8">
        <v>5378.4500000000007</v>
      </c>
      <c r="AC241" s="8">
        <v>0</v>
      </c>
      <c r="AD241" s="8">
        <v>5378.4500000000007</v>
      </c>
      <c r="AE241" s="8">
        <v>0</v>
      </c>
      <c r="AF241" s="8">
        <v>0</v>
      </c>
      <c r="AG241" s="1" t="s">
        <v>116</v>
      </c>
      <c r="AH241" s="1" t="s">
        <v>68</v>
      </c>
      <c r="AI241" s="1">
        <v>4</v>
      </c>
      <c r="AJ241" s="3">
        <v>45922</v>
      </c>
      <c r="AK241" s="3">
        <v>45918</v>
      </c>
      <c r="AL241" s="3">
        <v>45912</v>
      </c>
      <c r="AM241" s="3">
        <v>45919</v>
      </c>
      <c r="AN241" s="3">
        <v>45920</v>
      </c>
      <c r="AO241" s="3">
        <v>45920</v>
      </c>
      <c r="AP241" s="3">
        <v>45917</v>
      </c>
      <c r="AQ241" s="3">
        <v>45921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121</v>
      </c>
      <c r="BD241" s="56">
        <v>0</v>
      </c>
    </row>
    <row r="242" spans="1:56" ht="27.75" customHeight="1" x14ac:dyDescent="0.45">
      <c r="A242" s="3">
        <v>45876</v>
      </c>
      <c r="B242" s="14" t="s">
        <v>336</v>
      </c>
      <c r="C242" s="9" t="s">
        <v>107</v>
      </c>
      <c r="D242" s="13" t="s">
        <v>316</v>
      </c>
      <c r="E242" s="9">
        <v>21</v>
      </c>
      <c r="F242" s="9">
        <v>38</v>
      </c>
      <c r="G242" s="9" t="s">
        <v>60</v>
      </c>
      <c r="H242" s="9" t="s">
        <v>66</v>
      </c>
      <c r="I242" s="9">
        <v>102</v>
      </c>
      <c r="J242" s="9" t="s">
        <v>57</v>
      </c>
      <c r="K242" s="9">
        <v>5</v>
      </c>
      <c r="L242" s="9" t="s">
        <v>90</v>
      </c>
      <c r="M242" s="10">
        <v>22</v>
      </c>
      <c r="N242" s="9">
        <v>40</v>
      </c>
      <c r="O242" s="9">
        <v>40</v>
      </c>
      <c r="P242" s="10">
        <v>0</v>
      </c>
      <c r="Q242" s="10">
        <v>0</v>
      </c>
      <c r="R242" s="10">
        <v>0</v>
      </c>
      <c r="S242" s="9" t="s">
        <v>67</v>
      </c>
      <c r="T242" s="12">
        <v>45926</v>
      </c>
      <c r="U242" s="11">
        <v>3000</v>
      </c>
      <c r="V242" s="10">
        <v>3000</v>
      </c>
      <c r="W242" s="10">
        <v>0</v>
      </c>
      <c r="X242" s="10">
        <v>3175</v>
      </c>
      <c r="Y242" s="10">
        <v>0</v>
      </c>
      <c r="Z242" s="9" t="s">
        <v>120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61</v>
      </c>
      <c r="AH242" s="1" t="s">
        <v>68</v>
      </c>
      <c r="AI242" s="1">
        <v>4</v>
      </c>
      <c r="AJ242" s="3">
        <v>45926</v>
      </c>
      <c r="AK242" s="3">
        <v>45922</v>
      </c>
      <c r="AL242" s="3">
        <v>45916</v>
      </c>
      <c r="AM242" s="3">
        <v>45923</v>
      </c>
      <c r="AN242" s="3">
        <v>45924</v>
      </c>
      <c r="AO242" s="3">
        <v>45924</v>
      </c>
      <c r="AP242" s="3">
        <v>45921</v>
      </c>
      <c r="AQ242" s="3">
        <v>45925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121</v>
      </c>
      <c r="BD242" s="56">
        <v>0</v>
      </c>
    </row>
    <row r="243" spans="1:56" ht="27.75" customHeight="1" x14ac:dyDescent="0.45">
      <c r="A243" s="3">
        <v>45854</v>
      </c>
      <c r="B243" s="14" t="s">
        <v>295</v>
      </c>
      <c r="C243" s="9" t="s">
        <v>79</v>
      </c>
      <c r="D243" s="13" t="s">
        <v>296</v>
      </c>
      <c r="E243" s="9">
        <v>21</v>
      </c>
      <c r="F243" s="9">
        <v>38</v>
      </c>
      <c r="G243" s="9" t="s">
        <v>60</v>
      </c>
      <c r="H243" s="9" t="s">
        <v>76</v>
      </c>
      <c r="I243" s="9">
        <v>102</v>
      </c>
      <c r="J243" s="9" t="s">
        <v>57</v>
      </c>
      <c r="K243" s="9">
        <v>5</v>
      </c>
      <c r="L243" s="9" t="s">
        <v>91</v>
      </c>
      <c r="M243" s="10">
        <v>22</v>
      </c>
      <c r="N243" s="9">
        <v>40</v>
      </c>
      <c r="O243" s="9">
        <v>40</v>
      </c>
      <c r="P243" s="10">
        <v>65.13122457599998</v>
      </c>
      <c r="Q243" s="10">
        <v>0</v>
      </c>
      <c r="R243" s="10">
        <v>65.13122457599998</v>
      </c>
      <c r="S243" s="9" t="s">
        <v>67</v>
      </c>
      <c r="T243" s="12">
        <v>45923</v>
      </c>
      <c r="U243" s="11">
        <v>3000</v>
      </c>
      <c r="V243" s="10">
        <v>0</v>
      </c>
      <c r="W243" s="10">
        <v>3000</v>
      </c>
      <c r="X243" s="10">
        <v>0</v>
      </c>
      <c r="Y243" s="10">
        <v>3150</v>
      </c>
      <c r="Z243" s="9" t="s">
        <v>120</v>
      </c>
      <c r="AA243" s="8">
        <v>3310.89</v>
      </c>
      <c r="AB243" s="8">
        <v>3310.89</v>
      </c>
      <c r="AC243" s="8">
        <v>0</v>
      </c>
      <c r="AD243" s="8">
        <v>0</v>
      </c>
      <c r="AE243" s="8">
        <v>3310.89</v>
      </c>
      <c r="AF243" s="8">
        <v>0</v>
      </c>
      <c r="AG243" s="1" t="s">
        <v>116</v>
      </c>
      <c r="AH243" s="1" t="s">
        <v>68</v>
      </c>
      <c r="AI243" s="1">
        <v>4</v>
      </c>
      <c r="AJ243" s="3">
        <v>45923</v>
      </c>
      <c r="AK243" s="3">
        <v>45919</v>
      </c>
      <c r="AL243" s="3">
        <v>45913</v>
      </c>
      <c r="AM243" s="3">
        <v>45920</v>
      </c>
      <c r="AN243" s="3">
        <v>45921</v>
      </c>
      <c r="AO243" s="3">
        <v>45921</v>
      </c>
      <c r="AP243" s="3">
        <v>45918</v>
      </c>
      <c r="AQ243" s="3">
        <v>45922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121</v>
      </c>
      <c r="BD243" s="56">
        <v>0</v>
      </c>
    </row>
    <row r="244" spans="1:56" ht="27.75" customHeight="1" x14ac:dyDescent="0.45">
      <c r="A244" s="3">
        <v>45876</v>
      </c>
      <c r="B244" s="14" t="s">
        <v>335</v>
      </c>
      <c r="C244" s="9" t="s">
        <v>107</v>
      </c>
      <c r="D244" s="13" t="s">
        <v>315</v>
      </c>
      <c r="E244" s="9">
        <v>21</v>
      </c>
      <c r="F244" s="9">
        <v>40</v>
      </c>
      <c r="G244" s="9" t="s">
        <v>60</v>
      </c>
      <c r="H244" s="9" t="s">
        <v>66</v>
      </c>
      <c r="I244" s="9">
        <v>108</v>
      </c>
      <c r="J244" s="9" t="s">
        <v>57</v>
      </c>
      <c r="K244" s="9">
        <v>5</v>
      </c>
      <c r="L244" s="9" t="s">
        <v>91</v>
      </c>
      <c r="M244" s="10">
        <v>22</v>
      </c>
      <c r="N244" s="9">
        <v>42</v>
      </c>
      <c r="O244" s="9">
        <v>40</v>
      </c>
      <c r="P244" s="10">
        <v>68.387785804799989</v>
      </c>
      <c r="Q244" s="10">
        <v>0</v>
      </c>
      <c r="R244" s="10">
        <v>68.387785804799989</v>
      </c>
      <c r="S244" s="9" t="s">
        <v>71</v>
      </c>
      <c r="T244" s="12">
        <v>45961</v>
      </c>
      <c r="U244" s="11">
        <v>3000</v>
      </c>
      <c r="V244" s="10">
        <v>0</v>
      </c>
      <c r="W244" s="10">
        <v>3000</v>
      </c>
      <c r="X244" s="10">
        <v>0</v>
      </c>
      <c r="Y244" s="10">
        <v>3150</v>
      </c>
      <c r="Z244" s="9" t="s">
        <v>120</v>
      </c>
      <c r="AA244" s="8">
        <v>3478.5300000000007</v>
      </c>
      <c r="AB244" s="8">
        <v>3478.5300000000007</v>
      </c>
      <c r="AC244" s="8">
        <v>0</v>
      </c>
      <c r="AD244" s="8">
        <v>3478.5300000000007</v>
      </c>
      <c r="AE244" s="8">
        <v>0</v>
      </c>
      <c r="AF244" s="8">
        <v>0</v>
      </c>
      <c r="AG244" s="1" t="s">
        <v>116</v>
      </c>
      <c r="AH244" s="1" t="s">
        <v>68</v>
      </c>
      <c r="AI244" s="1">
        <v>4</v>
      </c>
      <c r="AJ244" s="3">
        <v>45961</v>
      </c>
      <c r="AK244" s="3">
        <v>45957</v>
      </c>
      <c r="AL244" s="3">
        <v>45951</v>
      </c>
      <c r="AM244" s="3">
        <v>45958</v>
      </c>
      <c r="AN244" s="3">
        <v>45959</v>
      </c>
      <c r="AO244" s="3">
        <v>45959</v>
      </c>
      <c r="AP244" s="3">
        <v>45956</v>
      </c>
      <c r="AQ244" s="3">
        <v>45960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121</v>
      </c>
      <c r="BD244" s="56">
        <v>0</v>
      </c>
    </row>
    <row r="245" spans="1:56" ht="27.75" customHeight="1" x14ac:dyDescent="0.45">
      <c r="A245" s="3" t="s">
        <v>135</v>
      </c>
      <c r="B245" s="14" t="s">
        <v>135</v>
      </c>
      <c r="C245" s="9" t="s">
        <v>111</v>
      </c>
      <c r="D245" s="13" t="s">
        <v>61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91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 t="s">
        <v>63</v>
      </c>
      <c r="U245" s="11">
        <v>200000</v>
      </c>
      <c r="V245" s="10">
        <v>0</v>
      </c>
      <c r="W245" s="10">
        <v>200000</v>
      </c>
      <c r="X245" s="10">
        <v>0</v>
      </c>
      <c r="Y245" s="10">
        <v>210000</v>
      </c>
      <c r="Z245" s="9" t="s">
        <v>120</v>
      </c>
      <c r="AA245" s="8">
        <v>215138.00000000003</v>
      </c>
      <c r="AB245" s="8">
        <v>215138.00000000003</v>
      </c>
      <c r="AC245" s="8">
        <v>0</v>
      </c>
      <c r="AD245" s="8">
        <v>215138.00000000003</v>
      </c>
      <c r="AE245" s="8">
        <v>0</v>
      </c>
      <c r="AF245" s="8">
        <v>0</v>
      </c>
      <c r="AG245" s="1" t="s">
        <v>116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121</v>
      </c>
      <c r="BD245" s="56">
        <v>0</v>
      </c>
    </row>
    <row r="246" spans="1:56" ht="27.75" customHeight="1" x14ac:dyDescent="0.45">
      <c r="A246" s="3">
        <v>45631</v>
      </c>
      <c r="B246" s="14" t="s">
        <v>203</v>
      </c>
      <c r="C246" s="9" t="s">
        <v>109</v>
      </c>
      <c r="D246" s="13" t="s">
        <v>144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110</v>
      </c>
      <c r="T246" s="12" t="s">
        <v>63</v>
      </c>
      <c r="U246" s="11">
        <v>16000</v>
      </c>
      <c r="V246" s="10">
        <v>0</v>
      </c>
      <c r="W246" s="10">
        <v>16000</v>
      </c>
      <c r="X246" s="10">
        <v>0</v>
      </c>
      <c r="Y246" s="10">
        <v>16800</v>
      </c>
      <c r="Z246" s="9" t="s">
        <v>120</v>
      </c>
      <c r="AA246" s="8">
        <v>17211.04</v>
      </c>
      <c r="AB246" s="8">
        <v>17211.04</v>
      </c>
      <c r="AC246" s="8">
        <v>0</v>
      </c>
      <c r="AD246" s="8">
        <v>17211.04</v>
      </c>
      <c r="AE246" s="8">
        <v>0</v>
      </c>
      <c r="AF246" s="8">
        <v>0</v>
      </c>
      <c r="AG246" s="1" t="s">
        <v>116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 t="s">
        <v>218</v>
      </c>
      <c r="AZ246" s="2">
        <v>0</v>
      </c>
      <c r="BA246" s="2">
        <v>0</v>
      </c>
      <c r="BB246" s="2">
        <v>0</v>
      </c>
      <c r="BC246" s="1" t="s">
        <v>121</v>
      </c>
      <c r="BD246" s="56">
        <v>0</v>
      </c>
    </row>
    <row r="247" spans="1:56" ht="27.75" customHeight="1" x14ac:dyDescent="0.45">
      <c r="A247" s="3">
        <v>45631</v>
      </c>
      <c r="B247" s="14" t="s">
        <v>202</v>
      </c>
      <c r="C247" s="9" t="s">
        <v>109</v>
      </c>
      <c r="D247" s="13" t="s">
        <v>144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110</v>
      </c>
      <c r="T247" s="12" t="s">
        <v>63</v>
      </c>
      <c r="U247" s="11">
        <v>9000</v>
      </c>
      <c r="V247" s="10">
        <v>0</v>
      </c>
      <c r="W247" s="10">
        <v>9000</v>
      </c>
      <c r="X247" s="10">
        <v>0</v>
      </c>
      <c r="Y247" s="10">
        <v>9450</v>
      </c>
      <c r="Z247" s="9" t="s">
        <v>120</v>
      </c>
      <c r="AA247" s="8">
        <v>9681.2100000000009</v>
      </c>
      <c r="AB247" s="8">
        <v>9681.2100000000009</v>
      </c>
      <c r="AC247" s="8">
        <v>0</v>
      </c>
      <c r="AD247" s="8">
        <v>9681.2100000000009</v>
      </c>
      <c r="AE247" s="8">
        <v>0</v>
      </c>
      <c r="AF247" s="8">
        <v>0</v>
      </c>
      <c r="AG247" s="1" t="s">
        <v>116</v>
      </c>
      <c r="AH247" s="1" t="s">
        <v>68</v>
      </c>
      <c r="AI247" s="1">
        <v>4</v>
      </c>
      <c r="AJ247" s="3" t="s">
        <v>63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 t="s">
        <v>217</v>
      </c>
      <c r="AZ247" s="2">
        <v>0</v>
      </c>
      <c r="BA247" s="2">
        <v>0</v>
      </c>
      <c r="BB247" s="2">
        <v>0</v>
      </c>
      <c r="BC247" s="1" t="s">
        <v>121</v>
      </c>
      <c r="BD247" s="56">
        <v>0</v>
      </c>
    </row>
    <row r="248" spans="1:56" ht="27.75" customHeight="1" x14ac:dyDescent="0.45">
      <c r="A248" s="3">
        <v>45896</v>
      </c>
      <c r="B248" s="14" t="s">
        <v>400</v>
      </c>
      <c r="C248" s="9" t="s">
        <v>107</v>
      </c>
      <c r="D248" s="13" t="s">
        <v>401</v>
      </c>
      <c r="E248" s="9">
        <v>21</v>
      </c>
      <c r="F248" s="9">
        <v>38</v>
      </c>
      <c r="G248" s="9" t="s">
        <v>60</v>
      </c>
      <c r="H248" s="9" t="s">
        <v>66</v>
      </c>
      <c r="I248" s="9">
        <v>102</v>
      </c>
      <c r="J248" s="9" t="s">
        <v>57</v>
      </c>
      <c r="K248" s="9">
        <v>5</v>
      </c>
      <c r="L248" s="9" t="s">
        <v>90</v>
      </c>
      <c r="M248" s="10">
        <v>22</v>
      </c>
      <c r="N248" s="9">
        <v>40</v>
      </c>
      <c r="O248" s="9">
        <v>40</v>
      </c>
      <c r="P248" s="10">
        <v>65.13122457599998</v>
      </c>
      <c r="Q248" s="10">
        <v>0</v>
      </c>
      <c r="R248" s="10">
        <v>65.13122457599998</v>
      </c>
      <c r="S248" s="9" t="s">
        <v>67</v>
      </c>
      <c r="T248" s="12" t="s">
        <v>63</v>
      </c>
      <c r="U248" s="11">
        <v>3000</v>
      </c>
      <c r="V248" s="10">
        <v>0</v>
      </c>
      <c r="W248" s="10">
        <v>3000</v>
      </c>
      <c r="X248" s="10">
        <v>0</v>
      </c>
      <c r="Y248" s="10">
        <v>3150</v>
      </c>
      <c r="Z248" s="9" t="s">
        <v>120</v>
      </c>
      <c r="AA248" s="8">
        <v>3310.89</v>
      </c>
      <c r="AB248" s="8">
        <v>3310.89</v>
      </c>
      <c r="AC248" s="8">
        <v>0</v>
      </c>
      <c r="AD248" s="8">
        <v>3310.89</v>
      </c>
      <c r="AE248" s="8">
        <v>0</v>
      </c>
      <c r="AF248" s="8">
        <v>0</v>
      </c>
      <c r="AG248" s="1" t="s">
        <v>116</v>
      </c>
      <c r="AH248" s="1" t="s">
        <v>68</v>
      </c>
      <c r="AI248" s="1">
        <v>4</v>
      </c>
      <c r="AJ248" s="3" t="s">
        <v>63</v>
      </c>
      <c r="AK248" s="3" t="e">
        <v>#VALUE!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 t="e">
        <v>#VALUE!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121</v>
      </c>
      <c r="BD248" s="56">
        <v>0</v>
      </c>
    </row>
    <row r="249" spans="1:56" ht="27.75" customHeight="1" x14ac:dyDescent="0.45">
      <c r="A249" s="3">
        <v>45896</v>
      </c>
      <c r="B249" s="14" t="s">
        <v>402</v>
      </c>
      <c r="C249" s="9" t="s">
        <v>107</v>
      </c>
      <c r="D249" s="13" t="s">
        <v>313</v>
      </c>
      <c r="E249" s="9">
        <v>21</v>
      </c>
      <c r="F249" s="9">
        <v>38</v>
      </c>
      <c r="G249" s="9" t="s">
        <v>60</v>
      </c>
      <c r="H249" s="9" t="s">
        <v>66</v>
      </c>
      <c r="I249" s="9">
        <v>102</v>
      </c>
      <c r="J249" s="9" t="s">
        <v>57</v>
      </c>
      <c r="K249" s="9">
        <v>5</v>
      </c>
      <c r="L249" s="9" t="s">
        <v>90</v>
      </c>
      <c r="M249" s="10">
        <v>22</v>
      </c>
      <c r="N249" s="9">
        <v>40</v>
      </c>
      <c r="O249" s="9">
        <v>40</v>
      </c>
      <c r="P249" s="10">
        <v>108.55204095999999</v>
      </c>
      <c r="Q249" s="10">
        <v>0</v>
      </c>
      <c r="R249" s="10">
        <v>108.55204095999999</v>
      </c>
      <c r="S249" s="9" t="s">
        <v>67</v>
      </c>
      <c r="T249" s="12" t="s">
        <v>63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120</v>
      </c>
      <c r="AA249" s="8">
        <v>5518.15</v>
      </c>
      <c r="AB249" s="8">
        <v>5518.15</v>
      </c>
      <c r="AC249" s="8">
        <v>0</v>
      </c>
      <c r="AD249" s="8">
        <v>5518.15</v>
      </c>
      <c r="AE249" s="8">
        <v>0</v>
      </c>
      <c r="AF249" s="8">
        <v>0</v>
      </c>
      <c r="AG249" s="1" t="s">
        <v>116</v>
      </c>
      <c r="AH249" s="1" t="s">
        <v>68</v>
      </c>
      <c r="AI249" s="1">
        <v>4</v>
      </c>
      <c r="AJ249" s="3" t="s">
        <v>63</v>
      </c>
      <c r="AK249" s="3" t="e">
        <v>#VALUE!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121</v>
      </c>
      <c r="BD249" s="56">
        <v>0</v>
      </c>
    </row>
    <row r="250" spans="1:56" ht="27.75" customHeight="1" x14ac:dyDescent="0.45">
      <c r="A250" s="3">
        <v>45896</v>
      </c>
      <c r="B250" s="14" t="s">
        <v>403</v>
      </c>
      <c r="C250" s="9" t="s">
        <v>107</v>
      </c>
      <c r="D250" s="13" t="s">
        <v>404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90</v>
      </c>
      <c r="M250" s="10">
        <v>22</v>
      </c>
      <c r="N250" s="9">
        <v>40</v>
      </c>
      <c r="O250" s="9">
        <v>40</v>
      </c>
      <c r="P250" s="10">
        <v>65.13122457599998</v>
      </c>
      <c r="Q250" s="10">
        <v>0</v>
      </c>
      <c r="R250" s="10">
        <v>65.13122457599998</v>
      </c>
      <c r="S250" s="9" t="s">
        <v>67</v>
      </c>
      <c r="T250" s="12" t="s">
        <v>63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120</v>
      </c>
      <c r="AA250" s="8">
        <v>3310.89</v>
      </c>
      <c r="AB250" s="8">
        <v>3310.89</v>
      </c>
      <c r="AC250" s="8">
        <v>0</v>
      </c>
      <c r="AD250" s="8">
        <v>3310.89</v>
      </c>
      <c r="AE250" s="8">
        <v>0</v>
      </c>
      <c r="AF250" s="8">
        <v>0</v>
      </c>
      <c r="AG250" s="1" t="s">
        <v>116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121</v>
      </c>
      <c r="BD250" s="56">
        <v>0</v>
      </c>
    </row>
    <row r="251" spans="1:56" ht="27.75" customHeight="1" x14ac:dyDescent="0.45">
      <c r="A251" s="3">
        <v>45876</v>
      </c>
      <c r="B251" s="14" t="s">
        <v>337</v>
      </c>
      <c r="C251" s="9" t="s">
        <v>107</v>
      </c>
      <c r="D251" s="13" t="s">
        <v>317</v>
      </c>
      <c r="E251" s="9">
        <v>21</v>
      </c>
      <c r="F251" s="9">
        <v>40</v>
      </c>
      <c r="G251" s="9" t="s">
        <v>60</v>
      </c>
      <c r="H251" s="9" t="s">
        <v>66</v>
      </c>
      <c r="I251" s="9">
        <v>108</v>
      </c>
      <c r="J251" s="9" t="s">
        <v>57</v>
      </c>
      <c r="K251" s="9">
        <v>5</v>
      </c>
      <c r="L251" s="9" t="s">
        <v>91</v>
      </c>
      <c r="M251" s="10">
        <v>22</v>
      </c>
      <c r="N251" s="9">
        <v>42</v>
      </c>
      <c r="O251" s="9">
        <v>40</v>
      </c>
      <c r="P251" s="10">
        <v>113.97964300799998</v>
      </c>
      <c r="Q251" s="10">
        <v>0</v>
      </c>
      <c r="R251" s="10">
        <v>113.97964300799998</v>
      </c>
      <c r="S251" s="9" t="s">
        <v>71</v>
      </c>
      <c r="T251" s="12" t="s">
        <v>63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120</v>
      </c>
      <c r="AA251" s="8">
        <v>5797.55</v>
      </c>
      <c r="AB251" s="8">
        <v>5797.55</v>
      </c>
      <c r="AC251" s="8">
        <v>0</v>
      </c>
      <c r="AD251" s="8">
        <v>5797.55</v>
      </c>
      <c r="AE251" s="8">
        <v>0</v>
      </c>
      <c r="AF251" s="8">
        <v>0</v>
      </c>
      <c r="AG251" s="1" t="s">
        <v>116</v>
      </c>
      <c r="AH251" s="1" t="s">
        <v>68</v>
      </c>
      <c r="AI251" s="1">
        <v>4</v>
      </c>
      <c r="AJ251" s="3" t="s">
        <v>63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121</v>
      </c>
      <c r="BD251" s="56">
        <v>0</v>
      </c>
    </row>
    <row r="252" spans="1:56" ht="27.75" customHeight="1" x14ac:dyDescent="0.45">
      <c r="A252" s="3">
        <v>45911</v>
      </c>
      <c r="B252" s="14" t="s">
        <v>532</v>
      </c>
      <c r="C252" s="9" t="s">
        <v>107</v>
      </c>
      <c r="D252" s="13" t="s">
        <v>533</v>
      </c>
      <c r="E252" s="9">
        <v>21</v>
      </c>
      <c r="F252" s="9">
        <v>38</v>
      </c>
      <c r="G252" s="9" t="s">
        <v>60</v>
      </c>
      <c r="H252" s="9" t="s">
        <v>66</v>
      </c>
      <c r="I252" s="9">
        <v>102</v>
      </c>
      <c r="J252" s="9" t="s">
        <v>57</v>
      </c>
      <c r="K252" s="9">
        <v>5</v>
      </c>
      <c r="L252" s="9" t="s">
        <v>91</v>
      </c>
      <c r="M252" s="10">
        <v>22</v>
      </c>
      <c r="N252" s="9">
        <v>40</v>
      </c>
      <c r="O252" s="9">
        <v>40</v>
      </c>
      <c r="P252" s="10">
        <v>65.13122457599998</v>
      </c>
      <c r="Q252" s="10">
        <v>0</v>
      </c>
      <c r="R252" s="10">
        <v>65.13122457599998</v>
      </c>
      <c r="S252" s="9" t="s">
        <v>67</v>
      </c>
      <c r="T252" s="12" t="s">
        <v>63</v>
      </c>
      <c r="U252" s="11">
        <v>3000</v>
      </c>
      <c r="V252" s="10">
        <v>0</v>
      </c>
      <c r="W252" s="10">
        <v>3000</v>
      </c>
      <c r="X252" s="10">
        <v>0</v>
      </c>
      <c r="Y252" s="10">
        <v>3150</v>
      </c>
      <c r="Z252" s="9" t="s">
        <v>120</v>
      </c>
      <c r="AA252" s="8">
        <v>3310.89</v>
      </c>
      <c r="AB252" s="8">
        <v>3310.89</v>
      </c>
      <c r="AC252" s="8">
        <v>0</v>
      </c>
      <c r="AD252" s="8">
        <v>3310.89</v>
      </c>
      <c r="AE252" s="8">
        <v>0</v>
      </c>
      <c r="AF252" s="8">
        <v>0</v>
      </c>
      <c r="AG252" s="1" t="s">
        <v>116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121</v>
      </c>
      <c r="BD252" s="56">
        <v>0</v>
      </c>
    </row>
    <row r="253" spans="1:56" ht="27.75" customHeight="1" x14ac:dyDescent="0.45">
      <c r="A253" s="3">
        <v>45911</v>
      </c>
      <c r="B253" s="14" t="s">
        <v>534</v>
      </c>
      <c r="C253" s="9" t="s">
        <v>107</v>
      </c>
      <c r="D253" s="13" t="s">
        <v>535</v>
      </c>
      <c r="E253" s="9">
        <v>21</v>
      </c>
      <c r="F253" s="9">
        <v>40</v>
      </c>
      <c r="G253" s="9" t="s">
        <v>60</v>
      </c>
      <c r="H253" s="9" t="s">
        <v>66</v>
      </c>
      <c r="I253" s="9">
        <v>108</v>
      </c>
      <c r="J253" s="9" t="s">
        <v>57</v>
      </c>
      <c r="K253" s="9">
        <v>5</v>
      </c>
      <c r="L253" s="9" t="s">
        <v>90</v>
      </c>
      <c r="M253" s="10">
        <v>22</v>
      </c>
      <c r="N253" s="9">
        <v>42</v>
      </c>
      <c r="O253" s="9">
        <v>40</v>
      </c>
      <c r="P253" s="10">
        <v>68.387785804799989</v>
      </c>
      <c r="Q253" s="10">
        <v>0</v>
      </c>
      <c r="R253" s="10">
        <v>68.387785804799989</v>
      </c>
      <c r="S253" s="9" t="s">
        <v>67</v>
      </c>
      <c r="T253" s="12" t="s">
        <v>63</v>
      </c>
      <c r="U253" s="11">
        <v>3000</v>
      </c>
      <c r="V253" s="10">
        <v>0</v>
      </c>
      <c r="W253" s="10">
        <v>3000</v>
      </c>
      <c r="X253" s="10">
        <v>0</v>
      </c>
      <c r="Y253" s="10">
        <v>3150</v>
      </c>
      <c r="Z253" s="9" t="s">
        <v>120</v>
      </c>
      <c r="AA253" s="8">
        <v>3478.5300000000007</v>
      </c>
      <c r="AB253" s="8">
        <v>3478.5300000000007</v>
      </c>
      <c r="AC253" s="8">
        <v>0</v>
      </c>
      <c r="AD253" s="8">
        <v>3478.5300000000007</v>
      </c>
      <c r="AE253" s="8">
        <v>0</v>
      </c>
      <c r="AF253" s="8">
        <v>0</v>
      </c>
      <c r="AG253" s="1" t="s">
        <v>116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121</v>
      </c>
      <c r="BD253" s="56">
        <v>0</v>
      </c>
    </row>
    <row r="254" spans="1:56" ht="27.75" customHeight="1" x14ac:dyDescent="0.45">
      <c r="A254" s="3">
        <v>45911</v>
      </c>
      <c r="B254" s="14" t="s">
        <v>536</v>
      </c>
      <c r="C254" s="9" t="s">
        <v>107</v>
      </c>
      <c r="D254" s="13" t="s">
        <v>537</v>
      </c>
      <c r="E254" s="9">
        <v>21</v>
      </c>
      <c r="F254" s="9">
        <v>40</v>
      </c>
      <c r="G254" s="9" t="s">
        <v>60</v>
      </c>
      <c r="H254" s="9" t="s">
        <v>66</v>
      </c>
      <c r="I254" s="9">
        <v>108</v>
      </c>
      <c r="J254" s="9" t="s">
        <v>57</v>
      </c>
      <c r="K254" s="9">
        <v>5</v>
      </c>
      <c r="L254" s="9" t="s">
        <v>90</v>
      </c>
      <c r="M254" s="10">
        <v>22</v>
      </c>
      <c r="N254" s="9">
        <v>42</v>
      </c>
      <c r="O254" s="9">
        <v>40</v>
      </c>
      <c r="P254" s="10">
        <v>68.387785804799989</v>
      </c>
      <c r="Q254" s="10">
        <v>0</v>
      </c>
      <c r="R254" s="10">
        <v>68.387785804799989</v>
      </c>
      <c r="S254" s="9" t="s">
        <v>67</v>
      </c>
      <c r="T254" s="12" t="s">
        <v>63</v>
      </c>
      <c r="U254" s="11">
        <v>3000</v>
      </c>
      <c r="V254" s="10">
        <v>0</v>
      </c>
      <c r="W254" s="10">
        <v>3000</v>
      </c>
      <c r="X254" s="10">
        <v>0</v>
      </c>
      <c r="Y254" s="10">
        <v>3150</v>
      </c>
      <c r="Z254" s="9" t="s">
        <v>120</v>
      </c>
      <c r="AA254" s="8">
        <v>3478.5300000000007</v>
      </c>
      <c r="AB254" s="8">
        <v>3478.5300000000007</v>
      </c>
      <c r="AC254" s="8">
        <v>0</v>
      </c>
      <c r="AD254" s="8">
        <v>3478.5300000000007</v>
      </c>
      <c r="AE254" s="8">
        <v>0</v>
      </c>
      <c r="AF254" s="8">
        <v>0</v>
      </c>
      <c r="AG254" s="1" t="s">
        <v>116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121</v>
      </c>
      <c r="BD254" s="56">
        <v>0</v>
      </c>
    </row>
    <row r="255" spans="1:56" ht="27.75" customHeight="1" x14ac:dyDescent="0.45">
      <c r="A255" s="3">
        <v>45911</v>
      </c>
      <c r="B255" s="14" t="s">
        <v>538</v>
      </c>
      <c r="C255" s="9" t="s">
        <v>107</v>
      </c>
      <c r="D255" s="13" t="s">
        <v>539</v>
      </c>
      <c r="E255" s="9">
        <v>21</v>
      </c>
      <c r="F255" s="9">
        <v>40</v>
      </c>
      <c r="G255" s="9" t="s">
        <v>60</v>
      </c>
      <c r="H255" s="9" t="s">
        <v>66</v>
      </c>
      <c r="I255" s="9">
        <v>108</v>
      </c>
      <c r="J255" s="9" t="s">
        <v>57</v>
      </c>
      <c r="K255" s="9">
        <v>5</v>
      </c>
      <c r="L255" s="9" t="s">
        <v>90</v>
      </c>
      <c r="M255" s="10">
        <v>22</v>
      </c>
      <c r="N255" s="9">
        <v>42</v>
      </c>
      <c r="O255" s="9">
        <v>40</v>
      </c>
      <c r="P255" s="10">
        <v>68.387785804799989</v>
      </c>
      <c r="Q255" s="10">
        <v>0</v>
      </c>
      <c r="R255" s="10">
        <v>68.387785804799989</v>
      </c>
      <c r="S255" s="9" t="s">
        <v>67</v>
      </c>
      <c r="T255" s="12" t="s">
        <v>63</v>
      </c>
      <c r="U255" s="11">
        <v>3000</v>
      </c>
      <c r="V255" s="10">
        <v>0</v>
      </c>
      <c r="W255" s="10">
        <v>3000</v>
      </c>
      <c r="X255" s="10">
        <v>0</v>
      </c>
      <c r="Y255" s="10">
        <v>3150</v>
      </c>
      <c r="Z255" s="9" t="s">
        <v>120</v>
      </c>
      <c r="AA255" s="8">
        <v>3478.5300000000007</v>
      </c>
      <c r="AB255" s="8">
        <v>3478.5300000000007</v>
      </c>
      <c r="AC255" s="8">
        <v>0</v>
      </c>
      <c r="AD255" s="8">
        <v>3478.5300000000007</v>
      </c>
      <c r="AE255" s="8">
        <v>0</v>
      </c>
      <c r="AF255" s="8">
        <v>0</v>
      </c>
      <c r="AG255" s="1" t="s">
        <v>116</v>
      </c>
      <c r="AH255" s="1" t="s">
        <v>68</v>
      </c>
      <c r="AI255" s="1">
        <v>4</v>
      </c>
      <c r="AJ255" s="3" t="s">
        <v>63</v>
      </c>
      <c r="AK255" s="3" t="e">
        <v>#VALUE!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121</v>
      </c>
      <c r="BD255" s="56">
        <v>0</v>
      </c>
    </row>
    <row r="256" spans="1:56" ht="27.75" customHeight="1" x14ac:dyDescent="0.45">
      <c r="A256" s="3" t="s">
        <v>135</v>
      </c>
      <c r="B256" s="14" t="s">
        <v>135</v>
      </c>
      <c r="C256" s="9" t="s">
        <v>109</v>
      </c>
      <c r="D256" s="13" t="s">
        <v>144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92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110</v>
      </c>
      <c r="T256" s="12" t="s">
        <v>63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120</v>
      </c>
      <c r="AA256" s="8">
        <v>10756.900000000001</v>
      </c>
      <c r="AB256" s="8">
        <v>10756.900000000001</v>
      </c>
      <c r="AC256" s="8">
        <v>0</v>
      </c>
      <c r="AD256" s="8">
        <v>10756.900000000001</v>
      </c>
      <c r="AE256" s="8">
        <v>0</v>
      </c>
      <c r="AF256" s="8">
        <v>0</v>
      </c>
      <c r="AG256" s="1" t="s">
        <v>116</v>
      </c>
      <c r="AH256" s="1" t="s">
        <v>68</v>
      </c>
      <c r="AI256" s="1">
        <v>4</v>
      </c>
      <c r="AJ256" s="3" t="s">
        <v>63</v>
      </c>
      <c r="AK256" s="3" t="e">
        <v>#VALUE!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121</v>
      </c>
      <c r="BD256" s="56">
        <v>0</v>
      </c>
    </row>
    <row r="257" spans="1:56" ht="27.75" customHeight="1" x14ac:dyDescent="0.45">
      <c r="A257" s="3">
        <v>45854</v>
      </c>
      <c r="B257" s="14" t="s">
        <v>297</v>
      </c>
      <c r="C257" s="9" t="s">
        <v>79</v>
      </c>
      <c r="D257" s="13" t="s">
        <v>298</v>
      </c>
      <c r="E257" s="9">
        <v>21</v>
      </c>
      <c r="F257" s="9">
        <v>38</v>
      </c>
      <c r="G257" s="9" t="s">
        <v>60</v>
      </c>
      <c r="H257" s="9" t="s">
        <v>76</v>
      </c>
      <c r="I257" s="9">
        <v>102</v>
      </c>
      <c r="J257" s="9" t="s">
        <v>57</v>
      </c>
      <c r="K257" s="9">
        <v>5</v>
      </c>
      <c r="L257" s="9" t="s">
        <v>91</v>
      </c>
      <c r="M257" s="10">
        <v>22</v>
      </c>
      <c r="N257" s="9">
        <v>40</v>
      </c>
      <c r="O257" s="9">
        <v>40</v>
      </c>
      <c r="P257" s="10">
        <v>65.13122457599998</v>
      </c>
      <c r="Q257" s="10">
        <v>0</v>
      </c>
      <c r="R257" s="10">
        <v>65.13122457599998</v>
      </c>
      <c r="S257" s="9" t="s">
        <v>67</v>
      </c>
      <c r="T257" s="12" t="s">
        <v>63</v>
      </c>
      <c r="U257" s="11">
        <v>3000</v>
      </c>
      <c r="V257" s="10">
        <v>0</v>
      </c>
      <c r="W257" s="10">
        <v>3000</v>
      </c>
      <c r="X257" s="10">
        <v>0</v>
      </c>
      <c r="Y257" s="10">
        <v>3150</v>
      </c>
      <c r="Z257" s="9" t="s">
        <v>120</v>
      </c>
      <c r="AA257" s="8">
        <v>3310.89</v>
      </c>
      <c r="AB257" s="8">
        <v>3310.89</v>
      </c>
      <c r="AC257" s="8">
        <v>0</v>
      </c>
      <c r="AD257" s="8">
        <v>0</v>
      </c>
      <c r="AE257" s="8">
        <v>3310.89</v>
      </c>
      <c r="AF257" s="8">
        <v>0</v>
      </c>
      <c r="AG257" s="1" t="s">
        <v>115</v>
      </c>
      <c r="AH257" s="1" t="s">
        <v>68</v>
      </c>
      <c r="AI257" s="1">
        <v>4</v>
      </c>
      <c r="AJ257" s="3" t="s">
        <v>63</v>
      </c>
      <c r="AK257" s="3" t="e">
        <v>#VALUE!</v>
      </c>
      <c r="AL257" s="3" t="e">
        <v>#VALUE!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121</v>
      </c>
      <c r="BD257" s="56">
        <v>0</v>
      </c>
    </row>
    <row r="258" spans="1:56" ht="27.75" customHeight="1" x14ac:dyDescent="0.45">
      <c r="A258" s="3">
        <v>45826</v>
      </c>
      <c r="B258" s="14" t="s">
        <v>274</v>
      </c>
      <c r="C258" s="9" t="s">
        <v>107</v>
      </c>
      <c r="D258" s="13" t="s">
        <v>262</v>
      </c>
      <c r="E258" s="9">
        <v>21</v>
      </c>
      <c r="F258" s="9">
        <v>38</v>
      </c>
      <c r="G258" s="9" t="s">
        <v>60</v>
      </c>
      <c r="H258" s="9" t="s">
        <v>66</v>
      </c>
      <c r="I258" s="9">
        <v>102</v>
      </c>
      <c r="J258" s="9" t="s">
        <v>57</v>
      </c>
      <c r="K258" s="9">
        <v>5</v>
      </c>
      <c r="L258" s="9" t="s">
        <v>91</v>
      </c>
      <c r="M258" s="10">
        <v>22</v>
      </c>
      <c r="N258" s="9">
        <v>40</v>
      </c>
      <c r="O258" s="9">
        <v>40</v>
      </c>
      <c r="P258" s="10">
        <v>163.47937368575995</v>
      </c>
      <c r="Q258" s="10">
        <v>0</v>
      </c>
      <c r="R258" s="10">
        <v>163.47937368575995</v>
      </c>
      <c r="S258" s="9" t="s">
        <v>67</v>
      </c>
      <c r="T258" s="12" t="s">
        <v>63</v>
      </c>
      <c r="U258" s="11">
        <v>8000</v>
      </c>
      <c r="V258" s="10">
        <v>470</v>
      </c>
      <c r="W258" s="10">
        <v>7530</v>
      </c>
      <c r="X258" s="10">
        <v>0</v>
      </c>
      <c r="Y258" s="10">
        <v>7906.5</v>
      </c>
      <c r="Z258" s="9" t="s">
        <v>120</v>
      </c>
      <c r="AA258" s="8">
        <v>8310.3338999999996</v>
      </c>
      <c r="AB258" s="8">
        <v>8310.3338999999996</v>
      </c>
      <c r="AC258" s="8">
        <v>0</v>
      </c>
      <c r="AD258" s="8">
        <v>8310.3338999999996</v>
      </c>
      <c r="AE258" s="8">
        <v>0</v>
      </c>
      <c r="AF258" s="8">
        <v>0</v>
      </c>
      <c r="AG258" s="1" t="s">
        <v>115</v>
      </c>
      <c r="AH258" s="1" t="s">
        <v>68</v>
      </c>
      <c r="AI258" s="1">
        <v>4</v>
      </c>
      <c r="AJ258" s="3" t="s">
        <v>63</v>
      </c>
      <c r="AK258" s="3" t="e">
        <v>#VALUE!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121</v>
      </c>
      <c r="BD258" s="56">
        <v>0</v>
      </c>
    </row>
    <row r="259" spans="1:56" ht="27.75" customHeight="1" x14ac:dyDescent="0.45">
      <c r="A259" s="3">
        <v>45066</v>
      </c>
      <c r="B259" s="14" t="s">
        <v>126</v>
      </c>
      <c r="C259" s="9" t="s">
        <v>79</v>
      </c>
      <c r="D259" s="13" t="s">
        <v>125</v>
      </c>
      <c r="E259" s="9">
        <v>21</v>
      </c>
      <c r="F259" s="9">
        <v>38</v>
      </c>
      <c r="G259" s="9" t="s">
        <v>60</v>
      </c>
      <c r="H259" s="9" t="s">
        <v>76</v>
      </c>
      <c r="I259" s="9">
        <v>102</v>
      </c>
      <c r="J259" s="9" t="s">
        <v>57</v>
      </c>
      <c r="K259" s="9">
        <v>5</v>
      </c>
      <c r="L259" s="9" t="s">
        <v>91</v>
      </c>
      <c r="M259" s="10">
        <v>22</v>
      </c>
      <c r="N259" s="9">
        <v>40</v>
      </c>
      <c r="O259" s="9">
        <v>40</v>
      </c>
      <c r="P259" s="10">
        <v>108.55204095999999</v>
      </c>
      <c r="Q259" s="10">
        <v>0</v>
      </c>
      <c r="R259" s="10">
        <v>108.55204095999999</v>
      </c>
      <c r="S259" s="9" t="s">
        <v>67</v>
      </c>
      <c r="T259" s="12" t="s">
        <v>63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120</v>
      </c>
      <c r="AA259" s="8">
        <v>5518.15</v>
      </c>
      <c r="AB259" s="8">
        <v>5518.15</v>
      </c>
      <c r="AC259" s="8">
        <v>0</v>
      </c>
      <c r="AD259" s="8">
        <v>0</v>
      </c>
      <c r="AE259" s="8">
        <v>5518.15</v>
      </c>
      <c r="AF259" s="8">
        <v>0</v>
      </c>
      <c r="AG259" s="1" t="s">
        <v>116</v>
      </c>
      <c r="AH259" s="1" t="s">
        <v>68</v>
      </c>
      <c r="AI259" s="1">
        <v>4</v>
      </c>
      <c r="AJ259" s="3" t="s">
        <v>63</v>
      </c>
      <c r="AK259" s="3" t="e">
        <v>#VALUE!</v>
      </c>
      <c r="AL259" s="3" t="e">
        <v>#VALUE!</v>
      </c>
      <c r="AM259" s="3" t="e">
        <v>#VALUE!</v>
      </c>
      <c r="AN259" s="3" t="e">
        <v>#VALUE!</v>
      </c>
      <c r="AO259" s="3" t="e">
        <v>#VALUE!</v>
      </c>
      <c r="AP259" s="3" t="e">
        <v>#VALUE!</v>
      </c>
      <c r="AQ259" s="3" t="e">
        <v>#VALUE!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121</v>
      </c>
      <c r="BD259" s="56">
        <v>0</v>
      </c>
    </row>
    <row r="260" spans="1:56" ht="27.7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21</v>
      </c>
      <c r="F260" s="9">
        <v>37</v>
      </c>
      <c r="G260" s="9">
        <v>0</v>
      </c>
      <c r="H260" s="9">
        <v>0</v>
      </c>
      <c r="I260" s="9">
        <v>74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 t="s">
        <v>82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120</v>
      </c>
      <c r="AA260" s="8">
        <v>319156.80390000023</v>
      </c>
      <c r="AB260" s="8">
        <v>319156.80390000023</v>
      </c>
      <c r="AC260" s="8">
        <v>0</v>
      </c>
      <c r="AD260" s="8">
        <v>307016.87390000018</v>
      </c>
      <c r="AE260" s="8">
        <v>12139.93</v>
      </c>
      <c r="AF260" s="8" t="s">
        <v>58</v>
      </c>
      <c r="AG260" s="1" t="s">
        <v>61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122</v>
      </c>
      <c r="BD260" s="56">
        <v>0</v>
      </c>
    </row>
    <row r="261" spans="1:56" ht="27.75" customHeight="1" x14ac:dyDescent="0.45">
      <c r="A261" s="3" t="s">
        <v>135</v>
      </c>
      <c r="B261" s="14" t="s">
        <v>135</v>
      </c>
      <c r="C261" s="9" t="s">
        <v>216</v>
      </c>
      <c r="D261" s="13" t="s">
        <v>216</v>
      </c>
      <c r="E261" s="9">
        <v>23</v>
      </c>
      <c r="F261" s="9">
        <v>34</v>
      </c>
      <c r="G261" s="9" t="s">
        <v>60</v>
      </c>
      <c r="H261" s="9">
        <v>0</v>
      </c>
      <c r="I261" s="9">
        <v>68</v>
      </c>
      <c r="J261" s="9" t="s">
        <v>57</v>
      </c>
      <c r="K261" s="9">
        <v>5</v>
      </c>
      <c r="L261" s="9" t="s">
        <v>91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45930</v>
      </c>
      <c r="U261" s="11">
        <v>30000</v>
      </c>
      <c r="V261" s="10">
        <v>0</v>
      </c>
      <c r="W261" s="10">
        <v>30000</v>
      </c>
      <c r="X261" s="10">
        <v>0</v>
      </c>
      <c r="Y261" s="10">
        <v>31500</v>
      </c>
      <c r="Z261" s="9" t="s">
        <v>83</v>
      </c>
      <c r="AA261" s="8">
        <v>29756.100000000002</v>
      </c>
      <c r="AB261" s="8">
        <v>29756.100000000002</v>
      </c>
      <c r="AC261" s="8">
        <v>0</v>
      </c>
      <c r="AD261" s="8">
        <v>0</v>
      </c>
      <c r="AE261" s="8">
        <v>0</v>
      </c>
      <c r="AF261" s="8">
        <v>0</v>
      </c>
      <c r="AG261" s="1" t="s">
        <v>115</v>
      </c>
      <c r="AH261" s="1" t="s">
        <v>74</v>
      </c>
      <c r="AI261" s="1">
        <v>2</v>
      </c>
      <c r="AJ261" s="3">
        <v>45930</v>
      </c>
      <c r="AK261" s="3">
        <v>0</v>
      </c>
      <c r="AL261" s="3">
        <v>45921</v>
      </c>
      <c r="AM261" s="3">
        <v>45928</v>
      </c>
      <c r="AN261" s="3">
        <v>45929</v>
      </c>
      <c r="AO261" s="3">
        <v>45929</v>
      </c>
      <c r="AP261" s="3">
        <v>45925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103</v>
      </c>
      <c r="BD261" s="56">
        <v>0</v>
      </c>
    </row>
    <row r="262" spans="1:56" ht="27.75" customHeight="1" x14ac:dyDescent="0.45">
      <c r="A262" s="3" t="s">
        <v>135</v>
      </c>
      <c r="B262" s="14" t="s">
        <v>135</v>
      </c>
      <c r="C262" s="9" t="s">
        <v>221</v>
      </c>
      <c r="D262" s="13" t="s">
        <v>61</v>
      </c>
      <c r="E262" s="9">
        <v>23</v>
      </c>
      <c r="F262" s="9">
        <v>34</v>
      </c>
      <c r="G262" s="9" t="s">
        <v>60</v>
      </c>
      <c r="H262" s="9">
        <v>0</v>
      </c>
      <c r="I262" s="9">
        <v>68</v>
      </c>
      <c r="J262" s="9" t="s">
        <v>57</v>
      </c>
      <c r="K262" s="9">
        <v>5</v>
      </c>
      <c r="L262" s="9" t="s">
        <v>92</v>
      </c>
      <c r="M262" s="10">
        <v>24</v>
      </c>
      <c r="N262" s="9">
        <v>37</v>
      </c>
      <c r="O262" s="9">
        <v>50</v>
      </c>
      <c r="P262" s="10">
        <v>821.54158271999995</v>
      </c>
      <c r="Q262" s="10">
        <v>0</v>
      </c>
      <c r="R262" s="10">
        <v>821.54158271999995</v>
      </c>
      <c r="S262" s="9" t="s">
        <v>123</v>
      </c>
      <c r="T262" s="12">
        <v>45930</v>
      </c>
      <c r="U262" s="11">
        <v>30000</v>
      </c>
      <c r="V262" s="10">
        <v>0</v>
      </c>
      <c r="W262" s="10">
        <v>30000</v>
      </c>
      <c r="X262" s="10">
        <v>0</v>
      </c>
      <c r="Y262" s="10">
        <v>31500</v>
      </c>
      <c r="Z262" s="9" t="s">
        <v>83</v>
      </c>
      <c r="AA262" s="8">
        <v>29756.100000000002</v>
      </c>
      <c r="AB262" s="8">
        <v>29756.100000000002</v>
      </c>
      <c r="AC262" s="8">
        <v>0</v>
      </c>
      <c r="AD262" s="8">
        <v>0</v>
      </c>
      <c r="AE262" s="8">
        <v>0</v>
      </c>
      <c r="AF262" s="8">
        <v>0</v>
      </c>
      <c r="AG262" s="1" t="s">
        <v>115</v>
      </c>
      <c r="AH262" s="1" t="s">
        <v>72</v>
      </c>
      <c r="AI262" s="1">
        <v>3</v>
      </c>
      <c r="AJ262" s="3">
        <v>45930</v>
      </c>
      <c r="AK262" s="3">
        <v>0</v>
      </c>
      <c r="AL262" s="3">
        <v>45920</v>
      </c>
      <c r="AM262" s="3">
        <v>45927</v>
      </c>
      <c r="AN262" s="3">
        <v>45928</v>
      </c>
      <c r="AO262" s="3">
        <v>45928</v>
      </c>
      <c r="AP262" s="3">
        <v>45925</v>
      </c>
      <c r="AQ262" s="3">
        <v>45929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103</v>
      </c>
      <c r="BD262" s="56">
        <v>0</v>
      </c>
    </row>
    <row r="263" spans="1:56" ht="27.7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23</v>
      </c>
      <c r="F263" s="9">
        <v>34</v>
      </c>
      <c r="G263" s="9" t="s">
        <v>60</v>
      </c>
      <c r="H263" s="9">
        <v>0</v>
      </c>
      <c r="I263" s="9">
        <v>68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83</v>
      </c>
      <c r="AA263" s="8">
        <v>59512.200000000004</v>
      </c>
      <c r="AB263" s="8">
        <v>59512.200000000004</v>
      </c>
      <c r="AC263" s="8">
        <v>0</v>
      </c>
      <c r="AD263" s="8">
        <v>0</v>
      </c>
      <c r="AE263" s="8">
        <v>0</v>
      </c>
      <c r="AF263" s="8" t="s">
        <v>58</v>
      </c>
      <c r="AG263" s="1" t="s">
        <v>115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103</v>
      </c>
      <c r="BD263" s="56">
        <v>0</v>
      </c>
    </row>
    <row r="264" spans="1:56" ht="27.75" customHeight="1" x14ac:dyDescent="0.45">
      <c r="A264" s="3">
        <v>45601</v>
      </c>
      <c r="B264" s="14" t="s">
        <v>193</v>
      </c>
      <c r="C264" s="9" t="s">
        <v>93</v>
      </c>
      <c r="D264" s="13" t="s">
        <v>142</v>
      </c>
      <c r="E264" s="9">
        <v>23</v>
      </c>
      <c r="F264" s="9">
        <v>37</v>
      </c>
      <c r="G264" s="9" t="s">
        <v>60</v>
      </c>
      <c r="H264" s="9">
        <v>0</v>
      </c>
      <c r="I264" s="9">
        <v>130</v>
      </c>
      <c r="J264" s="9" t="s">
        <v>57</v>
      </c>
      <c r="K264" s="9">
        <v>5</v>
      </c>
      <c r="L264" s="9" t="s">
        <v>91</v>
      </c>
      <c r="M264" s="10">
        <v>24</v>
      </c>
      <c r="N264" s="9">
        <v>40</v>
      </c>
      <c r="O264" s="9">
        <v>55</v>
      </c>
      <c r="P264" s="10">
        <v>3207.7128103679997</v>
      </c>
      <c r="Q264" s="10">
        <v>0</v>
      </c>
      <c r="R264" s="10">
        <v>3207.7128103679997</v>
      </c>
      <c r="S264" s="9" t="s">
        <v>299</v>
      </c>
      <c r="T264" s="12" t="s">
        <v>63</v>
      </c>
      <c r="U264" s="11">
        <v>100000</v>
      </c>
      <c r="V264" s="10">
        <v>1500</v>
      </c>
      <c r="W264" s="10">
        <v>98500</v>
      </c>
      <c r="X264" s="10">
        <v>0</v>
      </c>
      <c r="Y264" s="10">
        <v>103425</v>
      </c>
      <c r="Z264" s="9" t="s">
        <v>99</v>
      </c>
      <c r="AA264" s="8">
        <v>105955.465</v>
      </c>
      <c r="AB264" s="8">
        <v>20359</v>
      </c>
      <c r="AC264" s="8">
        <v>85596.464999999997</v>
      </c>
      <c r="AD264" s="8">
        <v>0</v>
      </c>
      <c r="AE264" s="8">
        <v>0</v>
      </c>
      <c r="AF264" s="8">
        <v>0</v>
      </c>
      <c r="AG264" s="1" t="s">
        <v>115</v>
      </c>
      <c r="AH264" s="1" t="s">
        <v>72</v>
      </c>
      <c r="AI264" s="1">
        <v>3</v>
      </c>
      <c r="AJ264" s="3" t="s">
        <v>63</v>
      </c>
      <c r="AK264" s="3">
        <v>0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113</v>
      </c>
      <c r="BD264" s="56">
        <v>10965.216264845832</v>
      </c>
    </row>
    <row r="265" spans="1:56" ht="27.75" customHeight="1" x14ac:dyDescent="0.45">
      <c r="A265" s="3">
        <v>45601</v>
      </c>
      <c r="B265" s="14" t="s">
        <v>193</v>
      </c>
      <c r="C265" s="9" t="s">
        <v>93</v>
      </c>
      <c r="D265" s="13" t="s">
        <v>142</v>
      </c>
      <c r="E265" s="9">
        <v>23</v>
      </c>
      <c r="F265" s="9">
        <v>37</v>
      </c>
      <c r="G265" s="9" t="s">
        <v>60</v>
      </c>
      <c r="H265" s="9">
        <v>0</v>
      </c>
      <c r="I265" s="9">
        <v>130</v>
      </c>
      <c r="J265" s="9" t="s">
        <v>57</v>
      </c>
      <c r="K265" s="9">
        <v>5</v>
      </c>
      <c r="L265" s="9" t="s">
        <v>91</v>
      </c>
      <c r="M265" s="10">
        <v>24</v>
      </c>
      <c r="N265" s="9">
        <v>40</v>
      </c>
      <c r="O265" s="9">
        <v>55</v>
      </c>
      <c r="P265" s="10">
        <v>11003.203948644863</v>
      </c>
      <c r="Q265" s="10">
        <v>0</v>
      </c>
      <c r="R265" s="10">
        <v>11003.203948644863</v>
      </c>
      <c r="S265" s="9" t="s">
        <v>299</v>
      </c>
      <c r="T265" s="12" t="s">
        <v>63</v>
      </c>
      <c r="U265" s="11">
        <v>337878</v>
      </c>
      <c r="V265" s="10">
        <v>0</v>
      </c>
      <c r="W265" s="10">
        <v>337878</v>
      </c>
      <c r="X265" s="10">
        <v>0</v>
      </c>
      <c r="Y265" s="10">
        <v>354771.9</v>
      </c>
      <c r="Z265" s="9" t="s">
        <v>99</v>
      </c>
      <c r="AA265" s="8">
        <v>363451.98582000006</v>
      </c>
      <c r="AB265" s="8">
        <v>0</v>
      </c>
      <c r="AC265" s="8">
        <v>363451.98582000006</v>
      </c>
      <c r="AD265" s="8">
        <v>0</v>
      </c>
      <c r="AE265" s="8">
        <v>0</v>
      </c>
      <c r="AF265" s="8">
        <v>0</v>
      </c>
      <c r="AG265" s="1" t="s">
        <v>115</v>
      </c>
      <c r="AH265" s="1" t="s">
        <v>72</v>
      </c>
      <c r="AI265" s="1">
        <v>3</v>
      </c>
      <c r="AJ265" s="3" t="s">
        <v>63</v>
      </c>
      <c r="AK265" s="3">
        <v>0</v>
      </c>
      <c r="AL265" s="3" t="e">
        <v>#VALUE!</v>
      </c>
      <c r="AM265" s="3" t="e">
        <v>#VALUE!</v>
      </c>
      <c r="AN265" s="3" t="e">
        <v>#VALUE!</v>
      </c>
      <c r="AO265" s="3" t="e">
        <v>#VALUE!</v>
      </c>
      <c r="AP265" s="3" t="e">
        <v>#VALUE!</v>
      </c>
      <c r="AQ265" s="3" t="e">
        <v>#VALUE!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113</v>
      </c>
      <c r="BD265" s="56">
        <v>46559.511849046357</v>
      </c>
    </row>
    <row r="266" spans="1:56" ht="27.75" customHeight="1" x14ac:dyDescent="0.45">
      <c r="A266" s="3">
        <v>0</v>
      </c>
      <c r="B266" s="14">
        <v>0</v>
      </c>
      <c r="C266" s="9">
        <v>0</v>
      </c>
      <c r="D266" s="13">
        <v>0</v>
      </c>
      <c r="E266" s="9">
        <v>23</v>
      </c>
      <c r="F266" s="9">
        <v>37</v>
      </c>
      <c r="G266" s="9">
        <v>0</v>
      </c>
      <c r="H266" s="9">
        <v>0</v>
      </c>
      <c r="I266" s="9">
        <v>128</v>
      </c>
      <c r="J266" s="9" t="s">
        <v>57</v>
      </c>
      <c r="K266" s="9">
        <v>5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99</v>
      </c>
      <c r="AA266" s="8">
        <v>469407.45082000003</v>
      </c>
      <c r="AB266" s="8">
        <v>20359</v>
      </c>
      <c r="AC266" s="8">
        <v>449048.45082000003</v>
      </c>
      <c r="AD266" s="8">
        <v>0</v>
      </c>
      <c r="AE266" s="8">
        <v>0</v>
      </c>
      <c r="AF266" s="8" t="s">
        <v>58</v>
      </c>
      <c r="AG266" s="1" t="s">
        <v>115</v>
      </c>
      <c r="AH266" s="1">
        <v>0</v>
      </c>
      <c r="AI266" s="1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114</v>
      </c>
      <c r="BD266" s="56">
        <v>0</v>
      </c>
    </row>
    <row r="267" spans="1:56" ht="27.75" customHeight="1" x14ac:dyDescent="0.45">
      <c r="A267" s="3">
        <v>45894</v>
      </c>
      <c r="B267" s="14" t="s">
        <v>374</v>
      </c>
      <c r="C267" s="9" t="s">
        <v>137</v>
      </c>
      <c r="D267" s="13" t="s">
        <v>59</v>
      </c>
      <c r="E267" s="9">
        <v>26</v>
      </c>
      <c r="F267" s="9">
        <v>39</v>
      </c>
      <c r="G267" s="9" t="s">
        <v>60</v>
      </c>
      <c r="H267" s="9">
        <v>0</v>
      </c>
      <c r="I267" s="9">
        <v>93</v>
      </c>
      <c r="J267" s="9" t="s">
        <v>57</v>
      </c>
      <c r="K267" s="9">
        <v>5</v>
      </c>
      <c r="L267" s="9" t="s">
        <v>92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123</v>
      </c>
      <c r="T267" s="12">
        <v>45920</v>
      </c>
      <c r="U267" s="11">
        <v>5000</v>
      </c>
      <c r="V267" s="10">
        <v>5000</v>
      </c>
      <c r="W267" s="10">
        <v>0</v>
      </c>
      <c r="X267" s="10">
        <v>0</v>
      </c>
      <c r="Y267" s="10">
        <v>0</v>
      </c>
      <c r="Z267" s="9" t="s">
        <v>84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1" t="s">
        <v>115</v>
      </c>
      <c r="AH267" s="1" t="s">
        <v>77</v>
      </c>
      <c r="AI267" s="1">
        <v>1</v>
      </c>
      <c r="AJ267" s="3">
        <v>45920</v>
      </c>
      <c r="AK267" s="3">
        <v>0</v>
      </c>
      <c r="AL267" s="3">
        <v>0</v>
      </c>
      <c r="AM267" s="3">
        <v>0</v>
      </c>
      <c r="AN267" s="3">
        <v>0</v>
      </c>
      <c r="AO267" s="3">
        <v>45919</v>
      </c>
      <c r="AP267" s="3">
        <v>45915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</v>
      </c>
      <c r="AX267" s="2">
        <v>0</v>
      </c>
      <c r="AY267" s="2" t="s">
        <v>132</v>
      </c>
      <c r="AZ267" s="2">
        <v>0</v>
      </c>
      <c r="BA267" s="2">
        <v>0</v>
      </c>
      <c r="BB267" s="2">
        <v>0</v>
      </c>
      <c r="BC267" s="1" t="s">
        <v>103</v>
      </c>
      <c r="BD267" s="56">
        <v>0</v>
      </c>
    </row>
    <row r="268" spans="1:56" ht="27.75" customHeight="1" x14ac:dyDescent="0.45">
      <c r="A268" s="3">
        <v>0</v>
      </c>
      <c r="B268" s="14">
        <v>0</v>
      </c>
      <c r="C268" s="9">
        <v>0</v>
      </c>
      <c r="D268" s="13">
        <v>0</v>
      </c>
      <c r="E268" s="9">
        <v>26</v>
      </c>
      <c r="F268" s="9">
        <v>43</v>
      </c>
      <c r="G268" s="9" t="s">
        <v>60</v>
      </c>
      <c r="H268" s="9">
        <v>0</v>
      </c>
      <c r="I268" s="9">
        <v>102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84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 t="s">
        <v>58</v>
      </c>
      <c r="AG268" s="1" t="s">
        <v>115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103</v>
      </c>
      <c r="BD268" s="56">
        <v>0</v>
      </c>
    </row>
    <row r="269" spans="1:56" ht="27.75" customHeight="1" x14ac:dyDescent="0.45">
      <c r="A269" s="3" t="s">
        <v>135</v>
      </c>
      <c r="B269" s="14" t="s">
        <v>135</v>
      </c>
      <c r="C269" s="9" t="s">
        <v>109</v>
      </c>
      <c r="D269" s="13" t="s">
        <v>59</v>
      </c>
      <c r="E269" s="9">
        <v>26</v>
      </c>
      <c r="F269" s="9">
        <v>43</v>
      </c>
      <c r="G269" s="9" t="s">
        <v>60</v>
      </c>
      <c r="H269" s="9">
        <v>0</v>
      </c>
      <c r="I269" s="9">
        <v>116</v>
      </c>
      <c r="J269" s="9" t="s">
        <v>57</v>
      </c>
      <c r="K269" s="9">
        <v>5</v>
      </c>
      <c r="L269" s="9" t="s">
        <v>92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110</v>
      </c>
      <c r="T269" s="12">
        <v>45925</v>
      </c>
      <c r="U269" s="11">
        <v>10000</v>
      </c>
      <c r="V269" s="10">
        <v>0</v>
      </c>
      <c r="W269" s="10">
        <v>10000</v>
      </c>
      <c r="X269" s="10">
        <v>0</v>
      </c>
      <c r="Y269" s="10">
        <v>0</v>
      </c>
      <c r="Z269" s="9" t="s">
        <v>197</v>
      </c>
      <c r="AA269" s="8">
        <v>12433.3</v>
      </c>
      <c r="AB269" s="8">
        <v>12433.3</v>
      </c>
      <c r="AC269" s="8">
        <v>0</v>
      </c>
      <c r="AD269" s="8">
        <v>0</v>
      </c>
      <c r="AE269" s="8">
        <v>0</v>
      </c>
      <c r="AF269" s="8">
        <v>0</v>
      </c>
      <c r="AG269" s="1" t="s">
        <v>119</v>
      </c>
      <c r="AH269" s="1" t="s">
        <v>77</v>
      </c>
      <c r="AI269" s="1">
        <v>1</v>
      </c>
      <c r="AJ269" s="3">
        <v>45925</v>
      </c>
      <c r="AK269" s="3">
        <v>0</v>
      </c>
      <c r="AL269" s="3">
        <v>0</v>
      </c>
      <c r="AM269" s="3">
        <v>0</v>
      </c>
      <c r="AN269" s="3">
        <v>0</v>
      </c>
      <c r="AO269" s="3">
        <v>45924</v>
      </c>
      <c r="AP269" s="3">
        <v>45920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102</v>
      </c>
      <c r="BD269" s="56">
        <v>0</v>
      </c>
    </row>
    <row r="270" spans="1:56" ht="27.75" customHeight="1" x14ac:dyDescent="0.45">
      <c r="A270" s="3">
        <v>0</v>
      </c>
      <c r="B270" s="14">
        <v>0</v>
      </c>
      <c r="C270" s="9">
        <v>0</v>
      </c>
      <c r="D270" s="13">
        <v>0</v>
      </c>
      <c r="E270" s="9">
        <v>26</v>
      </c>
      <c r="F270" s="9">
        <v>43</v>
      </c>
      <c r="G270" s="9">
        <v>0</v>
      </c>
      <c r="H270" s="9">
        <v>0</v>
      </c>
      <c r="I270" s="9">
        <v>116</v>
      </c>
      <c r="J270" s="9" t="s">
        <v>57</v>
      </c>
      <c r="K270" s="9">
        <v>5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197</v>
      </c>
      <c r="AA270" s="8">
        <v>12433.3</v>
      </c>
      <c r="AB270" s="8">
        <v>12433.3</v>
      </c>
      <c r="AC270" s="8">
        <v>0</v>
      </c>
      <c r="AD270" s="8">
        <v>0</v>
      </c>
      <c r="AE270" s="8">
        <v>0</v>
      </c>
      <c r="AF270" s="8" t="s">
        <v>58</v>
      </c>
      <c r="AG270" s="1" t="s">
        <v>116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198</v>
      </c>
      <c r="BD270" s="56">
        <v>0</v>
      </c>
    </row>
    <row r="271" spans="1:56" ht="27.75" customHeight="1" x14ac:dyDescent="0.45">
      <c r="A271" s="3">
        <v>45911</v>
      </c>
      <c r="B271" s="14" t="s">
        <v>540</v>
      </c>
      <c r="C271" s="9" t="s">
        <v>109</v>
      </c>
      <c r="D271" s="13" t="s">
        <v>541</v>
      </c>
      <c r="E271" s="9">
        <v>26</v>
      </c>
      <c r="F271" s="9">
        <v>43</v>
      </c>
      <c r="G271" s="9" t="s">
        <v>60</v>
      </c>
      <c r="H271" s="9" t="s">
        <v>66</v>
      </c>
      <c r="I271" s="9">
        <v>150</v>
      </c>
      <c r="J271" s="9" t="s">
        <v>57</v>
      </c>
      <c r="K271" s="9">
        <v>5</v>
      </c>
      <c r="L271" s="9" t="s">
        <v>91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110</v>
      </c>
      <c r="T271" s="12">
        <v>45929</v>
      </c>
      <c r="U271" s="11">
        <v>10000</v>
      </c>
      <c r="V271" s="10">
        <v>500</v>
      </c>
      <c r="W271" s="10">
        <v>9500</v>
      </c>
      <c r="X271" s="10">
        <v>0</v>
      </c>
      <c r="Y271" s="10">
        <v>9975</v>
      </c>
      <c r="Z271" s="9" t="s">
        <v>88</v>
      </c>
      <c r="AA271" s="8">
        <v>11811.635</v>
      </c>
      <c r="AB271" s="8">
        <v>11811.635</v>
      </c>
      <c r="AC271" s="8">
        <v>0</v>
      </c>
      <c r="AD271" s="8">
        <v>11811.635</v>
      </c>
      <c r="AE271" s="8">
        <v>0</v>
      </c>
      <c r="AF271" s="8">
        <v>0</v>
      </c>
      <c r="AG271" s="1" t="s">
        <v>115</v>
      </c>
      <c r="AH271" s="1" t="s">
        <v>75</v>
      </c>
      <c r="AI271" s="1">
        <v>4</v>
      </c>
      <c r="AJ271" s="3">
        <v>45929</v>
      </c>
      <c r="AK271" s="3">
        <v>45925</v>
      </c>
      <c r="AL271" s="3">
        <v>45918</v>
      </c>
      <c r="AM271" s="3">
        <v>45926</v>
      </c>
      <c r="AN271" s="3">
        <v>45927</v>
      </c>
      <c r="AO271" s="3">
        <v>45928</v>
      </c>
      <c r="AP271" s="3">
        <v>45924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104</v>
      </c>
      <c r="BD271" s="56">
        <v>0</v>
      </c>
    </row>
    <row r="272" spans="1:56" ht="27.75" customHeight="1" x14ac:dyDescent="0.45">
      <c r="A272" s="3">
        <v>45901</v>
      </c>
      <c r="B272" s="14" t="s">
        <v>421</v>
      </c>
      <c r="C272" s="9" t="s">
        <v>109</v>
      </c>
      <c r="D272" s="13" t="s">
        <v>144</v>
      </c>
      <c r="E272" s="9">
        <v>26</v>
      </c>
      <c r="F272" s="9">
        <v>43</v>
      </c>
      <c r="G272" s="9" t="s">
        <v>60</v>
      </c>
      <c r="H272" s="9" t="s">
        <v>66</v>
      </c>
      <c r="I272" s="9">
        <v>150</v>
      </c>
      <c r="J272" s="9" t="s">
        <v>57</v>
      </c>
      <c r="K272" s="9">
        <v>5</v>
      </c>
      <c r="L272" s="9" t="s">
        <v>91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110</v>
      </c>
      <c r="T272" s="12">
        <v>45930</v>
      </c>
      <c r="U272" s="11">
        <v>30000</v>
      </c>
      <c r="V272" s="10">
        <v>3600</v>
      </c>
      <c r="W272" s="10">
        <v>26400</v>
      </c>
      <c r="X272" s="10">
        <v>9475</v>
      </c>
      <c r="Y272" s="10">
        <v>21551.25</v>
      </c>
      <c r="Z272" s="9" t="s">
        <v>88</v>
      </c>
      <c r="AA272" s="8">
        <v>26795.315662500001</v>
      </c>
      <c r="AB272" s="8">
        <v>5484</v>
      </c>
      <c r="AC272" s="8">
        <v>21311.315662500001</v>
      </c>
      <c r="AD272" s="8">
        <v>5484</v>
      </c>
      <c r="AE272" s="8">
        <v>21311.315662500001</v>
      </c>
      <c r="AF272" s="8">
        <v>0</v>
      </c>
      <c r="AG272" s="1" t="s">
        <v>115</v>
      </c>
      <c r="AH272" s="1" t="s">
        <v>75</v>
      </c>
      <c r="AI272" s="1">
        <v>4</v>
      </c>
      <c r="AJ272" s="3">
        <v>45930</v>
      </c>
      <c r="AK272" s="3">
        <v>45926</v>
      </c>
      <c r="AL272" s="3">
        <v>45919</v>
      </c>
      <c r="AM272" s="3">
        <v>45927</v>
      </c>
      <c r="AN272" s="3">
        <v>45928</v>
      </c>
      <c r="AO272" s="3">
        <v>45929</v>
      </c>
      <c r="AP272" s="3">
        <v>45925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104</v>
      </c>
      <c r="BD272" s="56">
        <v>2197.9070219925006</v>
      </c>
    </row>
    <row r="273" spans="1:56" ht="27.75" customHeight="1" x14ac:dyDescent="0.45">
      <c r="A273" s="3">
        <v>45901</v>
      </c>
      <c r="B273" s="14" t="s">
        <v>422</v>
      </c>
      <c r="C273" s="9" t="s">
        <v>109</v>
      </c>
      <c r="D273" s="13" t="s">
        <v>144</v>
      </c>
      <c r="E273" s="9">
        <v>26</v>
      </c>
      <c r="F273" s="9">
        <v>43</v>
      </c>
      <c r="G273" s="9" t="s">
        <v>60</v>
      </c>
      <c r="H273" s="9" t="s">
        <v>66</v>
      </c>
      <c r="I273" s="9">
        <v>150</v>
      </c>
      <c r="J273" s="9" t="s">
        <v>57</v>
      </c>
      <c r="K273" s="9">
        <v>5</v>
      </c>
      <c r="L273" s="9" t="s">
        <v>91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110</v>
      </c>
      <c r="T273" s="12">
        <v>45945</v>
      </c>
      <c r="U273" s="11">
        <v>10000</v>
      </c>
      <c r="V273" s="10">
        <v>0</v>
      </c>
      <c r="W273" s="10">
        <v>10000</v>
      </c>
      <c r="X273" s="10">
        <v>0</v>
      </c>
      <c r="Y273" s="10">
        <v>10500</v>
      </c>
      <c r="Z273" s="9" t="s">
        <v>88</v>
      </c>
      <c r="AA273" s="8">
        <v>12433.3</v>
      </c>
      <c r="AB273" s="8">
        <v>0</v>
      </c>
      <c r="AC273" s="8">
        <v>12433.3</v>
      </c>
      <c r="AD273" s="8">
        <v>0</v>
      </c>
      <c r="AE273" s="8">
        <v>12433.3</v>
      </c>
      <c r="AF273" s="8">
        <v>0</v>
      </c>
      <c r="AG273" s="1" t="s">
        <v>115</v>
      </c>
      <c r="AH273" s="1" t="s">
        <v>75</v>
      </c>
      <c r="AI273" s="1">
        <v>4</v>
      </c>
      <c r="AJ273" s="3">
        <v>45945</v>
      </c>
      <c r="AK273" s="3">
        <v>45941</v>
      </c>
      <c r="AL273" s="3">
        <v>45934</v>
      </c>
      <c r="AM273" s="3">
        <v>45942</v>
      </c>
      <c r="AN273" s="3">
        <v>45943</v>
      </c>
      <c r="AO273" s="3">
        <v>45944</v>
      </c>
      <c r="AP273" s="3">
        <v>45940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104</v>
      </c>
      <c r="BD273" s="56">
        <v>1282.2876733333333</v>
      </c>
    </row>
    <row r="274" spans="1:56" ht="27.75" customHeight="1" x14ac:dyDescent="0.45">
      <c r="A274" s="3">
        <v>0</v>
      </c>
      <c r="B274" s="14">
        <v>0</v>
      </c>
      <c r="C274" s="9">
        <v>0</v>
      </c>
      <c r="D274" s="13">
        <v>0</v>
      </c>
      <c r="E274" s="9">
        <v>26</v>
      </c>
      <c r="F274" s="9">
        <v>43</v>
      </c>
      <c r="G274" s="9">
        <v>0</v>
      </c>
      <c r="H274" s="9">
        <v>0</v>
      </c>
      <c r="I274" s="9">
        <v>120</v>
      </c>
      <c r="J274" s="9" t="s">
        <v>57</v>
      </c>
      <c r="K274" s="9">
        <v>5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88</v>
      </c>
      <c r="AA274" s="8">
        <v>51040.250662499995</v>
      </c>
      <c r="AB274" s="8">
        <v>17295.635000000002</v>
      </c>
      <c r="AC274" s="8">
        <v>33744.6156625</v>
      </c>
      <c r="AD274" s="8">
        <v>17295.635000000002</v>
      </c>
      <c r="AE274" s="8">
        <v>33744.6156625</v>
      </c>
      <c r="AF274" s="8" t="s">
        <v>58</v>
      </c>
      <c r="AG274" s="1" t="s">
        <v>116</v>
      </c>
      <c r="AH274" s="1">
        <v>0</v>
      </c>
      <c r="AI274" s="1" t="s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106</v>
      </c>
      <c r="BD274" s="56">
        <v>0</v>
      </c>
    </row>
    <row r="275" spans="1:56" ht="27.75" customHeight="1" x14ac:dyDescent="0.45">
      <c r="A275" s="3">
        <v>45909</v>
      </c>
      <c r="B275" s="14" t="s">
        <v>520</v>
      </c>
      <c r="C275" s="9" t="s">
        <v>147</v>
      </c>
      <c r="D275" s="13" t="s">
        <v>148</v>
      </c>
      <c r="E275" s="9">
        <v>28</v>
      </c>
      <c r="F275" s="9">
        <v>41</v>
      </c>
      <c r="G275" s="9" t="s">
        <v>60</v>
      </c>
      <c r="H275" s="9">
        <v>0</v>
      </c>
      <c r="I275" s="9">
        <v>120</v>
      </c>
      <c r="J275" s="9" t="s">
        <v>78</v>
      </c>
      <c r="K275" s="9">
        <v>3</v>
      </c>
      <c r="L275" s="9" t="s">
        <v>92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45920</v>
      </c>
      <c r="U275" s="11">
        <v>50000</v>
      </c>
      <c r="V275" s="10">
        <v>50000</v>
      </c>
      <c r="W275" s="10">
        <v>0</v>
      </c>
      <c r="X275" s="10">
        <v>52550</v>
      </c>
      <c r="Y275" s="10">
        <v>0</v>
      </c>
      <c r="Z275" s="9" t="s">
        <v>127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1" t="s">
        <v>115</v>
      </c>
      <c r="AH275" s="1" t="s">
        <v>74</v>
      </c>
      <c r="AI275" s="1">
        <v>2</v>
      </c>
      <c r="AJ275" s="3">
        <v>45920</v>
      </c>
      <c r="AK275" s="3">
        <v>0</v>
      </c>
      <c r="AL275" s="3">
        <v>45911</v>
      </c>
      <c r="AM275" s="3">
        <v>45918</v>
      </c>
      <c r="AN275" s="3">
        <v>45919</v>
      </c>
      <c r="AO275" s="3">
        <v>45919</v>
      </c>
      <c r="AP275" s="3">
        <v>45915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 t="s">
        <v>486</v>
      </c>
      <c r="AZ275" s="2">
        <v>0</v>
      </c>
      <c r="BA275" s="2">
        <v>0</v>
      </c>
      <c r="BB275" s="2">
        <v>0</v>
      </c>
      <c r="BC275" s="1" t="s">
        <v>104</v>
      </c>
      <c r="BD275" s="56">
        <v>0</v>
      </c>
    </row>
    <row r="276" spans="1:56" ht="27.75" customHeight="1" x14ac:dyDescent="0.45">
      <c r="A276" s="3">
        <v>0</v>
      </c>
      <c r="B276" s="14" t="s">
        <v>128</v>
      </c>
      <c r="C276" s="9" t="s">
        <v>147</v>
      </c>
      <c r="D276" s="13" t="s">
        <v>148</v>
      </c>
      <c r="E276" s="9">
        <v>28</v>
      </c>
      <c r="F276" s="9">
        <v>41</v>
      </c>
      <c r="G276" s="9" t="s">
        <v>60</v>
      </c>
      <c r="H276" s="9">
        <v>0</v>
      </c>
      <c r="I276" s="9">
        <v>120</v>
      </c>
      <c r="J276" s="9" t="s">
        <v>78</v>
      </c>
      <c r="K276" s="9">
        <v>3</v>
      </c>
      <c r="L276" s="9" t="s">
        <v>92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45930</v>
      </c>
      <c r="U276" s="11">
        <v>50000</v>
      </c>
      <c r="V276" s="10">
        <v>700</v>
      </c>
      <c r="W276" s="10">
        <v>49300</v>
      </c>
      <c r="X276" s="10">
        <v>0</v>
      </c>
      <c r="Y276" s="10">
        <v>51765</v>
      </c>
      <c r="Z276" s="9" t="s">
        <v>127</v>
      </c>
      <c r="AA276" s="8">
        <v>58541.285000000003</v>
      </c>
      <c r="AB276" s="8">
        <v>5780</v>
      </c>
      <c r="AC276" s="8">
        <v>52761.285000000003</v>
      </c>
      <c r="AD276" s="8">
        <v>0</v>
      </c>
      <c r="AE276" s="8">
        <v>0</v>
      </c>
      <c r="AF276" s="8">
        <v>0</v>
      </c>
      <c r="AG276" s="1" t="s">
        <v>115</v>
      </c>
      <c r="AH276" s="1" t="s">
        <v>74</v>
      </c>
      <c r="AI276" s="1">
        <v>2</v>
      </c>
      <c r="AJ276" s="3">
        <v>45930</v>
      </c>
      <c r="AK276" s="3">
        <v>0</v>
      </c>
      <c r="AL276" s="3">
        <v>45921</v>
      </c>
      <c r="AM276" s="3">
        <v>45928</v>
      </c>
      <c r="AN276" s="3">
        <v>45929</v>
      </c>
      <c r="AO276" s="3">
        <v>45929</v>
      </c>
      <c r="AP276" s="3">
        <v>45925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104</v>
      </c>
      <c r="BD276" s="56">
        <v>5929.7821975000006</v>
      </c>
    </row>
    <row r="277" spans="1:56" ht="27.75" customHeight="1" x14ac:dyDescent="0.45">
      <c r="A277" s="3" t="s">
        <v>135</v>
      </c>
      <c r="B277" s="14" t="s">
        <v>135</v>
      </c>
      <c r="C277" s="9" t="s">
        <v>109</v>
      </c>
      <c r="D277" s="13" t="s">
        <v>59</v>
      </c>
      <c r="E277" s="9">
        <v>28</v>
      </c>
      <c r="F277" s="9">
        <v>47</v>
      </c>
      <c r="G277" s="9" t="s">
        <v>60</v>
      </c>
      <c r="H277" s="9" t="s">
        <v>66</v>
      </c>
      <c r="I277" s="9">
        <v>180</v>
      </c>
      <c r="J277" s="9" t="s">
        <v>57</v>
      </c>
      <c r="K277" s="9">
        <v>5</v>
      </c>
      <c r="L277" s="9" t="s">
        <v>92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110</v>
      </c>
      <c r="T277" s="12">
        <v>45925</v>
      </c>
      <c r="U277" s="11">
        <v>5000</v>
      </c>
      <c r="V277" s="10">
        <v>0</v>
      </c>
      <c r="W277" s="10">
        <v>5000</v>
      </c>
      <c r="X277" s="10">
        <v>0</v>
      </c>
      <c r="Y277" s="10">
        <v>0</v>
      </c>
      <c r="Z277" s="9" t="s">
        <v>127</v>
      </c>
      <c r="AA277" s="8">
        <v>6775.4500000000007</v>
      </c>
      <c r="AB277" s="8">
        <v>0</v>
      </c>
      <c r="AC277" s="8">
        <v>6775.4500000000007</v>
      </c>
      <c r="AD277" s="8">
        <v>0</v>
      </c>
      <c r="AE277" s="8">
        <v>6775.4500000000007</v>
      </c>
      <c r="AF277" s="8">
        <v>0</v>
      </c>
      <c r="AG277" s="1">
        <v>0</v>
      </c>
      <c r="AH277" s="1" t="s">
        <v>146</v>
      </c>
      <c r="AI277" s="1">
        <v>2</v>
      </c>
      <c r="AJ277" s="3">
        <v>45925</v>
      </c>
      <c r="AK277" s="3">
        <v>45923</v>
      </c>
      <c r="AL277" s="3">
        <v>0</v>
      </c>
      <c r="AM277" s="3">
        <v>0</v>
      </c>
      <c r="AN277" s="3">
        <v>0</v>
      </c>
      <c r="AO277" s="3">
        <v>45924</v>
      </c>
      <c r="AP277" s="3">
        <v>45920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143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104</v>
      </c>
      <c r="BD277" s="56">
        <v>761.48529722222236</v>
      </c>
    </row>
    <row r="278" spans="1:56" ht="27.75" customHeight="1" x14ac:dyDescent="0.45">
      <c r="A278" s="3">
        <v>0</v>
      </c>
      <c r="B278" s="14">
        <v>0</v>
      </c>
      <c r="C278" s="9">
        <v>0</v>
      </c>
      <c r="D278" s="13">
        <v>0</v>
      </c>
      <c r="E278" s="9">
        <v>28</v>
      </c>
      <c r="F278" s="9">
        <v>43</v>
      </c>
      <c r="G278" s="9">
        <v>0</v>
      </c>
      <c r="H278" s="9">
        <v>0</v>
      </c>
      <c r="I278" s="9">
        <v>130</v>
      </c>
      <c r="J278" s="9" t="s">
        <v>57</v>
      </c>
      <c r="K278" s="9">
        <v>3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127</v>
      </c>
      <c r="AA278" s="8">
        <v>65316.735000000001</v>
      </c>
      <c r="AB278" s="8">
        <v>5780</v>
      </c>
      <c r="AC278" s="8">
        <v>59536.735000000001</v>
      </c>
      <c r="AD278" s="8">
        <v>0</v>
      </c>
      <c r="AE278" s="8">
        <v>6775.4500000000007</v>
      </c>
      <c r="AF278" s="8" t="s">
        <v>58</v>
      </c>
      <c r="AG278" s="1">
        <v>0</v>
      </c>
      <c r="AH278" s="1">
        <v>0</v>
      </c>
      <c r="AI278" s="1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149</v>
      </c>
      <c r="BD278" s="56">
        <v>0</v>
      </c>
    </row>
  </sheetData>
  <autoFilter ref="A5:BD27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78">
    <cfRule type="expression" dxfId="1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01C6A-4377-4F36-8942-7C706FB66DFC}">
  <sheetPr>
    <tabColor rgb="FFFFFF00"/>
  </sheetPr>
  <dimension ref="A1:BD254"/>
  <sheetViews>
    <sheetView zoomScale="80" zoomScaleNormal="80" workbookViewId="0">
      <selection activeCell="S20" sqref="S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45918</v>
      </c>
      <c r="E3" s="84" t="s">
        <v>52</v>
      </c>
      <c r="F3" s="84"/>
      <c r="G3" s="85">
        <v>10.14</v>
      </c>
      <c r="H3" s="8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6" t="s">
        <v>51</v>
      </c>
      <c r="B4" s="28" t="s">
        <v>43</v>
      </c>
      <c r="C4" s="29" t="s">
        <v>42</v>
      </c>
      <c r="D4" s="30"/>
      <c r="E4" s="87">
        <v>10.3</v>
      </c>
      <c r="F4" s="88"/>
      <c r="G4" s="89"/>
      <c r="H4" s="90"/>
      <c r="I4" s="91" t="s">
        <v>50</v>
      </c>
      <c r="J4" s="92"/>
      <c r="K4" s="93"/>
      <c r="L4" s="31" t="s">
        <v>89</v>
      </c>
      <c r="M4" s="94" t="s">
        <v>49</v>
      </c>
      <c r="N4" s="95"/>
      <c r="O4" s="95"/>
      <c r="P4" s="9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2" t="s">
        <v>46</v>
      </c>
      <c r="AA4" s="8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45897</v>
      </c>
      <c r="B6" s="14" t="s">
        <v>377</v>
      </c>
      <c r="C6" s="9" t="s">
        <v>73</v>
      </c>
      <c r="D6" s="13" t="s">
        <v>425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141</v>
      </c>
      <c r="T6" s="12">
        <v>45925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379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116</v>
      </c>
      <c r="AH6" s="1" t="s">
        <v>74</v>
      </c>
      <c r="AI6" s="1">
        <v>2</v>
      </c>
      <c r="AJ6" s="3">
        <v>45925</v>
      </c>
      <c r="AK6" s="3">
        <v>0</v>
      </c>
      <c r="AL6" s="3">
        <v>45916</v>
      </c>
      <c r="AM6" s="3">
        <v>45923</v>
      </c>
      <c r="AN6" s="3">
        <v>45924</v>
      </c>
      <c r="AO6" s="3">
        <v>45924</v>
      </c>
      <c r="AP6" s="3">
        <v>45920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556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379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45915</v>
      </c>
      <c r="B8" s="14" t="s">
        <v>557</v>
      </c>
      <c r="C8" s="9" t="s">
        <v>558</v>
      </c>
      <c r="D8" s="13" t="s">
        <v>559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45922</v>
      </c>
      <c r="U8" s="11">
        <v>10100</v>
      </c>
      <c r="V8" s="10">
        <v>0</v>
      </c>
      <c r="W8" s="10">
        <v>10100</v>
      </c>
      <c r="X8" s="10">
        <v>0</v>
      </c>
      <c r="Y8" s="10">
        <v>10605</v>
      </c>
      <c r="Z8" s="9" t="s">
        <v>560</v>
      </c>
      <c r="AA8" s="8">
        <v>7760.3350000000009</v>
      </c>
      <c r="AB8" s="8">
        <v>7760.3350000000009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45922</v>
      </c>
      <c r="AK8" s="3">
        <v>0</v>
      </c>
      <c r="AL8" s="3">
        <v>45913</v>
      </c>
      <c r="AM8" s="3">
        <v>45920</v>
      </c>
      <c r="AN8" s="3">
        <v>45921</v>
      </c>
      <c r="AO8" s="3">
        <v>45921</v>
      </c>
      <c r="AP8" s="3">
        <v>45917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561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560</v>
      </c>
      <c r="AA9" s="8">
        <v>7760.3350000000009</v>
      </c>
      <c r="AB9" s="8">
        <v>7760.3350000000009</v>
      </c>
      <c r="AC9" s="8">
        <v>0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562</v>
      </c>
      <c r="BD9" s="56">
        <v>0</v>
      </c>
    </row>
    <row r="10" spans="1:56" ht="27.75" customHeight="1" x14ac:dyDescent="0.45">
      <c r="A10" s="3" t="s">
        <v>135</v>
      </c>
      <c r="B10" s="14" t="s">
        <v>135</v>
      </c>
      <c r="C10" s="9" t="s">
        <v>211</v>
      </c>
      <c r="D10" s="13" t="s">
        <v>236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115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729.46232000000009</v>
      </c>
    </row>
    <row r="11" spans="1:56" ht="27.75" customHeight="1" x14ac:dyDescent="0.45">
      <c r="A11" s="3">
        <v>0</v>
      </c>
      <c r="B11" s="14">
        <v>0</v>
      </c>
      <c r="C11" s="9" t="s">
        <v>201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133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45912</v>
      </c>
      <c r="B12" s="14" t="s">
        <v>542</v>
      </c>
      <c r="C12" s="9" t="s">
        <v>302</v>
      </c>
      <c r="D12" s="13" t="s">
        <v>543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67</v>
      </c>
      <c r="T12" s="12">
        <v>45924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417</v>
      </c>
      <c r="AA12" s="8">
        <v>8801.1</v>
      </c>
      <c r="AB12" s="8">
        <v>8801.1</v>
      </c>
      <c r="AC12" s="8">
        <v>0</v>
      </c>
      <c r="AD12" s="8">
        <v>8801.1</v>
      </c>
      <c r="AE12" s="8">
        <v>0</v>
      </c>
      <c r="AF12" s="8" t="s">
        <v>307</v>
      </c>
      <c r="AG12" s="1" t="s">
        <v>116</v>
      </c>
      <c r="AH12" s="1" t="s">
        <v>75</v>
      </c>
      <c r="AI12" s="1">
        <v>4</v>
      </c>
      <c r="AJ12" s="3">
        <v>45924</v>
      </c>
      <c r="AK12" s="3">
        <v>45920</v>
      </c>
      <c r="AL12" s="3">
        <v>45913</v>
      </c>
      <c r="AM12" s="3">
        <v>45921</v>
      </c>
      <c r="AN12" s="3">
        <v>45922</v>
      </c>
      <c r="AO12" s="3">
        <v>45923</v>
      </c>
      <c r="AP12" s="3">
        <v>45919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417</v>
      </c>
      <c r="AA13" s="8">
        <v>8801.1</v>
      </c>
      <c r="AB13" s="8">
        <v>8801.1</v>
      </c>
      <c r="AC13" s="8">
        <v>0</v>
      </c>
      <c r="AD13" s="8">
        <v>8801.1</v>
      </c>
      <c r="AE13" s="8">
        <v>0</v>
      </c>
      <c r="AF13" s="8" t="s">
        <v>58</v>
      </c>
      <c r="AG13" s="1" t="s">
        <v>61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418</v>
      </c>
      <c r="BD13" s="56">
        <v>0</v>
      </c>
    </row>
    <row r="14" spans="1:56" ht="27.75" customHeight="1" x14ac:dyDescent="0.45">
      <c r="A14" s="3">
        <v>45916</v>
      </c>
      <c r="B14" s="14" t="s">
        <v>595</v>
      </c>
      <c r="C14" s="9" t="s">
        <v>594</v>
      </c>
      <c r="D14" s="13" t="s">
        <v>563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45925</v>
      </c>
      <c r="U14" s="11">
        <v>20000</v>
      </c>
      <c r="V14" s="10">
        <v>0</v>
      </c>
      <c r="W14" s="10">
        <v>20000</v>
      </c>
      <c r="X14" s="10">
        <v>0</v>
      </c>
      <c r="Y14" s="10">
        <v>21000</v>
      </c>
      <c r="Z14" s="9" t="s">
        <v>168</v>
      </c>
      <c r="AA14" s="8">
        <v>17602.2</v>
      </c>
      <c r="AB14" s="8">
        <v>17602.2</v>
      </c>
      <c r="AC14" s="8">
        <v>0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45925</v>
      </c>
      <c r="AK14" s="3">
        <v>0</v>
      </c>
      <c r="AL14" s="3">
        <v>45916</v>
      </c>
      <c r="AM14" s="3">
        <v>45923</v>
      </c>
      <c r="AN14" s="3">
        <v>45924</v>
      </c>
      <c r="AO14" s="3">
        <v>45924</v>
      </c>
      <c r="AP14" s="3">
        <v>45920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 t="s">
        <v>135</v>
      </c>
      <c r="B15" s="14" t="s">
        <v>135</v>
      </c>
      <c r="C15" s="9" t="s">
        <v>204</v>
      </c>
      <c r="D15" s="13" t="s">
        <v>205</v>
      </c>
      <c r="E15" s="9">
        <v>19</v>
      </c>
      <c r="F15" s="9">
        <v>32</v>
      </c>
      <c r="G15" s="9" t="s">
        <v>60</v>
      </c>
      <c r="H15" s="9">
        <v>0</v>
      </c>
      <c r="I15" s="9">
        <v>64</v>
      </c>
      <c r="J15" s="9" t="s">
        <v>57</v>
      </c>
      <c r="K15" s="9">
        <v>5</v>
      </c>
      <c r="L15" s="9" t="s">
        <v>92</v>
      </c>
      <c r="M15" s="10">
        <v>20</v>
      </c>
      <c r="N15" s="9">
        <v>35</v>
      </c>
      <c r="O15" s="9">
        <v>40</v>
      </c>
      <c r="P15" s="10">
        <v>341.36903080895991</v>
      </c>
      <c r="Q15" s="10">
        <v>0</v>
      </c>
      <c r="R15" s="10">
        <v>341.36903080895991</v>
      </c>
      <c r="S15" s="9" t="s">
        <v>67</v>
      </c>
      <c r="T15" s="12">
        <v>45925</v>
      </c>
      <c r="U15" s="11">
        <v>20000</v>
      </c>
      <c r="V15" s="10">
        <v>233</v>
      </c>
      <c r="W15" s="10">
        <v>19767</v>
      </c>
      <c r="X15" s="10">
        <v>0</v>
      </c>
      <c r="Y15" s="10">
        <v>20755.350000000002</v>
      </c>
      <c r="Z15" s="9" t="s">
        <v>168</v>
      </c>
      <c r="AA15" s="8">
        <v>18501.714330000003</v>
      </c>
      <c r="AB15" s="8">
        <v>7829</v>
      </c>
      <c r="AC15" s="8">
        <v>10672.714330000003</v>
      </c>
      <c r="AD15" s="8">
        <v>0</v>
      </c>
      <c r="AE15" s="8">
        <v>0</v>
      </c>
      <c r="AF15" s="8">
        <v>0</v>
      </c>
      <c r="AG15" s="1" t="s">
        <v>115</v>
      </c>
      <c r="AH15" s="1" t="s">
        <v>72</v>
      </c>
      <c r="AI15" s="1">
        <v>3</v>
      </c>
      <c r="AJ15" s="3">
        <v>45925</v>
      </c>
      <c r="AK15" s="3">
        <v>0</v>
      </c>
      <c r="AL15" s="3">
        <v>45915</v>
      </c>
      <c r="AM15" s="3">
        <v>45922</v>
      </c>
      <c r="AN15" s="3">
        <v>45923</v>
      </c>
      <c r="AO15" s="3">
        <v>45923</v>
      </c>
      <c r="AP15" s="3">
        <v>45920</v>
      </c>
      <c r="AQ15" s="3">
        <v>45924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775.07623178755568</v>
      </c>
    </row>
    <row r="16" spans="1:56" ht="27.75" customHeight="1" x14ac:dyDescent="0.45">
      <c r="A16" s="3" t="s">
        <v>135</v>
      </c>
      <c r="B16" s="14" t="s">
        <v>135</v>
      </c>
      <c r="C16" s="9" t="s">
        <v>237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 t="s">
        <v>63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168</v>
      </c>
      <c r="AA16" s="8">
        <v>35204.400000000001</v>
      </c>
      <c r="AB16" s="8">
        <v>0</v>
      </c>
      <c r="AC16" s="8">
        <v>35204.400000000001</v>
      </c>
      <c r="AD16" s="8">
        <v>0</v>
      </c>
      <c r="AE16" s="8">
        <v>0</v>
      </c>
      <c r="AF16" s="8">
        <v>0</v>
      </c>
      <c r="AG16" s="1" t="s">
        <v>115</v>
      </c>
      <c r="AH16" s="1" t="s">
        <v>74</v>
      </c>
      <c r="AI16" s="1">
        <v>2</v>
      </c>
      <c r="AJ16" s="3" t="s">
        <v>63</v>
      </c>
      <c r="AK16" s="3">
        <v>0</v>
      </c>
      <c r="AL16" s="3" t="e">
        <v>#VALUE!</v>
      </c>
      <c r="AM16" s="3" t="e">
        <v>#VALUE!</v>
      </c>
      <c r="AN16" s="3" t="e">
        <v>#VALUE!</v>
      </c>
      <c r="AO16" s="3" t="e">
        <v>#VALUE!</v>
      </c>
      <c r="AP16" s="3" t="e">
        <v>#VALUE!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2556.6217600000009</v>
      </c>
    </row>
    <row r="17" spans="1:56" ht="27.75" customHeight="1" x14ac:dyDescent="0.45">
      <c r="A17" s="3" t="s">
        <v>135</v>
      </c>
      <c r="B17" s="14" t="s">
        <v>135</v>
      </c>
      <c r="C17" s="9" t="s">
        <v>136</v>
      </c>
      <c r="D17" s="13" t="s">
        <v>124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 t="s">
        <v>63</v>
      </c>
      <c r="U17" s="11">
        <v>140000</v>
      </c>
      <c r="V17" s="10">
        <v>0</v>
      </c>
      <c r="W17" s="10">
        <v>140000</v>
      </c>
      <c r="X17" s="10">
        <v>0</v>
      </c>
      <c r="Y17" s="10">
        <v>147000</v>
      </c>
      <c r="Z17" s="9" t="s">
        <v>168</v>
      </c>
      <c r="AA17" s="8">
        <v>123215.4</v>
      </c>
      <c r="AB17" s="8">
        <v>0</v>
      </c>
      <c r="AC17" s="8">
        <v>123215.4</v>
      </c>
      <c r="AD17" s="8">
        <v>0</v>
      </c>
      <c r="AE17" s="8">
        <v>0</v>
      </c>
      <c r="AF17" s="8">
        <v>0</v>
      </c>
      <c r="AG17" s="1" t="s">
        <v>118</v>
      </c>
      <c r="AH17" s="1" t="s">
        <v>74</v>
      </c>
      <c r="AI17" s="1">
        <v>2</v>
      </c>
      <c r="AJ17" s="3" t="s">
        <v>63</v>
      </c>
      <c r="AK17" s="3">
        <v>0</v>
      </c>
      <c r="AL17" s="3" t="e">
        <v>#VALUE!</v>
      </c>
      <c r="AM17" s="3" t="e">
        <v>#VALUE!</v>
      </c>
      <c r="AN17" s="3" t="e">
        <v>#VALUE!</v>
      </c>
      <c r="AO17" s="3" t="e">
        <v>#VALUE!</v>
      </c>
      <c r="AP17" s="3" t="e">
        <v>#VALUE!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8948.1761600000009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168</v>
      </c>
      <c r="AA18" s="8">
        <v>194523.71432999999</v>
      </c>
      <c r="AB18" s="8">
        <v>25431.200000000001</v>
      </c>
      <c r="AC18" s="8">
        <v>169092.51433000001</v>
      </c>
      <c r="AD18" s="8">
        <v>0</v>
      </c>
      <c r="AE18" s="8">
        <v>0</v>
      </c>
      <c r="AF18" s="8" t="s">
        <v>58</v>
      </c>
      <c r="AG18" s="1" t="s">
        <v>118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 t="s">
        <v>135</v>
      </c>
      <c r="B19" s="14" t="s">
        <v>135</v>
      </c>
      <c r="C19" s="9" t="s">
        <v>73</v>
      </c>
      <c r="D19" s="13" t="s">
        <v>467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141</v>
      </c>
      <c r="T19" s="12" t="s">
        <v>63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172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 t="s">
        <v>63</v>
      </c>
      <c r="AK19" s="3">
        <v>0</v>
      </c>
      <c r="AL19" s="3" t="e">
        <v>#VALUE!</v>
      </c>
      <c r="AM19" s="3" t="e">
        <v>#VALUE!</v>
      </c>
      <c r="AN19" s="3" t="e">
        <v>#VALUE!</v>
      </c>
      <c r="AO19" s="3" t="e">
        <v>#VALUE!</v>
      </c>
      <c r="AP19" s="3" t="e">
        <v>#VALUE!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173</v>
      </c>
      <c r="BD19" s="56">
        <v>0</v>
      </c>
    </row>
    <row r="20" spans="1:56" ht="27.75" customHeight="1" x14ac:dyDescent="0.45">
      <c r="A20" s="3">
        <v>45904</v>
      </c>
      <c r="B20" s="14" t="s">
        <v>446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447</v>
      </c>
      <c r="T20" s="12">
        <v>45924</v>
      </c>
      <c r="U20" s="11">
        <v>20000</v>
      </c>
      <c r="V20" s="10">
        <v>21000</v>
      </c>
      <c r="W20" s="10">
        <v>0</v>
      </c>
      <c r="X20" s="10">
        <v>0</v>
      </c>
      <c r="Y20" s="10">
        <v>0</v>
      </c>
      <c r="Z20" s="9" t="s">
        <v>172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115</v>
      </c>
      <c r="AH20" s="1" t="s">
        <v>77</v>
      </c>
      <c r="AI20" s="1">
        <v>1</v>
      </c>
      <c r="AJ20" s="3">
        <v>45924</v>
      </c>
      <c r="AK20" s="3">
        <v>0</v>
      </c>
      <c r="AL20" s="3">
        <v>0</v>
      </c>
      <c r="AM20" s="3">
        <v>0</v>
      </c>
      <c r="AN20" s="3">
        <v>0</v>
      </c>
      <c r="AO20" s="3">
        <v>45923</v>
      </c>
      <c r="AP20" s="3">
        <v>45919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>
        <v>45904</v>
      </c>
      <c r="B21" s="14" t="s">
        <v>448</v>
      </c>
      <c r="C21" s="9" t="s">
        <v>73</v>
      </c>
      <c r="D21" s="13" t="s">
        <v>59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447</v>
      </c>
      <c r="T21" s="12">
        <v>45924</v>
      </c>
      <c r="U21" s="11">
        <v>20000</v>
      </c>
      <c r="V21" s="10">
        <v>21000</v>
      </c>
      <c r="W21" s="10">
        <v>0</v>
      </c>
      <c r="X21" s="10">
        <v>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77</v>
      </c>
      <c r="AI21" s="1">
        <v>1</v>
      </c>
      <c r="AJ21" s="3">
        <v>45924</v>
      </c>
      <c r="AK21" s="3">
        <v>0</v>
      </c>
      <c r="AL21" s="3">
        <v>0</v>
      </c>
      <c r="AM21" s="3">
        <v>0</v>
      </c>
      <c r="AN21" s="3">
        <v>0</v>
      </c>
      <c r="AO21" s="3">
        <v>45923</v>
      </c>
      <c r="AP21" s="3">
        <v>45919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45910</v>
      </c>
      <c r="B22" s="14" t="s">
        <v>503</v>
      </c>
      <c r="C22" s="9" t="s">
        <v>73</v>
      </c>
      <c r="D22" s="13" t="s">
        <v>288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45920</v>
      </c>
      <c r="U22" s="11">
        <v>10000</v>
      </c>
      <c r="V22" s="10">
        <v>10000</v>
      </c>
      <c r="W22" s="10">
        <v>0</v>
      </c>
      <c r="X22" s="10">
        <v>10400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504</v>
      </c>
      <c r="AG22" s="1" t="s">
        <v>115</v>
      </c>
      <c r="AH22" s="1" t="s">
        <v>74</v>
      </c>
      <c r="AI22" s="1">
        <v>2</v>
      </c>
      <c r="AJ22" s="3">
        <v>45920</v>
      </c>
      <c r="AK22" s="3">
        <v>0</v>
      </c>
      <c r="AL22" s="3">
        <v>45911</v>
      </c>
      <c r="AM22" s="3">
        <v>45918</v>
      </c>
      <c r="AN22" s="3">
        <v>45919</v>
      </c>
      <c r="AO22" s="3">
        <v>45919</v>
      </c>
      <c r="AP22" s="3">
        <v>45915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45910</v>
      </c>
      <c r="B23" s="14" t="s">
        <v>503</v>
      </c>
      <c r="C23" s="9" t="s">
        <v>73</v>
      </c>
      <c r="D23" s="13" t="s">
        <v>189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45920</v>
      </c>
      <c r="U23" s="11">
        <v>10000</v>
      </c>
      <c r="V23" s="10">
        <v>10000</v>
      </c>
      <c r="W23" s="10">
        <v>0</v>
      </c>
      <c r="X23" s="10">
        <v>10490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504</v>
      </c>
      <c r="AG23" s="1" t="s">
        <v>115</v>
      </c>
      <c r="AH23" s="1" t="s">
        <v>74</v>
      </c>
      <c r="AI23" s="1">
        <v>2</v>
      </c>
      <c r="AJ23" s="3">
        <v>45920</v>
      </c>
      <c r="AK23" s="3">
        <v>0</v>
      </c>
      <c r="AL23" s="3">
        <v>45911</v>
      </c>
      <c r="AM23" s="3">
        <v>45918</v>
      </c>
      <c r="AN23" s="3">
        <v>45919</v>
      </c>
      <c r="AO23" s="3">
        <v>45919</v>
      </c>
      <c r="AP23" s="3">
        <v>45915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564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45910</v>
      </c>
      <c r="B24" s="14" t="s">
        <v>503</v>
      </c>
      <c r="C24" s="9" t="s">
        <v>73</v>
      </c>
      <c r="D24" s="13" t="s">
        <v>275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45920</v>
      </c>
      <c r="U24" s="11">
        <v>5000</v>
      </c>
      <c r="V24" s="10">
        <v>5000</v>
      </c>
      <c r="W24" s="10">
        <v>0</v>
      </c>
      <c r="X24" s="10">
        <v>5250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504</v>
      </c>
      <c r="AG24" s="1" t="s">
        <v>115</v>
      </c>
      <c r="AH24" s="1" t="s">
        <v>74</v>
      </c>
      <c r="AI24" s="1">
        <v>2</v>
      </c>
      <c r="AJ24" s="3">
        <v>45920</v>
      </c>
      <c r="AK24" s="3">
        <v>0</v>
      </c>
      <c r="AL24" s="3">
        <v>45911</v>
      </c>
      <c r="AM24" s="3">
        <v>45918</v>
      </c>
      <c r="AN24" s="3">
        <v>45919</v>
      </c>
      <c r="AO24" s="3">
        <v>45919</v>
      </c>
      <c r="AP24" s="3">
        <v>45915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565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45910</v>
      </c>
      <c r="B25" s="14" t="s">
        <v>503</v>
      </c>
      <c r="C25" s="9" t="s">
        <v>73</v>
      </c>
      <c r="D25" s="13" t="s">
        <v>505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45925</v>
      </c>
      <c r="U25" s="11">
        <v>5000</v>
      </c>
      <c r="V25" s="10">
        <v>5000</v>
      </c>
      <c r="W25" s="10">
        <v>0</v>
      </c>
      <c r="X25" s="10">
        <v>5710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506</v>
      </c>
      <c r="AG25" s="1" t="s">
        <v>115</v>
      </c>
      <c r="AH25" s="1" t="s">
        <v>74</v>
      </c>
      <c r="AI25" s="1">
        <v>2</v>
      </c>
      <c r="AJ25" s="3">
        <v>45925</v>
      </c>
      <c r="AK25" s="3">
        <v>0</v>
      </c>
      <c r="AL25" s="3">
        <v>45916</v>
      </c>
      <c r="AM25" s="3">
        <v>45923</v>
      </c>
      <c r="AN25" s="3">
        <v>45924</v>
      </c>
      <c r="AO25" s="3">
        <v>45924</v>
      </c>
      <c r="AP25" s="3">
        <v>45920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566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45910</v>
      </c>
      <c r="B26" s="14" t="s">
        <v>503</v>
      </c>
      <c r="C26" s="9" t="s">
        <v>73</v>
      </c>
      <c r="D26" s="13" t="s">
        <v>266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45925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506</v>
      </c>
      <c r="AG26" s="1" t="s">
        <v>115</v>
      </c>
      <c r="AH26" s="1" t="s">
        <v>74</v>
      </c>
      <c r="AI26" s="1">
        <v>2</v>
      </c>
      <c r="AJ26" s="3">
        <v>45925</v>
      </c>
      <c r="AK26" s="3">
        <v>0</v>
      </c>
      <c r="AL26" s="3">
        <v>45916</v>
      </c>
      <c r="AM26" s="3">
        <v>45923</v>
      </c>
      <c r="AN26" s="3">
        <v>45924</v>
      </c>
      <c r="AO26" s="3">
        <v>45924</v>
      </c>
      <c r="AP26" s="3">
        <v>45920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45910</v>
      </c>
      <c r="B27" s="14" t="s">
        <v>503</v>
      </c>
      <c r="C27" s="9" t="s">
        <v>73</v>
      </c>
      <c r="D27" s="13" t="s">
        <v>289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45925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506</v>
      </c>
      <c r="AG27" s="1" t="s">
        <v>115</v>
      </c>
      <c r="AH27" s="1" t="s">
        <v>74</v>
      </c>
      <c r="AI27" s="1">
        <v>2</v>
      </c>
      <c r="AJ27" s="3">
        <v>45925</v>
      </c>
      <c r="AK27" s="3">
        <v>0</v>
      </c>
      <c r="AL27" s="3">
        <v>45916</v>
      </c>
      <c r="AM27" s="3">
        <v>45923</v>
      </c>
      <c r="AN27" s="3">
        <v>45924</v>
      </c>
      <c r="AO27" s="3">
        <v>45924</v>
      </c>
      <c r="AP27" s="3">
        <v>45920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 t="s">
        <v>567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45910</v>
      </c>
      <c r="B28" s="14" t="s">
        <v>503</v>
      </c>
      <c r="C28" s="9" t="s">
        <v>73</v>
      </c>
      <c r="D28" s="13" t="s">
        <v>290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45925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506</v>
      </c>
      <c r="AG28" s="1" t="s">
        <v>119</v>
      </c>
      <c r="AH28" s="1" t="s">
        <v>74</v>
      </c>
      <c r="AI28" s="1">
        <v>2</v>
      </c>
      <c r="AJ28" s="3">
        <v>45925</v>
      </c>
      <c r="AK28" s="3">
        <v>0</v>
      </c>
      <c r="AL28" s="3">
        <v>45916</v>
      </c>
      <c r="AM28" s="3">
        <v>45923</v>
      </c>
      <c r="AN28" s="3">
        <v>45924</v>
      </c>
      <c r="AO28" s="3">
        <v>45924</v>
      </c>
      <c r="AP28" s="3">
        <v>45920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45910</v>
      </c>
      <c r="B29" s="14" t="s">
        <v>503</v>
      </c>
      <c r="C29" s="9" t="s">
        <v>73</v>
      </c>
      <c r="D29" s="13">
        <v>997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45925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506</v>
      </c>
      <c r="AG29" s="1" t="s">
        <v>115</v>
      </c>
      <c r="AH29" s="1" t="s">
        <v>74</v>
      </c>
      <c r="AI29" s="1">
        <v>2</v>
      </c>
      <c r="AJ29" s="3">
        <v>45925</v>
      </c>
      <c r="AK29" s="3">
        <v>0</v>
      </c>
      <c r="AL29" s="3">
        <v>45916</v>
      </c>
      <c r="AM29" s="3">
        <v>45923</v>
      </c>
      <c r="AN29" s="3">
        <v>45924</v>
      </c>
      <c r="AO29" s="3">
        <v>45924</v>
      </c>
      <c r="AP29" s="3">
        <v>45920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45912</v>
      </c>
      <c r="B30" s="14" t="s">
        <v>521</v>
      </c>
      <c r="C30" s="9" t="s">
        <v>73</v>
      </c>
      <c r="D30" s="13" t="s">
        <v>522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45920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523</v>
      </c>
      <c r="AG30" s="1" t="s">
        <v>117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45912</v>
      </c>
      <c r="B31" s="14" t="s">
        <v>521</v>
      </c>
      <c r="C31" s="9" t="s">
        <v>73</v>
      </c>
      <c r="D31" s="13" t="s">
        <v>386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45920</v>
      </c>
      <c r="U31" s="11">
        <v>10000</v>
      </c>
      <c r="V31" s="10">
        <v>0</v>
      </c>
      <c r="W31" s="10">
        <v>10000</v>
      </c>
      <c r="X31" s="10">
        <v>7095</v>
      </c>
      <c r="Y31" s="10">
        <v>3050.25</v>
      </c>
      <c r="Z31" s="9" t="s">
        <v>172</v>
      </c>
      <c r="AA31" s="8">
        <v>2855.0034974999999</v>
      </c>
      <c r="AB31" s="8">
        <v>2855.0034974999999</v>
      </c>
      <c r="AC31" s="8">
        <v>0</v>
      </c>
      <c r="AD31" s="8">
        <v>0</v>
      </c>
      <c r="AE31" s="8">
        <v>0</v>
      </c>
      <c r="AF31" s="8" t="s">
        <v>523</v>
      </c>
      <c r="AG31" s="1" t="s">
        <v>115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45912</v>
      </c>
      <c r="B32" s="14" t="s">
        <v>521</v>
      </c>
      <c r="C32" s="9" t="s">
        <v>73</v>
      </c>
      <c r="D32" s="13" t="s">
        <v>282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45920</v>
      </c>
      <c r="U32" s="11">
        <v>10000</v>
      </c>
      <c r="V32" s="10">
        <v>10000</v>
      </c>
      <c r="W32" s="10">
        <v>0</v>
      </c>
      <c r="X32" s="10">
        <v>10500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523</v>
      </c>
      <c r="AG32" s="1" t="s">
        <v>115</v>
      </c>
      <c r="AH32" s="1" t="s">
        <v>74</v>
      </c>
      <c r="AI32" s="1">
        <v>2</v>
      </c>
      <c r="AJ32" s="3">
        <v>45920</v>
      </c>
      <c r="AK32" s="3">
        <v>0</v>
      </c>
      <c r="AL32" s="3">
        <v>45911</v>
      </c>
      <c r="AM32" s="3">
        <v>45918</v>
      </c>
      <c r="AN32" s="3">
        <v>45919</v>
      </c>
      <c r="AO32" s="3">
        <v>45919</v>
      </c>
      <c r="AP32" s="3">
        <v>45915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45912</v>
      </c>
      <c r="B33" s="14" t="s">
        <v>521</v>
      </c>
      <c r="C33" s="9" t="s">
        <v>73</v>
      </c>
      <c r="D33" s="13" t="s">
        <v>288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45925</v>
      </c>
      <c r="U33" s="11">
        <v>10000</v>
      </c>
      <c r="V33" s="10">
        <v>0</v>
      </c>
      <c r="W33" s="10">
        <v>10000</v>
      </c>
      <c r="X33" s="10">
        <v>10600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524</v>
      </c>
      <c r="AG33" s="1" t="s">
        <v>115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45912</v>
      </c>
      <c r="B34" s="14" t="s">
        <v>521</v>
      </c>
      <c r="C34" s="9" t="s">
        <v>73</v>
      </c>
      <c r="D34" s="13" t="s">
        <v>464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45925</v>
      </c>
      <c r="U34" s="11">
        <v>5000</v>
      </c>
      <c r="V34" s="10">
        <v>5000</v>
      </c>
      <c r="W34" s="10">
        <v>0</v>
      </c>
      <c r="X34" s="10">
        <v>5300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524</v>
      </c>
      <c r="AG34" s="1" t="s">
        <v>117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45912</v>
      </c>
      <c r="B35" s="14" t="s">
        <v>521</v>
      </c>
      <c r="C35" s="9" t="s">
        <v>73</v>
      </c>
      <c r="D35" s="13" t="s">
        <v>291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45925</v>
      </c>
      <c r="U35" s="11">
        <v>5000</v>
      </c>
      <c r="V35" s="10">
        <v>5000</v>
      </c>
      <c r="W35" s="10">
        <v>0</v>
      </c>
      <c r="X35" s="10">
        <v>5600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524</v>
      </c>
      <c r="AG35" s="1" t="s">
        <v>115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45912</v>
      </c>
      <c r="B36" s="14" t="s">
        <v>545</v>
      </c>
      <c r="C36" s="9" t="s">
        <v>73</v>
      </c>
      <c r="D36" s="13" t="s">
        <v>522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45927</v>
      </c>
      <c r="U36" s="11">
        <v>5000</v>
      </c>
      <c r="V36" s="10">
        <v>5000</v>
      </c>
      <c r="W36" s="10">
        <v>0</v>
      </c>
      <c r="X36" s="10">
        <v>5250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546</v>
      </c>
      <c r="AG36" s="1" t="s">
        <v>116</v>
      </c>
      <c r="AH36" s="1" t="s">
        <v>74</v>
      </c>
      <c r="AI36" s="1">
        <v>2</v>
      </c>
      <c r="AJ36" s="3">
        <v>45927</v>
      </c>
      <c r="AK36" s="3">
        <v>0</v>
      </c>
      <c r="AL36" s="3">
        <v>45918</v>
      </c>
      <c r="AM36" s="3">
        <v>45925</v>
      </c>
      <c r="AN36" s="3">
        <v>45926</v>
      </c>
      <c r="AO36" s="3">
        <v>45926</v>
      </c>
      <c r="AP36" s="3">
        <v>45922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45912</v>
      </c>
      <c r="B37" s="14" t="s">
        <v>545</v>
      </c>
      <c r="C37" s="9" t="s">
        <v>73</v>
      </c>
      <c r="D37" s="13" t="s">
        <v>464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45927</v>
      </c>
      <c r="U37" s="11">
        <v>5000</v>
      </c>
      <c r="V37" s="10">
        <v>0</v>
      </c>
      <c r="W37" s="10">
        <v>5000</v>
      </c>
      <c r="X37" s="10">
        <v>5300</v>
      </c>
      <c r="Y37" s="10">
        <v>0</v>
      </c>
      <c r="Z37" s="9" t="s">
        <v>172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546</v>
      </c>
      <c r="AG37" s="1" t="s">
        <v>116</v>
      </c>
      <c r="AH37" s="1" t="s">
        <v>74</v>
      </c>
      <c r="AI37" s="1">
        <v>2</v>
      </c>
      <c r="AJ37" s="3">
        <v>45927</v>
      </c>
      <c r="AK37" s="3">
        <v>0</v>
      </c>
      <c r="AL37" s="3">
        <v>45918</v>
      </c>
      <c r="AM37" s="3">
        <v>45925</v>
      </c>
      <c r="AN37" s="3">
        <v>45926</v>
      </c>
      <c r="AO37" s="3">
        <v>45926</v>
      </c>
      <c r="AP37" s="3">
        <v>45922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45912</v>
      </c>
      <c r="B38" s="14" t="s">
        <v>545</v>
      </c>
      <c r="C38" s="9" t="s">
        <v>73</v>
      </c>
      <c r="D38" s="13" t="s">
        <v>282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45927</v>
      </c>
      <c r="U38" s="11">
        <v>10000</v>
      </c>
      <c r="V38" s="10">
        <v>10000</v>
      </c>
      <c r="W38" s="10">
        <v>0</v>
      </c>
      <c r="X38" s="10">
        <v>10500</v>
      </c>
      <c r="Y38" s="10">
        <v>0</v>
      </c>
      <c r="Z38" s="9" t="s">
        <v>172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546</v>
      </c>
      <c r="AG38" s="1" t="s">
        <v>116</v>
      </c>
      <c r="AH38" s="1" t="s">
        <v>74</v>
      </c>
      <c r="AI38" s="1">
        <v>2</v>
      </c>
      <c r="AJ38" s="3">
        <v>45927</v>
      </c>
      <c r="AK38" s="3">
        <v>0</v>
      </c>
      <c r="AL38" s="3">
        <v>45918</v>
      </c>
      <c r="AM38" s="3">
        <v>45925</v>
      </c>
      <c r="AN38" s="3">
        <v>45926</v>
      </c>
      <c r="AO38" s="3">
        <v>45926</v>
      </c>
      <c r="AP38" s="3">
        <v>45922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45916</v>
      </c>
      <c r="B39" s="14" t="s">
        <v>568</v>
      </c>
      <c r="C39" s="9" t="s">
        <v>73</v>
      </c>
      <c r="D39" s="13" t="s">
        <v>386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45927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172</v>
      </c>
      <c r="AA39" s="8">
        <v>9359.9000000000015</v>
      </c>
      <c r="AB39" s="8">
        <v>9359.9000000000015</v>
      </c>
      <c r="AC39" s="8">
        <v>0</v>
      </c>
      <c r="AD39" s="8">
        <v>0</v>
      </c>
      <c r="AE39" s="8">
        <v>0</v>
      </c>
      <c r="AF39" s="8" t="s">
        <v>569</v>
      </c>
      <c r="AG39" s="1" t="s">
        <v>118</v>
      </c>
      <c r="AH39" s="1" t="s">
        <v>74</v>
      </c>
      <c r="AI39" s="1">
        <v>2</v>
      </c>
      <c r="AJ39" s="3">
        <v>45927</v>
      </c>
      <c r="AK39" s="3">
        <v>0</v>
      </c>
      <c r="AL39" s="3">
        <v>45918</v>
      </c>
      <c r="AM39" s="3">
        <v>45925</v>
      </c>
      <c r="AN39" s="3">
        <v>45926</v>
      </c>
      <c r="AO39" s="3">
        <v>45926</v>
      </c>
      <c r="AP39" s="3">
        <v>45922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45916</v>
      </c>
      <c r="B40" s="14" t="s">
        <v>568</v>
      </c>
      <c r="C40" s="9" t="s">
        <v>73</v>
      </c>
      <c r="D40" s="13" t="s">
        <v>282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45927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172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569</v>
      </c>
      <c r="AG40" s="1" t="s">
        <v>116</v>
      </c>
      <c r="AH40" s="1" t="s">
        <v>74</v>
      </c>
      <c r="AI40" s="1">
        <v>2</v>
      </c>
      <c r="AJ40" s="3">
        <v>45927</v>
      </c>
      <c r="AK40" s="3">
        <v>0</v>
      </c>
      <c r="AL40" s="3">
        <v>45918</v>
      </c>
      <c r="AM40" s="3">
        <v>45925</v>
      </c>
      <c r="AN40" s="3">
        <v>45926</v>
      </c>
      <c r="AO40" s="3">
        <v>45926</v>
      </c>
      <c r="AP40" s="3">
        <v>45922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45916</v>
      </c>
      <c r="B41" s="14" t="s">
        <v>568</v>
      </c>
      <c r="C41" s="9" t="s">
        <v>73</v>
      </c>
      <c r="D41" s="13" t="s">
        <v>382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45927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569</v>
      </c>
      <c r="AG41" s="1" t="s">
        <v>116</v>
      </c>
      <c r="AH41" s="1" t="s">
        <v>74</v>
      </c>
      <c r="AI41" s="1">
        <v>2</v>
      </c>
      <c r="AJ41" s="3">
        <v>45927</v>
      </c>
      <c r="AK41" s="3">
        <v>0</v>
      </c>
      <c r="AL41" s="3">
        <v>45918</v>
      </c>
      <c r="AM41" s="3">
        <v>45925</v>
      </c>
      <c r="AN41" s="3">
        <v>45926</v>
      </c>
      <c r="AO41" s="3">
        <v>45926</v>
      </c>
      <c r="AP41" s="3">
        <v>45922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45913</v>
      </c>
      <c r="B42" s="14" t="s">
        <v>553</v>
      </c>
      <c r="C42" s="9" t="s">
        <v>73</v>
      </c>
      <c r="D42" s="13" t="s">
        <v>59</v>
      </c>
      <c r="E42" s="9">
        <v>19</v>
      </c>
      <c r="F42" s="9">
        <v>36</v>
      </c>
      <c r="G42" s="9" t="s">
        <v>60</v>
      </c>
      <c r="H42" s="9">
        <v>0</v>
      </c>
      <c r="I42" s="9">
        <v>75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45930</v>
      </c>
      <c r="U42" s="11">
        <v>10000</v>
      </c>
      <c r="V42" s="10">
        <v>0</v>
      </c>
      <c r="W42" s="10">
        <v>10000</v>
      </c>
      <c r="X42" s="10">
        <v>0</v>
      </c>
      <c r="Y42" s="10">
        <v>0</v>
      </c>
      <c r="Z42" s="9" t="s">
        <v>172</v>
      </c>
      <c r="AA42" s="8">
        <v>10477.5</v>
      </c>
      <c r="AB42" s="8">
        <v>10477.5</v>
      </c>
      <c r="AC42" s="8">
        <v>0</v>
      </c>
      <c r="AD42" s="8">
        <v>0</v>
      </c>
      <c r="AE42" s="8">
        <v>0</v>
      </c>
      <c r="AF42" s="8" t="s">
        <v>554</v>
      </c>
      <c r="AG42" s="1" t="s">
        <v>61</v>
      </c>
      <c r="AH42" s="1" t="s">
        <v>77</v>
      </c>
      <c r="AI42" s="1">
        <v>1</v>
      </c>
      <c r="AJ42" s="3">
        <v>45930</v>
      </c>
      <c r="AK42" s="3">
        <v>0</v>
      </c>
      <c r="AL42" s="3">
        <v>0</v>
      </c>
      <c r="AM42" s="3">
        <v>0</v>
      </c>
      <c r="AN42" s="3">
        <v>0</v>
      </c>
      <c r="AO42" s="3">
        <v>45929</v>
      </c>
      <c r="AP42" s="3">
        <v>45925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 t="s">
        <v>95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45913</v>
      </c>
      <c r="B43" s="14" t="s">
        <v>553</v>
      </c>
      <c r="C43" s="9" t="s">
        <v>73</v>
      </c>
      <c r="D43" s="13" t="s">
        <v>189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45930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172</v>
      </c>
      <c r="AA43" s="8">
        <v>9359.9000000000015</v>
      </c>
      <c r="AB43" s="8">
        <v>9359.9000000000015</v>
      </c>
      <c r="AC43" s="8">
        <v>0</v>
      </c>
      <c r="AD43" s="8">
        <v>0</v>
      </c>
      <c r="AE43" s="8">
        <v>0</v>
      </c>
      <c r="AF43" s="8" t="s">
        <v>554</v>
      </c>
      <c r="AG43" s="1" t="s">
        <v>115</v>
      </c>
      <c r="AH43" s="1" t="s">
        <v>74</v>
      </c>
      <c r="AI43" s="1">
        <v>2</v>
      </c>
      <c r="AJ43" s="3">
        <v>45930</v>
      </c>
      <c r="AK43" s="3">
        <v>0</v>
      </c>
      <c r="AL43" s="3">
        <v>45921</v>
      </c>
      <c r="AM43" s="3">
        <v>45928</v>
      </c>
      <c r="AN43" s="3">
        <v>45929</v>
      </c>
      <c r="AO43" s="3">
        <v>45929</v>
      </c>
      <c r="AP43" s="3">
        <v>45925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45913</v>
      </c>
      <c r="B44" s="14" t="s">
        <v>553</v>
      </c>
      <c r="C44" s="9" t="s">
        <v>73</v>
      </c>
      <c r="D44" s="13" t="s">
        <v>248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45930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4055</v>
      </c>
      <c r="AC44" s="8">
        <v>624.95000000000073</v>
      </c>
      <c r="AD44" s="8">
        <v>0</v>
      </c>
      <c r="AE44" s="8">
        <v>0</v>
      </c>
      <c r="AF44" s="8" t="s">
        <v>554</v>
      </c>
      <c r="AG44" s="1" t="s">
        <v>115</v>
      </c>
      <c r="AH44" s="1" t="s">
        <v>74</v>
      </c>
      <c r="AI44" s="1">
        <v>2</v>
      </c>
      <c r="AJ44" s="3">
        <v>45930</v>
      </c>
      <c r="AK44" s="3">
        <v>0</v>
      </c>
      <c r="AL44" s="3">
        <v>45921</v>
      </c>
      <c r="AM44" s="3">
        <v>45928</v>
      </c>
      <c r="AN44" s="3">
        <v>45929</v>
      </c>
      <c r="AO44" s="3">
        <v>45929</v>
      </c>
      <c r="AP44" s="3">
        <v>45925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47.074011555555614</v>
      </c>
    </row>
    <row r="45" spans="1:56" ht="27.75" customHeight="1" x14ac:dyDescent="0.45">
      <c r="A45" s="3" t="s">
        <v>135</v>
      </c>
      <c r="B45" s="14" t="s">
        <v>135</v>
      </c>
      <c r="C45" s="9" t="s">
        <v>73</v>
      </c>
      <c r="D45" s="13" t="s">
        <v>61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45961</v>
      </c>
      <c r="U45" s="11">
        <v>400000</v>
      </c>
      <c r="V45" s="10">
        <v>0</v>
      </c>
      <c r="W45" s="10">
        <v>400000</v>
      </c>
      <c r="X45" s="10">
        <v>0</v>
      </c>
      <c r="Y45" s="10">
        <v>420000</v>
      </c>
      <c r="Z45" s="9" t="s">
        <v>172</v>
      </c>
      <c r="AA45" s="8">
        <v>374396.00000000006</v>
      </c>
      <c r="AB45" s="8">
        <v>0</v>
      </c>
      <c r="AC45" s="8">
        <v>374396.00000000006</v>
      </c>
      <c r="AD45" s="8">
        <v>0</v>
      </c>
      <c r="AE45" s="8">
        <v>0</v>
      </c>
      <c r="AF45" s="8">
        <v>0</v>
      </c>
      <c r="AG45" s="1" t="s">
        <v>115</v>
      </c>
      <c r="AH45" s="1" t="s">
        <v>74</v>
      </c>
      <c r="AI45" s="1">
        <v>2</v>
      </c>
      <c r="AJ45" s="3">
        <v>45961</v>
      </c>
      <c r="AK45" s="3">
        <v>0</v>
      </c>
      <c r="AL45" s="3">
        <v>45952</v>
      </c>
      <c r="AM45" s="3">
        <v>45959</v>
      </c>
      <c r="AN45" s="3">
        <v>45960</v>
      </c>
      <c r="AO45" s="3">
        <v>45960</v>
      </c>
      <c r="AP45" s="3">
        <v>45956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28201.170702222225</v>
      </c>
    </row>
    <row r="46" spans="1:56" ht="27.7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30</v>
      </c>
      <c r="G46" s="9">
        <v>0</v>
      </c>
      <c r="H46" s="9">
        <v>0</v>
      </c>
      <c r="I46" s="9">
        <v>63</v>
      </c>
      <c r="J46" s="9" t="s">
        <v>78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172</v>
      </c>
      <c r="AA46" s="8">
        <v>425168.10349750007</v>
      </c>
      <c r="AB46" s="8">
        <v>50147.153497500003</v>
      </c>
      <c r="AC46" s="8">
        <v>375020.95000000007</v>
      </c>
      <c r="AD46" s="8">
        <v>0</v>
      </c>
      <c r="AE46" s="8">
        <v>0</v>
      </c>
      <c r="AF46" s="8" t="s">
        <v>58</v>
      </c>
      <c r="AG46" s="1" t="s">
        <v>115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174</v>
      </c>
      <c r="BD46" s="56">
        <v>0</v>
      </c>
    </row>
    <row r="47" spans="1:56" ht="27.75" customHeight="1" x14ac:dyDescent="0.45">
      <c r="A47" s="3">
        <v>45905</v>
      </c>
      <c r="B47" s="14" t="s">
        <v>470</v>
      </c>
      <c r="C47" s="9" t="s">
        <v>139</v>
      </c>
      <c r="D47" s="13" t="s">
        <v>449</v>
      </c>
      <c r="E47" s="9">
        <v>19</v>
      </c>
      <c r="F47" s="9">
        <v>34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196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108</v>
      </c>
      <c r="T47" s="12" t="s">
        <v>63</v>
      </c>
      <c r="U47" s="11">
        <v>109</v>
      </c>
      <c r="V47" s="10">
        <v>0</v>
      </c>
      <c r="W47" s="10">
        <v>109</v>
      </c>
      <c r="X47" s="10">
        <v>6124</v>
      </c>
      <c r="Y47" s="10">
        <v>0</v>
      </c>
      <c r="Z47" s="9" t="s">
        <v>112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115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191</v>
      </c>
      <c r="BD47" s="56">
        <v>0</v>
      </c>
    </row>
    <row r="48" spans="1:56" ht="27.7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34</v>
      </c>
      <c r="G48" s="9" t="s">
        <v>60</v>
      </c>
      <c r="H48" s="9">
        <v>0</v>
      </c>
      <c r="I48" s="9">
        <v>80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112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58</v>
      </c>
      <c r="AG48" s="1" t="s">
        <v>115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192</v>
      </c>
      <c r="BD48" s="56">
        <v>0</v>
      </c>
    </row>
    <row r="49" spans="1:56" ht="27.75" customHeight="1" x14ac:dyDescent="0.45">
      <c r="A49" s="3">
        <v>0</v>
      </c>
      <c r="B49" s="14" t="s">
        <v>128</v>
      </c>
      <c r="C49" s="9" t="s">
        <v>495</v>
      </c>
      <c r="D49" s="13" t="s">
        <v>59</v>
      </c>
      <c r="E49" s="9">
        <v>20</v>
      </c>
      <c r="F49" s="9">
        <v>30</v>
      </c>
      <c r="G49" s="9" t="s">
        <v>60</v>
      </c>
      <c r="H49" s="9">
        <v>0</v>
      </c>
      <c r="I49" s="9">
        <v>53</v>
      </c>
      <c r="J49" s="9" t="s">
        <v>57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45924</v>
      </c>
      <c r="U49" s="11">
        <v>10000</v>
      </c>
      <c r="V49" s="10">
        <v>0</v>
      </c>
      <c r="W49" s="10">
        <v>10000</v>
      </c>
      <c r="X49" s="10">
        <v>0</v>
      </c>
      <c r="Y49" s="10">
        <v>0</v>
      </c>
      <c r="Z49" s="9" t="s">
        <v>138</v>
      </c>
      <c r="AA49" s="8">
        <v>8801.1</v>
      </c>
      <c r="AB49" s="8">
        <v>4400</v>
      </c>
      <c r="AC49" s="8">
        <v>4401.1000000000004</v>
      </c>
      <c r="AD49" s="8">
        <v>0</v>
      </c>
      <c r="AE49" s="8">
        <v>0</v>
      </c>
      <c r="AF49" s="8">
        <v>0</v>
      </c>
      <c r="AG49" s="1" t="s">
        <v>115</v>
      </c>
      <c r="AH49" s="1" t="s">
        <v>77</v>
      </c>
      <c r="AI49" s="1">
        <v>1</v>
      </c>
      <c r="AJ49" s="3">
        <v>45924</v>
      </c>
      <c r="AK49" s="3">
        <v>0</v>
      </c>
      <c r="AL49" s="3">
        <v>0</v>
      </c>
      <c r="AM49" s="3">
        <v>0</v>
      </c>
      <c r="AN49" s="3">
        <v>0</v>
      </c>
      <c r="AO49" s="3">
        <v>45923</v>
      </c>
      <c r="AP49" s="3">
        <v>45919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270.17863888888888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20</v>
      </c>
      <c r="F50" s="9">
        <v>37</v>
      </c>
      <c r="G50" s="9" t="s">
        <v>60</v>
      </c>
      <c r="H50" s="9">
        <v>0</v>
      </c>
      <c r="I50" s="9">
        <v>65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138</v>
      </c>
      <c r="AA50" s="8">
        <v>8801.1</v>
      </c>
      <c r="AB50" s="8">
        <v>4400</v>
      </c>
      <c r="AC50" s="8">
        <v>4401.1000000000004</v>
      </c>
      <c r="AD50" s="8">
        <v>0</v>
      </c>
      <c r="AE50" s="8">
        <v>0</v>
      </c>
      <c r="AF50" s="8" t="s">
        <v>58</v>
      </c>
      <c r="AG50" s="1" t="s">
        <v>115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7.75" customHeight="1" x14ac:dyDescent="0.45">
      <c r="A51" s="3">
        <v>45902</v>
      </c>
      <c r="B51" s="14" t="s">
        <v>439</v>
      </c>
      <c r="C51" s="9" t="s">
        <v>267</v>
      </c>
      <c r="D51" s="13" t="s">
        <v>429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45920</v>
      </c>
      <c r="U51" s="11">
        <v>8000</v>
      </c>
      <c r="V51" s="10">
        <v>8000</v>
      </c>
      <c r="W51" s="10">
        <v>0</v>
      </c>
      <c r="X51" s="10">
        <v>20753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488</v>
      </c>
      <c r="AG51" s="1" t="s">
        <v>117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45902</v>
      </c>
      <c r="B52" s="14" t="s">
        <v>440</v>
      </c>
      <c r="C52" s="9" t="s">
        <v>267</v>
      </c>
      <c r="D52" s="13" t="s">
        <v>433</v>
      </c>
      <c r="E52" s="9">
        <v>20</v>
      </c>
      <c r="F52" s="9">
        <v>37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45920</v>
      </c>
      <c r="U52" s="11">
        <v>5000</v>
      </c>
      <c r="V52" s="10">
        <v>4876</v>
      </c>
      <c r="W52" s="10">
        <v>124</v>
      </c>
      <c r="X52" s="10">
        <v>10200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45905</v>
      </c>
      <c r="B53" s="14" t="s">
        <v>472</v>
      </c>
      <c r="C53" s="9" t="s">
        <v>139</v>
      </c>
      <c r="D53" s="13" t="s">
        <v>251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 t="s">
        <v>63</v>
      </c>
      <c r="U53" s="11">
        <v>243</v>
      </c>
      <c r="V53" s="10">
        <v>0</v>
      </c>
      <c r="W53" s="10">
        <v>243</v>
      </c>
      <c r="X53" s="10">
        <v>5950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427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45902</v>
      </c>
      <c r="B54" s="14" t="s">
        <v>438</v>
      </c>
      <c r="C54" s="9" t="s">
        <v>267</v>
      </c>
      <c r="D54" s="13" t="s">
        <v>430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45920</v>
      </c>
      <c r="U54" s="11">
        <v>20000</v>
      </c>
      <c r="V54" s="10">
        <v>18716</v>
      </c>
      <c r="W54" s="10">
        <v>1284</v>
      </c>
      <c r="X54" s="10">
        <v>20630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45920</v>
      </c>
      <c r="AK54" s="3">
        <v>45916</v>
      </c>
      <c r="AL54" s="3">
        <v>45909</v>
      </c>
      <c r="AM54" s="3">
        <v>45917</v>
      </c>
      <c r="AN54" s="3">
        <v>45918</v>
      </c>
      <c r="AO54" s="3">
        <v>45919</v>
      </c>
      <c r="AP54" s="3">
        <v>45915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45908</v>
      </c>
      <c r="B55" s="14" t="s">
        <v>507</v>
      </c>
      <c r="C55" s="9" t="s">
        <v>259</v>
      </c>
      <c r="D55" s="13" t="s">
        <v>260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45922</v>
      </c>
      <c r="U55" s="11">
        <v>8000</v>
      </c>
      <c r="V55" s="10">
        <v>8000</v>
      </c>
      <c r="W55" s="10">
        <v>0</v>
      </c>
      <c r="X55" s="10">
        <v>8120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75</v>
      </c>
      <c r="AI55" s="1">
        <v>4</v>
      </c>
      <c r="AJ55" s="3">
        <v>45922</v>
      </c>
      <c r="AK55" s="3">
        <v>45918</v>
      </c>
      <c r="AL55" s="3">
        <v>45911</v>
      </c>
      <c r="AM55" s="3">
        <v>45919</v>
      </c>
      <c r="AN55" s="3">
        <v>45920</v>
      </c>
      <c r="AO55" s="3">
        <v>45921</v>
      </c>
      <c r="AP55" s="3">
        <v>45917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45908</v>
      </c>
      <c r="B56" s="14" t="s">
        <v>507</v>
      </c>
      <c r="C56" s="9" t="s">
        <v>259</v>
      </c>
      <c r="D56" s="13" t="s">
        <v>358</v>
      </c>
      <c r="E56" s="9">
        <v>20</v>
      </c>
      <c r="F56" s="9">
        <v>34</v>
      </c>
      <c r="G56" s="9" t="s">
        <v>60</v>
      </c>
      <c r="H56" s="9" t="s">
        <v>66</v>
      </c>
      <c r="I56" s="9">
        <v>95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45922</v>
      </c>
      <c r="U56" s="11">
        <v>8000</v>
      </c>
      <c r="V56" s="10">
        <v>8000</v>
      </c>
      <c r="W56" s="10">
        <v>0</v>
      </c>
      <c r="X56" s="10">
        <v>8070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45922</v>
      </c>
      <c r="AK56" s="3">
        <v>45918</v>
      </c>
      <c r="AL56" s="3">
        <v>45911</v>
      </c>
      <c r="AM56" s="3">
        <v>45919</v>
      </c>
      <c r="AN56" s="3">
        <v>45920</v>
      </c>
      <c r="AO56" s="3">
        <v>45921</v>
      </c>
      <c r="AP56" s="3">
        <v>45917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45799</v>
      </c>
      <c r="B57" s="14" t="s">
        <v>264</v>
      </c>
      <c r="C57" s="9" t="s">
        <v>259</v>
      </c>
      <c r="D57" s="13" t="s">
        <v>260</v>
      </c>
      <c r="E57" s="9">
        <v>20</v>
      </c>
      <c r="F57" s="9">
        <v>34</v>
      </c>
      <c r="G57" s="9" t="s">
        <v>60</v>
      </c>
      <c r="H57" s="9" t="s">
        <v>66</v>
      </c>
      <c r="I57" s="9">
        <v>95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45922</v>
      </c>
      <c r="U57" s="11">
        <v>4000</v>
      </c>
      <c r="V57" s="10">
        <v>4000</v>
      </c>
      <c r="W57" s="10">
        <v>0</v>
      </c>
      <c r="X57" s="10">
        <v>4140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210</v>
      </c>
      <c r="AG57" s="1" t="s">
        <v>116</v>
      </c>
      <c r="AH57" s="1" t="s">
        <v>75</v>
      </c>
      <c r="AI57" s="1">
        <v>4</v>
      </c>
      <c r="AJ57" s="3">
        <v>45922</v>
      </c>
      <c r="AK57" s="3">
        <v>45918</v>
      </c>
      <c r="AL57" s="3">
        <v>45911</v>
      </c>
      <c r="AM57" s="3">
        <v>45919</v>
      </c>
      <c r="AN57" s="3">
        <v>45920</v>
      </c>
      <c r="AO57" s="3">
        <v>45921</v>
      </c>
      <c r="AP57" s="3">
        <v>45917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45799</v>
      </c>
      <c r="B58" s="14" t="s">
        <v>264</v>
      </c>
      <c r="C58" s="9" t="s">
        <v>259</v>
      </c>
      <c r="D58" s="13" t="s">
        <v>358</v>
      </c>
      <c r="E58" s="9">
        <v>20</v>
      </c>
      <c r="F58" s="9">
        <v>34</v>
      </c>
      <c r="G58" s="9" t="s">
        <v>60</v>
      </c>
      <c r="H58" s="9" t="s">
        <v>66</v>
      </c>
      <c r="I58" s="9">
        <v>95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71</v>
      </c>
      <c r="T58" s="12">
        <v>45922</v>
      </c>
      <c r="U58" s="11">
        <v>4000</v>
      </c>
      <c r="V58" s="10">
        <v>4000</v>
      </c>
      <c r="W58" s="10">
        <v>0</v>
      </c>
      <c r="X58" s="10">
        <v>4404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210</v>
      </c>
      <c r="AG58" s="1" t="s">
        <v>116</v>
      </c>
      <c r="AH58" s="1" t="s">
        <v>75</v>
      </c>
      <c r="AI58" s="1">
        <v>4</v>
      </c>
      <c r="AJ58" s="3">
        <v>45922</v>
      </c>
      <c r="AK58" s="3">
        <v>45918</v>
      </c>
      <c r="AL58" s="3">
        <v>45911</v>
      </c>
      <c r="AM58" s="3">
        <v>45919</v>
      </c>
      <c r="AN58" s="3">
        <v>45920</v>
      </c>
      <c r="AO58" s="3">
        <v>45921</v>
      </c>
      <c r="AP58" s="3">
        <v>45917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45902</v>
      </c>
      <c r="B59" s="14" t="s">
        <v>439</v>
      </c>
      <c r="C59" s="9" t="s">
        <v>267</v>
      </c>
      <c r="D59" s="13" t="s">
        <v>432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45923</v>
      </c>
      <c r="U59" s="11">
        <v>10000</v>
      </c>
      <c r="V59" s="10">
        <v>9620</v>
      </c>
      <c r="W59" s="10">
        <v>380</v>
      </c>
      <c r="X59" s="10">
        <v>10294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45923</v>
      </c>
      <c r="AK59" s="3">
        <v>45919</v>
      </c>
      <c r="AL59" s="3">
        <v>45912</v>
      </c>
      <c r="AM59" s="3">
        <v>45920</v>
      </c>
      <c r="AN59" s="3">
        <v>45921</v>
      </c>
      <c r="AO59" s="3">
        <v>45922</v>
      </c>
      <c r="AP59" s="3">
        <v>45918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45909</v>
      </c>
      <c r="B60" s="14" t="s">
        <v>508</v>
      </c>
      <c r="C60" s="9" t="s">
        <v>79</v>
      </c>
      <c r="D60" s="13" t="s">
        <v>489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45925</v>
      </c>
      <c r="U60" s="11">
        <v>3000</v>
      </c>
      <c r="V60" s="10">
        <v>0</v>
      </c>
      <c r="W60" s="10">
        <v>3000</v>
      </c>
      <c r="X60" s="10">
        <v>0</v>
      </c>
      <c r="Y60" s="10">
        <v>3150</v>
      </c>
      <c r="Z60" s="9" t="s">
        <v>80</v>
      </c>
      <c r="AA60" s="8">
        <v>3310.89</v>
      </c>
      <c r="AB60" s="8">
        <v>3310.89</v>
      </c>
      <c r="AC60" s="8">
        <v>0</v>
      </c>
      <c r="AD60" s="8">
        <v>3310.89</v>
      </c>
      <c r="AE60" s="8">
        <v>0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45925</v>
      </c>
      <c r="AK60" s="3">
        <v>45921</v>
      </c>
      <c r="AL60" s="3">
        <v>45914</v>
      </c>
      <c r="AM60" s="3">
        <v>45922</v>
      </c>
      <c r="AN60" s="3">
        <v>45923</v>
      </c>
      <c r="AO60" s="3">
        <v>45924</v>
      </c>
      <c r="AP60" s="3">
        <v>45920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134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45909</v>
      </c>
      <c r="B61" s="14" t="s">
        <v>509</v>
      </c>
      <c r="C61" s="9" t="s">
        <v>79</v>
      </c>
      <c r="D61" s="13" t="s">
        <v>490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45925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3310.89</v>
      </c>
      <c r="AB61" s="8">
        <v>3310.89</v>
      </c>
      <c r="AC61" s="8">
        <v>0</v>
      </c>
      <c r="AD61" s="8">
        <v>3310.89</v>
      </c>
      <c r="AE61" s="8">
        <v>0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45925</v>
      </c>
      <c r="AK61" s="3">
        <v>45921</v>
      </c>
      <c r="AL61" s="3">
        <v>45914</v>
      </c>
      <c r="AM61" s="3">
        <v>45922</v>
      </c>
      <c r="AN61" s="3">
        <v>45923</v>
      </c>
      <c r="AO61" s="3">
        <v>45924</v>
      </c>
      <c r="AP61" s="3">
        <v>45920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134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45896</v>
      </c>
      <c r="B62" s="14" t="s">
        <v>396</v>
      </c>
      <c r="C62" s="9" t="s">
        <v>79</v>
      </c>
      <c r="D62" s="13" t="s">
        <v>397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45926</v>
      </c>
      <c r="U62" s="11">
        <v>8000</v>
      </c>
      <c r="V62" s="10">
        <v>8000</v>
      </c>
      <c r="W62" s="10">
        <v>0</v>
      </c>
      <c r="X62" s="10">
        <v>8100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116</v>
      </c>
      <c r="AH62" s="1" t="s">
        <v>75</v>
      </c>
      <c r="AI62" s="1">
        <v>5</v>
      </c>
      <c r="AJ62" s="3">
        <v>45926</v>
      </c>
      <c r="AK62" s="3">
        <v>45921</v>
      </c>
      <c r="AL62" s="3">
        <v>45914</v>
      </c>
      <c r="AM62" s="3">
        <v>45922</v>
      </c>
      <c r="AN62" s="3">
        <v>45923</v>
      </c>
      <c r="AO62" s="3">
        <v>45924</v>
      </c>
      <c r="AP62" s="3">
        <v>45921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45916</v>
      </c>
      <c r="B63" s="14" t="s">
        <v>596</v>
      </c>
      <c r="C63" s="9" t="s">
        <v>270</v>
      </c>
      <c r="D63" s="13" t="s">
        <v>571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110</v>
      </c>
      <c r="T63" s="12">
        <v>45926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80</v>
      </c>
      <c r="AA63" s="8">
        <v>11036.3</v>
      </c>
      <c r="AB63" s="8">
        <v>11036.3</v>
      </c>
      <c r="AC63" s="8">
        <v>0</v>
      </c>
      <c r="AD63" s="8">
        <v>0</v>
      </c>
      <c r="AE63" s="8">
        <v>11036.3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45926</v>
      </c>
      <c r="AK63" s="3">
        <v>45922</v>
      </c>
      <c r="AL63" s="3">
        <v>45915</v>
      </c>
      <c r="AM63" s="3">
        <v>45923</v>
      </c>
      <c r="AN63" s="3">
        <v>45924</v>
      </c>
      <c r="AO63" s="3">
        <v>45925</v>
      </c>
      <c r="AP63" s="3">
        <v>45921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45916</v>
      </c>
      <c r="B64" s="14" t="s">
        <v>596</v>
      </c>
      <c r="C64" s="9" t="s">
        <v>270</v>
      </c>
      <c r="D64" s="13" t="s">
        <v>572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110</v>
      </c>
      <c r="T64" s="12">
        <v>45926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80</v>
      </c>
      <c r="AA64" s="8">
        <v>5518.15</v>
      </c>
      <c r="AB64" s="8">
        <v>5518.15</v>
      </c>
      <c r="AC64" s="8">
        <v>0</v>
      </c>
      <c r="AD64" s="8">
        <v>0</v>
      </c>
      <c r="AE64" s="8">
        <v>5518.15</v>
      </c>
      <c r="AF64" s="8">
        <v>0</v>
      </c>
      <c r="AG64" s="1" t="s">
        <v>115</v>
      </c>
      <c r="AH64" s="1" t="s">
        <v>75</v>
      </c>
      <c r="AI64" s="1">
        <v>4</v>
      </c>
      <c r="AJ64" s="3">
        <v>45926</v>
      </c>
      <c r="AK64" s="3">
        <v>45922</v>
      </c>
      <c r="AL64" s="3">
        <v>45915</v>
      </c>
      <c r="AM64" s="3">
        <v>45923</v>
      </c>
      <c r="AN64" s="3">
        <v>45924</v>
      </c>
      <c r="AO64" s="3">
        <v>45925</v>
      </c>
      <c r="AP64" s="3">
        <v>45921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45916</v>
      </c>
      <c r="B65" s="14" t="s">
        <v>596</v>
      </c>
      <c r="C65" s="9" t="s">
        <v>270</v>
      </c>
      <c r="D65" s="13">
        <v>952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110</v>
      </c>
      <c r="T65" s="12">
        <v>45926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5518.15</v>
      </c>
      <c r="AC65" s="8">
        <v>0</v>
      </c>
      <c r="AD65" s="8">
        <v>0</v>
      </c>
      <c r="AE65" s="8">
        <v>5518.15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45926</v>
      </c>
      <c r="AK65" s="3">
        <v>45922</v>
      </c>
      <c r="AL65" s="3">
        <v>45915</v>
      </c>
      <c r="AM65" s="3">
        <v>45923</v>
      </c>
      <c r="AN65" s="3">
        <v>45924</v>
      </c>
      <c r="AO65" s="3">
        <v>45925</v>
      </c>
      <c r="AP65" s="3">
        <v>45921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45892</v>
      </c>
      <c r="B66" s="14" t="s">
        <v>363</v>
      </c>
      <c r="C66" s="9" t="s">
        <v>79</v>
      </c>
      <c r="D66" s="13" t="s">
        <v>364</v>
      </c>
      <c r="E66" s="9">
        <v>20</v>
      </c>
      <c r="F66" s="9">
        <v>37</v>
      </c>
      <c r="G66" s="9" t="s">
        <v>60</v>
      </c>
      <c r="H66" s="9" t="s">
        <v>76</v>
      </c>
      <c r="I66" s="9">
        <v>97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3000</v>
      </c>
      <c r="V66" s="10">
        <v>3000</v>
      </c>
      <c r="W66" s="10">
        <v>0</v>
      </c>
      <c r="X66" s="10">
        <v>3100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115</v>
      </c>
      <c r="AH66" s="1" t="s">
        <v>75</v>
      </c>
      <c r="AI66" s="1">
        <v>4</v>
      </c>
      <c r="AJ66" s="3">
        <v>45930</v>
      </c>
      <c r="AK66" s="3">
        <v>45926</v>
      </c>
      <c r="AL66" s="3">
        <v>45919</v>
      </c>
      <c r="AM66" s="3">
        <v>45927</v>
      </c>
      <c r="AN66" s="3">
        <v>45928</v>
      </c>
      <c r="AO66" s="3">
        <v>45929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570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45891</v>
      </c>
      <c r="B67" s="14" t="s">
        <v>389</v>
      </c>
      <c r="C67" s="9" t="s">
        <v>79</v>
      </c>
      <c r="D67" s="13" t="s">
        <v>390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9000</v>
      </c>
      <c r="V67" s="10">
        <v>8447</v>
      </c>
      <c r="W67" s="10">
        <v>553</v>
      </c>
      <c r="X67" s="10">
        <v>9150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116</v>
      </c>
      <c r="AH67" s="1" t="s">
        <v>75</v>
      </c>
      <c r="AI67" s="1">
        <v>5</v>
      </c>
      <c r="AJ67" s="3">
        <v>45930</v>
      </c>
      <c r="AK67" s="3">
        <v>45925</v>
      </c>
      <c r="AL67" s="3">
        <v>45918</v>
      </c>
      <c r="AM67" s="3">
        <v>45926</v>
      </c>
      <c r="AN67" s="3">
        <v>45927</v>
      </c>
      <c r="AO67" s="3">
        <v>45928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45891</v>
      </c>
      <c r="B68" s="14" t="s">
        <v>391</v>
      </c>
      <c r="C68" s="9" t="s">
        <v>79</v>
      </c>
      <c r="D68" s="13" t="s">
        <v>392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4000</v>
      </c>
      <c r="V68" s="10">
        <v>3780</v>
      </c>
      <c r="W68" s="10">
        <v>220</v>
      </c>
      <c r="X68" s="10">
        <v>4100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61</v>
      </c>
      <c r="AH68" s="1" t="s">
        <v>75</v>
      </c>
      <c r="AI68" s="1">
        <v>5</v>
      </c>
      <c r="AJ68" s="3">
        <v>45930</v>
      </c>
      <c r="AK68" s="3">
        <v>45925</v>
      </c>
      <c r="AL68" s="3">
        <v>45918</v>
      </c>
      <c r="AM68" s="3">
        <v>45926</v>
      </c>
      <c r="AN68" s="3">
        <v>45927</v>
      </c>
      <c r="AO68" s="3">
        <v>45928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45891</v>
      </c>
      <c r="B69" s="14" t="s">
        <v>393</v>
      </c>
      <c r="C69" s="9" t="s">
        <v>79</v>
      </c>
      <c r="D69" s="13" t="s">
        <v>394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45930</v>
      </c>
      <c r="U69" s="11">
        <v>9000</v>
      </c>
      <c r="V69" s="10">
        <v>8500</v>
      </c>
      <c r="W69" s="10">
        <v>500</v>
      </c>
      <c r="X69" s="10">
        <v>9455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61</v>
      </c>
      <c r="AH69" s="1" t="s">
        <v>75</v>
      </c>
      <c r="AI69" s="1">
        <v>5</v>
      </c>
      <c r="AJ69" s="3">
        <v>45930</v>
      </c>
      <c r="AK69" s="3">
        <v>45925</v>
      </c>
      <c r="AL69" s="3">
        <v>45918</v>
      </c>
      <c r="AM69" s="3">
        <v>45926</v>
      </c>
      <c r="AN69" s="3">
        <v>45927</v>
      </c>
      <c r="AO69" s="3">
        <v>45928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45782</v>
      </c>
      <c r="B70" s="14" t="s">
        <v>249</v>
      </c>
      <c r="C70" s="9" t="s">
        <v>79</v>
      </c>
      <c r="D70" s="13" t="s">
        <v>243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5518.15</v>
      </c>
      <c r="AC70" s="8">
        <v>0</v>
      </c>
      <c r="AD70" s="8">
        <v>3800</v>
      </c>
      <c r="AE70" s="8">
        <v>1718.1499999999996</v>
      </c>
      <c r="AF70" s="8">
        <v>0</v>
      </c>
      <c r="AG70" s="1" t="s">
        <v>61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134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 t="s">
        <v>135</v>
      </c>
      <c r="B71" s="14" t="s">
        <v>135</v>
      </c>
      <c r="C71" s="9" t="s">
        <v>139</v>
      </c>
      <c r="D71" s="13" t="s">
        <v>61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45930</v>
      </c>
      <c r="U71" s="11">
        <v>100000</v>
      </c>
      <c r="V71" s="10">
        <v>0</v>
      </c>
      <c r="W71" s="10">
        <v>100000</v>
      </c>
      <c r="X71" s="10">
        <v>0</v>
      </c>
      <c r="Y71" s="10">
        <v>105000</v>
      </c>
      <c r="Z71" s="9" t="s">
        <v>80</v>
      </c>
      <c r="AA71" s="8">
        <v>104775.00000000001</v>
      </c>
      <c r="AB71" s="8">
        <v>17551</v>
      </c>
      <c r="AC71" s="8">
        <v>87224.000000000015</v>
      </c>
      <c r="AD71" s="8">
        <v>17551</v>
      </c>
      <c r="AE71" s="8">
        <v>87224.000000000015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45930</v>
      </c>
      <c r="AK71" s="3">
        <v>45926</v>
      </c>
      <c r="AL71" s="3">
        <v>45919</v>
      </c>
      <c r="AM71" s="3">
        <v>45927</v>
      </c>
      <c r="AN71" s="3">
        <v>45928</v>
      </c>
      <c r="AO71" s="3">
        <v>45929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6590.2577777777778</v>
      </c>
    </row>
    <row r="72" spans="1:56" ht="27.75" customHeight="1" x14ac:dyDescent="0.45">
      <c r="A72" s="3" t="s">
        <v>135</v>
      </c>
      <c r="B72" s="14" t="s">
        <v>135</v>
      </c>
      <c r="C72" s="9" t="s">
        <v>79</v>
      </c>
      <c r="D72" s="13" t="s">
        <v>61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80</v>
      </c>
      <c r="AA72" s="8">
        <v>22072.6</v>
      </c>
      <c r="AB72" s="8">
        <v>0</v>
      </c>
      <c r="AC72" s="8">
        <v>22072.6</v>
      </c>
      <c r="AD72" s="8">
        <v>0</v>
      </c>
      <c r="AE72" s="8">
        <v>22072.6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45930</v>
      </c>
      <c r="AK72" s="3">
        <v>45926</v>
      </c>
      <c r="AL72" s="3">
        <v>45919</v>
      </c>
      <c r="AM72" s="3">
        <v>45927</v>
      </c>
      <c r="AN72" s="3">
        <v>45928</v>
      </c>
      <c r="AO72" s="3">
        <v>45929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1667.7075555555555</v>
      </c>
    </row>
    <row r="73" spans="1:56" ht="27.75" customHeight="1" x14ac:dyDescent="0.45">
      <c r="A73" s="3" t="s">
        <v>135</v>
      </c>
      <c r="B73" s="14" t="s">
        <v>135</v>
      </c>
      <c r="C73" s="9" t="s">
        <v>97</v>
      </c>
      <c r="D73" s="13" t="s">
        <v>61</v>
      </c>
      <c r="E73" s="9">
        <v>20</v>
      </c>
      <c r="F73" s="9">
        <v>37</v>
      </c>
      <c r="G73" s="9" t="s">
        <v>60</v>
      </c>
      <c r="H73" s="9" t="s">
        <v>76</v>
      </c>
      <c r="I73" s="9">
        <v>97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45930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80</v>
      </c>
      <c r="AA73" s="8">
        <v>21513.800000000003</v>
      </c>
      <c r="AB73" s="8">
        <v>0</v>
      </c>
      <c r="AC73" s="8">
        <v>21513.800000000003</v>
      </c>
      <c r="AD73" s="8">
        <v>0</v>
      </c>
      <c r="AE73" s="8">
        <v>21513.800000000003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45930</v>
      </c>
      <c r="AK73" s="3">
        <v>45926</v>
      </c>
      <c r="AL73" s="3">
        <v>45919</v>
      </c>
      <c r="AM73" s="3">
        <v>45927</v>
      </c>
      <c r="AN73" s="3">
        <v>45928</v>
      </c>
      <c r="AO73" s="3">
        <v>45929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1625.4871111111113</v>
      </c>
    </row>
    <row r="74" spans="1:56" ht="27.75" customHeight="1" x14ac:dyDescent="0.45">
      <c r="A74" s="3">
        <v>45916</v>
      </c>
      <c r="B74" s="14" t="s">
        <v>596</v>
      </c>
      <c r="C74" s="9" t="s">
        <v>270</v>
      </c>
      <c r="D74" s="13" t="s">
        <v>571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110</v>
      </c>
      <c r="T74" s="12">
        <v>45929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5518.15</v>
      </c>
      <c r="AC74" s="8">
        <v>0</v>
      </c>
      <c r="AD74" s="8">
        <v>0</v>
      </c>
      <c r="AE74" s="8">
        <v>5518.15</v>
      </c>
      <c r="AF74" s="8">
        <v>0</v>
      </c>
      <c r="AG74" s="1" t="s">
        <v>116</v>
      </c>
      <c r="AH74" s="1" t="s">
        <v>75</v>
      </c>
      <c r="AI74" s="1">
        <v>4</v>
      </c>
      <c r="AJ74" s="3">
        <v>45929</v>
      </c>
      <c r="AK74" s="3">
        <v>45925</v>
      </c>
      <c r="AL74" s="3">
        <v>45918</v>
      </c>
      <c r="AM74" s="3">
        <v>45926</v>
      </c>
      <c r="AN74" s="3">
        <v>45927</v>
      </c>
      <c r="AO74" s="3">
        <v>45928</v>
      </c>
      <c r="AP74" s="3">
        <v>45924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45916</v>
      </c>
      <c r="B75" s="14" t="s">
        <v>596</v>
      </c>
      <c r="C75" s="9" t="s">
        <v>270</v>
      </c>
      <c r="D75" s="13" t="s">
        <v>572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>
        <v>45929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5518.15</v>
      </c>
      <c r="AC75" s="8">
        <v>0</v>
      </c>
      <c r="AD75" s="8">
        <v>0</v>
      </c>
      <c r="AE75" s="8">
        <v>5518.15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45929</v>
      </c>
      <c r="AK75" s="3">
        <v>45925</v>
      </c>
      <c r="AL75" s="3">
        <v>45918</v>
      </c>
      <c r="AM75" s="3">
        <v>45926</v>
      </c>
      <c r="AN75" s="3">
        <v>45927</v>
      </c>
      <c r="AO75" s="3">
        <v>45928</v>
      </c>
      <c r="AP75" s="3">
        <v>45924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45916</v>
      </c>
      <c r="B76" s="14" t="s">
        <v>596</v>
      </c>
      <c r="C76" s="9" t="s">
        <v>270</v>
      </c>
      <c r="D76" s="13">
        <v>952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110</v>
      </c>
      <c r="T76" s="12">
        <v>45929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5518.15</v>
      </c>
      <c r="AC76" s="8">
        <v>0</v>
      </c>
      <c r="AD76" s="8">
        <v>0</v>
      </c>
      <c r="AE76" s="8">
        <v>5518.15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45929</v>
      </c>
      <c r="AK76" s="3">
        <v>45925</v>
      </c>
      <c r="AL76" s="3">
        <v>45918</v>
      </c>
      <c r="AM76" s="3">
        <v>45926</v>
      </c>
      <c r="AN76" s="3">
        <v>45927</v>
      </c>
      <c r="AO76" s="3">
        <v>45928</v>
      </c>
      <c r="AP76" s="3">
        <v>45924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45916</v>
      </c>
      <c r="B77" s="14" t="s">
        <v>596</v>
      </c>
      <c r="C77" s="9" t="s">
        <v>270</v>
      </c>
      <c r="D77" s="13">
        <v>953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110</v>
      </c>
      <c r="T77" s="12">
        <v>45937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5518.15</v>
      </c>
      <c r="AC77" s="8">
        <v>0</v>
      </c>
      <c r="AD77" s="8">
        <v>0</v>
      </c>
      <c r="AE77" s="8">
        <v>5518.15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45937</v>
      </c>
      <c r="AK77" s="3">
        <v>45933</v>
      </c>
      <c r="AL77" s="3">
        <v>45926</v>
      </c>
      <c r="AM77" s="3">
        <v>45934</v>
      </c>
      <c r="AN77" s="3">
        <v>45935</v>
      </c>
      <c r="AO77" s="3">
        <v>45936</v>
      </c>
      <c r="AP77" s="3">
        <v>45932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45916</v>
      </c>
      <c r="B78" s="14" t="s">
        <v>596</v>
      </c>
      <c r="C78" s="9" t="s">
        <v>270</v>
      </c>
      <c r="D78" s="13">
        <v>956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110</v>
      </c>
      <c r="T78" s="12">
        <v>45937</v>
      </c>
      <c r="U78" s="11">
        <v>2500</v>
      </c>
      <c r="V78" s="10">
        <v>0</v>
      </c>
      <c r="W78" s="10">
        <v>2500</v>
      </c>
      <c r="X78" s="10">
        <v>0</v>
      </c>
      <c r="Y78" s="10">
        <v>2625</v>
      </c>
      <c r="Z78" s="9" t="s">
        <v>80</v>
      </c>
      <c r="AA78" s="8">
        <v>2759.0749999999998</v>
      </c>
      <c r="AB78" s="8">
        <v>2759.0749999999998</v>
      </c>
      <c r="AC78" s="8">
        <v>0</v>
      </c>
      <c r="AD78" s="8">
        <v>0</v>
      </c>
      <c r="AE78" s="8">
        <v>2759.0749999999998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45937</v>
      </c>
      <c r="AK78" s="3">
        <v>45933</v>
      </c>
      <c r="AL78" s="3">
        <v>45926</v>
      </c>
      <c r="AM78" s="3">
        <v>45934</v>
      </c>
      <c r="AN78" s="3">
        <v>45935</v>
      </c>
      <c r="AO78" s="3">
        <v>45936</v>
      </c>
      <c r="AP78" s="3">
        <v>45932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45916</v>
      </c>
      <c r="B79" s="14" t="s">
        <v>596</v>
      </c>
      <c r="C79" s="9" t="s">
        <v>270</v>
      </c>
      <c r="D79" s="13" t="s">
        <v>571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110</v>
      </c>
      <c r="T79" s="12">
        <v>45939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5518.15</v>
      </c>
      <c r="AC79" s="8">
        <v>0</v>
      </c>
      <c r="AD79" s="8">
        <v>0</v>
      </c>
      <c r="AE79" s="8">
        <v>5518.15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45939</v>
      </c>
      <c r="AK79" s="3">
        <v>45935</v>
      </c>
      <c r="AL79" s="3">
        <v>45928</v>
      </c>
      <c r="AM79" s="3">
        <v>45936</v>
      </c>
      <c r="AN79" s="3">
        <v>45937</v>
      </c>
      <c r="AO79" s="3">
        <v>45938</v>
      </c>
      <c r="AP79" s="3">
        <v>45934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45916</v>
      </c>
      <c r="B80" s="14" t="s">
        <v>596</v>
      </c>
      <c r="C80" s="9" t="s">
        <v>270</v>
      </c>
      <c r="D80" s="13" t="s">
        <v>572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110</v>
      </c>
      <c r="T80" s="12">
        <v>45939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5518.15</v>
      </c>
      <c r="AC80" s="8">
        <v>0</v>
      </c>
      <c r="AD80" s="8">
        <v>0</v>
      </c>
      <c r="AE80" s="8">
        <v>5518.15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45939</v>
      </c>
      <c r="AK80" s="3">
        <v>45935</v>
      </c>
      <c r="AL80" s="3">
        <v>45928</v>
      </c>
      <c r="AM80" s="3">
        <v>45936</v>
      </c>
      <c r="AN80" s="3">
        <v>45937</v>
      </c>
      <c r="AO80" s="3">
        <v>45938</v>
      </c>
      <c r="AP80" s="3">
        <v>45934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45916</v>
      </c>
      <c r="B81" s="14" t="s">
        <v>596</v>
      </c>
      <c r="C81" s="9" t="s">
        <v>270</v>
      </c>
      <c r="D81" s="13" t="s">
        <v>580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110</v>
      </c>
      <c r="T81" s="12">
        <v>45940</v>
      </c>
      <c r="U81" s="11">
        <v>2500</v>
      </c>
      <c r="V81" s="10">
        <v>0</v>
      </c>
      <c r="W81" s="10">
        <v>2500</v>
      </c>
      <c r="X81" s="10">
        <v>0</v>
      </c>
      <c r="Y81" s="10">
        <v>2625</v>
      </c>
      <c r="Z81" s="9" t="s">
        <v>80</v>
      </c>
      <c r="AA81" s="8">
        <v>2759.0749999999998</v>
      </c>
      <c r="AB81" s="8">
        <v>2759.0749999999998</v>
      </c>
      <c r="AC81" s="8">
        <v>0</v>
      </c>
      <c r="AD81" s="8">
        <v>0</v>
      </c>
      <c r="AE81" s="8">
        <v>2759.0749999999998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45940</v>
      </c>
      <c r="AK81" s="3">
        <v>45936</v>
      </c>
      <c r="AL81" s="3">
        <v>45929</v>
      </c>
      <c r="AM81" s="3">
        <v>45937</v>
      </c>
      <c r="AN81" s="3">
        <v>45938</v>
      </c>
      <c r="AO81" s="3">
        <v>45939</v>
      </c>
      <c r="AP81" s="3">
        <v>45935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45916</v>
      </c>
      <c r="B82" s="14" t="s">
        <v>596</v>
      </c>
      <c r="C82" s="9" t="s">
        <v>270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>
        <v>45940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5518.15</v>
      </c>
      <c r="AC82" s="8">
        <v>0</v>
      </c>
      <c r="AD82" s="8">
        <v>0</v>
      </c>
      <c r="AE82" s="8">
        <v>5518.15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45940</v>
      </c>
      <c r="AK82" s="3">
        <v>45936</v>
      </c>
      <c r="AL82" s="3">
        <v>45929</v>
      </c>
      <c r="AM82" s="3">
        <v>45937</v>
      </c>
      <c r="AN82" s="3">
        <v>45938</v>
      </c>
      <c r="AO82" s="3">
        <v>45939</v>
      </c>
      <c r="AP82" s="3">
        <v>45935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45877</v>
      </c>
      <c r="B83" s="14" t="s">
        <v>318</v>
      </c>
      <c r="C83" s="9" t="s">
        <v>79</v>
      </c>
      <c r="D83" s="13" t="s">
        <v>319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45944</v>
      </c>
      <c r="U83" s="11">
        <v>7000</v>
      </c>
      <c r="V83" s="10">
        <v>0</v>
      </c>
      <c r="W83" s="10">
        <v>7000</v>
      </c>
      <c r="X83" s="10">
        <v>0</v>
      </c>
      <c r="Y83" s="10">
        <v>7350</v>
      </c>
      <c r="Z83" s="9" t="s">
        <v>80</v>
      </c>
      <c r="AA83" s="8">
        <v>7725.41</v>
      </c>
      <c r="AB83" s="8">
        <v>7725.41</v>
      </c>
      <c r="AC83" s="8">
        <v>0</v>
      </c>
      <c r="AD83" s="8">
        <v>0</v>
      </c>
      <c r="AE83" s="8">
        <v>7725.41</v>
      </c>
      <c r="AF83" s="8">
        <v>0</v>
      </c>
      <c r="AG83" s="1" t="s">
        <v>116</v>
      </c>
      <c r="AH83" s="1" t="s">
        <v>75</v>
      </c>
      <c r="AI83" s="1">
        <v>4</v>
      </c>
      <c r="AJ83" s="3">
        <v>45944</v>
      </c>
      <c r="AK83" s="3">
        <v>45940</v>
      </c>
      <c r="AL83" s="3">
        <v>45933</v>
      </c>
      <c r="AM83" s="3">
        <v>45941</v>
      </c>
      <c r="AN83" s="3">
        <v>45942</v>
      </c>
      <c r="AO83" s="3">
        <v>45943</v>
      </c>
      <c r="AP83" s="3">
        <v>45939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45916</v>
      </c>
      <c r="B84" s="14" t="s">
        <v>596</v>
      </c>
      <c r="C84" s="9" t="s">
        <v>270</v>
      </c>
      <c r="D84" s="13" t="s">
        <v>571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110</v>
      </c>
      <c r="T84" s="12">
        <v>45945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0</v>
      </c>
      <c r="AE84" s="8">
        <v>5518.15</v>
      </c>
      <c r="AF84" s="8">
        <v>0</v>
      </c>
      <c r="AG84" s="1" t="s">
        <v>116</v>
      </c>
      <c r="AH84" s="1" t="s">
        <v>75</v>
      </c>
      <c r="AI84" s="1">
        <v>4</v>
      </c>
      <c r="AJ84" s="3">
        <v>45945</v>
      </c>
      <c r="AK84" s="3">
        <v>45941</v>
      </c>
      <c r="AL84" s="3">
        <v>45934</v>
      </c>
      <c r="AM84" s="3">
        <v>45942</v>
      </c>
      <c r="AN84" s="3">
        <v>45943</v>
      </c>
      <c r="AO84" s="3">
        <v>45944</v>
      </c>
      <c r="AP84" s="3">
        <v>45940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45916</v>
      </c>
      <c r="B85" s="14" t="s">
        <v>596</v>
      </c>
      <c r="C85" s="9" t="s">
        <v>270</v>
      </c>
      <c r="D85" s="13">
        <v>952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110</v>
      </c>
      <c r="T85" s="12">
        <v>45946</v>
      </c>
      <c r="U85" s="11">
        <v>7500</v>
      </c>
      <c r="V85" s="10">
        <v>0</v>
      </c>
      <c r="W85" s="10">
        <v>7500</v>
      </c>
      <c r="X85" s="10">
        <v>0</v>
      </c>
      <c r="Y85" s="10">
        <v>7875</v>
      </c>
      <c r="Z85" s="9" t="s">
        <v>80</v>
      </c>
      <c r="AA85" s="8">
        <v>8277.2250000000004</v>
      </c>
      <c r="AB85" s="8">
        <v>8277.2250000000004</v>
      </c>
      <c r="AC85" s="8">
        <v>0</v>
      </c>
      <c r="AD85" s="8">
        <v>0</v>
      </c>
      <c r="AE85" s="8">
        <v>8277.2250000000004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45946</v>
      </c>
      <c r="AK85" s="3">
        <v>45942</v>
      </c>
      <c r="AL85" s="3">
        <v>45935</v>
      </c>
      <c r="AM85" s="3">
        <v>45943</v>
      </c>
      <c r="AN85" s="3">
        <v>45944</v>
      </c>
      <c r="AO85" s="3">
        <v>45945</v>
      </c>
      <c r="AP85" s="3">
        <v>45941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45916</v>
      </c>
      <c r="B86" s="14" t="s">
        <v>596</v>
      </c>
      <c r="C86" s="9" t="s">
        <v>270</v>
      </c>
      <c r="D86" s="13">
        <v>953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>
        <v>45946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5518.15</v>
      </c>
      <c r="AC86" s="8">
        <v>0</v>
      </c>
      <c r="AD86" s="8">
        <v>0</v>
      </c>
      <c r="AE86" s="8">
        <v>5518.15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45946</v>
      </c>
      <c r="AK86" s="3">
        <v>45942</v>
      </c>
      <c r="AL86" s="3">
        <v>45935</v>
      </c>
      <c r="AM86" s="3">
        <v>45943</v>
      </c>
      <c r="AN86" s="3">
        <v>45944</v>
      </c>
      <c r="AO86" s="3">
        <v>45945</v>
      </c>
      <c r="AP86" s="3">
        <v>45941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45916</v>
      </c>
      <c r="B87" s="14" t="s">
        <v>596</v>
      </c>
      <c r="C87" s="9" t="s">
        <v>270</v>
      </c>
      <c r="D87" s="13" t="s">
        <v>580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110</v>
      </c>
      <c r="T87" s="12">
        <v>45947</v>
      </c>
      <c r="U87" s="11">
        <v>2500</v>
      </c>
      <c r="V87" s="10">
        <v>0</v>
      </c>
      <c r="W87" s="10">
        <v>2500</v>
      </c>
      <c r="X87" s="10">
        <v>0</v>
      </c>
      <c r="Y87" s="10">
        <v>2625</v>
      </c>
      <c r="Z87" s="9" t="s">
        <v>80</v>
      </c>
      <c r="AA87" s="8">
        <v>2759.0749999999998</v>
      </c>
      <c r="AB87" s="8">
        <v>2759.0749999999998</v>
      </c>
      <c r="AC87" s="8">
        <v>0</v>
      </c>
      <c r="AD87" s="8">
        <v>0</v>
      </c>
      <c r="AE87" s="8">
        <v>2759.0749999999998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45947</v>
      </c>
      <c r="AK87" s="3">
        <v>45943</v>
      </c>
      <c r="AL87" s="3">
        <v>45936</v>
      </c>
      <c r="AM87" s="3">
        <v>45944</v>
      </c>
      <c r="AN87" s="3">
        <v>45945</v>
      </c>
      <c r="AO87" s="3">
        <v>45946</v>
      </c>
      <c r="AP87" s="3">
        <v>45942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45916</v>
      </c>
      <c r="B88" s="14" t="s">
        <v>596</v>
      </c>
      <c r="C88" s="9" t="s">
        <v>270</v>
      </c>
      <c r="D88" s="13" t="s">
        <v>572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110</v>
      </c>
      <c r="T88" s="12">
        <v>45947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5518.15</v>
      </c>
      <c r="AC88" s="8">
        <v>0</v>
      </c>
      <c r="AD88" s="8">
        <v>0</v>
      </c>
      <c r="AE88" s="8">
        <v>5518.15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45947</v>
      </c>
      <c r="AK88" s="3">
        <v>45943</v>
      </c>
      <c r="AL88" s="3">
        <v>45936</v>
      </c>
      <c r="AM88" s="3">
        <v>45944</v>
      </c>
      <c r="AN88" s="3">
        <v>45945</v>
      </c>
      <c r="AO88" s="3">
        <v>45946</v>
      </c>
      <c r="AP88" s="3">
        <v>45942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45911</v>
      </c>
      <c r="B89" s="14" t="s">
        <v>525</v>
      </c>
      <c r="C89" s="9" t="s">
        <v>107</v>
      </c>
      <c r="D89" s="13" t="s">
        <v>526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45947</v>
      </c>
      <c r="U89" s="11">
        <v>8000</v>
      </c>
      <c r="V89" s="10">
        <v>0</v>
      </c>
      <c r="W89" s="10">
        <v>8000</v>
      </c>
      <c r="X89" s="10">
        <v>0</v>
      </c>
      <c r="Y89" s="10">
        <v>8400</v>
      </c>
      <c r="Z89" s="9" t="s">
        <v>80</v>
      </c>
      <c r="AA89" s="8">
        <v>8829.0399999999991</v>
      </c>
      <c r="AB89" s="8">
        <v>8829.0399999999991</v>
      </c>
      <c r="AC89" s="8">
        <v>0</v>
      </c>
      <c r="AD89" s="8">
        <v>0</v>
      </c>
      <c r="AE89" s="8">
        <v>8829.0399999999991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45947</v>
      </c>
      <c r="AK89" s="3">
        <v>45943</v>
      </c>
      <c r="AL89" s="3">
        <v>45936</v>
      </c>
      <c r="AM89" s="3">
        <v>45944</v>
      </c>
      <c r="AN89" s="3">
        <v>45945</v>
      </c>
      <c r="AO89" s="3">
        <v>45946</v>
      </c>
      <c r="AP89" s="3">
        <v>45942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45916</v>
      </c>
      <c r="B90" s="14" t="s">
        <v>596</v>
      </c>
      <c r="C90" s="9" t="s">
        <v>270</v>
      </c>
      <c r="D90" s="13" t="s">
        <v>571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110</v>
      </c>
      <c r="T90" s="12">
        <v>45950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5518.15</v>
      </c>
      <c r="AC90" s="8">
        <v>0</v>
      </c>
      <c r="AD90" s="8">
        <v>0</v>
      </c>
      <c r="AE90" s="8">
        <v>5518.15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45950</v>
      </c>
      <c r="AK90" s="3">
        <v>45946</v>
      </c>
      <c r="AL90" s="3">
        <v>45939</v>
      </c>
      <c r="AM90" s="3">
        <v>45947</v>
      </c>
      <c r="AN90" s="3">
        <v>45948</v>
      </c>
      <c r="AO90" s="3">
        <v>45949</v>
      </c>
      <c r="AP90" s="3">
        <v>45945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45916</v>
      </c>
      <c r="B91" s="14" t="s">
        <v>596</v>
      </c>
      <c r="C91" s="9" t="s">
        <v>270</v>
      </c>
      <c r="D91" s="13" t="s">
        <v>572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110</v>
      </c>
      <c r="T91" s="12">
        <v>45951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5518.15</v>
      </c>
      <c r="AC91" s="8">
        <v>0</v>
      </c>
      <c r="AD91" s="8">
        <v>0</v>
      </c>
      <c r="AE91" s="8">
        <v>5518.15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45951</v>
      </c>
      <c r="AK91" s="3">
        <v>45947</v>
      </c>
      <c r="AL91" s="3">
        <v>45940</v>
      </c>
      <c r="AM91" s="3">
        <v>45948</v>
      </c>
      <c r="AN91" s="3">
        <v>45949</v>
      </c>
      <c r="AO91" s="3">
        <v>45950</v>
      </c>
      <c r="AP91" s="3">
        <v>45946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45916</v>
      </c>
      <c r="B92" s="14" t="s">
        <v>596</v>
      </c>
      <c r="C92" s="9" t="s">
        <v>270</v>
      </c>
      <c r="D92" s="13">
        <v>956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>
        <v>45951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80</v>
      </c>
      <c r="AA92" s="8">
        <v>2759.0749999999998</v>
      </c>
      <c r="AB92" s="8">
        <v>2759.0749999999998</v>
      </c>
      <c r="AC92" s="8">
        <v>0</v>
      </c>
      <c r="AD92" s="8">
        <v>0</v>
      </c>
      <c r="AE92" s="8">
        <v>2759.0749999999998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45951</v>
      </c>
      <c r="AK92" s="3">
        <v>45947</v>
      </c>
      <c r="AL92" s="3">
        <v>45940</v>
      </c>
      <c r="AM92" s="3">
        <v>45948</v>
      </c>
      <c r="AN92" s="3">
        <v>45949</v>
      </c>
      <c r="AO92" s="3">
        <v>45950</v>
      </c>
      <c r="AP92" s="3">
        <v>45946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45892</v>
      </c>
      <c r="B93" s="14" t="s">
        <v>365</v>
      </c>
      <c r="C93" s="9" t="s">
        <v>79</v>
      </c>
      <c r="D93" s="13" t="s">
        <v>220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45951</v>
      </c>
      <c r="U93" s="11">
        <v>6000</v>
      </c>
      <c r="V93" s="10">
        <v>0</v>
      </c>
      <c r="W93" s="10">
        <v>6000</v>
      </c>
      <c r="X93" s="10">
        <v>0</v>
      </c>
      <c r="Y93" s="10">
        <v>6300</v>
      </c>
      <c r="Z93" s="9" t="s">
        <v>80</v>
      </c>
      <c r="AA93" s="8">
        <v>6621.78</v>
      </c>
      <c r="AB93" s="8">
        <v>6621.78</v>
      </c>
      <c r="AC93" s="8">
        <v>0</v>
      </c>
      <c r="AD93" s="8">
        <v>0</v>
      </c>
      <c r="AE93" s="8">
        <v>6621.78</v>
      </c>
      <c r="AF93" s="8">
        <v>0</v>
      </c>
      <c r="AG93" s="1" t="s">
        <v>116</v>
      </c>
      <c r="AH93" s="1" t="s">
        <v>75</v>
      </c>
      <c r="AI93" s="1">
        <v>4</v>
      </c>
      <c r="AJ93" s="3">
        <v>45951</v>
      </c>
      <c r="AK93" s="3">
        <v>45947</v>
      </c>
      <c r="AL93" s="3">
        <v>45940</v>
      </c>
      <c r="AM93" s="3">
        <v>45948</v>
      </c>
      <c r="AN93" s="3">
        <v>45949</v>
      </c>
      <c r="AO93" s="3">
        <v>45950</v>
      </c>
      <c r="AP93" s="3">
        <v>45946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45916</v>
      </c>
      <c r="B94" s="14" t="s">
        <v>596</v>
      </c>
      <c r="C94" s="9" t="s">
        <v>270</v>
      </c>
      <c r="D94" s="13">
        <v>917</v>
      </c>
      <c r="E94" s="9">
        <v>20</v>
      </c>
      <c r="F94" s="9">
        <v>37</v>
      </c>
      <c r="G94" s="9" t="s">
        <v>60</v>
      </c>
      <c r="H94" s="9" t="s">
        <v>76</v>
      </c>
      <c r="I94" s="9">
        <v>98</v>
      </c>
      <c r="J94" s="9" t="s">
        <v>78</v>
      </c>
      <c r="K94" s="9">
        <v>0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>
        <v>45952</v>
      </c>
      <c r="U94" s="11">
        <v>2500</v>
      </c>
      <c r="V94" s="10">
        <v>0</v>
      </c>
      <c r="W94" s="10">
        <v>2500</v>
      </c>
      <c r="X94" s="10">
        <v>0</v>
      </c>
      <c r="Y94" s="10">
        <v>2625</v>
      </c>
      <c r="Z94" s="9" t="s">
        <v>80</v>
      </c>
      <c r="AA94" s="8">
        <v>2689.2250000000004</v>
      </c>
      <c r="AB94" s="8">
        <v>2689.2250000000004</v>
      </c>
      <c r="AC94" s="8">
        <v>0</v>
      </c>
      <c r="AD94" s="8">
        <v>0</v>
      </c>
      <c r="AE94" s="8">
        <v>2689.2250000000004</v>
      </c>
      <c r="AF94" s="8">
        <v>0</v>
      </c>
      <c r="AG94" s="1" t="s">
        <v>116</v>
      </c>
      <c r="AH94" s="1" t="s">
        <v>75</v>
      </c>
      <c r="AI94" s="1">
        <v>4</v>
      </c>
      <c r="AJ94" s="3">
        <v>45952</v>
      </c>
      <c r="AK94" s="3">
        <v>45948</v>
      </c>
      <c r="AL94" s="3">
        <v>45941</v>
      </c>
      <c r="AM94" s="3">
        <v>45949</v>
      </c>
      <c r="AN94" s="3">
        <v>45950</v>
      </c>
      <c r="AO94" s="3">
        <v>45951</v>
      </c>
      <c r="AP94" s="3">
        <v>45947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45916</v>
      </c>
      <c r="B95" s="14" t="s">
        <v>596</v>
      </c>
      <c r="C95" s="9" t="s">
        <v>270</v>
      </c>
      <c r="D95" s="13">
        <v>952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>
        <v>45952</v>
      </c>
      <c r="U95" s="11">
        <v>7500</v>
      </c>
      <c r="V95" s="10">
        <v>0</v>
      </c>
      <c r="W95" s="10">
        <v>7500</v>
      </c>
      <c r="X95" s="10">
        <v>0</v>
      </c>
      <c r="Y95" s="10">
        <v>7875</v>
      </c>
      <c r="Z95" s="9" t="s">
        <v>80</v>
      </c>
      <c r="AA95" s="8">
        <v>8277.2250000000004</v>
      </c>
      <c r="AB95" s="8">
        <v>8277.2250000000004</v>
      </c>
      <c r="AC95" s="8">
        <v>0</v>
      </c>
      <c r="AD95" s="8">
        <v>0</v>
      </c>
      <c r="AE95" s="8">
        <v>8277.2250000000004</v>
      </c>
      <c r="AF95" s="8">
        <v>0</v>
      </c>
      <c r="AG95" s="1" t="s">
        <v>116</v>
      </c>
      <c r="AH95" s="1" t="s">
        <v>75</v>
      </c>
      <c r="AI95" s="1">
        <v>4</v>
      </c>
      <c r="AJ95" s="3">
        <v>45952</v>
      </c>
      <c r="AK95" s="3">
        <v>45948</v>
      </c>
      <c r="AL95" s="3">
        <v>45941</v>
      </c>
      <c r="AM95" s="3">
        <v>45949</v>
      </c>
      <c r="AN95" s="3">
        <v>45950</v>
      </c>
      <c r="AO95" s="3">
        <v>45951</v>
      </c>
      <c r="AP95" s="3">
        <v>45947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45916</v>
      </c>
      <c r="B96" s="14" t="s">
        <v>596</v>
      </c>
      <c r="C96" s="9" t="s">
        <v>270</v>
      </c>
      <c r="D96" s="13" t="s">
        <v>580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110</v>
      </c>
      <c r="T96" s="12">
        <v>45954</v>
      </c>
      <c r="U96" s="11">
        <v>2500</v>
      </c>
      <c r="V96" s="10">
        <v>0</v>
      </c>
      <c r="W96" s="10">
        <v>2500</v>
      </c>
      <c r="X96" s="10">
        <v>0</v>
      </c>
      <c r="Y96" s="10">
        <v>2625</v>
      </c>
      <c r="Z96" s="9" t="s">
        <v>80</v>
      </c>
      <c r="AA96" s="8">
        <v>2759.0749999999998</v>
      </c>
      <c r="AB96" s="8">
        <v>2759.0749999999998</v>
      </c>
      <c r="AC96" s="8">
        <v>0</v>
      </c>
      <c r="AD96" s="8">
        <v>0</v>
      </c>
      <c r="AE96" s="8">
        <v>2759.0749999999998</v>
      </c>
      <c r="AF96" s="8">
        <v>0</v>
      </c>
      <c r="AG96" s="1" t="s">
        <v>116</v>
      </c>
      <c r="AH96" s="1" t="s">
        <v>75</v>
      </c>
      <c r="AI96" s="1">
        <v>4</v>
      </c>
      <c r="AJ96" s="3">
        <v>45954</v>
      </c>
      <c r="AK96" s="3">
        <v>45950</v>
      </c>
      <c r="AL96" s="3">
        <v>45943</v>
      </c>
      <c r="AM96" s="3">
        <v>45951</v>
      </c>
      <c r="AN96" s="3">
        <v>45952</v>
      </c>
      <c r="AO96" s="3">
        <v>45953</v>
      </c>
      <c r="AP96" s="3">
        <v>45949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45916</v>
      </c>
      <c r="B97" s="14" t="s">
        <v>596</v>
      </c>
      <c r="C97" s="9" t="s">
        <v>270</v>
      </c>
      <c r="D97" s="13" t="s">
        <v>571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110</v>
      </c>
      <c r="T97" s="12">
        <v>45954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5518.15</v>
      </c>
      <c r="AC97" s="8">
        <v>0</v>
      </c>
      <c r="AD97" s="8">
        <v>0</v>
      </c>
      <c r="AE97" s="8">
        <v>5518.15</v>
      </c>
      <c r="AF97" s="8">
        <v>0</v>
      </c>
      <c r="AG97" s="1" t="s">
        <v>116</v>
      </c>
      <c r="AH97" s="1" t="s">
        <v>75</v>
      </c>
      <c r="AI97" s="1">
        <v>4</v>
      </c>
      <c r="AJ97" s="3">
        <v>45954</v>
      </c>
      <c r="AK97" s="3">
        <v>45950</v>
      </c>
      <c r="AL97" s="3">
        <v>45943</v>
      </c>
      <c r="AM97" s="3">
        <v>45951</v>
      </c>
      <c r="AN97" s="3">
        <v>45952</v>
      </c>
      <c r="AO97" s="3">
        <v>45953</v>
      </c>
      <c r="AP97" s="3">
        <v>45949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45916</v>
      </c>
      <c r="B98" s="14" t="s">
        <v>596</v>
      </c>
      <c r="C98" s="9" t="s">
        <v>270</v>
      </c>
      <c r="D98" s="13" t="s">
        <v>572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110</v>
      </c>
      <c r="T98" s="12">
        <v>45957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5518.15</v>
      </c>
      <c r="AC98" s="8">
        <v>0</v>
      </c>
      <c r="AD98" s="8">
        <v>0</v>
      </c>
      <c r="AE98" s="8">
        <v>5518.15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45957</v>
      </c>
      <c r="AK98" s="3">
        <v>45953</v>
      </c>
      <c r="AL98" s="3">
        <v>45946</v>
      </c>
      <c r="AM98" s="3">
        <v>45954</v>
      </c>
      <c r="AN98" s="3">
        <v>45955</v>
      </c>
      <c r="AO98" s="3">
        <v>45956</v>
      </c>
      <c r="AP98" s="3">
        <v>45952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45916</v>
      </c>
      <c r="B99" s="14" t="s">
        <v>596</v>
      </c>
      <c r="C99" s="9" t="s">
        <v>270</v>
      </c>
      <c r="D99" s="13">
        <v>952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>
        <v>45958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5518.15</v>
      </c>
      <c r="AC99" s="8">
        <v>0</v>
      </c>
      <c r="AD99" s="8">
        <v>0</v>
      </c>
      <c r="AE99" s="8">
        <v>5518.15</v>
      </c>
      <c r="AF99" s="8">
        <v>0</v>
      </c>
      <c r="AG99" s="1" t="s">
        <v>116</v>
      </c>
      <c r="AH99" s="1" t="s">
        <v>75</v>
      </c>
      <c r="AI99" s="1">
        <v>4</v>
      </c>
      <c r="AJ99" s="3">
        <v>45958</v>
      </c>
      <c r="AK99" s="3">
        <v>45954</v>
      </c>
      <c r="AL99" s="3">
        <v>45947</v>
      </c>
      <c r="AM99" s="3">
        <v>45955</v>
      </c>
      <c r="AN99" s="3">
        <v>45956</v>
      </c>
      <c r="AO99" s="3">
        <v>45957</v>
      </c>
      <c r="AP99" s="3">
        <v>45953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45909</v>
      </c>
      <c r="B100" s="14" t="s">
        <v>510</v>
      </c>
      <c r="C100" s="9" t="s">
        <v>79</v>
      </c>
      <c r="D100" s="13" t="s">
        <v>491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45958</v>
      </c>
      <c r="U100" s="11">
        <v>6000</v>
      </c>
      <c r="V100" s="10">
        <v>0</v>
      </c>
      <c r="W100" s="10">
        <v>6000</v>
      </c>
      <c r="X100" s="10">
        <v>0</v>
      </c>
      <c r="Y100" s="10">
        <v>6300</v>
      </c>
      <c r="Z100" s="9" t="s">
        <v>80</v>
      </c>
      <c r="AA100" s="8">
        <v>6621.78</v>
      </c>
      <c r="AB100" s="8">
        <v>6621.78</v>
      </c>
      <c r="AC100" s="8">
        <v>0</v>
      </c>
      <c r="AD100" s="8">
        <v>6621.78</v>
      </c>
      <c r="AE100" s="8">
        <v>0</v>
      </c>
      <c r="AF100" s="8">
        <v>0</v>
      </c>
      <c r="AG100" s="1" t="s">
        <v>116</v>
      </c>
      <c r="AH100" s="1" t="s">
        <v>75</v>
      </c>
      <c r="AI100" s="1">
        <v>4</v>
      </c>
      <c r="AJ100" s="3">
        <v>45958</v>
      </c>
      <c r="AK100" s="3">
        <v>45954</v>
      </c>
      <c r="AL100" s="3">
        <v>45947</v>
      </c>
      <c r="AM100" s="3">
        <v>45955</v>
      </c>
      <c r="AN100" s="3">
        <v>45956</v>
      </c>
      <c r="AO100" s="3">
        <v>45957</v>
      </c>
      <c r="AP100" s="3">
        <v>45953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134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45916</v>
      </c>
      <c r="B101" s="14" t="s">
        <v>596</v>
      </c>
      <c r="C101" s="9" t="s">
        <v>270</v>
      </c>
      <c r="D101" s="13">
        <v>953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>
        <v>45959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5518.15</v>
      </c>
      <c r="AC101" s="8">
        <v>0</v>
      </c>
      <c r="AD101" s="8">
        <v>0</v>
      </c>
      <c r="AE101" s="8">
        <v>5518.15</v>
      </c>
      <c r="AF101" s="8">
        <v>0</v>
      </c>
      <c r="AG101" s="1" t="s">
        <v>116</v>
      </c>
      <c r="AH101" s="1" t="s">
        <v>75</v>
      </c>
      <c r="AI101" s="1">
        <v>4</v>
      </c>
      <c r="AJ101" s="3">
        <v>45959</v>
      </c>
      <c r="AK101" s="3">
        <v>45955</v>
      </c>
      <c r="AL101" s="3">
        <v>45948</v>
      </c>
      <c r="AM101" s="3">
        <v>45956</v>
      </c>
      <c r="AN101" s="3">
        <v>45957</v>
      </c>
      <c r="AO101" s="3">
        <v>45958</v>
      </c>
      <c r="AP101" s="3">
        <v>45954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45916</v>
      </c>
      <c r="B102" s="14" t="s">
        <v>596</v>
      </c>
      <c r="C102" s="9" t="s">
        <v>270</v>
      </c>
      <c r="D102" s="13" t="s">
        <v>571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110</v>
      </c>
      <c r="T102" s="12">
        <v>45960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5518.15</v>
      </c>
      <c r="AC102" s="8">
        <v>0</v>
      </c>
      <c r="AD102" s="8">
        <v>0</v>
      </c>
      <c r="AE102" s="8">
        <v>5518.15</v>
      </c>
      <c r="AF102" s="8">
        <v>0</v>
      </c>
      <c r="AG102" s="1" t="s">
        <v>116</v>
      </c>
      <c r="AH102" s="1" t="s">
        <v>75</v>
      </c>
      <c r="AI102" s="1">
        <v>4</v>
      </c>
      <c r="AJ102" s="3">
        <v>45960</v>
      </c>
      <c r="AK102" s="3">
        <v>45956</v>
      </c>
      <c r="AL102" s="3">
        <v>45949</v>
      </c>
      <c r="AM102" s="3">
        <v>45957</v>
      </c>
      <c r="AN102" s="3">
        <v>45958</v>
      </c>
      <c r="AO102" s="3">
        <v>45959</v>
      </c>
      <c r="AP102" s="3">
        <v>45955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45916</v>
      </c>
      <c r="B103" s="14" t="s">
        <v>596</v>
      </c>
      <c r="C103" s="9" t="s">
        <v>270</v>
      </c>
      <c r="D103" s="13" t="s">
        <v>580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>
        <v>45961</v>
      </c>
      <c r="U103" s="11">
        <v>2500</v>
      </c>
      <c r="V103" s="10">
        <v>0</v>
      </c>
      <c r="W103" s="10">
        <v>2500</v>
      </c>
      <c r="X103" s="10">
        <v>0</v>
      </c>
      <c r="Y103" s="10">
        <v>2625</v>
      </c>
      <c r="Z103" s="9" t="s">
        <v>80</v>
      </c>
      <c r="AA103" s="8">
        <v>2759.0749999999998</v>
      </c>
      <c r="AB103" s="8">
        <v>2759.0749999999998</v>
      </c>
      <c r="AC103" s="8">
        <v>0</v>
      </c>
      <c r="AD103" s="8">
        <v>0</v>
      </c>
      <c r="AE103" s="8">
        <v>2759.0749999999998</v>
      </c>
      <c r="AF103" s="8">
        <v>0</v>
      </c>
      <c r="AG103" s="1" t="s">
        <v>116</v>
      </c>
      <c r="AH103" s="1" t="s">
        <v>75</v>
      </c>
      <c r="AI103" s="1">
        <v>4</v>
      </c>
      <c r="AJ103" s="3">
        <v>45961</v>
      </c>
      <c r="AK103" s="3">
        <v>45957</v>
      </c>
      <c r="AL103" s="3">
        <v>45950</v>
      </c>
      <c r="AM103" s="3">
        <v>45958</v>
      </c>
      <c r="AN103" s="3">
        <v>45959</v>
      </c>
      <c r="AO103" s="3">
        <v>45960</v>
      </c>
      <c r="AP103" s="3">
        <v>45956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45916</v>
      </c>
      <c r="B104" s="14" t="s">
        <v>596</v>
      </c>
      <c r="C104" s="9" t="s">
        <v>270</v>
      </c>
      <c r="D104" s="13">
        <v>917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98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110</v>
      </c>
      <c r="T104" s="12">
        <v>45961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2689.2250000000004</v>
      </c>
      <c r="AB104" s="8">
        <v>2689.2250000000004</v>
      </c>
      <c r="AC104" s="8">
        <v>0</v>
      </c>
      <c r="AD104" s="8">
        <v>0</v>
      </c>
      <c r="AE104" s="8">
        <v>2689.2250000000004</v>
      </c>
      <c r="AF104" s="8">
        <v>0</v>
      </c>
      <c r="AG104" s="1" t="s">
        <v>116</v>
      </c>
      <c r="AH104" s="1" t="s">
        <v>75</v>
      </c>
      <c r="AI104" s="1">
        <v>4</v>
      </c>
      <c r="AJ104" s="3">
        <v>45961</v>
      </c>
      <c r="AK104" s="3">
        <v>45957</v>
      </c>
      <c r="AL104" s="3">
        <v>45950</v>
      </c>
      <c r="AM104" s="3">
        <v>45958</v>
      </c>
      <c r="AN104" s="3">
        <v>45959</v>
      </c>
      <c r="AO104" s="3">
        <v>45960</v>
      </c>
      <c r="AP104" s="3">
        <v>45956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45916</v>
      </c>
      <c r="B105" s="14" t="s">
        <v>596</v>
      </c>
      <c r="C105" s="9" t="s">
        <v>270</v>
      </c>
      <c r="D105" s="13">
        <v>952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110</v>
      </c>
      <c r="T105" s="12">
        <v>45961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5518.15</v>
      </c>
      <c r="AC105" s="8">
        <v>0</v>
      </c>
      <c r="AD105" s="8">
        <v>0</v>
      </c>
      <c r="AE105" s="8">
        <v>5518.15</v>
      </c>
      <c r="AF105" s="8">
        <v>0</v>
      </c>
      <c r="AG105" s="1" t="s">
        <v>116</v>
      </c>
      <c r="AH105" s="1" t="s">
        <v>75</v>
      </c>
      <c r="AI105" s="1">
        <v>4</v>
      </c>
      <c r="AJ105" s="3">
        <v>45961</v>
      </c>
      <c r="AK105" s="3">
        <v>45957</v>
      </c>
      <c r="AL105" s="3">
        <v>45950</v>
      </c>
      <c r="AM105" s="3">
        <v>45958</v>
      </c>
      <c r="AN105" s="3">
        <v>45959</v>
      </c>
      <c r="AO105" s="3">
        <v>45960</v>
      </c>
      <c r="AP105" s="3">
        <v>45956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45911</v>
      </c>
      <c r="B106" s="14" t="s">
        <v>527</v>
      </c>
      <c r="C106" s="9" t="s">
        <v>107</v>
      </c>
      <c r="D106" s="13" t="s">
        <v>528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45961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3310.89</v>
      </c>
      <c r="AC106" s="8">
        <v>0</v>
      </c>
      <c r="AD106" s="8">
        <v>0</v>
      </c>
      <c r="AE106" s="8">
        <v>3310.89</v>
      </c>
      <c r="AF106" s="8">
        <v>0</v>
      </c>
      <c r="AG106" s="1" t="s">
        <v>116</v>
      </c>
      <c r="AH106" s="1" t="s">
        <v>75</v>
      </c>
      <c r="AI106" s="1">
        <v>4</v>
      </c>
      <c r="AJ106" s="3">
        <v>45961</v>
      </c>
      <c r="AK106" s="3">
        <v>45957</v>
      </c>
      <c r="AL106" s="3">
        <v>45950</v>
      </c>
      <c r="AM106" s="3">
        <v>45958</v>
      </c>
      <c r="AN106" s="3">
        <v>45959</v>
      </c>
      <c r="AO106" s="3">
        <v>45960</v>
      </c>
      <c r="AP106" s="3">
        <v>45956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45911</v>
      </c>
      <c r="B107" s="14" t="s">
        <v>529</v>
      </c>
      <c r="C107" s="9" t="s">
        <v>107</v>
      </c>
      <c r="D107" s="13" t="s">
        <v>530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45961</v>
      </c>
      <c r="U107" s="11">
        <v>4000</v>
      </c>
      <c r="V107" s="10">
        <v>0</v>
      </c>
      <c r="W107" s="10">
        <v>4000</v>
      </c>
      <c r="X107" s="10">
        <v>0</v>
      </c>
      <c r="Y107" s="10">
        <v>4200</v>
      </c>
      <c r="Z107" s="9" t="s">
        <v>80</v>
      </c>
      <c r="AA107" s="8">
        <v>4414.5199999999995</v>
      </c>
      <c r="AB107" s="8">
        <v>4414.5199999999995</v>
      </c>
      <c r="AC107" s="8">
        <v>0</v>
      </c>
      <c r="AD107" s="8">
        <v>0</v>
      </c>
      <c r="AE107" s="8">
        <v>4414.5199999999995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45961</v>
      </c>
      <c r="AK107" s="3">
        <v>45957</v>
      </c>
      <c r="AL107" s="3">
        <v>45950</v>
      </c>
      <c r="AM107" s="3">
        <v>45958</v>
      </c>
      <c r="AN107" s="3">
        <v>45959</v>
      </c>
      <c r="AO107" s="3">
        <v>45960</v>
      </c>
      <c r="AP107" s="3">
        <v>45956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45909</v>
      </c>
      <c r="B108" s="14" t="s">
        <v>511</v>
      </c>
      <c r="C108" s="9" t="s">
        <v>107</v>
      </c>
      <c r="D108" s="13" t="s">
        <v>492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45961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80</v>
      </c>
      <c r="AA108" s="8">
        <v>3310.89</v>
      </c>
      <c r="AB108" s="8">
        <v>3310.89</v>
      </c>
      <c r="AC108" s="8">
        <v>0</v>
      </c>
      <c r="AD108" s="8">
        <v>0</v>
      </c>
      <c r="AE108" s="8">
        <v>3310.89</v>
      </c>
      <c r="AF108" s="8">
        <v>0</v>
      </c>
      <c r="AG108" s="1" t="s">
        <v>115</v>
      </c>
      <c r="AH108" s="1" t="s">
        <v>75</v>
      </c>
      <c r="AI108" s="1">
        <v>4</v>
      </c>
      <c r="AJ108" s="3">
        <v>45961</v>
      </c>
      <c r="AK108" s="3">
        <v>45957</v>
      </c>
      <c r="AL108" s="3">
        <v>45950</v>
      </c>
      <c r="AM108" s="3">
        <v>45958</v>
      </c>
      <c r="AN108" s="3">
        <v>45959</v>
      </c>
      <c r="AO108" s="3">
        <v>45960</v>
      </c>
      <c r="AP108" s="3">
        <v>45956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134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45909</v>
      </c>
      <c r="B109" s="14" t="s">
        <v>512</v>
      </c>
      <c r="C109" s="9" t="s">
        <v>107</v>
      </c>
      <c r="D109" s="13" t="s">
        <v>493</v>
      </c>
      <c r="E109" s="9">
        <v>20</v>
      </c>
      <c r="F109" s="9">
        <v>40</v>
      </c>
      <c r="G109" s="9" t="s">
        <v>60</v>
      </c>
      <c r="H109" s="9" t="s">
        <v>66</v>
      </c>
      <c r="I109" s="9">
        <v>108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45961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3478.5300000000007</v>
      </c>
      <c r="AB109" s="8">
        <v>3478.5300000000007</v>
      </c>
      <c r="AC109" s="8">
        <v>0</v>
      </c>
      <c r="AD109" s="8">
        <v>0</v>
      </c>
      <c r="AE109" s="8">
        <v>3478.5300000000007</v>
      </c>
      <c r="AF109" s="8">
        <v>0</v>
      </c>
      <c r="AG109" s="1" t="s">
        <v>117</v>
      </c>
      <c r="AH109" s="1" t="s">
        <v>75</v>
      </c>
      <c r="AI109" s="1">
        <v>4</v>
      </c>
      <c r="AJ109" s="3">
        <v>45961</v>
      </c>
      <c r="AK109" s="3">
        <v>45957</v>
      </c>
      <c r="AL109" s="3">
        <v>45950</v>
      </c>
      <c r="AM109" s="3">
        <v>45958</v>
      </c>
      <c r="AN109" s="3">
        <v>45959</v>
      </c>
      <c r="AO109" s="3">
        <v>45960</v>
      </c>
      <c r="AP109" s="3">
        <v>45956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134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 t="s">
        <v>135</v>
      </c>
      <c r="B110" s="14" t="s">
        <v>135</v>
      </c>
      <c r="C110" s="9" t="s">
        <v>270</v>
      </c>
      <c r="D110" s="13" t="s">
        <v>61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 t="s">
        <v>63</v>
      </c>
      <c r="U110" s="11">
        <v>305000</v>
      </c>
      <c r="V110" s="10">
        <v>0</v>
      </c>
      <c r="W110" s="10">
        <v>305000</v>
      </c>
      <c r="X110" s="10">
        <v>0</v>
      </c>
      <c r="Y110" s="10">
        <v>320250</v>
      </c>
      <c r="Z110" s="9" t="s">
        <v>80</v>
      </c>
      <c r="AA110" s="8">
        <v>336607.14999999997</v>
      </c>
      <c r="AB110" s="8">
        <v>96971</v>
      </c>
      <c r="AC110" s="8">
        <v>239636.14999999997</v>
      </c>
      <c r="AD110" s="8">
        <v>0</v>
      </c>
      <c r="AE110" s="8">
        <v>336607.14999999997</v>
      </c>
      <c r="AF110" s="8">
        <v>0</v>
      </c>
      <c r="AG110" s="1" t="s">
        <v>115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18105.842444444443</v>
      </c>
    </row>
    <row r="111" spans="1:56" ht="27.75" customHeight="1" x14ac:dyDescent="0.45">
      <c r="A111" s="3">
        <v>45892</v>
      </c>
      <c r="B111" s="14" t="s">
        <v>360</v>
      </c>
      <c r="C111" s="9" t="s">
        <v>139</v>
      </c>
      <c r="D111" s="13" t="s">
        <v>329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 t="s">
        <v>63</v>
      </c>
      <c r="U111" s="11">
        <v>640</v>
      </c>
      <c r="V111" s="10">
        <v>0</v>
      </c>
      <c r="W111" s="10">
        <v>640</v>
      </c>
      <c r="X111" s="10">
        <v>6000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370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45892</v>
      </c>
      <c r="B112" s="14" t="s">
        <v>362</v>
      </c>
      <c r="C112" s="9" t="s">
        <v>139</v>
      </c>
      <c r="D112" s="13" t="s">
        <v>131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 t="s">
        <v>63</v>
      </c>
      <c r="U112" s="11">
        <v>1840</v>
      </c>
      <c r="V112" s="10">
        <v>80</v>
      </c>
      <c r="W112" s="10">
        <v>1760</v>
      </c>
      <c r="X112" s="10">
        <v>10650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115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45887</v>
      </c>
      <c r="B113" s="14" t="s">
        <v>345</v>
      </c>
      <c r="C113" s="9" t="s">
        <v>139</v>
      </c>
      <c r="D113" s="13" t="s">
        <v>224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 t="s">
        <v>63</v>
      </c>
      <c r="U113" s="11">
        <v>104</v>
      </c>
      <c r="V113" s="10">
        <v>0</v>
      </c>
      <c r="W113" s="10">
        <v>104</v>
      </c>
      <c r="X113" s="10">
        <v>11230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115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134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45896</v>
      </c>
      <c r="B114" s="14" t="s">
        <v>395</v>
      </c>
      <c r="C114" s="9" t="s">
        <v>79</v>
      </c>
      <c r="D114" s="13" t="s">
        <v>310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3310.89</v>
      </c>
      <c r="AC114" s="8">
        <v>0</v>
      </c>
      <c r="AD114" s="8">
        <v>0</v>
      </c>
      <c r="AE114" s="8">
        <v>3310.89</v>
      </c>
      <c r="AF114" s="8">
        <v>0</v>
      </c>
      <c r="AG114" s="1" t="s">
        <v>115</v>
      </c>
      <c r="AH114" s="1" t="s">
        <v>75</v>
      </c>
      <c r="AI114" s="1">
        <v>5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134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45796</v>
      </c>
      <c r="B115" s="14" t="s">
        <v>258</v>
      </c>
      <c r="C115" s="9" t="s">
        <v>139</v>
      </c>
      <c r="D115" s="13" t="s">
        <v>145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 t="s">
        <v>63</v>
      </c>
      <c r="U115" s="11">
        <v>240</v>
      </c>
      <c r="V115" s="10">
        <v>0</v>
      </c>
      <c r="W115" s="10">
        <v>240</v>
      </c>
      <c r="X115" s="10">
        <v>0</v>
      </c>
      <c r="Y115" s="10">
        <v>252</v>
      </c>
      <c r="Z115" s="9" t="s">
        <v>80</v>
      </c>
      <c r="AA115" s="8">
        <v>251.46</v>
      </c>
      <c r="AB115" s="8">
        <v>251.46</v>
      </c>
      <c r="AC115" s="8">
        <v>0</v>
      </c>
      <c r="AD115" s="8">
        <v>0</v>
      </c>
      <c r="AE115" s="8">
        <v>251.46</v>
      </c>
      <c r="AF115" s="8">
        <v>0</v>
      </c>
      <c r="AG115" s="1" t="s">
        <v>115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254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45876</v>
      </c>
      <c r="B116" s="14" t="s">
        <v>328</v>
      </c>
      <c r="C116" s="9" t="s">
        <v>107</v>
      </c>
      <c r="D116" s="13" t="s">
        <v>314</v>
      </c>
      <c r="E116" s="9">
        <v>20</v>
      </c>
      <c r="F116" s="9">
        <v>40</v>
      </c>
      <c r="G116" s="9" t="s">
        <v>60</v>
      </c>
      <c r="H116" s="9" t="s">
        <v>66</v>
      </c>
      <c r="I116" s="9">
        <v>108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3075</v>
      </c>
      <c r="W116" s="10">
        <v>0</v>
      </c>
      <c r="X116" s="10">
        <v>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45825</v>
      </c>
      <c r="B117" s="14" t="s">
        <v>269</v>
      </c>
      <c r="C117" s="9" t="s">
        <v>139</v>
      </c>
      <c r="D117" s="13" t="s">
        <v>239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246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 t="s">
        <v>63</v>
      </c>
      <c r="U117" s="11">
        <v>894</v>
      </c>
      <c r="V117" s="10">
        <v>525</v>
      </c>
      <c r="W117" s="10">
        <v>369</v>
      </c>
      <c r="X117" s="10">
        <v>6000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115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134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>
        <v>45796</v>
      </c>
      <c r="B118" s="14" t="s">
        <v>257</v>
      </c>
      <c r="C118" s="9" t="s">
        <v>139</v>
      </c>
      <c r="D118" s="13" t="s">
        <v>253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 t="s">
        <v>63</v>
      </c>
      <c r="U118" s="11">
        <v>302</v>
      </c>
      <c r="V118" s="10">
        <v>0</v>
      </c>
      <c r="W118" s="10">
        <v>302</v>
      </c>
      <c r="X118" s="10">
        <v>5300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115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45798</v>
      </c>
      <c r="B119" s="14" t="s">
        <v>263</v>
      </c>
      <c r="C119" s="9" t="s">
        <v>107</v>
      </c>
      <c r="D119" s="13" t="s">
        <v>261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80</v>
      </c>
      <c r="AA119" s="8">
        <v>5518.15</v>
      </c>
      <c r="AB119" s="8">
        <v>5518.15</v>
      </c>
      <c r="AC119" s="8">
        <v>0</v>
      </c>
      <c r="AD119" s="8">
        <v>0</v>
      </c>
      <c r="AE119" s="8">
        <v>5518.15</v>
      </c>
      <c r="AF119" s="8">
        <v>0</v>
      </c>
      <c r="AG119" s="1" t="s">
        <v>117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134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45674</v>
      </c>
      <c r="B120" s="14" t="s">
        <v>226</v>
      </c>
      <c r="C120" s="9" t="s">
        <v>139</v>
      </c>
      <c r="D120" s="13" t="s">
        <v>225</v>
      </c>
      <c r="E120" s="9">
        <v>20</v>
      </c>
      <c r="F120" s="9">
        <v>35</v>
      </c>
      <c r="G120" s="9" t="s">
        <v>60</v>
      </c>
      <c r="H120" s="9" t="s">
        <v>76</v>
      </c>
      <c r="I120" s="9">
        <v>97</v>
      </c>
      <c r="J120" s="9" t="s">
        <v>57</v>
      </c>
      <c r="K120" s="9">
        <v>5</v>
      </c>
      <c r="L120" s="9" t="s">
        <v>196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 t="s">
        <v>63</v>
      </c>
      <c r="U120" s="11">
        <v>152</v>
      </c>
      <c r="V120" s="10">
        <v>0</v>
      </c>
      <c r="W120" s="10">
        <v>152</v>
      </c>
      <c r="X120" s="10">
        <v>6000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5987</v>
      </c>
      <c r="AG120" s="1" t="s">
        <v>115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235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45611</v>
      </c>
      <c r="B121" s="14" t="s">
        <v>195</v>
      </c>
      <c r="C121" s="9" t="s">
        <v>139</v>
      </c>
      <c r="D121" s="13" t="s">
        <v>194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 t="s">
        <v>63</v>
      </c>
      <c r="U121" s="11">
        <v>117</v>
      </c>
      <c r="V121" s="10">
        <v>0</v>
      </c>
      <c r="W121" s="10">
        <v>117</v>
      </c>
      <c r="X121" s="10">
        <v>10065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45523</v>
      </c>
      <c r="B122" s="14" t="s">
        <v>178</v>
      </c>
      <c r="C122" s="9" t="s">
        <v>139</v>
      </c>
      <c r="D122" s="13" t="s">
        <v>176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 t="s">
        <v>63</v>
      </c>
      <c r="U122" s="11">
        <v>1260</v>
      </c>
      <c r="V122" s="10">
        <v>0</v>
      </c>
      <c r="W122" s="10">
        <v>1260</v>
      </c>
      <c r="X122" s="10">
        <v>11095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45523</v>
      </c>
      <c r="B123" s="14" t="s">
        <v>178</v>
      </c>
      <c r="C123" s="9" t="s">
        <v>139</v>
      </c>
      <c r="D123" s="13" t="s">
        <v>177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 t="s">
        <v>63</v>
      </c>
      <c r="U123" s="11">
        <v>89</v>
      </c>
      <c r="V123" s="10">
        <v>0</v>
      </c>
      <c r="W123" s="10">
        <v>89</v>
      </c>
      <c r="X123" s="10">
        <v>11180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>
        <v>45741</v>
      </c>
      <c r="B124" s="14" t="s">
        <v>242</v>
      </c>
      <c r="C124" s="9" t="s">
        <v>107</v>
      </c>
      <c r="D124" s="13" t="s">
        <v>241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132</v>
      </c>
      <c r="U124" s="11">
        <v>4000</v>
      </c>
      <c r="V124" s="10">
        <v>3867</v>
      </c>
      <c r="W124" s="10">
        <v>133</v>
      </c>
      <c r="X124" s="10">
        <v>4200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75</v>
      </c>
      <c r="AI124" s="1">
        <v>4</v>
      </c>
      <c r="AJ124" s="3" t="s">
        <v>132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244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45720</v>
      </c>
      <c r="B125" s="14" t="s">
        <v>128</v>
      </c>
      <c r="C125" s="9" t="s">
        <v>107</v>
      </c>
      <c r="D125" s="13" t="s">
        <v>209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132</v>
      </c>
      <c r="U125" s="11">
        <v>4000</v>
      </c>
      <c r="V125" s="10">
        <v>4010</v>
      </c>
      <c r="W125" s="10">
        <v>0</v>
      </c>
      <c r="X125" s="10">
        <v>4470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75</v>
      </c>
      <c r="AI125" s="1">
        <v>4</v>
      </c>
      <c r="AJ125" s="3" t="s">
        <v>132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45720</v>
      </c>
      <c r="B126" s="14" t="s">
        <v>128</v>
      </c>
      <c r="C126" s="9" t="s">
        <v>107</v>
      </c>
      <c r="D126" s="13" t="s">
        <v>219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132</v>
      </c>
      <c r="U126" s="11">
        <v>3000</v>
      </c>
      <c r="V126" s="10">
        <v>3065</v>
      </c>
      <c r="W126" s="10">
        <v>0</v>
      </c>
      <c r="X126" s="10">
        <v>3300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115</v>
      </c>
      <c r="AH126" s="1" t="s">
        <v>75</v>
      </c>
      <c r="AI126" s="1">
        <v>4</v>
      </c>
      <c r="AJ126" s="3" t="s">
        <v>132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>
        <v>45541</v>
      </c>
      <c r="B127" s="14" t="s">
        <v>182</v>
      </c>
      <c r="C127" s="9" t="s">
        <v>107</v>
      </c>
      <c r="D127" s="13" t="s">
        <v>183</v>
      </c>
      <c r="E127" s="9">
        <v>20</v>
      </c>
      <c r="F127" s="9">
        <v>40</v>
      </c>
      <c r="G127" s="9" t="s">
        <v>60</v>
      </c>
      <c r="H127" s="9" t="s">
        <v>76</v>
      </c>
      <c r="I127" s="9">
        <v>108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132</v>
      </c>
      <c r="U127" s="11">
        <v>3000</v>
      </c>
      <c r="V127" s="10">
        <v>3318</v>
      </c>
      <c r="W127" s="10">
        <v>0</v>
      </c>
      <c r="X127" s="10">
        <v>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184</v>
      </c>
      <c r="AG127" s="1" t="s">
        <v>116</v>
      </c>
      <c r="AH127" s="1" t="s">
        <v>75</v>
      </c>
      <c r="AI127" s="1">
        <v>4</v>
      </c>
      <c r="AJ127" s="3" t="s">
        <v>132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>
        <v>0</v>
      </c>
      <c r="AY127" s="2" t="s">
        <v>222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7.75" customHeight="1" x14ac:dyDescent="0.45">
      <c r="A128" s="3">
        <v>45581</v>
      </c>
      <c r="B128" s="14" t="s">
        <v>187</v>
      </c>
      <c r="C128" s="9" t="s">
        <v>107</v>
      </c>
      <c r="D128" s="13" t="s">
        <v>188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132</v>
      </c>
      <c r="U128" s="11">
        <v>3000</v>
      </c>
      <c r="V128" s="10">
        <v>3194</v>
      </c>
      <c r="W128" s="10">
        <v>0</v>
      </c>
      <c r="X128" s="10">
        <v>5632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116</v>
      </c>
      <c r="AH128" s="1" t="s">
        <v>75</v>
      </c>
      <c r="AI128" s="1">
        <v>4</v>
      </c>
      <c r="AJ128" s="3" t="s">
        <v>132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20</v>
      </c>
      <c r="F129" s="9">
        <v>38</v>
      </c>
      <c r="G129" s="9">
        <v>0</v>
      </c>
      <c r="H129" s="9">
        <v>0</v>
      </c>
      <c r="I129" s="9">
        <v>84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80</v>
      </c>
      <c r="AA129" s="8">
        <v>710388.4700000002</v>
      </c>
      <c r="AB129" s="8">
        <v>339941.92000000004</v>
      </c>
      <c r="AC129" s="8">
        <v>370446.55</v>
      </c>
      <c r="AD129" s="8">
        <v>34594.559999999998</v>
      </c>
      <c r="AE129" s="8">
        <v>675793.91000000015</v>
      </c>
      <c r="AF129" s="8" t="s">
        <v>58</v>
      </c>
      <c r="AG129" s="1" t="s">
        <v>116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>
        <v>45916</v>
      </c>
      <c r="B130" s="14" t="s">
        <v>597</v>
      </c>
      <c r="C130" s="9" t="s">
        <v>270</v>
      </c>
      <c r="D130" s="13" t="s">
        <v>573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110</v>
      </c>
      <c r="T130" s="12">
        <v>45926</v>
      </c>
      <c r="U130" s="11">
        <v>2500</v>
      </c>
      <c r="V130" s="10">
        <v>0</v>
      </c>
      <c r="W130" s="10">
        <v>2500</v>
      </c>
      <c r="X130" s="10">
        <v>0</v>
      </c>
      <c r="Y130" s="10">
        <v>2625</v>
      </c>
      <c r="Z130" s="9" t="s">
        <v>271</v>
      </c>
      <c r="AA130" s="8">
        <v>2828.9250000000002</v>
      </c>
      <c r="AB130" s="8">
        <v>2828.9250000000002</v>
      </c>
      <c r="AC130" s="8">
        <v>0</v>
      </c>
      <c r="AD130" s="8">
        <v>0</v>
      </c>
      <c r="AE130" s="8">
        <v>0</v>
      </c>
      <c r="AF130" s="8">
        <v>0</v>
      </c>
      <c r="AG130" s="1" t="s">
        <v>116</v>
      </c>
      <c r="AH130" s="1" t="s">
        <v>74</v>
      </c>
      <c r="AI130" s="1">
        <v>2</v>
      </c>
      <c r="AJ130" s="3">
        <v>45926</v>
      </c>
      <c r="AK130" s="3">
        <v>0</v>
      </c>
      <c r="AL130" s="3">
        <v>45917</v>
      </c>
      <c r="AM130" s="3">
        <v>45924</v>
      </c>
      <c r="AN130" s="3">
        <v>45925</v>
      </c>
      <c r="AO130" s="3">
        <v>45925</v>
      </c>
      <c r="AP130" s="3">
        <v>45921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272</v>
      </c>
      <c r="BD130" s="56">
        <v>0</v>
      </c>
    </row>
    <row r="131" spans="1:56" ht="27.75" customHeight="1" x14ac:dyDescent="0.45">
      <c r="A131" s="3">
        <v>45916</v>
      </c>
      <c r="B131" s="14" t="s">
        <v>597</v>
      </c>
      <c r="C131" s="9" t="s">
        <v>270</v>
      </c>
      <c r="D131" s="13" t="s">
        <v>574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110</v>
      </c>
      <c r="T131" s="12">
        <v>45929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271</v>
      </c>
      <c r="AA131" s="8">
        <v>5657.85</v>
      </c>
      <c r="AB131" s="8">
        <v>5657.85</v>
      </c>
      <c r="AC131" s="8">
        <v>0</v>
      </c>
      <c r="AD131" s="8">
        <v>0</v>
      </c>
      <c r="AE131" s="8">
        <v>0</v>
      </c>
      <c r="AF131" s="8">
        <v>0</v>
      </c>
      <c r="AG131" s="1" t="s">
        <v>116</v>
      </c>
      <c r="AH131" s="1" t="s">
        <v>74</v>
      </c>
      <c r="AI131" s="1">
        <v>2</v>
      </c>
      <c r="AJ131" s="3">
        <v>45929</v>
      </c>
      <c r="AK131" s="3">
        <v>0</v>
      </c>
      <c r="AL131" s="3">
        <v>45920</v>
      </c>
      <c r="AM131" s="3">
        <v>45927</v>
      </c>
      <c r="AN131" s="3">
        <v>45928</v>
      </c>
      <c r="AO131" s="3">
        <v>45928</v>
      </c>
      <c r="AP131" s="3">
        <v>45924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272</v>
      </c>
      <c r="BD131" s="56">
        <v>0</v>
      </c>
    </row>
    <row r="132" spans="1:56" ht="27.75" customHeight="1" x14ac:dyDescent="0.45">
      <c r="A132" s="3">
        <v>45916</v>
      </c>
      <c r="B132" s="14" t="s">
        <v>597</v>
      </c>
      <c r="C132" s="9" t="s">
        <v>270</v>
      </c>
      <c r="D132" s="13">
        <v>21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110</v>
      </c>
      <c r="T132" s="12">
        <v>45929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271</v>
      </c>
      <c r="AA132" s="8">
        <v>5657.85</v>
      </c>
      <c r="AB132" s="8">
        <v>5657.85</v>
      </c>
      <c r="AC132" s="8">
        <v>0</v>
      </c>
      <c r="AD132" s="8">
        <v>0</v>
      </c>
      <c r="AE132" s="8">
        <v>0</v>
      </c>
      <c r="AF132" s="8">
        <v>0</v>
      </c>
      <c r="AG132" s="1" t="s">
        <v>116</v>
      </c>
      <c r="AH132" s="1" t="s">
        <v>74</v>
      </c>
      <c r="AI132" s="1">
        <v>2</v>
      </c>
      <c r="AJ132" s="3">
        <v>45929</v>
      </c>
      <c r="AK132" s="3">
        <v>0</v>
      </c>
      <c r="AL132" s="3">
        <v>45920</v>
      </c>
      <c r="AM132" s="3">
        <v>45927</v>
      </c>
      <c r="AN132" s="3">
        <v>45928</v>
      </c>
      <c r="AO132" s="3">
        <v>45928</v>
      </c>
      <c r="AP132" s="3">
        <v>45924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272</v>
      </c>
      <c r="BD132" s="56">
        <v>0</v>
      </c>
    </row>
    <row r="133" spans="1:56" ht="27.75" customHeight="1" x14ac:dyDescent="0.45">
      <c r="A133" s="3">
        <v>45916</v>
      </c>
      <c r="B133" s="14" t="s">
        <v>597</v>
      </c>
      <c r="C133" s="9" t="s">
        <v>270</v>
      </c>
      <c r="D133" s="13" t="s">
        <v>581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110</v>
      </c>
      <c r="T133" s="12">
        <v>45937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271</v>
      </c>
      <c r="AA133" s="8">
        <v>5657.85</v>
      </c>
      <c r="AB133" s="8">
        <v>5657.85</v>
      </c>
      <c r="AC133" s="8">
        <v>0</v>
      </c>
      <c r="AD133" s="8">
        <v>0</v>
      </c>
      <c r="AE133" s="8">
        <v>0</v>
      </c>
      <c r="AF133" s="8">
        <v>0</v>
      </c>
      <c r="AG133" s="1" t="s">
        <v>116</v>
      </c>
      <c r="AH133" s="1" t="s">
        <v>74</v>
      </c>
      <c r="AI133" s="1">
        <v>2</v>
      </c>
      <c r="AJ133" s="3">
        <v>45937</v>
      </c>
      <c r="AK133" s="3">
        <v>0</v>
      </c>
      <c r="AL133" s="3">
        <v>45928</v>
      </c>
      <c r="AM133" s="3">
        <v>45935</v>
      </c>
      <c r="AN133" s="3">
        <v>45936</v>
      </c>
      <c r="AO133" s="3">
        <v>45936</v>
      </c>
      <c r="AP133" s="3">
        <v>45932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272</v>
      </c>
      <c r="BD133" s="56">
        <v>0</v>
      </c>
    </row>
    <row r="134" spans="1:56" ht="27.75" customHeight="1" x14ac:dyDescent="0.45">
      <c r="A134" s="3">
        <v>45916</v>
      </c>
      <c r="B134" s="14" t="s">
        <v>597</v>
      </c>
      <c r="C134" s="9" t="s">
        <v>270</v>
      </c>
      <c r="D134" s="13" t="s">
        <v>582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110</v>
      </c>
      <c r="T134" s="12">
        <v>45937</v>
      </c>
      <c r="U134" s="11">
        <v>7500</v>
      </c>
      <c r="V134" s="10">
        <v>0</v>
      </c>
      <c r="W134" s="10">
        <v>7500</v>
      </c>
      <c r="X134" s="10">
        <v>0</v>
      </c>
      <c r="Y134" s="10">
        <v>7875</v>
      </c>
      <c r="Z134" s="9" t="s">
        <v>271</v>
      </c>
      <c r="AA134" s="8">
        <v>8486.7750000000015</v>
      </c>
      <c r="AB134" s="8">
        <v>8486.7750000000015</v>
      </c>
      <c r="AC134" s="8">
        <v>0</v>
      </c>
      <c r="AD134" s="8">
        <v>0</v>
      </c>
      <c r="AE134" s="8">
        <v>0</v>
      </c>
      <c r="AF134" s="8">
        <v>0</v>
      </c>
      <c r="AG134" s="1" t="s">
        <v>116</v>
      </c>
      <c r="AH134" s="1" t="s">
        <v>74</v>
      </c>
      <c r="AI134" s="1">
        <v>2</v>
      </c>
      <c r="AJ134" s="3">
        <v>45937</v>
      </c>
      <c r="AK134" s="3">
        <v>0</v>
      </c>
      <c r="AL134" s="3">
        <v>45928</v>
      </c>
      <c r="AM134" s="3">
        <v>45935</v>
      </c>
      <c r="AN134" s="3">
        <v>45936</v>
      </c>
      <c r="AO134" s="3">
        <v>45936</v>
      </c>
      <c r="AP134" s="3">
        <v>45932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272</v>
      </c>
      <c r="BD134" s="56">
        <v>0</v>
      </c>
    </row>
    <row r="135" spans="1:56" ht="27.75" customHeight="1" x14ac:dyDescent="0.45">
      <c r="A135" s="3">
        <v>45916</v>
      </c>
      <c r="B135" s="14" t="s">
        <v>597</v>
      </c>
      <c r="C135" s="9" t="s">
        <v>270</v>
      </c>
      <c r="D135" s="13">
        <v>21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110</v>
      </c>
      <c r="T135" s="12">
        <v>45937</v>
      </c>
      <c r="U135" s="11">
        <v>2500</v>
      </c>
      <c r="V135" s="10">
        <v>0</v>
      </c>
      <c r="W135" s="10">
        <v>2500</v>
      </c>
      <c r="X135" s="10">
        <v>0</v>
      </c>
      <c r="Y135" s="10">
        <v>2625</v>
      </c>
      <c r="Z135" s="9" t="s">
        <v>271</v>
      </c>
      <c r="AA135" s="8">
        <v>2828.9250000000002</v>
      </c>
      <c r="AB135" s="8">
        <v>2828.9250000000002</v>
      </c>
      <c r="AC135" s="8">
        <v>0</v>
      </c>
      <c r="AD135" s="8">
        <v>0</v>
      </c>
      <c r="AE135" s="8">
        <v>0</v>
      </c>
      <c r="AF135" s="8">
        <v>0</v>
      </c>
      <c r="AG135" s="1" t="s">
        <v>116</v>
      </c>
      <c r="AH135" s="1" t="s">
        <v>74</v>
      </c>
      <c r="AI135" s="1">
        <v>2</v>
      </c>
      <c r="AJ135" s="3">
        <v>45937</v>
      </c>
      <c r="AK135" s="3">
        <v>0</v>
      </c>
      <c r="AL135" s="3">
        <v>45928</v>
      </c>
      <c r="AM135" s="3">
        <v>45935</v>
      </c>
      <c r="AN135" s="3">
        <v>45936</v>
      </c>
      <c r="AO135" s="3">
        <v>45936</v>
      </c>
      <c r="AP135" s="3">
        <v>45932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272</v>
      </c>
      <c r="BD135" s="56">
        <v>0</v>
      </c>
    </row>
    <row r="136" spans="1:56" ht="27.75" customHeight="1" x14ac:dyDescent="0.45">
      <c r="A136" s="3">
        <v>45916</v>
      </c>
      <c r="B136" s="14" t="s">
        <v>597</v>
      </c>
      <c r="C136" s="9" t="s">
        <v>270</v>
      </c>
      <c r="D136" s="13" t="s">
        <v>583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110</v>
      </c>
      <c r="T136" s="12">
        <v>45937</v>
      </c>
      <c r="U136" s="11">
        <v>2500</v>
      </c>
      <c r="V136" s="10">
        <v>0</v>
      </c>
      <c r="W136" s="10">
        <v>2500</v>
      </c>
      <c r="X136" s="10">
        <v>0</v>
      </c>
      <c r="Y136" s="10">
        <v>2625</v>
      </c>
      <c r="Z136" s="9" t="s">
        <v>271</v>
      </c>
      <c r="AA136" s="8">
        <v>2689.2250000000004</v>
      </c>
      <c r="AB136" s="8">
        <v>2689.2250000000004</v>
      </c>
      <c r="AC136" s="8">
        <v>0</v>
      </c>
      <c r="AD136" s="8">
        <v>0</v>
      </c>
      <c r="AE136" s="8">
        <v>0</v>
      </c>
      <c r="AF136" s="8">
        <v>0</v>
      </c>
      <c r="AG136" s="1" t="s">
        <v>116</v>
      </c>
      <c r="AH136" s="1" t="s">
        <v>74</v>
      </c>
      <c r="AI136" s="1">
        <v>2</v>
      </c>
      <c r="AJ136" s="3">
        <v>45937</v>
      </c>
      <c r="AK136" s="3">
        <v>0</v>
      </c>
      <c r="AL136" s="3">
        <v>45928</v>
      </c>
      <c r="AM136" s="3">
        <v>45935</v>
      </c>
      <c r="AN136" s="3">
        <v>45936</v>
      </c>
      <c r="AO136" s="3">
        <v>45936</v>
      </c>
      <c r="AP136" s="3">
        <v>45932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272</v>
      </c>
      <c r="BD136" s="56">
        <v>0</v>
      </c>
    </row>
    <row r="137" spans="1:56" ht="27.75" customHeight="1" x14ac:dyDescent="0.45">
      <c r="A137" s="3">
        <v>45916</v>
      </c>
      <c r="B137" s="14" t="s">
        <v>597</v>
      </c>
      <c r="C137" s="9" t="s">
        <v>270</v>
      </c>
      <c r="D137" s="13" t="s">
        <v>581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>
        <v>45939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271</v>
      </c>
      <c r="AA137" s="8">
        <v>11315.7</v>
      </c>
      <c r="AB137" s="8">
        <v>11315.7</v>
      </c>
      <c r="AC137" s="8">
        <v>0</v>
      </c>
      <c r="AD137" s="8">
        <v>0</v>
      </c>
      <c r="AE137" s="8">
        <v>0</v>
      </c>
      <c r="AF137" s="8">
        <v>0</v>
      </c>
      <c r="AG137" s="1" t="s">
        <v>116</v>
      </c>
      <c r="AH137" s="1" t="s">
        <v>74</v>
      </c>
      <c r="AI137" s="1">
        <v>2</v>
      </c>
      <c r="AJ137" s="3">
        <v>45939</v>
      </c>
      <c r="AK137" s="3">
        <v>0</v>
      </c>
      <c r="AL137" s="3">
        <v>45930</v>
      </c>
      <c r="AM137" s="3">
        <v>45937</v>
      </c>
      <c r="AN137" s="3">
        <v>45938</v>
      </c>
      <c r="AO137" s="3">
        <v>45938</v>
      </c>
      <c r="AP137" s="3">
        <v>45934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272</v>
      </c>
      <c r="BD137" s="56">
        <v>0</v>
      </c>
    </row>
    <row r="138" spans="1:56" ht="27.75" customHeight="1" x14ac:dyDescent="0.45">
      <c r="A138" s="3">
        <v>45916</v>
      </c>
      <c r="B138" s="14" t="s">
        <v>597</v>
      </c>
      <c r="C138" s="9" t="s">
        <v>270</v>
      </c>
      <c r="D138" s="13" t="s">
        <v>581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110</v>
      </c>
      <c r="T138" s="12">
        <v>45940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271</v>
      </c>
      <c r="AA138" s="8">
        <v>5657.85</v>
      </c>
      <c r="AB138" s="8">
        <v>5657.85</v>
      </c>
      <c r="AC138" s="8">
        <v>0</v>
      </c>
      <c r="AD138" s="8">
        <v>0</v>
      </c>
      <c r="AE138" s="8">
        <v>0</v>
      </c>
      <c r="AF138" s="8">
        <v>0</v>
      </c>
      <c r="AG138" s="1" t="s">
        <v>116</v>
      </c>
      <c r="AH138" s="1" t="s">
        <v>74</v>
      </c>
      <c r="AI138" s="1">
        <v>2</v>
      </c>
      <c r="AJ138" s="3">
        <v>45940</v>
      </c>
      <c r="AK138" s="3">
        <v>0</v>
      </c>
      <c r="AL138" s="3">
        <v>45931</v>
      </c>
      <c r="AM138" s="3">
        <v>45938</v>
      </c>
      <c r="AN138" s="3">
        <v>45939</v>
      </c>
      <c r="AO138" s="3">
        <v>45939</v>
      </c>
      <c r="AP138" s="3">
        <v>45935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272</v>
      </c>
      <c r="BD138" s="56">
        <v>0</v>
      </c>
    </row>
    <row r="139" spans="1:56" ht="27.75" customHeight="1" x14ac:dyDescent="0.45">
      <c r="A139" s="3">
        <v>45916</v>
      </c>
      <c r="B139" s="14" t="s">
        <v>597</v>
      </c>
      <c r="C139" s="9" t="s">
        <v>270</v>
      </c>
      <c r="D139" s="13" t="s">
        <v>582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45940</v>
      </c>
      <c r="U139" s="11">
        <v>7500</v>
      </c>
      <c r="V139" s="10">
        <v>0</v>
      </c>
      <c r="W139" s="10">
        <v>7500</v>
      </c>
      <c r="X139" s="10">
        <v>0</v>
      </c>
      <c r="Y139" s="10">
        <v>7875</v>
      </c>
      <c r="Z139" s="9" t="s">
        <v>271</v>
      </c>
      <c r="AA139" s="8">
        <v>8486.7750000000015</v>
      </c>
      <c r="AB139" s="8">
        <v>8486.7750000000015</v>
      </c>
      <c r="AC139" s="8">
        <v>0</v>
      </c>
      <c r="AD139" s="8">
        <v>0</v>
      </c>
      <c r="AE139" s="8">
        <v>0</v>
      </c>
      <c r="AF139" s="8">
        <v>0</v>
      </c>
      <c r="AG139" s="1" t="s">
        <v>116</v>
      </c>
      <c r="AH139" s="1" t="s">
        <v>74</v>
      </c>
      <c r="AI139" s="1">
        <v>2</v>
      </c>
      <c r="AJ139" s="3">
        <v>45940</v>
      </c>
      <c r="AK139" s="3">
        <v>0</v>
      </c>
      <c r="AL139" s="3">
        <v>45931</v>
      </c>
      <c r="AM139" s="3">
        <v>45938</v>
      </c>
      <c r="AN139" s="3">
        <v>45939</v>
      </c>
      <c r="AO139" s="3">
        <v>45939</v>
      </c>
      <c r="AP139" s="3">
        <v>45935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272</v>
      </c>
      <c r="BD139" s="56">
        <v>0</v>
      </c>
    </row>
    <row r="140" spans="1:56" ht="27.75" customHeight="1" x14ac:dyDescent="0.45">
      <c r="A140" s="3">
        <v>45916</v>
      </c>
      <c r="B140" s="14" t="s">
        <v>597</v>
      </c>
      <c r="C140" s="9" t="s">
        <v>270</v>
      </c>
      <c r="D140" s="13" t="s">
        <v>581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45945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271</v>
      </c>
      <c r="AA140" s="8">
        <v>11315.7</v>
      </c>
      <c r="AB140" s="8">
        <v>11315.7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74</v>
      </c>
      <c r="AI140" s="1">
        <v>2</v>
      </c>
      <c r="AJ140" s="3">
        <v>45945</v>
      </c>
      <c r="AK140" s="3">
        <v>0</v>
      </c>
      <c r="AL140" s="3">
        <v>45936</v>
      </c>
      <c r="AM140" s="3">
        <v>45943</v>
      </c>
      <c r="AN140" s="3">
        <v>45944</v>
      </c>
      <c r="AO140" s="3">
        <v>45944</v>
      </c>
      <c r="AP140" s="3">
        <v>45940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272</v>
      </c>
      <c r="BD140" s="56">
        <v>0</v>
      </c>
    </row>
    <row r="141" spans="1:56" ht="27.75" customHeight="1" x14ac:dyDescent="0.45">
      <c r="A141" s="3">
        <v>45916</v>
      </c>
      <c r="B141" s="14" t="s">
        <v>597</v>
      </c>
      <c r="C141" s="9" t="s">
        <v>270</v>
      </c>
      <c r="D141" s="13" t="s">
        <v>582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45945</v>
      </c>
      <c r="U141" s="11">
        <v>7500</v>
      </c>
      <c r="V141" s="10">
        <v>0</v>
      </c>
      <c r="W141" s="10">
        <v>7500</v>
      </c>
      <c r="X141" s="10">
        <v>0</v>
      </c>
      <c r="Y141" s="10">
        <v>7875</v>
      </c>
      <c r="Z141" s="9" t="s">
        <v>271</v>
      </c>
      <c r="AA141" s="8">
        <v>8486.7750000000015</v>
      </c>
      <c r="AB141" s="8">
        <v>8486.7750000000015</v>
      </c>
      <c r="AC141" s="8">
        <v>0</v>
      </c>
      <c r="AD141" s="8">
        <v>0</v>
      </c>
      <c r="AE141" s="8">
        <v>0</v>
      </c>
      <c r="AF141" s="8">
        <v>0</v>
      </c>
      <c r="AG141" s="1" t="s">
        <v>116</v>
      </c>
      <c r="AH141" s="1" t="s">
        <v>74</v>
      </c>
      <c r="AI141" s="1">
        <v>2</v>
      </c>
      <c r="AJ141" s="3">
        <v>45945</v>
      </c>
      <c r="AK141" s="3">
        <v>0</v>
      </c>
      <c r="AL141" s="3">
        <v>45936</v>
      </c>
      <c r="AM141" s="3">
        <v>45943</v>
      </c>
      <c r="AN141" s="3">
        <v>45944</v>
      </c>
      <c r="AO141" s="3">
        <v>45944</v>
      </c>
      <c r="AP141" s="3">
        <v>45940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272</v>
      </c>
      <c r="BD141" s="56">
        <v>0</v>
      </c>
    </row>
    <row r="142" spans="1:56" ht="27.75" customHeight="1" x14ac:dyDescent="0.45">
      <c r="A142" s="3">
        <v>45916</v>
      </c>
      <c r="B142" s="14" t="s">
        <v>597</v>
      </c>
      <c r="C142" s="9" t="s">
        <v>270</v>
      </c>
      <c r="D142" s="13">
        <v>932</v>
      </c>
      <c r="E142" s="9">
        <v>20</v>
      </c>
      <c r="F142" s="9">
        <v>38</v>
      </c>
      <c r="G142" s="9" t="s">
        <v>60</v>
      </c>
      <c r="H142" s="9">
        <v>0</v>
      </c>
      <c r="I142" s="9">
        <v>82</v>
      </c>
      <c r="J142" s="9" t="s">
        <v>78</v>
      </c>
      <c r="K142" s="9">
        <v>0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110</v>
      </c>
      <c r="T142" s="12">
        <v>45945</v>
      </c>
      <c r="U142" s="11">
        <v>2500</v>
      </c>
      <c r="V142" s="10">
        <v>0</v>
      </c>
      <c r="W142" s="10">
        <v>2500</v>
      </c>
      <c r="X142" s="10">
        <v>0</v>
      </c>
      <c r="Y142" s="10">
        <v>2625</v>
      </c>
      <c r="Z142" s="9" t="s">
        <v>271</v>
      </c>
      <c r="AA142" s="8">
        <v>2759.0749999999998</v>
      </c>
      <c r="AB142" s="8">
        <v>2759.0749999999998</v>
      </c>
      <c r="AC142" s="8">
        <v>0</v>
      </c>
      <c r="AD142" s="8">
        <v>0</v>
      </c>
      <c r="AE142" s="8">
        <v>0</v>
      </c>
      <c r="AF142" s="8">
        <v>0</v>
      </c>
      <c r="AG142" s="1" t="s">
        <v>116</v>
      </c>
      <c r="AH142" s="1" t="s">
        <v>74</v>
      </c>
      <c r="AI142" s="1">
        <v>2</v>
      </c>
      <c r="AJ142" s="3">
        <v>45945</v>
      </c>
      <c r="AK142" s="3">
        <v>0</v>
      </c>
      <c r="AL142" s="3">
        <v>45936</v>
      </c>
      <c r="AM142" s="3">
        <v>45943</v>
      </c>
      <c r="AN142" s="3">
        <v>45944</v>
      </c>
      <c r="AO142" s="3">
        <v>45944</v>
      </c>
      <c r="AP142" s="3">
        <v>45940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272</v>
      </c>
      <c r="BD142" s="56">
        <v>0</v>
      </c>
    </row>
    <row r="143" spans="1:56" ht="27.75" customHeight="1" x14ac:dyDescent="0.45">
      <c r="A143" s="3">
        <v>45916</v>
      </c>
      <c r="B143" s="14" t="s">
        <v>597</v>
      </c>
      <c r="C143" s="9" t="s">
        <v>270</v>
      </c>
      <c r="D143" s="13">
        <v>21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110</v>
      </c>
      <c r="T143" s="12">
        <v>45946</v>
      </c>
      <c r="U143" s="11">
        <v>2500</v>
      </c>
      <c r="V143" s="10">
        <v>0</v>
      </c>
      <c r="W143" s="10">
        <v>2500</v>
      </c>
      <c r="X143" s="10">
        <v>0</v>
      </c>
      <c r="Y143" s="10">
        <v>2625</v>
      </c>
      <c r="Z143" s="9" t="s">
        <v>271</v>
      </c>
      <c r="AA143" s="8">
        <v>2828.9250000000002</v>
      </c>
      <c r="AB143" s="8">
        <v>2828.9250000000002</v>
      </c>
      <c r="AC143" s="8">
        <v>0</v>
      </c>
      <c r="AD143" s="8">
        <v>0</v>
      </c>
      <c r="AE143" s="8">
        <v>0</v>
      </c>
      <c r="AF143" s="8">
        <v>0</v>
      </c>
      <c r="AG143" s="1" t="s">
        <v>116</v>
      </c>
      <c r="AH143" s="1" t="s">
        <v>74</v>
      </c>
      <c r="AI143" s="1">
        <v>2</v>
      </c>
      <c r="AJ143" s="3">
        <v>45946</v>
      </c>
      <c r="AK143" s="3">
        <v>0</v>
      </c>
      <c r="AL143" s="3">
        <v>45937</v>
      </c>
      <c r="AM143" s="3">
        <v>45944</v>
      </c>
      <c r="AN143" s="3">
        <v>45945</v>
      </c>
      <c r="AO143" s="3">
        <v>45945</v>
      </c>
      <c r="AP143" s="3">
        <v>45941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272</v>
      </c>
      <c r="BD143" s="56">
        <v>0</v>
      </c>
    </row>
    <row r="144" spans="1:56" ht="27.75" customHeight="1" x14ac:dyDescent="0.45">
      <c r="A144" s="3">
        <v>45916</v>
      </c>
      <c r="B144" s="14" t="s">
        <v>597</v>
      </c>
      <c r="C144" s="9" t="s">
        <v>270</v>
      </c>
      <c r="D144" s="13" t="s">
        <v>584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45946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271</v>
      </c>
      <c r="AA144" s="8">
        <v>5657.85</v>
      </c>
      <c r="AB144" s="8">
        <v>5657.85</v>
      </c>
      <c r="AC144" s="8">
        <v>0</v>
      </c>
      <c r="AD144" s="8">
        <v>0</v>
      </c>
      <c r="AE144" s="8">
        <v>0</v>
      </c>
      <c r="AF144" s="8">
        <v>0</v>
      </c>
      <c r="AG144" s="1" t="s">
        <v>116</v>
      </c>
      <c r="AH144" s="1" t="s">
        <v>74</v>
      </c>
      <c r="AI144" s="1">
        <v>2</v>
      </c>
      <c r="AJ144" s="3">
        <v>45946</v>
      </c>
      <c r="AK144" s="3">
        <v>0</v>
      </c>
      <c r="AL144" s="3">
        <v>45937</v>
      </c>
      <c r="AM144" s="3">
        <v>45944</v>
      </c>
      <c r="AN144" s="3">
        <v>45945</v>
      </c>
      <c r="AO144" s="3">
        <v>45945</v>
      </c>
      <c r="AP144" s="3">
        <v>45941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272</v>
      </c>
      <c r="BD144" s="56">
        <v>0</v>
      </c>
    </row>
    <row r="145" spans="1:56" ht="27.75" customHeight="1" x14ac:dyDescent="0.45">
      <c r="A145" s="3">
        <v>45916</v>
      </c>
      <c r="B145" s="14" t="s">
        <v>597</v>
      </c>
      <c r="C145" s="9" t="s">
        <v>270</v>
      </c>
      <c r="D145" s="13" t="s">
        <v>585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110</v>
      </c>
      <c r="T145" s="12">
        <v>45946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271</v>
      </c>
      <c r="AA145" s="8">
        <v>5378.4500000000007</v>
      </c>
      <c r="AB145" s="8">
        <v>5378.4500000000007</v>
      </c>
      <c r="AC145" s="8">
        <v>0</v>
      </c>
      <c r="AD145" s="8">
        <v>0</v>
      </c>
      <c r="AE145" s="8">
        <v>0</v>
      </c>
      <c r="AF145" s="8">
        <v>0</v>
      </c>
      <c r="AG145" s="1" t="s">
        <v>116</v>
      </c>
      <c r="AH145" s="1" t="s">
        <v>74</v>
      </c>
      <c r="AI145" s="1">
        <v>2</v>
      </c>
      <c r="AJ145" s="3">
        <v>45946</v>
      </c>
      <c r="AK145" s="3">
        <v>0</v>
      </c>
      <c r="AL145" s="3">
        <v>45937</v>
      </c>
      <c r="AM145" s="3">
        <v>45944</v>
      </c>
      <c r="AN145" s="3">
        <v>45945</v>
      </c>
      <c r="AO145" s="3">
        <v>45945</v>
      </c>
      <c r="AP145" s="3">
        <v>45941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272</v>
      </c>
      <c r="BD145" s="56">
        <v>0</v>
      </c>
    </row>
    <row r="146" spans="1:56" ht="27.75" customHeight="1" x14ac:dyDescent="0.45">
      <c r="A146" s="3">
        <v>45916</v>
      </c>
      <c r="B146" s="14" t="s">
        <v>597</v>
      </c>
      <c r="C146" s="9" t="s">
        <v>270</v>
      </c>
      <c r="D146" s="13" t="s">
        <v>586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45947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271</v>
      </c>
      <c r="AA146" s="8">
        <v>5518.15</v>
      </c>
      <c r="AB146" s="8">
        <v>5518.15</v>
      </c>
      <c r="AC146" s="8">
        <v>0</v>
      </c>
      <c r="AD146" s="8">
        <v>0</v>
      </c>
      <c r="AE146" s="8">
        <v>0</v>
      </c>
      <c r="AF146" s="8">
        <v>0</v>
      </c>
      <c r="AG146" s="1" t="s">
        <v>116</v>
      </c>
      <c r="AH146" s="1" t="s">
        <v>74</v>
      </c>
      <c r="AI146" s="1">
        <v>2</v>
      </c>
      <c r="AJ146" s="3">
        <v>45947</v>
      </c>
      <c r="AK146" s="3">
        <v>0</v>
      </c>
      <c r="AL146" s="3">
        <v>45938</v>
      </c>
      <c r="AM146" s="3">
        <v>45945</v>
      </c>
      <c r="AN146" s="3">
        <v>45946</v>
      </c>
      <c r="AO146" s="3">
        <v>45946</v>
      </c>
      <c r="AP146" s="3">
        <v>45942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272</v>
      </c>
      <c r="BD146" s="56">
        <v>0</v>
      </c>
    </row>
    <row r="147" spans="1:56" ht="27.75" customHeight="1" x14ac:dyDescent="0.45">
      <c r="A147" s="3">
        <v>45916</v>
      </c>
      <c r="B147" s="14" t="s">
        <v>597</v>
      </c>
      <c r="C147" s="9" t="s">
        <v>270</v>
      </c>
      <c r="D147" s="13" t="s">
        <v>581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45947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271</v>
      </c>
      <c r="AA147" s="8">
        <v>5657.85</v>
      </c>
      <c r="AB147" s="8">
        <v>5657.85</v>
      </c>
      <c r="AC147" s="8">
        <v>0</v>
      </c>
      <c r="AD147" s="8">
        <v>0</v>
      </c>
      <c r="AE147" s="8">
        <v>0</v>
      </c>
      <c r="AF147" s="8">
        <v>0</v>
      </c>
      <c r="AG147" s="1" t="s">
        <v>116</v>
      </c>
      <c r="AH147" s="1" t="s">
        <v>74</v>
      </c>
      <c r="AI147" s="1">
        <v>2</v>
      </c>
      <c r="AJ147" s="3">
        <v>45947</v>
      </c>
      <c r="AK147" s="3">
        <v>0</v>
      </c>
      <c r="AL147" s="3">
        <v>45938</v>
      </c>
      <c r="AM147" s="3">
        <v>45945</v>
      </c>
      <c r="AN147" s="3">
        <v>45946</v>
      </c>
      <c r="AO147" s="3">
        <v>45946</v>
      </c>
      <c r="AP147" s="3">
        <v>45942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272</v>
      </c>
      <c r="BD147" s="56">
        <v>0</v>
      </c>
    </row>
    <row r="148" spans="1:56" ht="27.75" customHeight="1" x14ac:dyDescent="0.45">
      <c r="A148" s="3">
        <v>45916</v>
      </c>
      <c r="B148" s="14" t="s">
        <v>597</v>
      </c>
      <c r="C148" s="9" t="s">
        <v>270</v>
      </c>
      <c r="D148" s="13" t="s">
        <v>582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45947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271</v>
      </c>
      <c r="AA148" s="8">
        <v>5657.85</v>
      </c>
      <c r="AB148" s="8">
        <v>5657.85</v>
      </c>
      <c r="AC148" s="8">
        <v>0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74</v>
      </c>
      <c r="AI148" s="1">
        <v>2</v>
      </c>
      <c r="AJ148" s="3">
        <v>45947</v>
      </c>
      <c r="AK148" s="3">
        <v>0</v>
      </c>
      <c r="AL148" s="3">
        <v>45938</v>
      </c>
      <c r="AM148" s="3">
        <v>45945</v>
      </c>
      <c r="AN148" s="3">
        <v>45946</v>
      </c>
      <c r="AO148" s="3">
        <v>45946</v>
      </c>
      <c r="AP148" s="3">
        <v>45942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272</v>
      </c>
      <c r="BD148" s="56">
        <v>0</v>
      </c>
    </row>
    <row r="149" spans="1:56" ht="27.75" customHeight="1" x14ac:dyDescent="0.45">
      <c r="A149" s="3">
        <v>45916</v>
      </c>
      <c r="B149" s="14" t="s">
        <v>597</v>
      </c>
      <c r="C149" s="9" t="s">
        <v>270</v>
      </c>
      <c r="D149" s="13" t="s">
        <v>574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110</v>
      </c>
      <c r="T149" s="12">
        <v>45947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271</v>
      </c>
      <c r="AA149" s="8">
        <v>2828.9250000000002</v>
      </c>
      <c r="AB149" s="8">
        <v>2828.9250000000002</v>
      </c>
      <c r="AC149" s="8">
        <v>0</v>
      </c>
      <c r="AD149" s="8">
        <v>0</v>
      </c>
      <c r="AE149" s="8">
        <v>0</v>
      </c>
      <c r="AF149" s="8">
        <v>0</v>
      </c>
      <c r="AG149" s="1" t="s">
        <v>116</v>
      </c>
      <c r="AH149" s="1" t="s">
        <v>74</v>
      </c>
      <c r="AI149" s="1">
        <v>2</v>
      </c>
      <c r="AJ149" s="3">
        <v>45947</v>
      </c>
      <c r="AK149" s="3">
        <v>0</v>
      </c>
      <c r="AL149" s="3">
        <v>45938</v>
      </c>
      <c r="AM149" s="3">
        <v>45945</v>
      </c>
      <c r="AN149" s="3">
        <v>45946</v>
      </c>
      <c r="AO149" s="3">
        <v>45946</v>
      </c>
      <c r="AP149" s="3">
        <v>45942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272</v>
      </c>
      <c r="BD149" s="56">
        <v>0</v>
      </c>
    </row>
    <row r="150" spans="1:56" ht="27.75" customHeight="1" x14ac:dyDescent="0.45">
      <c r="A150" s="3">
        <v>45916</v>
      </c>
      <c r="B150" s="14" t="s">
        <v>597</v>
      </c>
      <c r="C150" s="9" t="s">
        <v>270</v>
      </c>
      <c r="D150" s="13">
        <v>935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110</v>
      </c>
      <c r="T150" s="12">
        <v>45947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271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>
        <v>0</v>
      </c>
      <c r="AG150" s="1" t="s">
        <v>116</v>
      </c>
      <c r="AH150" s="1" t="s">
        <v>74</v>
      </c>
      <c r="AI150" s="1">
        <v>2</v>
      </c>
      <c r="AJ150" s="3">
        <v>45947</v>
      </c>
      <c r="AK150" s="3">
        <v>0</v>
      </c>
      <c r="AL150" s="3">
        <v>45938</v>
      </c>
      <c r="AM150" s="3">
        <v>45945</v>
      </c>
      <c r="AN150" s="3">
        <v>45946</v>
      </c>
      <c r="AO150" s="3">
        <v>45946</v>
      </c>
      <c r="AP150" s="3">
        <v>45942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272</v>
      </c>
      <c r="BD150" s="56">
        <v>847.40467777777781</v>
      </c>
    </row>
    <row r="151" spans="1:56" ht="27.75" customHeight="1" x14ac:dyDescent="0.45">
      <c r="A151" s="3">
        <v>45916</v>
      </c>
      <c r="B151" s="14" t="s">
        <v>597</v>
      </c>
      <c r="C151" s="9" t="s">
        <v>270</v>
      </c>
      <c r="D151" s="13" t="s">
        <v>587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110</v>
      </c>
      <c r="T151" s="12">
        <v>45947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271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74</v>
      </c>
      <c r="AI151" s="1">
        <v>2</v>
      </c>
      <c r="AJ151" s="3">
        <v>45947</v>
      </c>
      <c r="AK151" s="3">
        <v>0</v>
      </c>
      <c r="AL151" s="3">
        <v>45938</v>
      </c>
      <c r="AM151" s="3">
        <v>45945</v>
      </c>
      <c r="AN151" s="3">
        <v>45946</v>
      </c>
      <c r="AO151" s="3">
        <v>45946</v>
      </c>
      <c r="AP151" s="3">
        <v>45942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272</v>
      </c>
      <c r="BD151" s="56">
        <v>423.7023388888889</v>
      </c>
    </row>
    <row r="152" spans="1:56" ht="27.75" customHeight="1" x14ac:dyDescent="0.45">
      <c r="A152" s="3">
        <v>45916</v>
      </c>
      <c r="B152" s="14" t="s">
        <v>597</v>
      </c>
      <c r="C152" s="9" t="s">
        <v>270</v>
      </c>
      <c r="D152" s="13" t="s">
        <v>585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45947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271</v>
      </c>
      <c r="AA152" s="8">
        <v>5378.4500000000007</v>
      </c>
      <c r="AB152" s="8">
        <v>0</v>
      </c>
      <c r="AC152" s="8">
        <v>5378.4500000000007</v>
      </c>
      <c r="AD152" s="8">
        <v>0</v>
      </c>
      <c r="AE152" s="8">
        <v>0</v>
      </c>
      <c r="AF152" s="8">
        <v>0</v>
      </c>
      <c r="AG152" s="1" t="s">
        <v>116</v>
      </c>
      <c r="AH152" s="1" t="s">
        <v>74</v>
      </c>
      <c r="AI152" s="1">
        <v>2</v>
      </c>
      <c r="AJ152" s="3">
        <v>45947</v>
      </c>
      <c r="AK152" s="3">
        <v>0</v>
      </c>
      <c r="AL152" s="3">
        <v>45938</v>
      </c>
      <c r="AM152" s="3">
        <v>45945</v>
      </c>
      <c r="AN152" s="3">
        <v>45946</v>
      </c>
      <c r="AO152" s="3">
        <v>45946</v>
      </c>
      <c r="AP152" s="3">
        <v>45942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272</v>
      </c>
      <c r="BD152" s="56">
        <v>423.7023388888889</v>
      </c>
    </row>
    <row r="153" spans="1:56" ht="27.75" customHeight="1" x14ac:dyDescent="0.45">
      <c r="A153" s="3">
        <v>45916</v>
      </c>
      <c r="B153" s="14" t="s">
        <v>597</v>
      </c>
      <c r="C153" s="9" t="s">
        <v>270</v>
      </c>
      <c r="D153" s="13" t="s">
        <v>581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45950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271</v>
      </c>
      <c r="AA153" s="8">
        <v>5657.85</v>
      </c>
      <c r="AB153" s="8">
        <v>0</v>
      </c>
      <c r="AC153" s="8">
        <v>5657.85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74</v>
      </c>
      <c r="AI153" s="1">
        <v>2</v>
      </c>
      <c r="AJ153" s="3">
        <v>45950</v>
      </c>
      <c r="AK153" s="3">
        <v>0</v>
      </c>
      <c r="AL153" s="3">
        <v>45941</v>
      </c>
      <c r="AM153" s="3">
        <v>45948</v>
      </c>
      <c r="AN153" s="3">
        <v>45949</v>
      </c>
      <c r="AO153" s="3">
        <v>45949</v>
      </c>
      <c r="AP153" s="3">
        <v>45945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272</v>
      </c>
      <c r="BD153" s="56">
        <v>445.71285000000012</v>
      </c>
    </row>
    <row r="154" spans="1:56" ht="27.75" customHeight="1" x14ac:dyDescent="0.45">
      <c r="A154" s="3">
        <v>45916</v>
      </c>
      <c r="B154" s="14" t="s">
        <v>597</v>
      </c>
      <c r="C154" s="9" t="s">
        <v>270</v>
      </c>
      <c r="D154" s="13">
        <v>931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110</v>
      </c>
      <c r="T154" s="12">
        <v>45950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271</v>
      </c>
      <c r="AA154" s="8">
        <v>5657.85</v>
      </c>
      <c r="AB154" s="8">
        <v>0</v>
      </c>
      <c r="AC154" s="8">
        <v>5657.85</v>
      </c>
      <c r="AD154" s="8">
        <v>0</v>
      </c>
      <c r="AE154" s="8">
        <v>0</v>
      </c>
      <c r="AF154" s="8">
        <v>0</v>
      </c>
      <c r="AG154" s="1" t="s">
        <v>116</v>
      </c>
      <c r="AH154" s="1" t="s">
        <v>74</v>
      </c>
      <c r="AI154" s="1">
        <v>2</v>
      </c>
      <c r="AJ154" s="3">
        <v>45950</v>
      </c>
      <c r="AK154" s="3">
        <v>0</v>
      </c>
      <c r="AL154" s="3">
        <v>45941</v>
      </c>
      <c r="AM154" s="3">
        <v>45948</v>
      </c>
      <c r="AN154" s="3">
        <v>45949</v>
      </c>
      <c r="AO154" s="3">
        <v>45949</v>
      </c>
      <c r="AP154" s="3">
        <v>45945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272</v>
      </c>
      <c r="BD154" s="56">
        <v>445.71285000000012</v>
      </c>
    </row>
    <row r="155" spans="1:56" ht="27.75" customHeight="1" x14ac:dyDescent="0.45">
      <c r="A155" s="3">
        <v>45916</v>
      </c>
      <c r="B155" s="14" t="s">
        <v>597</v>
      </c>
      <c r="C155" s="9" t="s">
        <v>270</v>
      </c>
      <c r="D155" s="13" t="s">
        <v>588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45950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271</v>
      </c>
      <c r="AA155" s="8">
        <v>2828.9250000000002</v>
      </c>
      <c r="AB155" s="8">
        <v>0</v>
      </c>
      <c r="AC155" s="8">
        <v>2828.9250000000002</v>
      </c>
      <c r="AD155" s="8">
        <v>0</v>
      </c>
      <c r="AE155" s="8">
        <v>0</v>
      </c>
      <c r="AF155" s="8">
        <v>0</v>
      </c>
      <c r="AG155" s="1" t="s">
        <v>116</v>
      </c>
      <c r="AH155" s="1" t="s">
        <v>74</v>
      </c>
      <c r="AI155" s="1">
        <v>2</v>
      </c>
      <c r="AJ155" s="3">
        <v>45950</v>
      </c>
      <c r="AK155" s="3">
        <v>0</v>
      </c>
      <c r="AL155" s="3">
        <v>45941</v>
      </c>
      <c r="AM155" s="3">
        <v>45948</v>
      </c>
      <c r="AN155" s="3">
        <v>45949</v>
      </c>
      <c r="AO155" s="3">
        <v>45949</v>
      </c>
      <c r="AP155" s="3">
        <v>45945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272</v>
      </c>
      <c r="BD155" s="56">
        <v>222.85642500000006</v>
      </c>
    </row>
    <row r="156" spans="1:56" ht="27.75" customHeight="1" x14ac:dyDescent="0.45">
      <c r="A156" s="3">
        <v>45916</v>
      </c>
      <c r="B156" s="14" t="s">
        <v>597</v>
      </c>
      <c r="C156" s="9" t="s">
        <v>270</v>
      </c>
      <c r="D156" s="13">
        <v>932</v>
      </c>
      <c r="E156" s="9">
        <v>20</v>
      </c>
      <c r="F156" s="9">
        <v>38</v>
      </c>
      <c r="G156" s="9" t="s">
        <v>60</v>
      </c>
      <c r="H156" s="9">
        <v>0</v>
      </c>
      <c r="I156" s="9">
        <v>82</v>
      </c>
      <c r="J156" s="9" t="s">
        <v>78</v>
      </c>
      <c r="K156" s="9">
        <v>0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45950</v>
      </c>
      <c r="U156" s="11">
        <v>2500</v>
      </c>
      <c r="V156" s="10">
        <v>0</v>
      </c>
      <c r="W156" s="10">
        <v>2500</v>
      </c>
      <c r="X156" s="10">
        <v>0</v>
      </c>
      <c r="Y156" s="10">
        <v>2625</v>
      </c>
      <c r="Z156" s="9" t="s">
        <v>271</v>
      </c>
      <c r="AA156" s="8">
        <v>2759.0749999999998</v>
      </c>
      <c r="AB156" s="8">
        <v>0</v>
      </c>
      <c r="AC156" s="8">
        <v>2759.0749999999998</v>
      </c>
      <c r="AD156" s="8">
        <v>0</v>
      </c>
      <c r="AE156" s="8">
        <v>0</v>
      </c>
      <c r="AF156" s="8">
        <v>0</v>
      </c>
      <c r="AG156" s="1" t="s">
        <v>116</v>
      </c>
      <c r="AH156" s="1" t="s">
        <v>74</v>
      </c>
      <c r="AI156" s="1">
        <v>2</v>
      </c>
      <c r="AJ156" s="3">
        <v>45950</v>
      </c>
      <c r="AK156" s="3">
        <v>0</v>
      </c>
      <c r="AL156" s="3">
        <v>45941</v>
      </c>
      <c r="AM156" s="3">
        <v>45948</v>
      </c>
      <c r="AN156" s="3">
        <v>45949</v>
      </c>
      <c r="AO156" s="3">
        <v>45949</v>
      </c>
      <c r="AP156" s="3">
        <v>45945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272</v>
      </c>
      <c r="BD156" s="56">
        <v>217.3537972222222</v>
      </c>
    </row>
    <row r="157" spans="1:56" ht="27.75" customHeight="1" x14ac:dyDescent="0.45">
      <c r="A157" s="3">
        <v>45916</v>
      </c>
      <c r="B157" s="14" t="s">
        <v>597</v>
      </c>
      <c r="C157" s="9" t="s">
        <v>270</v>
      </c>
      <c r="D157" s="13" t="s">
        <v>581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45951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271</v>
      </c>
      <c r="AA157" s="8">
        <v>5657.85</v>
      </c>
      <c r="AB157" s="8">
        <v>0</v>
      </c>
      <c r="AC157" s="8">
        <v>5657.85</v>
      </c>
      <c r="AD157" s="8">
        <v>0</v>
      </c>
      <c r="AE157" s="8">
        <v>0</v>
      </c>
      <c r="AF157" s="8">
        <v>0</v>
      </c>
      <c r="AG157" s="1" t="s">
        <v>116</v>
      </c>
      <c r="AH157" s="1" t="s">
        <v>74</v>
      </c>
      <c r="AI157" s="1">
        <v>2</v>
      </c>
      <c r="AJ157" s="3">
        <v>45951</v>
      </c>
      <c r="AK157" s="3">
        <v>0</v>
      </c>
      <c r="AL157" s="3">
        <v>45942</v>
      </c>
      <c r="AM157" s="3">
        <v>45949</v>
      </c>
      <c r="AN157" s="3">
        <v>45950</v>
      </c>
      <c r="AO157" s="3">
        <v>45950</v>
      </c>
      <c r="AP157" s="3">
        <v>45946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272</v>
      </c>
      <c r="BD157" s="56">
        <v>445.71285000000012</v>
      </c>
    </row>
    <row r="158" spans="1:56" ht="27.75" customHeight="1" x14ac:dyDescent="0.45">
      <c r="A158" s="3">
        <v>45916</v>
      </c>
      <c r="B158" s="14" t="s">
        <v>597</v>
      </c>
      <c r="C158" s="9" t="s">
        <v>270</v>
      </c>
      <c r="D158" s="13" t="s">
        <v>582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110</v>
      </c>
      <c r="T158" s="12">
        <v>45951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271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74</v>
      </c>
      <c r="AI158" s="1">
        <v>2</v>
      </c>
      <c r="AJ158" s="3">
        <v>45951</v>
      </c>
      <c r="AK158" s="3">
        <v>0</v>
      </c>
      <c r="AL158" s="3">
        <v>45942</v>
      </c>
      <c r="AM158" s="3">
        <v>45949</v>
      </c>
      <c r="AN158" s="3">
        <v>45950</v>
      </c>
      <c r="AO158" s="3">
        <v>45950</v>
      </c>
      <c r="AP158" s="3">
        <v>45946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272</v>
      </c>
      <c r="BD158" s="56">
        <v>445.71285000000012</v>
      </c>
    </row>
    <row r="159" spans="1:56" ht="27.75" customHeight="1" x14ac:dyDescent="0.45">
      <c r="A159" s="3">
        <v>45916</v>
      </c>
      <c r="B159" s="14" t="s">
        <v>597</v>
      </c>
      <c r="C159" s="9" t="s">
        <v>270</v>
      </c>
      <c r="D159" s="13" t="s">
        <v>589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110</v>
      </c>
      <c r="T159" s="12">
        <v>45951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271</v>
      </c>
      <c r="AA159" s="8">
        <v>2828.9250000000002</v>
      </c>
      <c r="AB159" s="8">
        <v>0</v>
      </c>
      <c r="AC159" s="8">
        <v>2828.9250000000002</v>
      </c>
      <c r="AD159" s="8">
        <v>0</v>
      </c>
      <c r="AE159" s="8">
        <v>0</v>
      </c>
      <c r="AF159" s="8">
        <v>0</v>
      </c>
      <c r="AG159" s="1" t="s">
        <v>116</v>
      </c>
      <c r="AH159" s="1" t="s">
        <v>74</v>
      </c>
      <c r="AI159" s="1">
        <v>2</v>
      </c>
      <c r="AJ159" s="3">
        <v>45951</v>
      </c>
      <c r="AK159" s="3">
        <v>0</v>
      </c>
      <c r="AL159" s="3">
        <v>45942</v>
      </c>
      <c r="AM159" s="3">
        <v>45949</v>
      </c>
      <c r="AN159" s="3">
        <v>45950</v>
      </c>
      <c r="AO159" s="3">
        <v>45950</v>
      </c>
      <c r="AP159" s="3">
        <v>45946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272</v>
      </c>
      <c r="BD159" s="56">
        <v>222.85642500000006</v>
      </c>
    </row>
    <row r="160" spans="1:56" ht="27.75" customHeight="1" x14ac:dyDescent="0.45">
      <c r="A160" s="3">
        <v>45916</v>
      </c>
      <c r="B160" s="14" t="s">
        <v>597</v>
      </c>
      <c r="C160" s="9" t="s">
        <v>270</v>
      </c>
      <c r="D160" s="13">
        <v>935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110</v>
      </c>
      <c r="T160" s="12">
        <v>45951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271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74</v>
      </c>
      <c r="AI160" s="1">
        <v>2</v>
      </c>
      <c r="AJ160" s="3">
        <v>45951</v>
      </c>
      <c r="AK160" s="3">
        <v>0</v>
      </c>
      <c r="AL160" s="3">
        <v>45942</v>
      </c>
      <c r="AM160" s="3">
        <v>45949</v>
      </c>
      <c r="AN160" s="3">
        <v>45950</v>
      </c>
      <c r="AO160" s="3">
        <v>45950</v>
      </c>
      <c r="AP160" s="3">
        <v>45946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272</v>
      </c>
      <c r="BD160" s="56">
        <v>423.7023388888889</v>
      </c>
    </row>
    <row r="161" spans="1:56" ht="27.75" customHeight="1" x14ac:dyDescent="0.45">
      <c r="A161" s="3">
        <v>45916</v>
      </c>
      <c r="B161" s="14" t="s">
        <v>597</v>
      </c>
      <c r="C161" s="9" t="s">
        <v>270</v>
      </c>
      <c r="D161" s="13" t="s">
        <v>587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>
        <v>45951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271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>
        <v>0</v>
      </c>
      <c r="AG161" s="1" t="s">
        <v>116</v>
      </c>
      <c r="AH161" s="1" t="s">
        <v>74</v>
      </c>
      <c r="AI161" s="1">
        <v>2</v>
      </c>
      <c r="AJ161" s="3">
        <v>45951</v>
      </c>
      <c r="AK161" s="3">
        <v>0</v>
      </c>
      <c r="AL161" s="3">
        <v>45942</v>
      </c>
      <c r="AM161" s="3">
        <v>45949</v>
      </c>
      <c r="AN161" s="3">
        <v>45950</v>
      </c>
      <c r="AO161" s="3">
        <v>45950</v>
      </c>
      <c r="AP161" s="3">
        <v>45946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272</v>
      </c>
      <c r="BD161" s="56">
        <v>423.7023388888889</v>
      </c>
    </row>
    <row r="162" spans="1:56" ht="27.75" customHeight="1" x14ac:dyDescent="0.45">
      <c r="A162" s="3">
        <v>45916</v>
      </c>
      <c r="B162" s="14" t="s">
        <v>597</v>
      </c>
      <c r="C162" s="9" t="s">
        <v>270</v>
      </c>
      <c r="D162" s="13" t="s">
        <v>585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110</v>
      </c>
      <c r="T162" s="12">
        <v>45951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271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74</v>
      </c>
      <c r="AI162" s="1">
        <v>2</v>
      </c>
      <c r="AJ162" s="3">
        <v>45951</v>
      </c>
      <c r="AK162" s="3">
        <v>0</v>
      </c>
      <c r="AL162" s="3">
        <v>45942</v>
      </c>
      <c r="AM162" s="3">
        <v>45949</v>
      </c>
      <c r="AN162" s="3">
        <v>45950</v>
      </c>
      <c r="AO162" s="3">
        <v>45950</v>
      </c>
      <c r="AP162" s="3">
        <v>45946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272</v>
      </c>
      <c r="BD162" s="56">
        <v>847.40467777777781</v>
      </c>
    </row>
    <row r="163" spans="1:56" ht="27.75" customHeight="1" x14ac:dyDescent="0.45">
      <c r="A163" s="3">
        <v>45916</v>
      </c>
      <c r="B163" s="14" t="s">
        <v>597</v>
      </c>
      <c r="C163" s="9" t="s">
        <v>270</v>
      </c>
      <c r="D163" s="13" t="s">
        <v>581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110</v>
      </c>
      <c r="T163" s="12">
        <v>45952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271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116</v>
      </c>
      <c r="AH163" s="1" t="s">
        <v>74</v>
      </c>
      <c r="AI163" s="1">
        <v>2</v>
      </c>
      <c r="AJ163" s="3">
        <v>45952</v>
      </c>
      <c r="AK163" s="3">
        <v>0</v>
      </c>
      <c r="AL163" s="3">
        <v>45943</v>
      </c>
      <c r="AM163" s="3">
        <v>45950</v>
      </c>
      <c r="AN163" s="3">
        <v>45951</v>
      </c>
      <c r="AO163" s="3">
        <v>45951</v>
      </c>
      <c r="AP163" s="3">
        <v>45947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272</v>
      </c>
      <c r="BD163" s="56">
        <v>445.71285000000012</v>
      </c>
    </row>
    <row r="164" spans="1:56" ht="27.75" customHeight="1" x14ac:dyDescent="0.45">
      <c r="A164" s="3">
        <v>45916</v>
      </c>
      <c r="B164" s="14" t="s">
        <v>597</v>
      </c>
      <c r="C164" s="9" t="s">
        <v>270</v>
      </c>
      <c r="D164" s="13">
        <v>21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110</v>
      </c>
      <c r="T164" s="12">
        <v>45952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271</v>
      </c>
      <c r="AA164" s="8">
        <v>2828.9250000000002</v>
      </c>
      <c r="AB164" s="8">
        <v>0</v>
      </c>
      <c r="AC164" s="8">
        <v>2828.9250000000002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>
        <v>45952</v>
      </c>
      <c r="AK164" s="3">
        <v>0</v>
      </c>
      <c r="AL164" s="3">
        <v>45943</v>
      </c>
      <c r="AM164" s="3">
        <v>45950</v>
      </c>
      <c r="AN164" s="3">
        <v>45951</v>
      </c>
      <c r="AO164" s="3">
        <v>45951</v>
      </c>
      <c r="AP164" s="3">
        <v>45947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272</v>
      </c>
      <c r="BD164" s="56">
        <v>222.85642500000006</v>
      </c>
    </row>
    <row r="165" spans="1:56" ht="27.75" customHeight="1" x14ac:dyDescent="0.45">
      <c r="A165" s="3">
        <v>45916</v>
      </c>
      <c r="B165" s="14" t="s">
        <v>597</v>
      </c>
      <c r="C165" s="9" t="s">
        <v>270</v>
      </c>
      <c r="D165" s="13" t="s">
        <v>574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110</v>
      </c>
      <c r="T165" s="12">
        <v>45952</v>
      </c>
      <c r="U165" s="11">
        <v>2500</v>
      </c>
      <c r="V165" s="10">
        <v>0</v>
      </c>
      <c r="W165" s="10">
        <v>2500</v>
      </c>
      <c r="X165" s="10">
        <v>0</v>
      </c>
      <c r="Y165" s="10">
        <v>2625</v>
      </c>
      <c r="Z165" s="9" t="s">
        <v>271</v>
      </c>
      <c r="AA165" s="8">
        <v>2828.9250000000002</v>
      </c>
      <c r="AB165" s="8">
        <v>0</v>
      </c>
      <c r="AC165" s="8">
        <v>2828.9250000000002</v>
      </c>
      <c r="AD165" s="8">
        <v>0</v>
      </c>
      <c r="AE165" s="8">
        <v>0</v>
      </c>
      <c r="AF165" s="8">
        <v>0</v>
      </c>
      <c r="AG165" s="1" t="s">
        <v>116</v>
      </c>
      <c r="AH165" s="1" t="s">
        <v>74</v>
      </c>
      <c r="AI165" s="1">
        <v>2</v>
      </c>
      <c r="AJ165" s="3">
        <v>45952</v>
      </c>
      <c r="AK165" s="3">
        <v>0</v>
      </c>
      <c r="AL165" s="3">
        <v>45943</v>
      </c>
      <c r="AM165" s="3">
        <v>45950</v>
      </c>
      <c r="AN165" s="3">
        <v>45951</v>
      </c>
      <c r="AO165" s="3">
        <v>45951</v>
      </c>
      <c r="AP165" s="3">
        <v>45947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272</v>
      </c>
      <c r="BD165" s="56">
        <v>222.85642500000006</v>
      </c>
    </row>
    <row r="166" spans="1:56" ht="27.75" customHeight="1" x14ac:dyDescent="0.45">
      <c r="A166" s="3">
        <v>45916</v>
      </c>
      <c r="B166" s="14" t="s">
        <v>597</v>
      </c>
      <c r="C166" s="9" t="s">
        <v>270</v>
      </c>
      <c r="D166" s="13" t="s">
        <v>584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110</v>
      </c>
      <c r="T166" s="12">
        <v>45952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271</v>
      </c>
      <c r="AA166" s="8">
        <v>2828.9250000000002</v>
      </c>
      <c r="AB166" s="8">
        <v>0</v>
      </c>
      <c r="AC166" s="8">
        <v>2828.9250000000002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74</v>
      </c>
      <c r="AI166" s="1">
        <v>2</v>
      </c>
      <c r="AJ166" s="3">
        <v>45952</v>
      </c>
      <c r="AK166" s="3">
        <v>0</v>
      </c>
      <c r="AL166" s="3">
        <v>45943</v>
      </c>
      <c r="AM166" s="3">
        <v>45950</v>
      </c>
      <c r="AN166" s="3">
        <v>45951</v>
      </c>
      <c r="AO166" s="3">
        <v>45951</v>
      </c>
      <c r="AP166" s="3">
        <v>45947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272</v>
      </c>
      <c r="BD166" s="56">
        <v>222.85642500000006</v>
      </c>
    </row>
    <row r="167" spans="1:56" ht="27.75" customHeight="1" x14ac:dyDescent="0.45">
      <c r="A167" s="3">
        <v>45916</v>
      </c>
      <c r="B167" s="14" t="s">
        <v>597</v>
      </c>
      <c r="C167" s="9" t="s">
        <v>270</v>
      </c>
      <c r="D167" s="13" t="s">
        <v>590</v>
      </c>
      <c r="E167" s="9">
        <v>20</v>
      </c>
      <c r="F167" s="9">
        <v>38</v>
      </c>
      <c r="G167" s="9" t="s">
        <v>60</v>
      </c>
      <c r="H167" s="9">
        <v>0</v>
      </c>
      <c r="I167" s="9">
        <v>82</v>
      </c>
      <c r="J167" s="9" t="s">
        <v>78</v>
      </c>
      <c r="K167" s="9">
        <v>0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110</v>
      </c>
      <c r="T167" s="12">
        <v>45954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271</v>
      </c>
      <c r="AA167" s="8">
        <v>5518.15</v>
      </c>
      <c r="AB167" s="8">
        <v>0</v>
      </c>
      <c r="AC167" s="8">
        <v>5518.15</v>
      </c>
      <c r="AD167" s="8">
        <v>0</v>
      </c>
      <c r="AE167" s="8">
        <v>0</v>
      </c>
      <c r="AF167" s="8">
        <v>0</v>
      </c>
      <c r="AG167" s="1" t="s">
        <v>116</v>
      </c>
      <c r="AH167" s="1" t="s">
        <v>74</v>
      </c>
      <c r="AI167" s="1">
        <v>2</v>
      </c>
      <c r="AJ167" s="3">
        <v>45954</v>
      </c>
      <c r="AK167" s="3">
        <v>0</v>
      </c>
      <c r="AL167" s="3">
        <v>45945</v>
      </c>
      <c r="AM167" s="3">
        <v>45952</v>
      </c>
      <c r="AN167" s="3">
        <v>45953</v>
      </c>
      <c r="AO167" s="3">
        <v>45953</v>
      </c>
      <c r="AP167" s="3">
        <v>45949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272</v>
      </c>
      <c r="BD167" s="56">
        <v>434.7075944444444</v>
      </c>
    </row>
    <row r="168" spans="1:56" ht="27.75" customHeight="1" x14ac:dyDescent="0.45">
      <c r="A168" s="3">
        <v>45916</v>
      </c>
      <c r="B168" s="14" t="s">
        <v>597</v>
      </c>
      <c r="C168" s="9" t="s">
        <v>270</v>
      </c>
      <c r="D168" s="13" t="s">
        <v>581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110</v>
      </c>
      <c r="T168" s="12">
        <v>45954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271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74</v>
      </c>
      <c r="AI168" s="1">
        <v>2</v>
      </c>
      <c r="AJ168" s="3">
        <v>45954</v>
      </c>
      <c r="AK168" s="3">
        <v>0</v>
      </c>
      <c r="AL168" s="3">
        <v>45945</v>
      </c>
      <c r="AM168" s="3">
        <v>45952</v>
      </c>
      <c r="AN168" s="3">
        <v>45953</v>
      </c>
      <c r="AO168" s="3">
        <v>45953</v>
      </c>
      <c r="AP168" s="3">
        <v>45949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272</v>
      </c>
      <c r="BD168" s="56">
        <v>445.71285000000012</v>
      </c>
    </row>
    <row r="169" spans="1:56" ht="27.75" customHeight="1" x14ac:dyDescent="0.45">
      <c r="A169" s="3">
        <v>45916</v>
      </c>
      <c r="B169" s="14" t="s">
        <v>597</v>
      </c>
      <c r="C169" s="9" t="s">
        <v>270</v>
      </c>
      <c r="D169" s="13" t="s">
        <v>582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110</v>
      </c>
      <c r="T169" s="12">
        <v>45954</v>
      </c>
      <c r="U169" s="11">
        <v>7500</v>
      </c>
      <c r="V169" s="10">
        <v>0</v>
      </c>
      <c r="W169" s="10">
        <v>7500</v>
      </c>
      <c r="X169" s="10">
        <v>0</v>
      </c>
      <c r="Y169" s="10">
        <v>7875</v>
      </c>
      <c r="Z169" s="9" t="s">
        <v>271</v>
      </c>
      <c r="AA169" s="8">
        <v>8486.7750000000015</v>
      </c>
      <c r="AB169" s="8">
        <v>0</v>
      </c>
      <c r="AC169" s="8">
        <v>8486.7750000000015</v>
      </c>
      <c r="AD169" s="8">
        <v>0</v>
      </c>
      <c r="AE169" s="8">
        <v>0</v>
      </c>
      <c r="AF169" s="8">
        <v>0</v>
      </c>
      <c r="AG169" s="1" t="s">
        <v>116</v>
      </c>
      <c r="AH169" s="1" t="s">
        <v>74</v>
      </c>
      <c r="AI169" s="1">
        <v>2</v>
      </c>
      <c r="AJ169" s="3">
        <v>45954</v>
      </c>
      <c r="AK169" s="3">
        <v>0</v>
      </c>
      <c r="AL169" s="3">
        <v>45945</v>
      </c>
      <c r="AM169" s="3">
        <v>45952</v>
      </c>
      <c r="AN169" s="3">
        <v>45953</v>
      </c>
      <c r="AO169" s="3">
        <v>45953</v>
      </c>
      <c r="AP169" s="3">
        <v>45949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272</v>
      </c>
      <c r="BD169" s="56">
        <v>668.56927500000018</v>
      </c>
    </row>
    <row r="170" spans="1:56" ht="27.75" customHeight="1" x14ac:dyDescent="0.45">
      <c r="A170" s="3">
        <v>45916</v>
      </c>
      <c r="B170" s="14" t="s">
        <v>597</v>
      </c>
      <c r="C170" s="9" t="s">
        <v>270</v>
      </c>
      <c r="D170" s="13" t="s">
        <v>591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110</v>
      </c>
      <c r="T170" s="12">
        <v>45954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271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116</v>
      </c>
      <c r="AH170" s="1" t="s">
        <v>74</v>
      </c>
      <c r="AI170" s="1">
        <v>2</v>
      </c>
      <c r="AJ170" s="3">
        <v>45954</v>
      </c>
      <c r="AK170" s="3">
        <v>0</v>
      </c>
      <c r="AL170" s="3">
        <v>45945</v>
      </c>
      <c r="AM170" s="3">
        <v>45952</v>
      </c>
      <c r="AN170" s="3">
        <v>45953</v>
      </c>
      <c r="AO170" s="3">
        <v>45953</v>
      </c>
      <c r="AP170" s="3">
        <v>45949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272</v>
      </c>
      <c r="BD170" s="56">
        <v>222.85642500000006</v>
      </c>
    </row>
    <row r="171" spans="1:56" ht="27.75" customHeight="1" x14ac:dyDescent="0.45">
      <c r="A171" s="3">
        <v>45916</v>
      </c>
      <c r="B171" s="14" t="s">
        <v>597</v>
      </c>
      <c r="C171" s="9" t="s">
        <v>270</v>
      </c>
      <c r="D171" s="13">
        <v>935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110</v>
      </c>
      <c r="T171" s="12">
        <v>45954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271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74</v>
      </c>
      <c r="AI171" s="1">
        <v>2</v>
      </c>
      <c r="AJ171" s="3">
        <v>45954</v>
      </c>
      <c r="AK171" s="3">
        <v>0</v>
      </c>
      <c r="AL171" s="3">
        <v>45945</v>
      </c>
      <c r="AM171" s="3">
        <v>45952</v>
      </c>
      <c r="AN171" s="3">
        <v>45953</v>
      </c>
      <c r="AO171" s="3">
        <v>45953</v>
      </c>
      <c r="AP171" s="3">
        <v>45949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272</v>
      </c>
      <c r="BD171" s="56">
        <v>423.7023388888889</v>
      </c>
    </row>
    <row r="172" spans="1:56" ht="27.75" customHeight="1" x14ac:dyDescent="0.45">
      <c r="A172" s="3">
        <v>45916</v>
      </c>
      <c r="B172" s="14" t="s">
        <v>597</v>
      </c>
      <c r="C172" s="9" t="s">
        <v>270</v>
      </c>
      <c r="D172" s="13" t="s">
        <v>585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110</v>
      </c>
      <c r="T172" s="12">
        <v>45954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271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116</v>
      </c>
      <c r="AH172" s="1" t="s">
        <v>74</v>
      </c>
      <c r="AI172" s="1">
        <v>2</v>
      </c>
      <c r="AJ172" s="3">
        <v>45954</v>
      </c>
      <c r="AK172" s="3">
        <v>0</v>
      </c>
      <c r="AL172" s="3">
        <v>45945</v>
      </c>
      <c r="AM172" s="3">
        <v>45952</v>
      </c>
      <c r="AN172" s="3">
        <v>45953</v>
      </c>
      <c r="AO172" s="3">
        <v>45953</v>
      </c>
      <c r="AP172" s="3">
        <v>45949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272</v>
      </c>
      <c r="BD172" s="56">
        <v>423.7023388888889</v>
      </c>
    </row>
    <row r="173" spans="1:56" ht="27.75" customHeight="1" x14ac:dyDescent="0.45">
      <c r="A173" s="3">
        <v>45916</v>
      </c>
      <c r="B173" s="14" t="s">
        <v>597</v>
      </c>
      <c r="C173" s="9" t="s">
        <v>270</v>
      </c>
      <c r="D173" s="13" t="s">
        <v>581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110</v>
      </c>
      <c r="T173" s="12">
        <v>45957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271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74</v>
      </c>
      <c r="AI173" s="1">
        <v>2</v>
      </c>
      <c r="AJ173" s="3">
        <v>45957</v>
      </c>
      <c r="AK173" s="3">
        <v>0</v>
      </c>
      <c r="AL173" s="3">
        <v>45948</v>
      </c>
      <c r="AM173" s="3">
        <v>45955</v>
      </c>
      <c r="AN173" s="3">
        <v>45956</v>
      </c>
      <c r="AO173" s="3">
        <v>45956</v>
      </c>
      <c r="AP173" s="3">
        <v>45952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272</v>
      </c>
      <c r="BD173" s="56">
        <v>445.71285000000012</v>
      </c>
    </row>
    <row r="174" spans="1:56" ht="27.75" customHeight="1" x14ac:dyDescent="0.45">
      <c r="A174" s="3">
        <v>45916</v>
      </c>
      <c r="B174" s="14" t="s">
        <v>597</v>
      </c>
      <c r="C174" s="9" t="s">
        <v>270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110</v>
      </c>
      <c r="T174" s="12">
        <v>45957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271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74</v>
      </c>
      <c r="AI174" s="1">
        <v>2</v>
      </c>
      <c r="AJ174" s="3">
        <v>45957</v>
      </c>
      <c r="AK174" s="3">
        <v>0</v>
      </c>
      <c r="AL174" s="3">
        <v>45948</v>
      </c>
      <c r="AM174" s="3">
        <v>45955</v>
      </c>
      <c r="AN174" s="3">
        <v>45956</v>
      </c>
      <c r="AO174" s="3">
        <v>45956</v>
      </c>
      <c r="AP174" s="3">
        <v>45952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272</v>
      </c>
      <c r="BD174" s="56">
        <v>423.7023388888889</v>
      </c>
    </row>
    <row r="175" spans="1:56" ht="27.75" customHeight="1" x14ac:dyDescent="0.45">
      <c r="A175" s="3">
        <v>45916</v>
      </c>
      <c r="B175" s="14" t="s">
        <v>597</v>
      </c>
      <c r="C175" s="9" t="s">
        <v>270</v>
      </c>
      <c r="D175" s="13" t="s">
        <v>587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110</v>
      </c>
      <c r="T175" s="12">
        <v>45957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271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116</v>
      </c>
      <c r="AH175" s="1" t="s">
        <v>74</v>
      </c>
      <c r="AI175" s="1">
        <v>2</v>
      </c>
      <c r="AJ175" s="3">
        <v>45957</v>
      </c>
      <c r="AK175" s="3">
        <v>0</v>
      </c>
      <c r="AL175" s="3">
        <v>45948</v>
      </c>
      <c r="AM175" s="3">
        <v>45955</v>
      </c>
      <c r="AN175" s="3">
        <v>45956</v>
      </c>
      <c r="AO175" s="3">
        <v>45956</v>
      </c>
      <c r="AP175" s="3">
        <v>45952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272</v>
      </c>
      <c r="BD175" s="56">
        <v>423.7023388888889</v>
      </c>
    </row>
    <row r="176" spans="1:56" ht="27.75" customHeight="1" x14ac:dyDescent="0.45">
      <c r="A176" s="3">
        <v>45916</v>
      </c>
      <c r="B176" s="14" t="s">
        <v>597</v>
      </c>
      <c r="C176" s="9" t="s">
        <v>270</v>
      </c>
      <c r="D176" s="13" t="s">
        <v>585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91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110</v>
      </c>
      <c r="T176" s="12">
        <v>45957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271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116</v>
      </c>
      <c r="AH176" s="1" t="s">
        <v>74</v>
      </c>
      <c r="AI176" s="1">
        <v>2</v>
      </c>
      <c r="AJ176" s="3">
        <v>45957</v>
      </c>
      <c r="AK176" s="3">
        <v>0</v>
      </c>
      <c r="AL176" s="3">
        <v>45948</v>
      </c>
      <c r="AM176" s="3">
        <v>45955</v>
      </c>
      <c r="AN176" s="3">
        <v>45956</v>
      </c>
      <c r="AO176" s="3">
        <v>45956</v>
      </c>
      <c r="AP176" s="3">
        <v>45952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272</v>
      </c>
      <c r="BD176" s="56">
        <v>423.7023388888889</v>
      </c>
    </row>
    <row r="177" spans="1:56" ht="27.75" customHeight="1" x14ac:dyDescent="0.45">
      <c r="A177" s="3">
        <v>45916</v>
      </c>
      <c r="B177" s="14" t="s">
        <v>597</v>
      </c>
      <c r="C177" s="9" t="s">
        <v>270</v>
      </c>
      <c r="D177" s="13" t="s">
        <v>573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110</v>
      </c>
      <c r="T177" s="12">
        <v>45958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271</v>
      </c>
      <c r="AA177" s="8">
        <v>2828.9250000000002</v>
      </c>
      <c r="AB177" s="8">
        <v>2828.9250000000002</v>
      </c>
      <c r="AC177" s="8">
        <v>0</v>
      </c>
      <c r="AD177" s="8">
        <v>0</v>
      </c>
      <c r="AE177" s="8">
        <v>0</v>
      </c>
      <c r="AF177" s="8">
        <v>0</v>
      </c>
      <c r="AG177" s="1" t="s">
        <v>116</v>
      </c>
      <c r="AH177" s="1" t="s">
        <v>74</v>
      </c>
      <c r="AI177" s="1">
        <v>2</v>
      </c>
      <c r="AJ177" s="3">
        <v>45958</v>
      </c>
      <c r="AK177" s="3">
        <v>0</v>
      </c>
      <c r="AL177" s="3">
        <v>45949</v>
      </c>
      <c r="AM177" s="3">
        <v>45956</v>
      </c>
      <c r="AN177" s="3">
        <v>45957</v>
      </c>
      <c r="AO177" s="3">
        <v>45957</v>
      </c>
      <c r="AP177" s="3">
        <v>45953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272</v>
      </c>
      <c r="BD177" s="56">
        <v>0</v>
      </c>
    </row>
    <row r="178" spans="1:56" ht="27.75" customHeight="1" x14ac:dyDescent="0.45">
      <c r="A178" s="3">
        <v>45916</v>
      </c>
      <c r="B178" s="14" t="s">
        <v>597</v>
      </c>
      <c r="C178" s="9" t="s">
        <v>270</v>
      </c>
      <c r="D178" s="13" t="s">
        <v>582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110</v>
      </c>
      <c r="T178" s="12">
        <v>45958</v>
      </c>
      <c r="U178" s="11">
        <v>7500</v>
      </c>
      <c r="V178" s="10">
        <v>0</v>
      </c>
      <c r="W178" s="10">
        <v>7500</v>
      </c>
      <c r="X178" s="10">
        <v>0</v>
      </c>
      <c r="Y178" s="10">
        <v>7875</v>
      </c>
      <c r="Z178" s="9" t="s">
        <v>271</v>
      </c>
      <c r="AA178" s="8">
        <v>8486.7750000000015</v>
      </c>
      <c r="AB178" s="8">
        <v>0</v>
      </c>
      <c r="AC178" s="8">
        <v>8486.7750000000015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74</v>
      </c>
      <c r="AI178" s="1">
        <v>2</v>
      </c>
      <c r="AJ178" s="3">
        <v>45958</v>
      </c>
      <c r="AK178" s="3">
        <v>0</v>
      </c>
      <c r="AL178" s="3">
        <v>45949</v>
      </c>
      <c r="AM178" s="3">
        <v>45956</v>
      </c>
      <c r="AN178" s="3">
        <v>45957</v>
      </c>
      <c r="AO178" s="3">
        <v>45957</v>
      </c>
      <c r="AP178" s="3">
        <v>45953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272</v>
      </c>
      <c r="BD178" s="56">
        <v>668.56927500000018</v>
      </c>
    </row>
    <row r="179" spans="1:56" ht="27.75" customHeight="1" x14ac:dyDescent="0.45">
      <c r="A179" s="3">
        <v>45916</v>
      </c>
      <c r="B179" s="14" t="s">
        <v>597</v>
      </c>
      <c r="C179" s="9" t="s">
        <v>270</v>
      </c>
      <c r="D179" s="13">
        <v>21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110</v>
      </c>
      <c r="T179" s="12">
        <v>45958</v>
      </c>
      <c r="U179" s="11">
        <v>2500</v>
      </c>
      <c r="V179" s="10">
        <v>0</v>
      </c>
      <c r="W179" s="10">
        <v>2500</v>
      </c>
      <c r="X179" s="10">
        <v>0</v>
      </c>
      <c r="Y179" s="10">
        <v>2625</v>
      </c>
      <c r="Z179" s="9" t="s">
        <v>271</v>
      </c>
      <c r="AA179" s="8">
        <v>2828.9250000000002</v>
      </c>
      <c r="AB179" s="8">
        <v>0</v>
      </c>
      <c r="AC179" s="8">
        <v>2828.9250000000002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74</v>
      </c>
      <c r="AI179" s="1">
        <v>2</v>
      </c>
      <c r="AJ179" s="3">
        <v>45958</v>
      </c>
      <c r="AK179" s="3">
        <v>0</v>
      </c>
      <c r="AL179" s="3">
        <v>45949</v>
      </c>
      <c r="AM179" s="3">
        <v>45956</v>
      </c>
      <c r="AN179" s="3">
        <v>45957</v>
      </c>
      <c r="AO179" s="3">
        <v>45957</v>
      </c>
      <c r="AP179" s="3">
        <v>45953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272</v>
      </c>
      <c r="BD179" s="56">
        <v>222.85642500000006</v>
      </c>
    </row>
    <row r="180" spans="1:56" ht="27.75" customHeight="1" x14ac:dyDescent="0.45">
      <c r="A180" s="3">
        <v>45916</v>
      </c>
      <c r="B180" s="14" t="s">
        <v>597</v>
      </c>
      <c r="C180" s="9" t="s">
        <v>270</v>
      </c>
      <c r="D180" s="13">
        <v>932</v>
      </c>
      <c r="E180" s="9">
        <v>20</v>
      </c>
      <c r="F180" s="9">
        <v>38</v>
      </c>
      <c r="G180" s="9" t="s">
        <v>60</v>
      </c>
      <c r="H180" s="9">
        <v>0</v>
      </c>
      <c r="I180" s="9">
        <v>82</v>
      </c>
      <c r="J180" s="9" t="s">
        <v>78</v>
      </c>
      <c r="K180" s="9">
        <v>0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110</v>
      </c>
      <c r="T180" s="12">
        <v>45958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271</v>
      </c>
      <c r="AA180" s="8">
        <v>5518.15</v>
      </c>
      <c r="AB180" s="8">
        <v>0</v>
      </c>
      <c r="AC180" s="8">
        <v>5518.15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74</v>
      </c>
      <c r="AI180" s="1">
        <v>2</v>
      </c>
      <c r="AJ180" s="3">
        <v>45958</v>
      </c>
      <c r="AK180" s="3">
        <v>0</v>
      </c>
      <c r="AL180" s="3">
        <v>45949</v>
      </c>
      <c r="AM180" s="3">
        <v>45956</v>
      </c>
      <c r="AN180" s="3">
        <v>45957</v>
      </c>
      <c r="AO180" s="3">
        <v>45957</v>
      </c>
      <c r="AP180" s="3">
        <v>45953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272</v>
      </c>
      <c r="BD180" s="56">
        <v>434.7075944444444</v>
      </c>
    </row>
    <row r="181" spans="1:56" ht="27.75" customHeight="1" x14ac:dyDescent="0.45">
      <c r="A181" s="3">
        <v>45916</v>
      </c>
      <c r="B181" s="14" t="s">
        <v>597</v>
      </c>
      <c r="C181" s="9" t="s">
        <v>270</v>
      </c>
      <c r="D181" s="13">
        <v>959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110</v>
      </c>
      <c r="T181" s="12">
        <v>45958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271</v>
      </c>
      <c r="AA181" s="8">
        <v>5518.15</v>
      </c>
      <c r="AB181" s="8">
        <v>0</v>
      </c>
      <c r="AC181" s="8">
        <v>5518.15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74</v>
      </c>
      <c r="AI181" s="1">
        <v>2</v>
      </c>
      <c r="AJ181" s="3">
        <v>45958</v>
      </c>
      <c r="AK181" s="3">
        <v>0</v>
      </c>
      <c r="AL181" s="3">
        <v>45949</v>
      </c>
      <c r="AM181" s="3">
        <v>45956</v>
      </c>
      <c r="AN181" s="3">
        <v>45957</v>
      </c>
      <c r="AO181" s="3">
        <v>45957</v>
      </c>
      <c r="AP181" s="3">
        <v>45953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272</v>
      </c>
      <c r="BD181" s="56">
        <v>434.7075944444444</v>
      </c>
    </row>
    <row r="182" spans="1:56" ht="27.75" customHeight="1" x14ac:dyDescent="0.45">
      <c r="A182" s="3">
        <v>45916</v>
      </c>
      <c r="B182" s="14" t="s">
        <v>597</v>
      </c>
      <c r="C182" s="9" t="s">
        <v>270</v>
      </c>
      <c r="D182" s="13" t="s">
        <v>592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110</v>
      </c>
      <c r="T182" s="12">
        <v>45959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271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116</v>
      </c>
      <c r="AH182" s="1" t="s">
        <v>74</v>
      </c>
      <c r="AI182" s="1">
        <v>2</v>
      </c>
      <c r="AJ182" s="3">
        <v>45959</v>
      </c>
      <c r="AK182" s="3">
        <v>0</v>
      </c>
      <c r="AL182" s="3">
        <v>45950</v>
      </c>
      <c r="AM182" s="3">
        <v>45957</v>
      </c>
      <c r="AN182" s="3">
        <v>45958</v>
      </c>
      <c r="AO182" s="3">
        <v>45958</v>
      </c>
      <c r="AP182" s="3">
        <v>45954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272</v>
      </c>
      <c r="BD182" s="56">
        <v>445.71285000000012</v>
      </c>
    </row>
    <row r="183" spans="1:56" ht="27.75" customHeight="1" x14ac:dyDescent="0.45">
      <c r="A183" s="3">
        <v>45916</v>
      </c>
      <c r="B183" s="14" t="s">
        <v>597</v>
      </c>
      <c r="C183" s="9" t="s">
        <v>270</v>
      </c>
      <c r="D183" s="13" t="s">
        <v>581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110</v>
      </c>
      <c r="T183" s="12">
        <v>45959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271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116</v>
      </c>
      <c r="AH183" s="1" t="s">
        <v>74</v>
      </c>
      <c r="AI183" s="1">
        <v>2</v>
      </c>
      <c r="AJ183" s="3">
        <v>45959</v>
      </c>
      <c r="AK183" s="3">
        <v>0</v>
      </c>
      <c r="AL183" s="3">
        <v>45950</v>
      </c>
      <c r="AM183" s="3">
        <v>45957</v>
      </c>
      <c r="AN183" s="3">
        <v>45958</v>
      </c>
      <c r="AO183" s="3">
        <v>45958</v>
      </c>
      <c r="AP183" s="3">
        <v>45954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272</v>
      </c>
      <c r="BD183" s="56">
        <v>445.71285000000012</v>
      </c>
    </row>
    <row r="184" spans="1:56" ht="27.75" customHeight="1" x14ac:dyDescent="0.45">
      <c r="A184" s="3">
        <v>45916</v>
      </c>
      <c r="B184" s="14" t="s">
        <v>597</v>
      </c>
      <c r="C184" s="9" t="s">
        <v>270</v>
      </c>
      <c r="D184" s="13">
        <v>931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110</v>
      </c>
      <c r="T184" s="12">
        <v>45959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271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116</v>
      </c>
      <c r="AH184" s="1" t="s">
        <v>74</v>
      </c>
      <c r="AI184" s="1">
        <v>2</v>
      </c>
      <c r="AJ184" s="3">
        <v>45959</v>
      </c>
      <c r="AK184" s="3">
        <v>0</v>
      </c>
      <c r="AL184" s="3">
        <v>45950</v>
      </c>
      <c r="AM184" s="3">
        <v>45957</v>
      </c>
      <c r="AN184" s="3">
        <v>45958</v>
      </c>
      <c r="AO184" s="3">
        <v>45958</v>
      </c>
      <c r="AP184" s="3">
        <v>45954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272</v>
      </c>
      <c r="BD184" s="56">
        <v>445.71285000000012</v>
      </c>
    </row>
    <row r="185" spans="1:56" ht="27.75" customHeight="1" x14ac:dyDescent="0.45">
      <c r="A185" s="3">
        <v>45916</v>
      </c>
      <c r="B185" s="14" t="s">
        <v>597</v>
      </c>
      <c r="C185" s="9" t="s">
        <v>270</v>
      </c>
      <c r="D185" s="13" t="s">
        <v>574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110</v>
      </c>
      <c r="T185" s="12">
        <v>45959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271</v>
      </c>
      <c r="AA185" s="8">
        <v>2828.9250000000002</v>
      </c>
      <c r="AB185" s="8">
        <v>0</v>
      </c>
      <c r="AC185" s="8">
        <v>2828.9250000000002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74</v>
      </c>
      <c r="AI185" s="1">
        <v>2</v>
      </c>
      <c r="AJ185" s="3">
        <v>45959</v>
      </c>
      <c r="AK185" s="3">
        <v>0</v>
      </c>
      <c r="AL185" s="3">
        <v>45950</v>
      </c>
      <c r="AM185" s="3">
        <v>45957</v>
      </c>
      <c r="AN185" s="3">
        <v>45958</v>
      </c>
      <c r="AO185" s="3">
        <v>45958</v>
      </c>
      <c r="AP185" s="3">
        <v>45954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272</v>
      </c>
      <c r="BD185" s="56">
        <v>222.85642500000006</v>
      </c>
    </row>
    <row r="186" spans="1:56" ht="27.75" customHeight="1" x14ac:dyDescent="0.45">
      <c r="A186" s="3">
        <v>45916</v>
      </c>
      <c r="B186" s="14" t="s">
        <v>597</v>
      </c>
      <c r="C186" s="9" t="s">
        <v>270</v>
      </c>
      <c r="D186" s="13" t="s">
        <v>591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110</v>
      </c>
      <c r="T186" s="12">
        <v>45959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271</v>
      </c>
      <c r="AA186" s="8">
        <v>2828.9250000000002</v>
      </c>
      <c r="AB186" s="8">
        <v>0</v>
      </c>
      <c r="AC186" s="8">
        <v>2828.9250000000002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74</v>
      </c>
      <c r="AI186" s="1">
        <v>2</v>
      </c>
      <c r="AJ186" s="3">
        <v>45959</v>
      </c>
      <c r="AK186" s="3">
        <v>0</v>
      </c>
      <c r="AL186" s="3">
        <v>45950</v>
      </c>
      <c r="AM186" s="3">
        <v>45957</v>
      </c>
      <c r="AN186" s="3">
        <v>45958</v>
      </c>
      <c r="AO186" s="3">
        <v>45958</v>
      </c>
      <c r="AP186" s="3">
        <v>45954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272</v>
      </c>
      <c r="BD186" s="56">
        <v>222.85642500000006</v>
      </c>
    </row>
    <row r="187" spans="1:56" ht="27.75" customHeight="1" x14ac:dyDescent="0.45">
      <c r="A187" s="3">
        <v>45916</v>
      </c>
      <c r="B187" s="14" t="s">
        <v>597</v>
      </c>
      <c r="C187" s="9" t="s">
        <v>270</v>
      </c>
      <c r="D187" s="13" t="s">
        <v>589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110</v>
      </c>
      <c r="T187" s="12">
        <v>45959</v>
      </c>
      <c r="U187" s="11">
        <v>2500</v>
      </c>
      <c r="V187" s="10">
        <v>0</v>
      </c>
      <c r="W187" s="10">
        <v>2500</v>
      </c>
      <c r="X187" s="10">
        <v>0</v>
      </c>
      <c r="Y187" s="10">
        <v>2625</v>
      </c>
      <c r="Z187" s="9" t="s">
        <v>271</v>
      </c>
      <c r="AA187" s="8">
        <v>2828.9250000000002</v>
      </c>
      <c r="AB187" s="8">
        <v>0</v>
      </c>
      <c r="AC187" s="8">
        <v>2828.9250000000002</v>
      </c>
      <c r="AD187" s="8">
        <v>0</v>
      </c>
      <c r="AE187" s="8">
        <v>0</v>
      </c>
      <c r="AF187" s="8">
        <v>0</v>
      </c>
      <c r="AG187" s="1" t="s">
        <v>116</v>
      </c>
      <c r="AH187" s="1" t="s">
        <v>74</v>
      </c>
      <c r="AI187" s="1">
        <v>2</v>
      </c>
      <c r="AJ187" s="3">
        <v>45959</v>
      </c>
      <c r="AK187" s="3">
        <v>0</v>
      </c>
      <c r="AL187" s="3">
        <v>45950</v>
      </c>
      <c r="AM187" s="3">
        <v>45957</v>
      </c>
      <c r="AN187" s="3">
        <v>45958</v>
      </c>
      <c r="AO187" s="3">
        <v>45958</v>
      </c>
      <c r="AP187" s="3">
        <v>45954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272</v>
      </c>
      <c r="BD187" s="56">
        <v>222.85642500000006</v>
      </c>
    </row>
    <row r="188" spans="1:56" ht="27.75" customHeight="1" x14ac:dyDescent="0.45">
      <c r="A188" s="3">
        <v>45916</v>
      </c>
      <c r="B188" s="14" t="s">
        <v>597</v>
      </c>
      <c r="C188" s="9" t="s">
        <v>270</v>
      </c>
      <c r="D188" s="13" t="s">
        <v>584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110</v>
      </c>
      <c r="T188" s="12">
        <v>45959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271</v>
      </c>
      <c r="AA188" s="8">
        <v>2828.9250000000002</v>
      </c>
      <c r="AB188" s="8">
        <v>0</v>
      </c>
      <c r="AC188" s="8">
        <v>2828.9250000000002</v>
      </c>
      <c r="AD188" s="8">
        <v>0</v>
      </c>
      <c r="AE188" s="8">
        <v>0</v>
      </c>
      <c r="AF188" s="8">
        <v>0</v>
      </c>
      <c r="AG188" s="1" t="s">
        <v>116</v>
      </c>
      <c r="AH188" s="1" t="s">
        <v>74</v>
      </c>
      <c r="AI188" s="1">
        <v>2</v>
      </c>
      <c r="AJ188" s="3">
        <v>45959</v>
      </c>
      <c r="AK188" s="3">
        <v>0</v>
      </c>
      <c r="AL188" s="3">
        <v>45950</v>
      </c>
      <c r="AM188" s="3">
        <v>45957</v>
      </c>
      <c r="AN188" s="3">
        <v>45958</v>
      </c>
      <c r="AO188" s="3">
        <v>45958</v>
      </c>
      <c r="AP188" s="3">
        <v>45954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272</v>
      </c>
      <c r="BD188" s="56">
        <v>222.85642500000006</v>
      </c>
    </row>
    <row r="189" spans="1:56" ht="27.75" customHeight="1" x14ac:dyDescent="0.45">
      <c r="A189" s="3">
        <v>45916</v>
      </c>
      <c r="B189" s="14" t="s">
        <v>597</v>
      </c>
      <c r="C189" s="9" t="s">
        <v>270</v>
      </c>
      <c r="D189" s="13" t="s">
        <v>585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110</v>
      </c>
      <c r="T189" s="12">
        <v>45959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271</v>
      </c>
      <c r="AA189" s="8">
        <v>10756.900000000001</v>
      </c>
      <c r="AB189" s="8">
        <v>0</v>
      </c>
      <c r="AC189" s="8">
        <v>10756.900000000001</v>
      </c>
      <c r="AD189" s="8">
        <v>0</v>
      </c>
      <c r="AE189" s="8">
        <v>0</v>
      </c>
      <c r="AF189" s="8">
        <v>0</v>
      </c>
      <c r="AG189" s="1" t="s">
        <v>116</v>
      </c>
      <c r="AH189" s="1" t="s">
        <v>74</v>
      </c>
      <c r="AI189" s="1">
        <v>2</v>
      </c>
      <c r="AJ189" s="3">
        <v>45959</v>
      </c>
      <c r="AK189" s="3">
        <v>0</v>
      </c>
      <c r="AL189" s="3">
        <v>45950</v>
      </c>
      <c r="AM189" s="3">
        <v>45957</v>
      </c>
      <c r="AN189" s="3">
        <v>45958</v>
      </c>
      <c r="AO189" s="3">
        <v>45958</v>
      </c>
      <c r="AP189" s="3">
        <v>45954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272</v>
      </c>
      <c r="BD189" s="56">
        <v>847.40467777777781</v>
      </c>
    </row>
    <row r="190" spans="1:56" ht="27.75" customHeight="1" x14ac:dyDescent="0.45">
      <c r="A190" s="3">
        <v>45916</v>
      </c>
      <c r="B190" s="14" t="s">
        <v>597</v>
      </c>
      <c r="C190" s="9" t="s">
        <v>270</v>
      </c>
      <c r="D190" s="13">
        <v>935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110</v>
      </c>
      <c r="T190" s="12">
        <v>45960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271</v>
      </c>
      <c r="AA190" s="8">
        <v>10756.900000000001</v>
      </c>
      <c r="AB190" s="8">
        <v>0</v>
      </c>
      <c r="AC190" s="8">
        <v>10756.900000000001</v>
      </c>
      <c r="AD190" s="8">
        <v>0</v>
      </c>
      <c r="AE190" s="8">
        <v>0</v>
      </c>
      <c r="AF190" s="8">
        <v>0</v>
      </c>
      <c r="AG190" s="1" t="s">
        <v>116</v>
      </c>
      <c r="AH190" s="1" t="s">
        <v>74</v>
      </c>
      <c r="AI190" s="1">
        <v>2</v>
      </c>
      <c r="AJ190" s="3">
        <v>45960</v>
      </c>
      <c r="AK190" s="3">
        <v>0</v>
      </c>
      <c r="AL190" s="3">
        <v>45951</v>
      </c>
      <c r="AM190" s="3">
        <v>45958</v>
      </c>
      <c r="AN190" s="3">
        <v>45959</v>
      </c>
      <c r="AO190" s="3">
        <v>45959</v>
      </c>
      <c r="AP190" s="3">
        <v>45955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272</v>
      </c>
      <c r="BD190" s="56">
        <v>847.40467777777781</v>
      </c>
    </row>
    <row r="191" spans="1:56" ht="27.75" customHeight="1" x14ac:dyDescent="0.45">
      <c r="A191" s="3">
        <v>45916</v>
      </c>
      <c r="B191" s="14" t="s">
        <v>597</v>
      </c>
      <c r="C191" s="9" t="s">
        <v>270</v>
      </c>
      <c r="D191" s="13" t="s">
        <v>587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110</v>
      </c>
      <c r="T191" s="12">
        <v>45960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271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116</v>
      </c>
      <c r="AH191" s="1" t="s">
        <v>74</v>
      </c>
      <c r="AI191" s="1">
        <v>2</v>
      </c>
      <c r="AJ191" s="3">
        <v>45960</v>
      </c>
      <c r="AK191" s="3">
        <v>0</v>
      </c>
      <c r="AL191" s="3">
        <v>45951</v>
      </c>
      <c r="AM191" s="3">
        <v>45958</v>
      </c>
      <c r="AN191" s="3">
        <v>45959</v>
      </c>
      <c r="AO191" s="3">
        <v>45959</v>
      </c>
      <c r="AP191" s="3">
        <v>45955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272</v>
      </c>
      <c r="BD191" s="56">
        <v>423.7023388888889</v>
      </c>
    </row>
    <row r="192" spans="1:56" ht="27.75" customHeight="1" x14ac:dyDescent="0.45">
      <c r="A192" s="3">
        <v>45916</v>
      </c>
      <c r="B192" s="14" t="s">
        <v>597</v>
      </c>
      <c r="C192" s="9" t="s">
        <v>270</v>
      </c>
      <c r="D192" s="13" t="s">
        <v>586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110</v>
      </c>
      <c r="T192" s="12">
        <v>45961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271</v>
      </c>
      <c r="AA192" s="8">
        <v>5518.15</v>
      </c>
      <c r="AB192" s="8">
        <v>0</v>
      </c>
      <c r="AC192" s="8">
        <v>5518.15</v>
      </c>
      <c r="AD192" s="8">
        <v>0</v>
      </c>
      <c r="AE192" s="8">
        <v>0</v>
      </c>
      <c r="AF192" s="8">
        <v>0</v>
      </c>
      <c r="AG192" s="1" t="s">
        <v>116</v>
      </c>
      <c r="AH192" s="1" t="s">
        <v>74</v>
      </c>
      <c r="AI192" s="1">
        <v>2</v>
      </c>
      <c r="AJ192" s="3">
        <v>45961</v>
      </c>
      <c r="AK192" s="3">
        <v>0</v>
      </c>
      <c r="AL192" s="3">
        <v>45952</v>
      </c>
      <c r="AM192" s="3">
        <v>45959</v>
      </c>
      <c r="AN192" s="3">
        <v>45960</v>
      </c>
      <c r="AO192" s="3">
        <v>45960</v>
      </c>
      <c r="AP192" s="3">
        <v>45956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272</v>
      </c>
      <c r="BD192" s="56">
        <v>434.7075944444444</v>
      </c>
    </row>
    <row r="193" spans="1:56" ht="27.75" customHeight="1" x14ac:dyDescent="0.45">
      <c r="A193" s="3">
        <v>45916</v>
      </c>
      <c r="B193" s="14" t="s">
        <v>597</v>
      </c>
      <c r="C193" s="9" t="s">
        <v>270</v>
      </c>
      <c r="D193" s="13" t="s">
        <v>581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110</v>
      </c>
      <c r="T193" s="12">
        <v>45961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271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116</v>
      </c>
      <c r="AH193" s="1" t="s">
        <v>74</v>
      </c>
      <c r="AI193" s="1">
        <v>2</v>
      </c>
      <c r="AJ193" s="3">
        <v>45961</v>
      </c>
      <c r="AK193" s="3">
        <v>0</v>
      </c>
      <c r="AL193" s="3">
        <v>45952</v>
      </c>
      <c r="AM193" s="3">
        <v>45959</v>
      </c>
      <c r="AN193" s="3">
        <v>45960</v>
      </c>
      <c r="AO193" s="3">
        <v>45960</v>
      </c>
      <c r="AP193" s="3">
        <v>45956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272</v>
      </c>
      <c r="BD193" s="56">
        <v>445.71285000000012</v>
      </c>
    </row>
    <row r="194" spans="1:56" ht="27.75" customHeight="1" x14ac:dyDescent="0.45">
      <c r="A194" s="3">
        <v>45916</v>
      </c>
      <c r="B194" s="14" t="s">
        <v>597</v>
      </c>
      <c r="C194" s="9" t="s">
        <v>270</v>
      </c>
      <c r="D194" s="13" t="s">
        <v>582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110</v>
      </c>
      <c r="T194" s="12">
        <v>45961</v>
      </c>
      <c r="U194" s="11">
        <v>7500</v>
      </c>
      <c r="V194" s="10">
        <v>0</v>
      </c>
      <c r="W194" s="10">
        <v>7500</v>
      </c>
      <c r="X194" s="10">
        <v>0</v>
      </c>
      <c r="Y194" s="10">
        <v>7875</v>
      </c>
      <c r="Z194" s="9" t="s">
        <v>271</v>
      </c>
      <c r="AA194" s="8">
        <v>8486.7750000000015</v>
      </c>
      <c r="AB194" s="8">
        <v>0</v>
      </c>
      <c r="AC194" s="8">
        <v>8486.7750000000015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45961</v>
      </c>
      <c r="AK194" s="3">
        <v>0</v>
      </c>
      <c r="AL194" s="3">
        <v>45952</v>
      </c>
      <c r="AM194" s="3">
        <v>45959</v>
      </c>
      <c r="AN194" s="3">
        <v>45960</v>
      </c>
      <c r="AO194" s="3">
        <v>45960</v>
      </c>
      <c r="AP194" s="3">
        <v>45956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272</v>
      </c>
      <c r="BD194" s="56">
        <v>668.56927500000018</v>
      </c>
    </row>
    <row r="195" spans="1:56" ht="27.75" customHeight="1" x14ac:dyDescent="0.45">
      <c r="A195" s="3">
        <v>45916</v>
      </c>
      <c r="B195" s="14" t="s">
        <v>597</v>
      </c>
      <c r="C195" s="9" t="s">
        <v>270</v>
      </c>
      <c r="D195" s="13" t="s">
        <v>588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110</v>
      </c>
      <c r="T195" s="12">
        <v>45961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271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61</v>
      </c>
      <c r="AH195" s="1" t="s">
        <v>74</v>
      </c>
      <c r="AI195" s="1">
        <v>2</v>
      </c>
      <c r="AJ195" s="3">
        <v>45961</v>
      </c>
      <c r="AK195" s="3">
        <v>0</v>
      </c>
      <c r="AL195" s="3">
        <v>45952</v>
      </c>
      <c r="AM195" s="3">
        <v>45959</v>
      </c>
      <c r="AN195" s="3">
        <v>45960</v>
      </c>
      <c r="AO195" s="3">
        <v>45960</v>
      </c>
      <c r="AP195" s="3">
        <v>45956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272</v>
      </c>
      <c r="BD195" s="56">
        <v>222.85642500000006</v>
      </c>
    </row>
    <row r="196" spans="1:56" ht="27.75" customHeight="1" x14ac:dyDescent="0.45">
      <c r="A196" s="3">
        <v>45916</v>
      </c>
      <c r="B196" s="14" t="s">
        <v>597</v>
      </c>
      <c r="C196" s="9" t="s">
        <v>270</v>
      </c>
      <c r="D196" s="13" t="s">
        <v>585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110</v>
      </c>
      <c r="T196" s="12">
        <v>45961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271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115</v>
      </c>
      <c r="AH196" s="1" t="s">
        <v>74</v>
      </c>
      <c r="AI196" s="1">
        <v>2</v>
      </c>
      <c r="AJ196" s="3">
        <v>45961</v>
      </c>
      <c r="AK196" s="3">
        <v>0</v>
      </c>
      <c r="AL196" s="3">
        <v>45952</v>
      </c>
      <c r="AM196" s="3">
        <v>45959</v>
      </c>
      <c r="AN196" s="3">
        <v>45960</v>
      </c>
      <c r="AO196" s="3">
        <v>45960</v>
      </c>
      <c r="AP196" s="3">
        <v>45956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272</v>
      </c>
      <c r="BD196" s="56">
        <v>423.7023388888889</v>
      </c>
    </row>
    <row r="197" spans="1:56" ht="27.75" customHeight="1" x14ac:dyDescent="0.45">
      <c r="A197" s="3">
        <v>45916</v>
      </c>
      <c r="B197" s="14" t="s">
        <v>597</v>
      </c>
      <c r="C197" s="9" t="s">
        <v>270</v>
      </c>
      <c r="D197" s="13" t="s">
        <v>583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78</v>
      </c>
      <c r="K197" s="9">
        <v>0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110</v>
      </c>
      <c r="T197" s="12">
        <v>45961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271</v>
      </c>
      <c r="AA197" s="8">
        <v>2689.2250000000004</v>
      </c>
      <c r="AB197" s="8">
        <v>0</v>
      </c>
      <c r="AC197" s="8">
        <v>2689.2250000000004</v>
      </c>
      <c r="AD197" s="8">
        <v>0</v>
      </c>
      <c r="AE197" s="8">
        <v>0</v>
      </c>
      <c r="AF197" s="8">
        <v>0</v>
      </c>
      <c r="AG197" s="1" t="s">
        <v>115</v>
      </c>
      <c r="AH197" s="1" t="s">
        <v>74</v>
      </c>
      <c r="AI197" s="1">
        <v>2</v>
      </c>
      <c r="AJ197" s="3">
        <v>45961</v>
      </c>
      <c r="AK197" s="3">
        <v>0</v>
      </c>
      <c r="AL197" s="3">
        <v>45952</v>
      </c>
      <c r="AM197" s="3">
        <v>45959</v>
      </c>
      <c r="AN197" s="3">
        <v>45960</v>
      </c>
      <c r="AO197" s="3">
        <v>45960</v>
      </c>
      <c r="AP197" s="3">
        <v>45956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272</v>
      </c>
      <c r="BD197" s="56">
        <v>211.85116944444445</v>
      </c>
    </row>
    <row r="198" spans="1:56" ht="27.75" customHeight="1" x14ac:dyDescent="0.45">
      <c r="A198" s="3" t="s">
        <v>135</v>
      </c>
      <c r="B198" s="14" t="s">
        <v>135</v>
      </c>
      <c r="C198" s="9" t="s">
        <v>270</v>
      </c>
      <c r="D198" s="13" t="s">
        <v>61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110</v>
      </c>
      <c r="T198" s="12" t="s">
        <v>63</v>
      </c>
      <c r="U198" s="11">
        <v>1267500</v>
      </c>
      <c r="V198" s="10">
        <v>0</v>
      </c>
      <c r="W198" s="10">
        <v>1267500</v>
      </c>
      <c r="X198" s="10">
        <v>0</v>
      </c>
      <c r="Y198" s="10">
        <v>1330875</v>
      </c>
      <c r="Z198" s="9" t="s">
        <v>271</v>
      </c>
      <c r="AA198" s="8">
        <v>1434264.9750000001</v>
      </c>
      <c r="AB198" s="8">
        <v>0</v>
      </c>
      <c r="AC198" s="8">
        <v>1434264.9750000001</v>
      </c>
      <c r="AD198" s="8">
        <v>0</v>
      </c>
      <c r="AE198" s="8">
        <v>0</v>
      </c>
      <c r="AF198" s="8">
        <v>0</v>
      </c>
      <c r="AG198" s="1" t="s">
        <v>117</v>
      </c>
      <c r="AH198" s="1" t="s">
        <v>74</v>
      </c>
      <c r="AI198" s="1">
        <v>2</v>
      </c>
      <c r="AJ198" s="3" t="s">
        <v>63</v>
      </c>
      <c r="AK198" s="3">
        <v>0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272</v>
      </c>
      <c r="BD198" s="56">
        <v>112988.20747500002</v>
      </c>
    </row>
    <row r="199" spans="1:56" ht="27.7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20</v>
      </c>
      <c r="F199" s="9">
        <v>38</v>
      </c>
      <c r="G199" s="9">
        <v>0</v>
      </c>
      <c r="H199" s="9">
        <v>0</v>
      </c>
      <c r="I199" s="9">
        <v>82</v>
      </c>
      <c r="J199" s="9" t="s">
        <v>78</v>
      </c>
      <c r="K199" s="9">
        <v>2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271</v>
      </c>
      <c r="AA199" s="8">
        <v>1803806.4000000001</v>
      </c>
      <c r="AB199" s="8">
        <v>118186.20000000003</v>
      </c>
      <c r="AC199" s="8">
        <v>1685620.2000000002</v>
      </c>
      <c r="AD199" s="8">
        <v>0</v>
      </c>
      <c r="AE199" s="8">
        <v>0</v>
      </c>
      <c r="AF199" s="8" t="s">
        <v>58</v>
      </c>
      <c r="AG199" s="1" t="s">
        <v>116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273</v>
      </c>
      <c r="BD199" s="56">
        <v>0</v>
      </c>
    </row>
    <row r="200" spans="1:56" ht="27.75" customHeight="1" x14ac:dyDescent="0.45">
      <c r="A200" s="3">
        <v>45887</v>
      </c>
      <c r="B200" s="14" t="s">
        <v>348</v>
      </c>
      <c r="C200" s="9" t="s">
        <v>139</v>
      </c>
      <c r="D200" s="13" t="s">
        <v>268</v>
      </c>
      <c r="E200" s="9">
        <v>20</v>
      </c>
      <c r="F200" s="9">
        <v>36</v>
      </c>
      <c r="G200" s="9" t="s">
        <v>60</v>
      </c>
      <c r="H200" s="9">
        <v>0</v>
      </c>
      <c r="I200" s="9">
        <v>78</v>
      </c>
      <c r="J200" s="9" t="s">
        <v>57</v>
      </c>
      <c r="K200" s="9">
        <v>5</v>
      </c>
      <c r="L200" s="9" t="s">
        <v>196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45926</v>
      </c>
      <c r="U200" s="11">
        <v>1360</v>
      </c>
      <c r="V200" s="10">
        <v>0</v>
      </c>
      <c r="W200" s="10">
        <v>1360</v>
      </c>
      <c r="X200" s="10">
        <v>20056</v>
      </c>
      <c r="Y200" s="10">
        <v>0</v>
      </c>
      <c r="Z200" s="9" t="s">
        <v>81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 t="s">
        <v>210</v>
      </c>
      <c r="AG200" s="1" t="s">
        <v>61</v>
      </c>
      <c r="AH200" s="1" t="s">
        <v>74</v>
      </c>
      <c r="AI200" s="1">
        <v>2</v>
      </c>
      <c r="AJ200" s="3">
        <v>45926</v>
      </c>
      <c r="AK200" s="3">
        <v>0</v>
      </c>
      <c r="AL200" s="3">
        <v>45917</v>
      </c>
      <c r="AM200" s="3">
        <v>45924</v>
      </c>
      <c r="AN200" s="3">
        <v>45925</v>
      </c>
      <c r="AO200" s="3">
        <v>45925</v>
      </c>
      <c r="AP200" s="3">
        <v>45921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 t="s">
        <v>334</v>
      </c>
      <c r="AZ200" s="2">
        <v>0</v>
      </c>
      <c r="BA200" s="2">
        <v>0</v>
      </c>
      <c r="BB200" s="2">
        <v>0</v>
      </c>
      <c r="BC200" s="1" t="s">
        <v>102</v>
      </c>
      <c r="BD200" s="56">
        <v>0</v>
      </c>
    </row>
    <row r="201" spans="1:56" ht="27.75" customHeight="1" x14ac:dyDescent="0.45">
      <c r="A201" s="3">
        <v>45912</v>
      </c>
      <c r="B201" s="14" t="s">
        <v>547</v>
      </c>
      <c r="C201" s="9" t="s">
        <v>73</v>
      </c>
      <c r="D201" s="13" t="s">
        <v>548</v>
      </c>
      <c r="E201" s="9">
        <v>20</v>
      </c>
      <c r="F201" s="9">
        <v>32</v>
      </c>
      <c r="G201" s="9" t="s">
        <v>60</v>
      </c>
      <c r="H201" s="9">
        <v>0</v>
      </c>
      <c r="I201" s="9">
        <v>72</v>
      </c>
      <c r="J201" s="9" t="s">
        <v>78</v>
      </c>
      <c r="K201" s="9">
        <v>5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141</v>
      </c>
      <c r="T201" s="12">
        <v>45927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81</v>
      </c>
      <c r="AA201" s="8">
        <v>4679.9500000000007</v>
      </c>
      <c r="AB201" s="8">
        <v>4679.9500000000007</v>
      </c>
      <c r="AC201" s="8">
        <v>0</v>
      </c>
      <c r="AD201" s="8">
        <v>0</v>
      </c>
      <c r="AE201" s="8">
        <v>0</v>
      </c>
      <c r="AF201" s="8">
        <v>0</v>
      </c>
      <c r="AG201" s="1" t="s">
        <v>115</v>
      </c>
      <c r="AH201" s="1" t="s">
        <v>74</v>
      </c>
      <c r="AI201" s="1">
        <v>2</v>
      </c>
      <c r="AJ201" s="3">
        <v>45927</v>
      </c>
      <c r="AK201" s="3">
        <v>0</v>
      </c>
      <c r="AL201" s="3">
        <v>45918</v>
      </c>
      <c r="AM201" s="3">
        <v>45925</v>
      </c>
      <c r="AN201" s="3">
        <v>45926</v>
      </c>
      <c r="AO201" s="3">
        <v>45926</v>
      </c>
      <c r="AP201" s="3">
        <v>45922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102</v>
      </c>
      <c r="BD201" s="56">
        <v>0</v>
      </c>
    </row>
    <row r="202" spans="1:56" ht="27.75" customHeight="1" x14ac:dyDescent="0.45">
      <c r="A202" s="3">
        <v>45915</v>
      </c>
      <c r="B202" s="14" t="s">
        <v>557</v>
      </c>
      <c r="C202" s="9" t="s">
        <v>558</v>
      </c>
      <c r="D202" s="13" t="s">
        <v>575</v>
      </c>
      <c r="E202" s="9">
        <v>20</v>
      </c>
      <c r="F202" s="9">
        <v>32</v>
      </c>
      <c r="G202" s="9" t="s">
        <v>60</v>
      </c>
      <c r="H202" s="9">
        <v>0</v>
      </c>
      <c r="I202" s="9">
        <v>70</v>
      </c>
      <c r="J202" s="9" t="s">
        <v>57</v>
      </c>
      <c r="K202" s="9">
        <v>5</v>
      </c>
      <c r="L202" s="9" t="s">
        <v>91</v>
      </c>
      <c r="M202" s="10">
        <v>21</v>
      </c>
      <c r="N202" s="9">
        <v>35</v>
      </c>
      <c r="O202" s="9">
        <v>40</v>
      </c>
      <c r="P202" s="10">
        <v>54.399375071999998</v>
      </c>
      <c r="Q202" s="10">
        <v>0</v>
      </c>
      <c r="R202" s="10">
        <v>54.399375071999998</v>
      </c>
      <c r="S202" s="9" t="s">
        <v>67</v>
      </c>
      <c r="T202" s="12">
        <v>45922</v>
      </c>
      <c r="U202" s="11">
        <v>3000</v>
      </c>
      <c r="V202" s="10">
        <v>0</v>
      </c>
      <c r="W202" s="10">
        <v>3000</v>
      </c>
      <c r="X202" s="10">
        <v>0</v>
      </c>
      <c r="Y202" s="10">
        <v>3150</v>
      </c>
      <c r="Z202" s="9" t="s">
        <v>81</v>
      </c>
      <c r="AA202" s="8">
        <v>2807.97</v>
      </c>
      <c r="AB202" s="8">
        <v>2807.97</v>
      </c>
      <c r="AC202" s="8">
        <v>0</v>
      </c>
      <c r="AD202" s="8">
        <v>0</v>
      </c>
      <c r="AE202" s="8">
        <v>0</v>
      </c>
      <c r="AF202" s="8">
        <v>0</v>
      </c>
      <c r="AG202" s="1" t="s">
        <v>115</v>
      </c>
      <c r="AH202" s="1" t="s">
        <v>72</v>
      </c>
      <c r="AI202" s="1">
        <v>3</v>
      </c>
      <c r="AJ202" s="3">
        <v>45922</v>
      </c>
      <c r="AK202" s="3">
        <v>0</v>
      </c>
      <c r="AL202" s="3">
        <v>45912</v>
      </c>
      <c r="AM202" s="3">
        <v>45919</v>
      </c>
      <c r="AN202" s="3">
        <v>45920</v>
      </c>
      <c r="AO202" s="3">
        <v>45920</v>
      </c>
      <c r="AP202" s="3">
        <v>45917</v>
      </c>
      <c r="AQ202" s="3">
        <v>45921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 t="s">
        <v>561</v>
      </c>
      <c r="AZ202" s="2">
        <v>0</v>
      </c>
      <c r="BA202" s="2">
        <v>0</v>
      </c>
      <c r="BB202" s="2">
        <v>0</v>
      </c>
      <c r="BC202" s="1" t="s">
        <v>102</v>
      </c>
      <c r="BD202" s="56">
        <v>0</v>
      </c>
    </row>
    <row r="203" spans="1:56" ht="27.75" customHeight="1" x14ac:dyDescent="0.45">
      <c r="A203" s="3" t="s">
        <v>135</v>
      </c>
      <c r="B203" s="14" t="s">
        <v>135</v>
      </c>
      <c r="C203" s="9" t="s">
        <v>139</v>
      </c>
      <c r="D203" s="13" t="s">
        <v>61</v>
      </c>
      <c r="E203" s="9">
        <v>20</v>
      </c>
      <c r="F203" s="9">
        <v>36</v>
      </c>
      <c r="G203" s="9" t="s">
        <v>60</v>
      </c>
      <c r="H203" s="9">
        <v>0</v>
      </c>
      <c r="I203" s="9">
        <v>78</v>
      </c>
      <c r="J203" s="9" t="s">
        <v>57</v>
      </c>
      <c r="K203" s="9">
        <v>5</v>
      </c>
      <c r="L203" s="9" t="s">
        <v>196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 t="s">
        <v>63</v>
      </c>
      <c r="U203" s="11">
        <v>290000</v>
      </c>
      <c r="V203" s="10">
        <v>0</v>
      </c>
      <c r="W203" s="10">
        <v>290000</v>
      </c>
      <c r="X203" s="10">
        <v>0</v>
      </c>
      <c r="Y203" s="10">
        <v>304500</v>
      </c>
      <c r="Z203" s="9" t="s">
        <v>81</v>
      </c>
      <c r="AA203" s="8">
        <v>303847.5</v>
      </c>
      <c r="AB203" s="8">
        <v>94149</v>
      </c>
      <c r="AC203" s="8">
        <v>209698.5</v>
      </c>
      <c r="AD203" s="8">
        <v>0</v>
      </c>
      <c r="AE203" s="8">
        <v>0</v>
      </c>
      <c r="AF203" s="8" t="s">
        <v>210</v>
      </c>
      <c r="AG203" s="1" t="s">
        <v>115</v>
      </c>
      <c r="AH203" s="1" t="s">
        <v>74</v>
      </c>
      <c r="AI203" s="1">
        <v>2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102</v>
      </c>
      <c r="BD203" s="56">
        <v>16030.285333333333</v>
      </c>
    </row>
    <row r="204" spans="1:56" ht="27.7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20</v>
      </c>
      <c r="F204" s="9">
        <v>37</v>
      </c>
      <c r="G204" s="9">
        <v>0</v>
      </c>
      <c r="H204" s="9">
        <v>0</v>
      </c>
      <c r="I204" s="9">
        <v>80</v>
      </c>
      <c r="J204" s="9" t="s">
        <v>57</v>
      </c>
      <c r="K204" s="9">
        <v>3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81</v>
      </c>
      <c r="AA204" s="8">
        <v>311335.42</v>
      </c>
      <c r="AB204" s="8">
        <v>101636.92</v>
      </c>
      <c r="AC204" s="8">
        <v>209698.5</v>
      </c>
      <c r="AD204" s="8">
        <v>0</v>
      </c>
      <c r="AE204" s="8">
        <v>0</v>
      </c>
      <c r="AF204" s="8" t="s">
        <v>58</v>
      </c>
      <c r="AG204" s="1" t="s">
        <v>115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102</v>
      </c>
      <c r="BD204" s="56">
        <v>0</v>
      </c>
    </row>
    <row r="205" spans="1:56" ht="27.75" customHeight="1" x14ac:dyDescent="0.45">
      <c r="A205" s="3">
        <v>0</v>
      </c>
      <c r="B205" s="14" t="s">
        <v>128</v>
      </c>
      <c r="C205" s="9" t="s">
        <v>495</v>
      </c>
      <c r="D205" s="13" t="s">
        <v>59</v>
      </c>
      <c r="E205" s="9">
        <v>21</v>
      </c>
      <c r="F205" s="9">
        <v>38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 t="s">
        <v>92</v>
      </c>
      <c r="M205" s="10">
        <v>22</v>
      </c>
      <c r="N205" s="9">
        <v>41</v>
      </c>
      <c r="O205" s="9">
        <v>40</v>
      </c>
      <c r="P205" s="10">
        <v>333.79752595199994</v>
      </c>
      <c r="Q205" s="10">
        <v>0</v>
      </c>
      <c r="R205" s="10">
        <v>333.79752595199994</v>
      </c>
      <c r="S205" s="9" t="s">
        <v>71</v>
      </c>
      <c r="T205" s="12">
        <v>45924</v>
      </c>
      <c r="U205" s="11">
        <v>15000</v>
      </c>
      <c r="V205" s="10">
        <v>0</v>
      </c>
      <c r="W205" s="10">
        <v>15000</v>
      </c>
      <c r="X205" s="10">
        <v>0</v>
      </c>
      <c r="Y205" s="10">
        <v>0</v>
      </c>
      <c r="Z205" s="9" t="s">
        <v>130</v>
      </c>
      <c r="AA205" s="8">
        <v>16554.45</v>
      </c>
      <c r="AB205" s="8">
        <v>5067</v>
      </c>
      <c r="AC205" s="8">
        <v>11487.45</v>
      </c>
      <c r="AD205" s="8">
        <v>0</v>
      </c>
      <c r="AE205" s="8">
        <v>0</v>
      </c>
      <c r="AF205" s="8">
        <v>0</v>
      </c>
      <c r="AG205" s="1" t="s">
        <v>116</v>
      </c>
      <c r="AH205" s="1" t="s">
        <v>312</v>
      </c>
      <c r="AI205" s="1">
        <v>2</v>
      </c>
      <c r="AJ205" s="3">
        <v>45924</v>
      </c>
      <c r="AK205" s="3">
        <v>0</v>
      </c>
      <c r="AL205" s="3">
        <v>0</v>
      </c>
      <c r="AM205" s="3">
        <v>0</v>
      </c>
      <c r="AN205" s="3">
        <v>0</v>
      </c>
      <c r="AO205" s="3">
        <v>45922</v>
      </c>
      <c r="AP205" s="3">
        <v>45919</v>
      </c>
      <c r="AQ205" s="3">
        <v>45923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103</v>
      </c>
      <c r="BD205" s="56">
        <v>784.01846249999994</v>
      </c>
    </row>
    <row r="206" spans="1:56" ht="27.75" customHeight="1" x14ac:dyDescent="0.45">
      <c r="A206" s="3">
        <v>0</v>
      </c>
      <c r="B206" s="14">
        <v>0</v>
      </c>
      <c r="C206" s="9">
        <v>0</v>
      </c>
      <c r="D206" s="13">
        <v>0</v>
      </c>
      <c r="E206" s="9">
        <v>21</v>
      </c>
      <c r="F206" s="9">
        <v>37</v>
      </c>
      <c r="G206" s="9" t="s">
        <v>60</v>
      </c>
      <c r="H206" s="9">
        <v>0</v>
      </c>
      <c r="I206" s="9">
        <v>67</v>
      </c>
      <c r="J206" s="9" t="s">
        <v>57</v>
      </c>
      <c r="K206" s="9">
        <v>5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130</v>
      </c>
      <c r="AA206" s="8">
        <v>16554.45</v>
      </c>
      <c r="AB206" s="8">
        <v>5067</v>
      </c>
      <c r="AC206" s="8">
        <v>11487.45</v>
      </c>
      <c r="AD206" s="8">
        <v>0</v>
      </c>
      <c r="AE206" s="8">
        <v>0</v>
      </c>
      <c r="AF206" s="8" t="s">
        <v>58</v>
      </c>
      <c r="AG206" s="1" t="s">
        <v>115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103</v>
      </c>
      <c r="BD206" s="56">
        <v>0</v>
      </c>
    </row>
    <row r="207" spans="1:56" ht="27.75" customHeight="1" x14ac:dyDescent="0.45">
      <c r="A207" s="3">
        <v>45915</v>
      </c>
      <c r="B207" s="14" t="s">
        <v>557</v>
      </c>
      <c r="C207" s="9" t="s">
        <v>558</v>
      </c>
      <c r="D207" s="13" t="s">
        <v>576</v>
      </c>
      <c r="E207" s="9">
        <v>21</v>
      </c>
      <c r="F207" s="9">
        <v>32</v>
      </c>
      <c r="G207" s="9" t="s">
        <v>60</v>
      </c>
      <c r="H207" s="9">
        <v>0</v>
      </c>
      <c r="I207" s="9">
        <v>70</v>
      </c>
      <c r="J207" s="9" t="s">
        <v>57</v>
      </c>
      <c r="K207" s="9">
        <v>5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71</v>
      </c>
      <c r="T207" s="12">
        <v>45922</v>
      </c>
      <c r="U207" s="11">
        <v>2500</v>
      </c>
      <c r="V207" s="10">
        <v>0</v>
      </c>
      <c r="W207" s="10">
        <v>2500</v>
      </c>
      <c r="X207" s="10">
        <v>0</v>
      </c>
      <c r="Y207" s="10">
        <v>2625</v>
      </c>
      <c r="Z207" s="9" t="s">
        <v>577</v>
      </c>
      <c r="AA207" s="8">
        <v>2339.9750000000004</v>
      </c>
      <c r="AB207" s="8">
        <v>2339.9750000000004</v>
      </c>
      <c r="AC207" s="8">
        <v>0</v>
      </c>
      <c r="AD207" s="8">
        <v>0</v>
      </c>
      <c r="AE207" s="8">
        <v>0</v>
      </c>
      <c r="AF207" s="8">
        <v>0</v>
      </c>
      <c r="AG207" s="1" t="s">
        <v>116</v>
      </c>
      <c r="AH207" s="1" t="s">
        <v>74</v>
      </c>
      <c r="AI207" s="1">
        <v>2</v>
      </c>
      <c r="AJ207" s="3">
        <v>45922</v>
      </c>
      <c r="AK207" s="3">
        <v>0</v>
      </c>
      <c r="AL207" s="3">
        <v>45913</v>
      </c>
      <c r="AM207" s="3">
        <v>45920</v>
      </c>
      <c r="AN207" s="3">
        <v>45921</v>
      </c>
      <c r="AO207" s="3">
        <v>45921</v>
      </c>
      <c r="AP207" s="3">
        <v>45917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 t="s">
        <v>561</v>
      </c>
      <c r="AZ207" s="2">
        <v>0</v>
      </c>
      <c r="BA207" s="2">
        <v>0</v>
      </c>
      <c r="BB207" s="2">
        <v>0</v>
      </c>
      <c r="BC207" s="1" t="s">
        <v>102</v>
      </c>
      <c r="BD207" s="56">
        <v>0</v>
      </c>
    </row>
    <row r="208" spans="1:56" ht="27.7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21</v>
      </c>
      <c r="F208" s="9">
        <v>37</v>
      </c>
      <c r="G208" s="9" t="s">
        <v>60</v>
      </c>
      <c r="H208" s="9">
        <v>0</v>
      </c>
      <c r="I208" s="9">
        <v>83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577</v>
      </c>
      <c r="AA208" s="8">
        <v>2339.9750000000004</v>
      </c>
      <c r="AB208" s="8">
        <v>2339.9750000000004</v>
      </c>
      <c r="AC208" s="8">
        <v>0</v>
      </c>
      <c r="AD208" s="8">
        <v>0</v>
      </c>
      <c r="AE208" s="8">
        <v>0</v>
      </c>
      <c r="AF208" s="8" t="s">
        <v>58</v>
      </c>
      <c r="AG208" s="1" t="s">
        <v>115</v>
      </c>
      <c r="AH208" s="1">
        <v>0</v>
      </c>
      <c r="AI208" s="1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578</v>
      </c>
      <c r="BD208" s="56">
        <v>0</v>
      </c>
    </row>
    <row r="209" spans="1:56" ht="27.75" customHeight="1" x14ac:dyDescent="0.45">
      <c r="A209" s="3">
        <v>45913</v>
      </c>
      <c r="B209" s="14" t="s">
        <v>549</v>
      </c>
      <c r="C209" s="9" t="s">
        <v>111</v>
      </c>
      <c r="D209" s="13" t="s">
        <v>550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45919</v>
      </c>
      <c r="U209" s="11">
        <v>10000</v>
      </c>
      <c r="V209" s="10">
        <v>10120</v>
      </c>
      <c r="W209" s="10">
        <v>0</v>
      </c>
      <c r="X209" s="10">
        <v>10600</v>
      </c>
      <c r="Y209" s="10">
        <v>0</v>
      </c>
      <c r="Z209" s="9" t="s">
        <v>120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119</v>
      </c>
      <c r="AH209" s="1" t="s">
        <v>68</v>
      </c>
      <c r="AI209" s="1">
        <v>4</v>
      </c>
      <c r="AJ209" s="3">
        <v>45919</v>
      </c>
      <c r="AK209" s="3">
        <v>45915</v>
      </c>
      <c r="AL209" s="3">
        <v>45909</v>
      </c>
      <c r="AM209" s="3">
        <v>45916</v>
      </c>
      <c r="AN209" s="3">
        <v>45917</v>
      </c>
      <c r="AO209" s="3">
        <v>45917</v>
      </c>
      <c r="AP209" s="3">
        <v>45914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 t="s">
        <v>551</v>
      </c>
      <c r="AZ209" s="2">
        <v>0</v>
      </c>
      <c r="BA209" s="2">
        <v>0</v>
      </c>
      <c r="BB209" s="2">
        <v>0</v>
      </c>
      <c r="BC209" s="1" t="s">
        <v>121</v>
      </c>
      <c r="BD209" s="56">
        <v>0</v>
      </c>
    </row>
    <row r="210" spans="1:56" ht="27.75" customHeight="1" x14ac:dyDescent="0.45">
      <c r="A210" s="3">
        <v>45909</v>
      </c>
      <c r="B210" s="14" t="s">
        <v>514</v>
      </c>
      <c r="C210" s="9" t="s">
        <v>495</v>
      </c>
      <c r="D210" s="13" t="s">
        <v>500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91</v>
      </c>
      <c r="M210" s="10">
        <v>22</v>
      </c>
      <c r="N210" s="9">
        <v>40</v>
      </c>
      <c r="O210" s="9">
        <v>40</v>
      </c>
      <c r="P210" s="10">
        <v>108.55204095999999</v>
      </c>
      <c r="Q210" s="10">
        <v>0</v>
      </c>
      <c r="R210" s="10">
        <v>108.55204095999999</v>
      </c>
      <c r="S210" s="9" t="s">
        <v>71</v>
      </c>
      <c r="T210" s="12">
        <v>45922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120</v>
      </c>
      <c r="AA210" s="8">
        <v>5378.4500000000007</v>
      </c>
      <c r="AB210" s="8">
        <v>5378.4500000000007</v>
      </c>
      <c r="AC210" s="8">
        <v>0</v>
      </c>
      <c r="AD210" s="8">
        <v>5378.4500000000007</v>
      </c>
      <c r="AE210" s="8">
        <v>0</v>
      </c>
      <c r="AF210" s="8">
        <v>0</v>
      </c>
      <c r="AG210" s="1" t="s">
        <v>116</v>
      </c>
      <c r="AH210" s="1" t="s">
        <v>68</v>
      </c>
      <c r="AI210" s="1">
        <v>4</v>
      </c>
      <c r="AJ210" s="3">
        <v>45922</v>
      </c>
      <c r="AK210" s="3">
        <v>45918</v>
      </c>
      <c r="AL210" s="3">
        <v>45912</v>
      </c>
      <c r="AM210" s="3">
        <v>45919</v>
      </c>
      <c r="AN210" s="3">
        <v>45920</v>
      </c>
      <c r="AO210" s="3">
        <v>45920</v>
      </c>
      <c r="AP210" s="3">
        <v>45917</v>
      </c>
      <c r="AQ210" s="3">
        <v>45921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121</v>
      </c>
      <c r="BD210" s="56">
        <v>0</v>
      </c>
    </row>
    <row r="211" spans="1:56" ht="27.75" customHeight="1" x14ac:dyDescent="0.45">
      <c r="A211" s="3">
        <v>45909</v>
      </c>
      <c r="B211" s="14" t="s">
        <v>515</v>
      </c>
      <c r="C211" s="9" t="s">
        <v>495</v>
      </c>
      <c r="D211" s="13" t="s">
        <v>501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91</v>
      </c>
      <c r="M211" s="10">
        <v>22</v>
      </c>
      <c r="N211" s="9">
        <v>40</v>
      </c>
      <c r="O211" s="9">
        <v>40</v>
      </c>
      <c r="P211" s="10">
        <v>0</v>
      </c>
      <c r="Q211" s="10">
        <v>0</v>
      </c>
      <c r="R211" s="10">
        <v>0</v>
      </c>
      <c r="S211" s="9" t="s">
        <v>71</v>
      </c>
      <c r="T211" s="12">
        <v>45922</v>
      </c>
      <c r="U211" s="11">
        <v>10000</v>
      </c>
      <c r="V211" s="10">
        <v>10000</v>
      </c>
      <c r="W211" s="10">
        <v>0</v>
      </c>
      <c r="X211" s="10">
        <v>10560</v>
      </c>
      <c r="Y211" s="10">
        <v>0</v>
      </c>
      <c r="Z211" s="9" t="s">
        <v>120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115</v>
      </c>
      <c r="AH211" s="1" t="s">
        <v>68</v>
      </c>
      <c r="AI211" s="1">
        <v>4</v>
      </c>
      <c r="AJ211" s="3">
        <v>45922</v>
      </c>
      <c r="AK211" s="3">
        <v>45918</v>
      </c>
      <c r="AL211" s="3">
        <v>45912</v>
      </c>
      <c r="AM211" s="3">
        <v>45919</v>
      </c>
      <c r="AN211" s="3">
        <v>45920</v>
      </c>
      <c r="AO211" s="3">
        <v>45920</v>
      </c>
      <c r="AP211" s="3">
        <v>45917</v>
      </c>
      <c r="AQ211" s="3">
        <v>45921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121</v>
      </c>
      <c r="BD211" s="56">
        <v>0</v>
      </c>
    </row>
    <row r="212" spans="1:56" ht="27.75" customHeight="1" x14ac:dyDescent="0.45">
      <c r="A212" s="3">
        <v>45909</v>
      </c>
      <c r="B212" s="14" t="s">
        <v>515</v>
      </c>
      <c r="C212" s="9" t="s">
        <v>495</v>
      </c>
      <c r="D212" s="13" t="s">
        <v>502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91</v>
      </c>
      <c r="M212" s="10">
        <v>22</v>
      </c>
      <c r="N212" s="9">
        <v>40</v>
      </c>
      <c r="O212" s="9">
        <v>40</v>
      </c>
      <c r="P212" s="10">
        <v>43.420816383999991</v>
      </c>
      <c r="Q212" s="10">
        <v>0</v>
      </c>
      <c r="R212" s="10">
        <v>43.420816383999991</v>
      </c>
      <c r="S212" s="9" t="s">
        <v>71</v>
      </c>
      <c r="T212" s="12">
        <v>45922</v>
      </c>
      <c r="U212" s="11">
        <v>10000</v>
      </c>
      <c r="V212" s="10">
        <v>8000</v>
      </c>
      <c r="W212" s="10">
        <v>2000</v>
      </c>
      <c r="X212" s="10">
        <v>8028</v>
      </c>
      <c r="Y212" s="10">
        <v>2070.6</v>
      </c>
      <c r="Z212" s="9" t="s">
        <v>120</v>
      </c>
      <c r="AA212" s="8">
        <v>2227.3237140000001</v>
      </c>
      <c r="AB212" s="8">
        <v>2227.3237140000001</v>
      </c>
      <c r="AC212" s="8">
        <v>0</v>
      </c>
      <c r="AD212" s="8">
        <v>2227.3237140000001</v>
      </c>
      <c r="AE212" s="8">
        <v>0</v>
      </c>
      <c r="AF212" s="8">
        <v>0</v>
      </c>
      <c r="AG212" s="1" t="s">
        <v>116</v>
      </c>
      <c r="AH212" s="1" t="s">
        <v>68</v>
      </c>
      <c r="AI212" s="1">
        <v>4</v>
      </c>
      <c r="AJ212" s="3">
        <v>45922</v>
      </c>
      <c r="AK212" s="3">
        <v>45918</v>
      </c>
      <c r="AL212" s="3">
        <v>45912</v>
      </c>
      <c r="AM212" s="3">
        <v>45919</v>
      </c>
      <c r="AN212" s="3">
        <v>45920</v>
      </c>
      <c r="AO212" s="3">
        <v>45920</v>
      </c>
      <c r="AP212" s="3">
        <v>45917</v>
      </c>
      <c r="AQ212" s="3">
        <v>45921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121</v>
      </c>
      <c r="BD212" s="56">
        <v>0</v>
      </c>
    </row>
    <row r="213" spans="1:56" ht="27.75" customHeight="1" x14ac:dyDescent="0.45">
      <c r="A213" s="3">
        <v>45915</v>
      </c>
      <c r="B213" s="14" t="s">
        <v>579</v>
      </c>
      <c r="C213" s="9" t="s">
        <v>280</v>
      </c>
      <c r="D213" s="13" t="s">
        <v>555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97</v>
      </c>
      <c r="J213" s="9" t="s">
        <v>57</v>
      </c>
      <c r="K213" s="9">
        <v>5</v>
      </c>
      <c r="L213" s="9" t="s">
        <v>91</v>
      </c>
      <c r="M213" s="10">
        <v>22</v>
      </c>
      <c r="N213" s="9">
        <v>40</v>
      </c>
      <c r="O213" s="9">
        <v>40</v>
      </c>
      <c r="P213" s="10">
        <v>108.55204095999999</v>
      </c>
      <c r="Q213" s="10">
        <v>0</v>
      </c>
      <c r="R213" s="10">
        <v>108.55204095999999</v>
      </c>
      <c r="S213" s="9" t="s">
        <v>71</v>
      </c>
      <c r="T213" s="12">
        <v>45922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120</v>
      </c>
      <c r="AA213" s="8">
        <v>5378.4500000000007</v>
      </c>
      <c r="AB213" s="8">
        <v>5378.4500000000007</v>
      </c>
      <c r="AC213" s="8">
        <v>0</v>
      </c>
      <c r="AD213" s="8">
        <v>5378.4500000000007</v>
      </c>
      <c r="AE213" s="8">
        <v>0</v>
      </c>
      <c r="AF213" s="8">
        <v>0</v>
      </c>
      <c r="AG213" s="1" t="s">
        <v>116</v>
      </c>
      <c r="AH213" s="1" t="s">
        <v>68</v>
      </c>
      <c r="AI213" s="1">
        <v>4</v>
      </c>
      <c r="AJ213" s="3">
        <v>45922</v>
      </c>
      <c r="AK213" s="3">
        <v>45918</v>
      </c>
      <c r="AL213" s="3">
        <v>45912</v>
      </c>
      <c r="AM213" s="3">
        <v>45919</v>
      </c>
      <c r="AN213" s="3">
        <v>45920</v>
      </c>
      <c r="AO213" s="3">
        <v>45920</v>
      </c>
      <c r="AP213" s="3">
        <v>45917</v>
      </c>
      <c r="AQ213" s="3">
        <v>45921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121</v>
      </c>
      <c r="BD213" s="56">
        <v>0</v>
      </c>
    </row>
    <row r="214" spans="1:56" ht="27.75" customHeight="1" x14ac:dyDescent="0.45">
      <c r="A214" s="3">
        <v>45876</v>
      </c>
      <c r="B214" s="14" t="s">
        <v>336</v>
      </c>
      <c r="C214" s="9" t="s">
        <v>107</v>
      </c>
      <c r="D214" s="13" t="s">
        <v>316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90</v>
      </c>
      <c r="M214" s="10">
        <v>22</v>
      </c>
      <c r="N214" s="9">
        <v>40</v>
      </c>
      <c r="O214" s="9">
        <v>40</v>
      </c>
      <c r="P214" s="10">
        <v>0</v>
      </c>
      <c r="Q214" s="10">
        <v>0</v>
      </c>
      <c r="R214" s="10">
        <v>0</v>
      </c>
      <c r="S214" s="9" t="s">
        <v>67</v>
      </c>
      <c r="T214" s="12">
        <v>45926</v>
      </c>
      <c r="U214" s="11">
        <v>3000</v>
      </c>
      <c r="V214" s="10">
        <v>3000</v>
      </c>
      <c r="W214" s="10">
        <v>0</v>
      </c>
      <c r="X214" s="10">
        <v>3175</v>
      </c>
      <c r="Y214" s="10">
        <v>0</v>
      </c>
      <c r="Z214" s="9" t="s">
        <v>120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61</v>
      </c>
      <c r="AH214" s="1" t="s">
        <v>68</v>
      </c>
      <c r="AI214" s="1">
        <v>4</v>
      </c>
      <c r="AJ214" s="3">
        <v>45926</v>
      </c>
      <c r="AK214" s="3">
        <v>45922</v>
      </c>
      <c r="AL214" s="3">
        <v>45916</v>
      </c>
      <c r="AM214" s="3">
        <v>45923</v>
      </c>
      <c r="AN214" s="3">
        <v>45924</v>
      </c>
      <c r="AO214" s="3">
        <v>45924</v>
      </c>
      <c r="AP214" s="3">
        <v>45921</v>
      </c>
      <c r="AQ214" s="3">
        <v>45925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121</v>
      </c>
      <c r="BD214" s="56">
        <v>0</v>
      </c>
    </row>
    <row r="215" spans="1:56" ht="27.75" customHeight="1" x14ac:dyDescent="0.45">
      <c r="A215" s="3">
        <v>45854</v>
      </c>
      <c r="B215" s="14" t="s">
        <v>295</v>
      </c>
      <c r="C215" s="9" t="s">
        <v>79</v>
      </c>
      <c r="D215" s="13" t="s">
        <v>296</v>
      </c>
      <c r="E215" s="9">
        <v>21</v>
      </c>
      <c r="F215" s="9">
        <v>38</v>
      </c>
      <c r="G215" s="9" t="s">
        <v>60</v>
      </c>
      <c r="H215" s="9" t="s">
        <v>76</v>
      </c>
      <c r="I215" s="9">
        <v>102</v>
      </c>
      <c r="J215" s="9" t="s">
        <v>57</v>
      </c>
      <c r="K215" s="9">
        <v>5</v>
      </c>
      <c r="L215" s="9" t="s">
        <v>91</v>
      </c>
      <c r="M215" s="10">
        <v>22</v>
      </c>
      <c r="N215" s="9">
        <v>40</v>
      </c>
      <c r="O215" s="9">
        <v>40</v>
      </c>
      <c r="P215" s="10">
        <v>65.13122457599998</v>
      </c>
      <c r="Q215" s="10">
        <v>0</v>
      </c>
      <c r="R215" s="10">
        <v>65.13122457599998</v>
      </c>
      <c r="S215" s="9" t="s">
        <v>67</v>
      </c>
      <c r="T215" s="12">
        <v>45930</v>
      </c>
      <c r="U215" s="11">
        <v>3000</v>
      </c>
      <c r="V215" s="10">
        <v>0</v>
      </c>
      <c r="W215" s="10">
        <v>3000</v>
      </c>
      <c r="X215" s="10">
        <v>0</v>
      </c>
      <c r="Y215" s="10">
        <v>3150</v>
      </c>
      <c r="Z215" s="9" t="s">
        <v>120</v>
      </c>
      <c r="AA215" s="8">
        <v>3310.89</v>
      </c>
      <c r="AB215" s="8">
        <v>3310.89</v>
      </c>
      <c r="AC215" s="8">
        <v>0</v>
      </c>
      <c r="AD215" s="8">
        <v>0</v>
      </c>
      <c r="AE215" s="8">
        <v>3310.89</v>
      </c>
      <c r="AF215" s="8">
        <v>0</v>
      </c>
      <c r="AG215" s="1" t="s">
        <v>116</v>
      </c>
      <c r="AH215" s="1" t="s">
        <v>68</v>
      </c>
      <c r="AI215" s="1">
        <v>4</v>
      </c>
      <c r="AJ215" s="3">
        <v>45930</v>
      </c>
      <c r="AK215" s="3">
        <v>45926</v>
      </c>
      <c r="AL215" s="3">
        <v>45920</v>
      </c>
      <c r="AM215" s="3">
        <v>45927</v>
      </c>
      <c r="AN215" s="3">
        <v>45928</v>
      </c>
      <c r="AO215" s="3">
        <v>45928</v>
      </c>
      <c r="AP215" s="3">
        <v>45925</v>
      </c>
      <c r="AQ215" s="3">
        <v>45929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121</v>
      </c>
      <c r="BD215" s="56">
        <v>0</v>
      </c>
    </row>
    <row r="216" spans="1:56" ht="27.75" customHeight="1" x14ac:dyDescent="0.45">
      <c r="A216" s="3">
        <v>45876</v>
      </c>
      <c r="B216" s="14" t="s">
        <v>335</v>
      </c>
      <c r="C216" s="9" t="s">
        <v>107</v>
      </c>
      <c r="D216" s="13" t="s">
        <v>315</v>
      </c>
      <c r="E216" s="9">
        <v>21</v>
      </c>
      <c r="F216" s="9">
        <v>40</v>
      </c>
      <c r="G216" s="9" t="s">
        <v>60</v>
      </c>
      <c r="H216" s="9" t="s">
        <v>66</v>
      </c>
      <c r="I216" s="9">
        <v>108</v>
      </c>
      <c r="J216" s="9" t="s">
        <v>57</v>
      </c>
      <c r="K216" s="9">
        <v>5</v>
      </c>
      <c r="L216" s="9" t="s">
        <v>91</v>
      </c>
      <c r="M216" s="10">
        <v>22</v>
      </c>
      <c r="N216" s="9">
        <v>42</v>
      </c>
      <c r="O216" s="9">
        <v>40</v>
      </c>
      <c r="P216" s="10">
        <v>68.387785804799989</v>
      </c>
      <c r="Q216" s="10">
        <v>0</v>
      </c>
      <c r="R216" s="10">
        <v>68.387785804799989</v>
      </c>
      <c r="S216" s="9" t="s">
        <v>71</v>
      </c>
      <c r="T216" s="12">
        <v>45961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120</v>
      </c>
      <c r="AA216" s="8">
        <v>3478.5300000000007</v>
      </c>
      <c r="AB216" s="8">
        <v>3478.5300000000007</v>
      </c>
      <c r="AC216" s="8">
        <v>0</v>
      </c>
      <c r="AD216" s="8">
        <v>3478.5300000000007</v>
      </c>
      <c r="AE216" s="8">
        <v>0</v>
      </c>
      <c r="AF216" s="8">
        <v>0</v>
      </c>
      <c r="AG216" s="1" t="s">
        <v>116</v>
      </c>
      <c r="AH216" s="1" t="s">
        <v>68</v>
      </c>
      <c r="AI216" s="1">
        <v>4</v>
      </c>
      <c r="AJ216" s="3">
        <v>45961</v>
      </c>
      <c r="AK216" s="3">
        <v>45957</v>
      </c>
      <c r="AL216" s="3">
        <v>45951</v>
      </c>
      <c r="AM216" s="3">
        <v>45958</v>
      </c>
      <c r="AN216" s="3">
        <v>45959</v>
      </c>
      <c r="AO216" s="3">
        <v>45959</v>
      </c>
      <c r="AP216" s="3">
        <v>45956</v>
      </c>
      <c r="AQ216" s="3">
        <v>45960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121</v>
      </c>
      <c r="BD216" s="56">
        <v>0</v>
      </c>
    </row>
    <row r="217" spans="1:56" ht="27.75" customHeight="1" x14ac:dyDescent="0.45">
      <c r="A217" s="3" t="s">
        <v>135</v>
      </c>
      <c r="B217" s="14" t="s">
        <v>135</v>
      </c>
      <c r="C217" s="9" t="s">
        <v>111</v>
      </c>
      <c r="D217" s="13" t="s">
        <v>61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67</v>
      </c>
      <c r="T217" s="12" t="s">
        <v>63</v>
      </c>
      <c r="U217" s="11">
        <v>200000</v>
      </c>
      <c r="V217" s="10">
        <v>0</v>
      </c>
      <c r="W217" s="10">
        <v>200000</v>
      </c>
      <c r="X217" s="10">
        <v>0</v>
      </c>
      <c r="Y217" s="10">
        <v>210000</v>
      </c>
      <c r="Z217" s="9" t="s">
        <v>120</v>
      </c>
      <c r="AA217" s="8">
        <v>215138.00000000003</v>
      </c>
      <c r="AB217" s="8">
        <v>215138.00000000003</v>
      </c>
      <c r="AC217" s="8">
        <v>0</v>
      </c>
      <c r="AD217" s="8">
        <v>215138.00000000003</v>
      </c>
      <c r="AE217" s="8">
        <v>0</v>
      </c>
      <c r="AF217" s="8">
        <v>0</v>
      </c>
      <c r="AG217" s="1" t="s">
        <v>116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121</v>
      </c>
      <c r="BD217" s="56">
        <v>0</v>
      </c>
    </row>
    <row r="218" spans="1:56" ht="27.75" customHeight="1" x14ac:dyDescent="0.45">
      <c r="A218" s="3">
        <v>45631</v>
      </c>
      <c r="B218" s="14" t="s">
        <v>203</v>
      </c>
      <c r="C218" s="9" t="s">
        <v>109</v>
      </c>
      <c r="D218" s="13" t="s">
        <v>144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110</v>
      </c>
      <c r="T218" s="12" t="s">
        <v>63</v>
      </c>
      <c r="U218" s="11">
        <v>16000</v>
      </c>
      <c r="V218" s="10">
        <v>0</v>
      </c>
      <c r="W218" s="10">
        <v>16000</v>
      </c>
      <c r="X218" s="10">
        <v>0</v>
      </c>
      <c r="Y218" s="10">
        <v>16800</v>
      </c>
      <c r="Z218" s="9" t="s">
        <v>120</v>
      </c>
      <c r="AA218" s="8">
        <v>17211.04</v>
      </c>
      <c r="AB218" s="8">
        <v>17211.04</v>
      </c>
      <c r="AC218" s="8">
        <v>0</v>
      </c>
      <c r="AD218" s="8">
        <v>17211.04</v>
      </c>
      <c r="AE218" s="8">
        <v>0</v>
      </c>
      <c r="AF218" s="8">
        <v>0</v>
      </c>
      <c r="AG218" s="1" t="s">
        <v>116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 t="s">
        <v>218</v>
      </c>
      <c r="AZ218" s="2">
        <v>0</v>
      </c>
      <c r="BA218" s="2">
        <v>0</v>
      </c>
      <c r="BB218" s="2">
        <v>0</v>
      </c>
      <c r="BC218" s="1" t="s">
        <v>121</v>
      </c>
      <c r="BD218" s="56">
        <v>0</v>
      </c>
    </row>
    <row r="219" spans="1:56" ht="27.75" customHeight="1" x14ac:dyDescent="0.45">
      <c r="A219" s="3">
        <v>45631</v>
      </c>
      <c r="B219" s="14" t="s">
        <v>202</v>
      </c>
      <c r="C219" s="9" t="s">
        <v>109</v>
      </c>
      <c r="D219" s="13" t="s">
        <v>144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110</v>
      </c>
      <c r="T219" s="12" t="s">
        <v>63</v>
      </c>
      <c r="U219" s="11">
        <v>9000</v>
      </c>
      <c r="V219" s="10">
        <v>0</v>
      </c>
      <c r="W219" s="10">
        <v>9000</v>
      </c>
      <c r="X219" s="10">
        <v>0</v>
      </c>
      <c r="Y219" s="10">
        <v>9450</v>
      </c>
      <c r="Z219" s="9" t="s">
        <v>120</v>
      </c>
      <c r="AA219" s="8">
        <v>9681.2100000000009</v>
      </c>
      <c r="AB219" s="8">
        <v>9681.2100000000009</v>
      </c>
      <c r="AC219" s="8">
        <v>0</v>
      </c>
      <c r="AD219" s="8">
        <v>9681.2100000000009</v>
      </c>
      <c r="AE219" s="8">
        <v>0</v>
      </c>
      <c r="AF219" s="8">
        <v>0</v>
      </c>
      <c r="AG219" s="1" t="s">
        <v>116</v>
      </c>
      <c r="AH219" s="1" t="s">
        <v>68</v>
      </c>
      <c r="AI219" s="1">
        <v>4</v>
      </c>
      <c r="AJ219" s="3" t="s">
        <v>63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 t="s">
        <v>217</v>
      </c>
      <c r="AZ219" s="2">
        <v>0</v>
      </c>
      <c r="BA219" s="2">
        <v>0</v>
      </c>
      <c r="BB219" s="2">
        <v>0</v>
      </c>
      <c r="BC219" s="1" t="s">
        <v>121</v>
      </c>
      <c r="BD219" s="56">
        <v>0</v>
      </c>
    </row>
    <row r="220" spans="1:56" ht="27.75" customHeight="1" x14ac:dyDescent="0.45">
      <c r="A220" s="3">
        <v>45896</v>
      </c>
      <c r="B220" s="14" t="s">
        <v>400</v>
      </c>
      <c r="C220" s="9" t="s">
        <v>107</v>
      </c>
      <c r="D220" s="13" t="s">
        <v>401</v>
      </c>
      <c r="E220" s="9">
        <v>21</v>
      </c>
      <c r="F220" s="9">
        <v>38</v>
      </c>
      <c r="G220" s="9" t="s">
        <v>60</v>
      </c>
      <c r="H220" s="9" t="s">
        <v>66</v>
      </c>
      <c r="I220" s="9">
        <v>102</v>
      </c>
      <c r="J220" s="9" t="s">
        <v>57</v>
      </c>
      <c r="K220" s="9">
        <v>5</v>
      </c>
      <c r="L220" s="9" t="s">
        <v>90</v>
      </c>
      <c r="M220" s="10">
        <v>22</v>
      </c>
      <c r="N220" s="9">
        <v>40</v>
      </c>
      <c r="O220" s="9">
        <v>40</v>
      </c>
      <c r="P220" s="10">
        <v>65.13122457599998</v>
      </c>
      <c r="Q220" s="10">
        <v>0</v>
      </c>
      <c r="R220" s="10">
        <v>65.13122457599998</v>
      </c>
      <c r="S220" s="9" t="s">
        <v>67</v>
      </c>
      <c r="T220" s="12" t="s">
        <v>63</v>
      </c>
      <c r="U220" s="11">
        <v>3000</v>
      </c>
      <c r="V220" s="10">
        <v>0</v>
      </c>
      <c r="W220" s="10">
        <v>3000</v>
      </c>
      <c r="X220" s="10">
        <v>0</v>
      </c>
      <c r="Y220" s="10">
        <v>3150</v>
      </c>
      <c r="Z220" s="9" t="s">
        <v>120</v>
      </c>
      <c r="AA220" s="8">
        <v>3310.89</v>
      </c>
      <c r="AB220" s="8">
        <v>3310.89</v>
      </c>
      <c r="AC220" s="8">
        <v>0</v>
      </c>
      <c r="AD220" s="8">
        <v>3310.89</v>
      </c>
      <c r="AE220" s="8">
        <v>0</v>
      </c>
      <c r="AF220" s="8">
        <v>0</v>
      </c>
      <c r="AG220" s="1" t="s">
        <v>116</v>
      </c>
      <c r="AH220" s="1" t="s">
        <v>68</v>
      </c>
      <c r="AI220" s="1">
        <v>4</v>
      </c>
      <c r="AJ220" s="3" t="s">
        <v>63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121</v>
      </c>
      <c r="BD220" s="56">
        <v>0</v>
      </c>
    </row>
    <row r="221" spans="1:56" ht="27.75" customHeight="1" x14ac:dyDescent="0.45">
      <c r="A221" s="3">
        <v>45896</v>
      </c>
      <c r="B221" s="14" t="s">
        <v>402</v>
      </c>
      <c r="C221" s="9" t="s">
        <v>107</v>
      </c>
      <c r="D221" s="13" t="s">
        <v>313</v>
      </c>
      <c r="E221" s="9">
        <v>21</v>
      </c>
      <c r="F221" s="9">
        <v>38</v>
      </c>
      <c r="G221" s="9" t="s">
        <v>60</v>
      </c>
      <c r="H221" s="9" t="s">
        <v>66</v>
      </c>
      <c r="I221" s="9">
        <v>102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108.55204095999999</v>
      </c>
      <c r="Q221" s="10">
        <v>0</v>
      </c>
      <c r="R221" s="10">
        <v>108.55204095999999</v>
      </c>
      <c r="S221" s="9" t="s">
        <v>67</v>
      </c>
      <c r="T221" s="12" t="s">
        <v>63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120</v>
      </c>
      <c r="AA221" s="8">
        <v>5518.15</v>
      </c>
      <c r="AB221" s="8">
        <v>5518.15</v>
      </c>
      <c r="AC221" s="8">
        <v>0</v>
      </c>
      <c r="AD221" s="8">
        <v>5518.15</v>
      </c>
      <c r="AE221" s="8">
        <v>0</v>
      </c>
      <c r="AF221" s="8">
        <v>0</v>
      </c>
      <c r="AG221" s="1" t="s">
        <v>116</v>
      </c>
      <c r="AH221" s="1" t="s">
        <v>68</v>
      </c>
      <c r="AI221" s="1">
        <v>4</v>
      </c>
      <c r="AJ221" s="3" t="s">
        <v>63</v>
      </c>
      <c r="AK221" s="3" t="e">
        <v>#VALUE!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121</v>
      </c>
      <c r="BD221" s="56">
        <v>0</v>
      </c>
    </row>
    <row r="222" spans="1:56" ht="27.75" customHeight="1" x14ac:dyDescent="0.45">
      <c r="A222" s="3">
        <v>45896</v>
      </c>
      <c r="B222" s="14" t="s">
        <v>403</v>
      </c>
      <c r="C222" s="9" t="s">
        <v>107</v>
      </c>
      <c r="D222" s="13" t="s">
        <v>404</v>
      </c>
      <c r="E222" s="9">
        <v>21</v>
      </c>
      <c r="F222" s="9">
        <v>38</v>
      </c>
      <c r="G222" s="9" t="s">
        <v>60</v>
      </c>
      <c r="H222" s="9" t="s">
        <v>66</v>
      </c>
      <c r="I222" s="9">
        <v>102</v>
      </c>
      <c r="J222" s="9" t="s">
        <v>57</v>
      </c>
      <c r="K222" s="9">
        <v>5</v>
      </c>
      <c r="L222" s="9" t="s">
        <v>90</v>
      </c>
      <c r="M222" s="10">
        <v>22</v>
      </c>
      <c r="N222" s="9">
        <v>40</v>
      </c>
      <c r="O222" s="9">
        <v>40</v>
      </c>
      <c r="P222" s="10">
        <v>65.13122457599998</v>
      </c>
      <c r="Q222" s="10">
        <v>0</v>
      </c>
      <c r="R222" s="10">
        <v>65.13122457599998</v>
      </c>
      <c r="S222" s="9" t="s">
        <v>67</v>
      </c>
      <c r="T222" s="12" t="s">
        <v>63</v>
      </c>
      <c r="U222" s="11">
        <v>3000</v>
      </c>
      <c r="V222" s="10">
        <v>0</v>
      </c>
      <c r="W222" s="10">
        <v>3000</v>
      </c>
      <c r="X222" s="10">
        <v>0</v>
      </c>
      <c r="Y222" s="10">
        <v>3150</v>
      </c>
      <c r="Z222" s="9" t="s">
        <v>120</v>
      </c>
      <c r="AA222" s="8">
        <v>3310.89</v>
      </c>
      <c r="AB222" s="8">
        <v>3310.89</v>
      </c>
      <c r="AC222" s="8">
        <v>0</v>
      </c>
      <c r="AD222" s="8">
        <v>3310.89</v>
      </c>
      <c r="AE222" s="8">
        <v>0</v>
      </c>
      <c r="AF222" s="8">
        <v>0</v>
      </c>
      <c r="AG222" s="1" t="s">
        <v>116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121</v>
      </c>
      <c r="BD222" s="56">
        <v>0</v>
      </c>
    </row>
    <row r="223" spans="1:56" ht="27.75" customHeight="1" x14ac:dyDescent="0.45">
      <c r="A223" s="3">
        <v>45876</v>
      </c>
      <c r="B223" s="14" t="s">
        <v>337</v>
      </c>
      <c r="C223" s="9" t="s">
        <v>107</v>
      </c>
      <c r="D223" s="13" t="s">
        <v>317</v>
      </c>
      <c r="E223" s="9">
        <v>21</v>
      </c>
      <c r="F223" s="9">
        <v>40</v>
      </c>
      <c r="G223" s="9" t="s">
        <v>60</v>
      </c>
      <c r="H223" s="9" t="s">
        <v>66</v>
      </c>
      <c r="I223" s="9">
        <v>108</v>
      </c>
      <c r="J223" s="9" t="s">
        <v>57</v>
      </c>
      <c r="K223" s="9">
        <v>5</v>
      </c>
      <c r="L223" s="9" t="s">
        <v>91</v>
      </c>
      <c r="M223" s="10">
        <v>22</v>
      </c>
      <c r="N223" s="9">
        <v>42</v>
      </c>
      <c r="O223" s="9">
        <v>40</v>
      </c>
      <c r="P223" s="10">
        <v>113.97964300799998</v>
      </c>
      <c r="Q223" s="10">
        <v>0</v>
      </c>
      <c r="R223" s="10">
        <v>113.97964300799998</v>
      </c>
      <c r="S223" s="9" t="s">
        <v>71</v>
      </c>
      <c r="T223" s="12" t="s">
        <v>63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120</v>
      </c>
      <c r="AA223" s="8">
        <v>5797.55</v>
      </c>
      <c r="AB223" s="8">
        <v>5797.55</v>
      </c>
      <c r="AC223" s="8">
        <v>0</v>
      </c>
      <c r="AD223" s="8">
        <v>5797.55</v>
      </c>
      <c r="AE223" s="8">
        <v>0</v>
      </c>
      <c r="AF223" s="8">
        <v>0</v>
      </c>
      <c r="AG223" s="1" t="s">
        <v>116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 t="e">
        <v>#VALUE!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121</v>
      </c>
      <c r="BD223" s="56">
        <v>0</v>
      </c>
    </row>
    <row r="224" spans="1:56" ht="27.75" customHeight="1" x14ac:dyDescent="0.45">
      <c r="A224" s="3">
        <v>45911</v>
      </c>
      <c r="B224" s="14" t="s">
        <v>532</v>
      </c>
      <c r="C224" s="9" t="s">
        <v>107</v>
      </c>
      <c r="D224" s="13" t="s">
        <v>533</v>
      </c>
      <c r="E224" s="9">
        <v>21</v>
      </c>
      <c r="F224" s="9">
        <v>38</v>
      </c>
      <c r="G224" s="9" t="s">
        <v>60</v>
      </c>
      <c r="H224" s="9" t="s">
        <v>66</v>
      </c>
      <c r="I224" s="9">
        <v>102</v>
      </c>
      <c r="J224" s="9" t="s">
        <v>57</v>
      </c>
      <c r="K224" s="9">
        <v>5</v>
      </c>
      <c r="L224" s="9" t="s">
        <v>91</v>
      </c>
      <c r="M224" s="10">
        <v>22</v>
      </c>
      <c r="N224" s="9">
        <v>40</v>
      </c>
      <c r="O224" s="9">
        <v>40</v>
      </c>
      <c r="P224" s="10">
        <v>65.13122457599998</v>
      </c>
      <c r="Q224" s="10">
        <v>0</v>
      </c>
      <c r="R224" s="10">
        <v>65.13122457599998</v>
      </c>
      <c r="S224" s="9" t="s">
        <v>67</v>
      </c>
      <c r="T224" s="12" t="s">
        <v>63</v>
      </c>
      <c r="U224" s="11">
        <v>3000</v>
      </c>
      <c r="V224" s="10">
        <v>0</v>
      </c>
      <c r="W224" s="10">
        <v>3000</v>
      </c>
      <c r="X224" s="10">
        <v>0</v>
      </c>
      <c r="Y224" s="10">
        <v>3150</v>
      </c>
      <c r="Z224" s="9" t="s">
        <v>120</v>
      </c>
      <c r="AA224" s="8">
        <v>3310.89</v>
      </c>
      <c r="AB224" s="8">
        <v>3310.89</v>
      </c>
      <c r="AC224" s="8">
        <v>0</v>
      </c>
      <c r="AD224" s="8">
        <v>3310.89</v>
      </c>
      <c r="AE224" s="8">
        <v>0</v>
      </c>
      <c r="AF224" s="8">
        <v>0</v>
      </c>
      <c r="AG224" s="1" t="s">
        <v>116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121</v>
      </c>
      <c r="BD224" s="56">
        <v>0</v>
      </c>
    </row>
    <row r="225" spans="1:56" ht="27.75" customHeight="1" x14ac:dyDescent="0.45">
      <c r="A225" s="3">
        <v>45911</v>
      </c>
      <c r="B225" s="14" t="s">
        <v>534</v>
      </c>
      <c r="C225" s="9" t="s">
        <v>107</v>
      </c>
      <c r="D225" s="13" t="s">
        <v>535</v>
      </c>
      <c r="E225" s="9">
        <v>21</v>
      </c>
      <c r="F225" s="9">
        <v>40</v>
      </c>
      <c r="G225" s="9" t="s">
        <v>60</v>
      </c>
      <c r="H225" s="9" t="s">
        <v>66</v>
      </c>
      <c r="I225" s="9">
        <v>108</v>
      </c>
      <c r="J225" s="9" t="s">
        <v>57</v>
      </c>
      <c r="K225" s="9">
        <v>5</v>
      </c>
      <c r="L225" s="9" t="s">
        <v>90</v>
      </c>
      <c r="M225" s="10">
        <v>22</v>
      </c>
      <c r="N225" s="9">
        <v>42</v>
      </c>
      <c r="O225" s="9">
        <v>40</v>
      </c>
      <c r="P225" s="10">
        <v>68.387785804799989</v>
      </c>
      <c r="Q225" s="10">
        <v>0</v>
      </c>
      <c r="R225" s="10">
        <v>68.387785804799989</v>
      </c>
      <c r="S225" s="9" t="s">
        <v>67</v>
      </c>
      <c r="T225" s="12" t="s">
        <v>63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120</v>
      </c>
      <c r="AA225" s="8">
        <v>3478.5300000000007</v>
      </c>
      <c r="AB225" s="8">
        <v>3478.5300000000007</v>
      </c>
      <c r="AC225" s="8">
        <v>0</v>
      </c>
      <c r="AD225" s="8">
        <v>3478.5300000000007</v>
      </c>
      <c r="AE225" s="8">
        <v>0</v>
      </c>
      <c r="AF225" s="8">
        <v>0</v>
      </c>
      <c r="AG225" s="1" t="s">
        <v>116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121</v>
      </c>
      <c r="BD225" s="56">
        <v>0</v>
      </c>
    </row>
    <row r="226" spans="1:56" ht="27.75" customHeight="1" x14ac:dyDescent="0.45">
      <c r="A226" s="3">
        <v>45911</v>
      </c>
      <c r="B226" s="14" t="s">
        <v>536</v>
      </c>
      <c r="C226" s="9" t="s">
        <v>107</v>
      </c>
      <c r="D226" s="13" t="s">
        <v>537</v>
      </c>
      <c r="E226" s="9">
        <v>21</v>
      </c>
      <c r="F226" s="9">
        <v>40</v>
      </c>
      <c r="G226" s="9" t="s">
        <v>60</v>
      </c>
      <c r="H226" s="9" t="s">
        <v>66</v>
      </c>
      <c r="I226" s="9">
        <v>108</v>
      </c>
      <c r="J226" s="9" t="s">
        <v>57</v>
      </c>
      <c r="K226" s="9">
        <v>5</v>
      </c>
      <c r="L226" s="9" t="s">
        <v>90</v>
      </c>
      <c r="M226" s="10">
        <v>22</v>
      </c>
      <c r="N226" s="9">
        <v>42</v>
      </c>
      <c r="O226" s="9">
        <v>40</v>
      </c>
      <c r="P226" s="10">
        <v>68.387785804799989</v>
      </c>
      <c r="Q226" s="10">
        <v>0</v>
      </c>
      <c r="R226" s="10">
        <v>68.387785804799989</v>
      </c>
      <c r="S226" s="9" t="s">
        <v>67</v>
      </c>
      <c r="T226" s="12" t="s">
        <v>63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120</v>
      </c>
      <c r="AA226" s="8">
        <v>3478.5300000000007</v>
      </c>
      <c r="AB226" s="8">
        <v>3478.5300000000007</v>
      </c>
      <c r="AC226" s="8">
        <v>0</v>
      </c>
      <c r="AD226" s="8">
        <v>3478.5300000000007</v>
      </c>
      <c r="AE226" s="8">
        <v>0</v>
      </c>
      <c r="AF226" s="8">
        <v>0</v>
      </c>
      <c r="AG226" s="1" t="s">
        <v>116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121</v>
      </c>
      <c r="BD226" s="56">
        <v>0</v>
      </c>
    </row>
    <row r="227" spans="1:56" ht="27.75" customHeight="1" x14ac:dyDescent="0.45">
      <c r="A227" s="3">
        <v>45911</v>
      </c>
      <c r="B227" s="14" t="s">
        <v>538</v>
      </c>
      <c r="C227" s="9" t="s">
        <v>107</v>
      </c>
      <c r="D227" s="13" t="s">
        <v>539</v>
      </c>
      <c r="E227" s="9">
        <v>21</v>
      </c>
      <c r="F227" s="9">
        <v>40</v>
      </c>
      <c r="G227" s="9" t="s">
        <v>60</v>
      </c>
      <c r="H227" s="9" t="s">
        <v>66</v>
      </c>
      <c r="I227" s="9">
        <v>108</v>
      </c>
      <c r="J227" s="9" t="s">
        <v>57</v>
      </c>
      <c r="K227" s="9">
        <v>5</v>
      </c>
      <c r="L227" s="9" t="s">
        <v>90</v>
      </c>
      <c r="M227" s="10">
        <v>22</v>
      </c>
      <c r="N227" s="9">
        <v>42</v>
      </c>
      <c r="O227" s="9">
        <v>40</v>
      </c>
      <c r="P227" s="10">
        <v>68.387785804799989</v>
      </c>
      <c r="Q227" s="10">
        <v>0</v>
      </c>
      <c r="R227" s="10">
        <v>68.387785804799989</v>
      </c>
      <c r="S227" s="9" t="s">
        <v>67</v>
      </c>
      <c r="T227" s="12" t="s">
        <v>63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120</v>
      </c>
      <c r="AA227" s="8">
        <v>3478.5300000000007</v>
      </c>
      <c r="AB227" s="8">
        <v>3478.5300000000007</v>
      </c>
      <c r="AC227" s="8">
        <v>0</v>
      </c>
      <c r="AD227" s="8">
        <v>3478.5300000000007</v>
      </c>
      <c r="AE227" s="8">
        <v>0</v>
      </c>
      <c r="AF227" s="8">
        <v>0</v>
      </c>
      <c r="AG227" s="1" t="s">
        <v>116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121</v>
      </c>
      <c r="BD227" s="56">
        <v>0</v>
      </c>
    </row>
    <row r="228" spans="1:56" ht="27.75" customHeight="1" x14ac:dyDescent="0.45">
      <c r="A228" s="3" t="s">
        <v>135</v>
      </c>
      <c r="B228" s="14" t="s">
        <v>135</v>
      </c>
      <c r="C228" s="9" t="s">
        <v>109</v>
      </c>
      <c r="D228" s="13" t="s">
        <v>144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110</v>
      </c>
      <c r="T228" s="12" t="s">
        <v>63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120</v>
      </c>
      <c r="AA228" s="8">
        <v>10756.900000000001</v>
      </c>
      <c r="AB228" s="8">
        <v>10756.900000000001</v>
      </c>
      <c r="AC228" s="8">
        <v>0</v>
      </c>
      <c r="AD228" s="8">
        <v>10756.900000000001</v>
      </c>
      <c r="AE228" s="8">
        <v>0</v>
      </c>
      <c r="AF228" s="8">
        <v>0</v>
      </c>
      <c r="AG228" s="1" t="s">
        <v>116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121</v>
      </c>
      <c r="BD228" s="56">
        <v>0</v>
      </c>
    </row>
    <row r="229" spans="1:56" ht="27.75" customHeight="1" x14ac:dyDescent="0.45">
      <c r="A229" s="3">
        <v>45854</v>
      </c>
      <c r="B229" s="14" t="s">
        <v>297</v>
      </c>
      <c r="C229" s="9" t="s">
        <v>79</v>
      </c>
      <c r="D229" s="13" t="s">
        <v>298</v>
      </c>
      <c r="E229" s="9">
        <v>21</v>
      </c>
      <c r="F229" s="9">
        <v>38</v>
      </c>
      <c r="G229" s="9" t="s">
        <v>60</v>
      </c>
      <c r="H229" s="9" t="s">
        <v>76</v>
      </c>
      <c r="I229" s="9">
        <v>102</v>
      </c>
      <c r="J229" s="9" t="s">
        <v>57</v>
      </c>
      <c r="K229" s="9">
        <v>5</v>
      </c>
      <c r="L229" s="9" t="s">
        <v>91</v>
      </c>
      <c r="M229" s="10">
        <v>22</v>
      </c>
      <c r="N229" s="9">
        <v>40</v>
      </c>
      <c r="O229" s="9">
        <v>40</v>
      </c>
      <c r="P229" s="10">
        <v>65.13122457599998</v>
      </c>
      <c r="Q229" s="10">
        <v>0</v>
      </c>
      <c r="R229" s="10">
        <v>65.13122457599998</v>
      </c>
      <c r="S229" s="9" t="s">
        <v>67</v>
      </c>
      <c r="T229" s="12" t="s">
        <v>63</v>
      </c>
      <c r="U229" s="11">
        <v>3000</v>
      </c>
      <c r="V229" s="10">
        <v>0</v>
      </c>
      <c r="W229" s="10">
        <v>3000</v>
      </c>
      <c r="X229" s="10">
        <v>0</v>
      </c>
      <c r="Y229" s="10">
        <v>3150</v>
      </c>
      <c r="Z229" s="9" t="s">
        <v>120</v>
      </c>
      <c r="AA229" s="8">
        <v>3310.89</v>
      </c>
      <c r="AB229" s="8">
        <v>3310.89</v>
      </c>
      <c r="AC229" s="8">
        <v>0</v>
      </c>
      <c r="AD229" s="8">
        <v>0</v>
      </c>
      <c r="AE229" s="8">
        <v>3310.89</v>
      </c>
      <c r="AF229" s="8">
        <v>0</v>
      </c>
      <c r="AG229" s="1" t="s">
        <v>115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 t="e">
        <v>#VALUE!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121</v>
      </c>
      <c r="BD229" s="56">
        <v>0</v>
      </c>
    </row>
    <row r="230" spans="1:56" ht="27.75" customHeight="1" x14ac:dyDescent="0.45">
      <c r="A230" s="3">
        <v>45826</v>
      </c>
      <c r="B230" s="14" t="s">
        <v>274</v>
      </c>
      <c r="C230" s="9" t="s">
        <v>107</v>
      </c>
      <c r="D230" s="13" t="s">
        <v>262</v>
      </c>
      <c r="E230" s="9">
        <v>21</v>
      </c>
      <c r="F230" s="9">
        <v>38</v>
      </c>
      <c r="G230" s="9" t="s">
        <v>60</v>
      </c>
      <c r="H230" s="9" t="s">
        <v>66</v>
      </c>
      <c r="I230" s="9">
        <v>102</v>
      </c>
      <c r="J230" s="9" t="s">
        <v>57</v>
      </c>
      <c r="K230" s="9">
        <v>5</v>
      </c>
      <c r="L230" s="9" t="s">
        <v>91</v>
      </c>
      <c r="M230" s="10">
        <v>22</v>
      </c>
      <c r="N230" s="9">
        <v>40</v>
      </c>
      <c r="O230" s="9">
        <v>40</v>
      </c>
      <c r="P230" s="10">
        <v>163.47937368575995</v>
      </c>
      <c r="Q230" s="10">
        <v>0</v>
      </c>
      <c r="R230" s="10">
        <v>163.47937368575995</v>
      </c>
      <c r="S230" s="9" t="s">
        <v>67</v>
      </c>
      <c r="T230" s="12" t="s">
        <v>63</v>
      </c>
      <c r="U230" s="11">
        <v>8000</v>
      </c>
      <c r="V230" s="10">
        <v>470</v>
      </c>
      <c r="W230" s="10">
        <v>7530</v>
      </c>
      <c r="X230" s="10">
        <v>0</v>
      </c>
      <c r="Y230" s="10">
        <v>7906.5</v>
      </c>
      <c r="Z230" s="9" t="s">
        <v>120</v>
      </c>
      <c r="AA230" s="8">
        <v>8310.3338999999996</v>
      </c>
      <c r="AB230" s="8">
        <v>8310.3338999999996</v>
      </c>
      <c r="AC230" s="8">
        <v>0</v>
      </c>
      <c r="AD230" s="8">
        <v>8310.3338999999996</v>
      </c>
      <c r="AE230" s="8">
        <v>0</v>
      </c>
      <c r="AF230" s="8">
        <v>0</v>
      </c>
      <c r="AG230" s="1" t="s">
        <v>115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121</v>
      </c>
      <c r="BD230" s="56">
        <v>0</v>
      </c>
    </row>
    <row r="231" spans="1:56" ht="27.75" customHeight="1" x14ac:dyDescent="0.45">
      <c r="A231" s="3">
        <v>45066</v>
      </c>
      <c r="B231" s="14" t="s">
        <v>126</v>
      </c>
      <c r="C231" s="9" t="s">
        <v>79</v>
      </c>
      <c r="D231" s="13" t="s">
        <v>125</v>
      </c>
      <c r="E231" s="9">
        <v>21</v>
      </c>
      <c r="F231" s="9">
        <v>38</v>
      </c>
      <c r="G231" s="9" t="s">
        <v>60</v>
      </c>
      <c r="H231" s="9" t="s">
        <v>76</v>
      </c>
      <c r="I231" s="9">
        <v>102</v>
      </c>
      <c r="J231" s="9" t="s">
        <v>57</v>
      </c>
      <c r="K231" s="9">
        <v>5</v>
      </c>
      <c r="L231" s="9" t="s">
        <v>91</v>
      </c>
      <c r="M231" s="10">
        <v>22</v>
      </c>
      <c r="N231" s="9">
        <v>40</v>
      </c>
      <c r="O231" s="9">
        <v>40</v>
      </c>
      <c r="P231" s="10">
        <v>108.55204095999999</v>
      </c>
      <c r="Q231" s="10">
        <v>0</v>
      </c>
      <c r="R231" s="10">
        <v>108.55204095999999</v>
      </c>
      <c r="S231" s="9" t="s">
        <v>67</v>
      </c>
      <c r="T231" s="12" t="s">
        <v>63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120</v>
      </c>
      <c r="AA231" s="8">
        <v>5518.15</v>
      </c>
      <c r="AB231" s="8">
        <v>5518.15</v>
      </c>
      <c r="AC231" s="8">
        <v>0</v>
      </c>
      <c r="AD231" s="8">
        <v>0</v>
      </c>
      <c r="AE231" s="8">
        <v>5518.15</v>
      </c>
      <c r="AF231" s="8">
        <v>0</v>
      </c>
      <c r="AG231" s="1" t="s">
        <v>116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121</v>
      </c>
      <c r="BD231" s="56">
        <v>0</v>
      </c>
    </row>
    <row r="232" spans="1:56" ht="27.75" customHeight="1" x14ac:dyDescent="0.45">
      <c r="A232" s="3">
        <v>0</v>
      </c>
      <c r="B232" s="14">
        <v>0</v>
      </c>
      <c r="C232" s="9">
        <v>0</v>
      </c>
      <c r="D232" s="13">
        <v>0</v>
      </c>
      <c r="E232" s="9">
        <v>21</v>
      </c>
      <c r="F232" s="9">
        <v>37</v>
      </c>
      <c r="G232" s="9">
        <v>0</v>
      </c>
      <c r="H232" s="9">
        <v>0</v>
      </c>
      <c r="I232" s="9">
        <v>74</v>
      </c>
      <c r="J232" s="9" t="s">
        <v>57</v>
      </c>
      <c r="K232" s="9">
        <v>5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 t="s">
        <v>82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 t="s">
        <v>120</v>
      </c>
      <c r="AA232" s="8">
        <v>321384.12761400023</v>
      </c>
      <c r="AB232" s="8">
        <v>321384.12761400023</v>
      </c>
      <c r="AC232" s="8">
        <v>0</v>
      </c>
      <c r="AD232" s="8">
        <v>309244.19761400018</v>
      </c>
      <c r="AE232" s="8">
        <v>12139.93</v>
      </c>
      <c r="AF232" s="8" t="s">
        <v>58</v>
      </c>
      <c r="AG232" s="1" t="s">
        <v>61</v>
      </c>
      <c r="AH232" s="1">
        <v>0</v>
      </c>
      <c r="AI232" s="1" t="s">
        <v>15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122</v>
      </c>
      <c r="BD232" s="56">
        <v>0</v>
      </c>
    </row>
    <row r="233" spans="1:56" ht="27.75" customHeight="1" x14ac:dyDescent="0.45">
      <c r="A233" s="3" t="s">
        <v>135</v>
      </c>
      <c r="B233" s="14" t="s">
        <v>135</v>
      </c>
      <c r="C233" s="9" t="s">
        <v>216</v>
      </c>
      <c r="D233" s="13" t="s">
        <v>216</v>
      </c>
      <c r="E233" s="9">
        <v>23</v>
      </c>
      <c r="F233" s="9">
        <v>34</v>
      </c>
      <c r="G233" s="9" t="s">
        <v>60</v>
      </c>
      <c r="H233" s="9">
        <v>0</v>
      </c>
      <c r="I233" s="9">
        <v>68</v>
      </c>
      <c r="J233" s="9" t="s">
        <v>57</v>
      </c>
      <c r="K233" s="9">
        <v>5</v>
      </c>
      <c r="L233" s="9" t="s">
        <v>91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71</v>
      </c>
      <c r="T233" s="12">
        <v>45930</v>
      </c>
      <c r="U233" s="11">
        <v>30000</v>
      </c>
      <c r="V233" s="10">
        <v>0</v>
      </c>
      <c r="W233" s="10">
        <v>30000</v>
      </c>
      <c r="X233" s="10">
        <v>0</v>
      </c>
      <c r="Y233" s="10">
        <v>31500</v>
      </c>
      <c r="Z233" s="9" t="s">
        <v>83</v>
      </c>
      <c r="AA233" s="8">
        <v>29756.100000000002</v>
      </c>
      <c r="AB233" s="8">
        <v>29756.100000000002</v>
      </c>
      <c r="AC233" s="8">
        <v>0</v>
      </c>
      <c r="AD233" s="8">
        <v>0</v>
      </c>
      <c r="AE233" s="8">
        <v>0</v>
      </c>
      <c r="AF233" s="8">
        <v>0</v>
      </c>
      <c r="AG233" s="1" t="s">
        <v>115</v>
      </c>
      <c r="AH233" s="1" t="s">
        <v>74</v>
      </c>
      <c r="AI233" s="1">
        <v>2</v>
      </c>
      <c r="AJ233" s="3">
        <v>45930</v>
      </c>
      <c r="AK233" s="3">
        <v>0</v>
      </c>
      <c r="AL233" s="3">
        <v>45921</v>
      </c>
      <c r="AM233" s="3">
        <v>45928</v>
      </c>
      <c r="AN233" s="3">
        <v>45929</v>
      </c>
      <c r="AO233" s="3">
        <v>45929</v>
      </c>
      <c r="AP233" s="3">
        <v>45925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103</v>
      </c>
      <c r="BD233" s="56">
        <v>0</v>
      </c>
    </row>
    <row r="234" spans="1:56" ht="27.75" customHeight="1" x14ac:dyDescent="0.45">
      <c r="A234" s="3" t="s">
        <v>135</v>
      </c>
      <c r="B234" s="14" t="s">
        <v>135</v>
      </c>
      <c r="C234" s="9" t="s">
        <v>221</v>
      </c>
      <c r="D234" s="13" t="s">
        <v>61</v>
      </c>
      <c r="E234" s="9">
        <v>23</v>
      </c>
      <c r="F234" s="9">
        <v>34</v>
      </c>
      <c r="G234" s="9" t="s">
        <v>60</v>
      </c>
      <c r="H234" s="9">
        <v>0</v>
      </c>
      <c r="I234" s="9">
        <v>68</v>
      </c>
      <c r="J234" s="9" t="s">
        <v>57</v>
      </c>
      <c r="K234" s="9">
        <v>5</v>
      </c>
      <c r="L234" s="9" t="s">
        <v>92</v>
      </c>
      <c r="M234" s="10">
        <v>24</v>
      </c>
      <c r="N234" s="9">
        <v>37</v>
      </c>
      <c r="O234" s="9">
        <v>50</v>
      </c>
      <c r="P234" s="10">
        <v>821.54158271999995</v>
      </c>
      <c r="Q234" s="10">
        <v>0</v>
      </c>
      <c r="R234" s="10">
        <v>821.54158271999995</v>
      </c>
      <c r="S234" s="9" t="s">
        <v>123</v>
      </c>
      <c r="T234" s="12">
        <v>45930</v>
      </c>
      <c r="U234" s="11">
        <v>30000</v>
      </c>
      <c r="V234" s="10">
        <v>0</v>
      </c>
      <c r="W234" s="10">
        <v>30000</v>
      </c>
      <c r="X234" s="10">
        <v>0</v>
      </c>
      <c r="Y234" s="10">
        <v>31500</v>
      </c>
      <c r="Z234" s="9" t="s">
        <v>83</v>
      </c>
      <c r="AA234" s="8">
        <v>29756.100000000002</v>
      </c>
      <c r="AB234" s="8">
        <v>29756.100000000002</v>
      </c>
      <c r="AC234" s="8">
        <v>0</v>
      </c>
      <c r="AD234" s="8">
        <v>0</v>
      </c>
      <c r="AE234" s="8">
        <v>0</v>
      </c>
      <c r="AF234" s="8">
        <v>0</v>
      </c>
      <c r="AG234" s="1" t="s">
        <v>115</v>
      </c>
      <c r="AH234" s="1" t="s">
        <v>72</v>
      </c>
      <c r="AI234" s="1">
        <v>3</v>
      </c>
      <c r="AJ234" s="3">
        <v>45930</v>
      </c>
      <c r="AK234" s="3">
        <v>0</v>
      </c>
      <c r="AL234" s="3">
        <v>45920</v>
      </c>
      <c r="AM234" s="3">
        <v>45927</v>
      </c>
      <c r="AN234" s="3">
        <v>45928</v>
      </c>
      <c r="AO234" s="3">
        <v>45928</v>
      </c>
      <c r="AP234" s="3">
        <v>45925</v>
      </c>
      <c r="AQ234" s="3">
        <v>45929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103</v>
      </c>
      <c r="BD234" s="56">
        <v>0</v>
      </c>
    </row>
    <row r="235" spans="1:56" ht="27.7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23</v>
      </c>
      <c r="F235" s="9">
        <v>34</v>
      </c>
      <c r="G235" s="9" t="s">
        <v>60</v>
      </c>
      <c r="H235" s="9">
        <v>0</v>
      </c>
      <c r="I235" s="9">
        <v>68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83</v>
      </c>
      <c r="AA235" s="8">
        <v>59512.200000000004</v>
      </c>
      <c r="AB235" s="8">
        <v>59512.200000000004</v>
      </c>
      <c r="AC235" s="8">
        <v>0</v>
      </c>
      <c r="AD235" s="8">
        <v>0</v>
      </c>
      <c r="AE235" s="8">
        <v>0</v>
      </c>
      <c r="AF235" s="8" t="s">
        <v>58</v>
      </c>
      <c r="AG235" s="1" t="s">
        <v>115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103</v>
      </c>
      <c r="BD235" s="56">
        <v>0</v>
      </c>
    </row>
    <row r="236" spans="1:56" ht="27.75" customHeight="1" x14ac:dyDescent="0.45">
      <c r="A236" s="3">
        <v>45913</v>
      </c>
      <c r="B236" s="14" t="s">
        <v>549</v>
      </c>
      <c r="C236" s="9" t="s">
        <v>111</v>
      </c>
      <c r="D236" s="13" t="s">
        <v>59</v>
      </c>
      <c r="E236" s="9">
        <v>23</v>
      </c>
      <c r="F236" s="9">
        <v>40</v>
      </c>
      <c r="G236" s="9" t="s">
        <v>60</v>
      </c>
      <c r="H236" s="9" t="s">
        <v>66</v>
      </c>
      <c r="I236" s="9">
        <v>125</v>
      </c>
      <c r="J236" s="9" t="s">
        <v>57</v>
      </c>
      <c r="K236" s="9">
        <v>5</v>
      </c>
      <c r="L236" s="9" t="s">
        <v>196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67</v>
      </c>
      <c r="T236" s="12">
        <v>45919</v>
      </c>
      <c r="U236" s="11">
        <v>10000</v>
      </c>
      <c r="V236" s="10">
        <v>10000</v>
      </c>
      <c r="W236" s="10">
        <v>0</v>
      </c>
      <c r="X236" s="10">
        <v>0</v>
      </c>
      <c r="Y236" s="10">
        <v>0</v>
      </c>
      <c r="Z236" s="9" t="s">
        <v>213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115</v>
      </c>
      <c r="AH236" s="1" t="s">
        <v>146</v>
      </c>
      <c r="AI236" s="1">
        <v>4</v>
      </c>
      <c r="AJ236" s="3">
        <v>45919</v>
      </c>
      <c r="AK236" s="3">
        <v>45915</v>
      </c>
      <c r="AL236" s="3">
        <v>0</v>
      </c>
      <c r="AM236" s="3">
        <v>0</v>
      </c>
      <c r="AN236" s="3">
        <v>0</v>
      </c>
      <c r="AO236" s="3">
        <v>45916</v>
      </c>
      <c r="AP236" s="3">
        <v>45914</v>
      </c>
      <c r="AQ236" s="3">
        <v>45917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143</v>
      </c>
      <c r="AX236" s="2" t="s">
        <v>95</v>
      </c>
      <c r="AY236" s="2" t="s">
        <v>552</v>
      </c>
      <c r="AZ236" s="2">
        <v>0</v>
      </c>
      <c r="BA236" s="2">
        <v>0</v>
      </c>
      <c r="BB236" s="2">
        <v>0</v>
      </c>
      <c r="BC236" s="1" t="s">
        <v>105</v>
      </c>
      <c r="BD236" s="56">
        <v>0</v>
      </c>
    </row>
    <row r="237" spans="1:56" ht="27.75" customHeight="1" x14ac:dyDescent="0.45">
      <c r="A237" s="3">
        <v>0</v>
      </c>
      <c r="B237" s="14">
        <v>0</v>
      </c>
      <c r="C237" s="9">
        <v>0</v>
      </c>
      <c r="D237" s="13">
        <v>0</v>
      </c>
      <c r="E237" s="9">
        <v>23</v>
      </c>
      <c r="F237" s="9">
        <v>37</v>
      </c>
      <c r="G237" s="9">
        <v>0</v>
      </c>
      <c r="H237" s="9">
        <v>0</v>
      </c>
      <c r="I237" s="9">
        <v>85</v>
      </c>
      <c r="J237" s="9" t="s">
        <v>57</v>
      </c>
      <c r="K237" s="9">
        <v>5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 t="s">
        <v>213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 t="s">
        <v>58</v>
      </c>
      <c r="AG237" s="1" t="s">
        <v>115</v>
      </c>
      <c r="AH237" s="1">
        <v>0</v>
      </c>
      <c r="AI237" s="1" t="s">
        <v>15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214</v>
      </c>
      <c r="BD237" s="56">
        <v>0</v>
      </c>
    </row>
    <row r="238" spans="1:56" ht="27.75" customHeight="1" x14ac:dyDescent="0.45">
      <c r="A238" s="3">
        <v>45601</v>
      </c>
      <c r="B238" s="14" t="s">
        <v>193</v>
      </c>
      <c r="C238" s="9" t="s">
        <v>93</v>
      </c>
      <c r="D238" s="13" t="s">
        <v>142</v>
      </c>
      <c r="E238" s="9">
        <v>23</v>
      </c>
      <c r="F238" s="9">
        <v>37</v>
      </c>
      <c r="G238" s="9" t="s">
        <v>60</v>
      </c>
      <c r="H238" s="9">
        <v>0</v>
      </c>
      <c r="I238" s="9">
        <v>130</v>
      </c>
      <c r="J238" s="9" t="s">
        <v>57</v>
      </c>
      <c r="K238" s="9">
        <v>5</v>
      </c>
      <c r="L238" s="9" t="s">
        <v>91</v>
      </c>
      <c r="M238" s="10">
        <v>24</v>
      </c>
      <c r="N238" s="9">
        <v>40</v>
      </c>
      <c r="O238" s="9">
        <v>55</v>
      </c>
      <c r="P238" s="10">
        <v>3207.7128103679997</v>
      </c>
      <c r="Q238" s="10">
        <v>0</v>
      </c>
      <c r="R238" s="10">
        <v>3207.7128103679997</v>
      </c>
      <c r="S238" s="9" t="s">
        <v>299</v>
      </c>
      <c r="T238" s="12" t="s">
        <v>63</v>
      </c>
      <c r="U238" s="11">
        <v>100000</v>
      </c>
      <c r="V238" s="10">
        <v>1500</v>
      </c>
      <c r="W238" s="10">
        <v>98500</v>
      </c>
      <c r="X238" s="10">
        <v>0</v>
      </c>
      <c r="Y238" s="10">
        <v>103425</v>
      </c>
      <c r="Z238" s="9" t="s">
        <v>99</v>
      </c>
      <c r="AA238" s="8">
        <v>105955.465</v>
      </c>
      <c r="AB238" s="8">
        <v>20359</v>
      </c>
      <c r="AC238" s="8">
        <v>85596.464999999997</v>
      </c>
      <c r="AD238" s="8">
        <v>0</v>
      </c>
      <c r="AE238" s="8">
        <v>0</v>
      </c>
      <c r="AF238" s="8">
        <v>0</v>
      </c>
      <c r="AG238" s="1" t="s">
        <v>115</v>
      </c>
      <c r="AH238" s="1" t="s">
        <v>72</v>
      </c>
      <c r="AI238" s="1">
        <v>3</v>
      </c>
      <c r="AJ238" s="3" t="s">
        <v>63</v>
      </c>
      <c r="AK238" s="3">
        <v>0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113</v>
      </c>
      <c r="BD238" s="56">
        <v>10965.216264845832</v>
      </c>
    </row>
    <row r="239" spans="1:56" ht="27.75" customHeight="1" x14ac:dyDescent="0.45">
      <c r="A239" s="3">
        <v>45601</v>
      </c>
      <c r="B239" s="14" t="s">
        <v>193</v>
      </c>
      <c r="C239" s="9" t="s">
        <v>93</v>
      </c>
      <c r="D239" s="13" t="s">
        <v>142</v>
      </c>
      <c r="E239" s="9">
        <v>23</v>
      </c>
      <c r="F239" s="9">
        <v>37</v>
      </c>
      <c r="G239" s="9" t="s">
        <v>60</v>
      </c>
      <c r="H239" s="9">
        <v>0</v>
      </c>
      <c r="I239" s="9">
        <v>130</v>
      </c>
      <c r="J239" s="9" t="s">
        <v>57</v>
      </c>
      <c r="K239" s="9">
        <v>5</v>
      </c>
      <c r="L239" s="9" t="s">
        <v>91</v>
      </c>
      <c r="M239" s="10">
        <v>24</v>
      </c>
      <c r="N239" s="9">
        <v>40</v>
      </c>
      <c r="O239" s="9">
        <v>55</v>
      </c>
      <c r="P239" s="10">
        <v>11003.203948644863</v>
      </c>
      <c r="Q239" s="10">
        <v>0</v>
      </c>
      <c r="R239" s="10">
        <v>11003.203948644863</v>
      </c>
      <c r="S239" s="9" t="s">
        <v>299</v>
      </c>
      <c r="T239" s="12" t="s">
        <v>63</v>
      </c>
      <c r="U239" s="11">
        <v>337878</v>
      </c>
      <c r="V239" s="10">
        <v>0</v>
      </c>
      <c r="W239" s="10">
        <v>337878</v>
      </c>
      <c r="X239" s="10">
        <v>0</v>
      </c>
      <c r="Y239" s="10">
        <v>354771.9</v>
      </c>
      <c r="Z239" s="9" t="s">
        <v>99</v>
      </c>
      <c r="AA239" s="8">
        <v>363451.98582000006</v>
      </c>
      <c r="AB239" s="8">
        <v>0</v>
      </c>
      <c r="AC239" s="8">
        <v>363451.98582000006</v>
      </c>
      <c r="AD239" s="8">
        <v>0</v>
      </c>
      <c r="AE239" s="8">
        <v>0</v>
      </c>
      <c r="AF239" s="8">
        <v>0</v>
      </c>
      <c r="AG239" s="1" t="s">
        <v>115</v>
      </c>
      <c r="AH239" s="1" t="s">
        <v>72</v>
      </c>
      <c r="AI239" s="1">
        <v>3</v>
      </c>
      <c r="AJ239" s="3" t="s">
        <v>63</v>
      </c>
      <c r="AK239" s="3">
        <v>0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113</v>
      </c>
      <c r="BD239" s="56">
        <v>46559.511849046357</v>
      </c>
    </row>
    <row r="240" spans="1:56" ht="27.75" customHeight="1" x14ac:dyDescent="0.45">
      <c r="A240" s="3">
        <v>0</v>
      </c>
      <c r="B240" s="14">
        <v>0</v>
      </c>
      <c r="C240" s="9">
        <v>0</v>
      </c>
      <c r="D240" s="13">
        <v>0</v>
      </c>
      <c r="E240" s="9">
        <v>23</v>
      </c>
      <c r="F240" s="9">
        <v>37</v>
      </c>
      <c r="G240" s="9">
        <v>0</v>
      </c>
      <c r="H240" s="9">
        <v>0</v>
      </c>
      <c r="I240" s="9">
        <v>128</v>
      </c>
      <c r="J240" s="9" t="s">
        <v>57</v>
      </c>
      <c r="K240" s="9">
        <v>5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 t="s">
        <v>99</v>
      </c>
      <c r="AA240" s="8">
        <v>469407.45082000003</v>
      </c>
      <c r="AB240" s="8">
        <v>20359</v>
      </c>
      <c r="AC240" s="8">
        <v>449048.45082000003</v>
      </c>
      <c r="AD240" s="8">
        <v>0</v>
      </c>
      <c r="AE240" s="8">
        <v>0</v>
      </c>
      <c r="AF240" s="8" t="s">
        <v>58</v>
      </c>
      <c r="AG240" s="1" t="s">
        <v>115</v>
      </c>
      <c r="AH240" s="1">
        <v>0</v>
      </c>
      <c r="AI240" s="1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114</v>
      </c>
      <c r="BD240" s="56">
        <v>0</v>
      </c>
    </row>
    <row r="241" spans="1:56" ht="27.75" customHeight="1" x14ac:dyDescent="0.45">
      <c r="A241" s="3">
        <v>45894</v>
      </c>
      <c r="B241" s="14" t="s">
        <v>374</v>
      </c>
      <c r="C241" s="9" t="s">
        <v>137</v>
      </c>
      <c r="D241" s="13" t="s">
        <v>59</v>
      </c>
      <c r="E241" s="9">
        <v>26</v>
      </c>
      <c r="F241" s="9">
        <v>39</v>
      </c>
      <c r="G241" s="9" t="s">
        <v>60</v>
      </c>
      <c r="H241" s="9">
        <v>0</v>
      </c>
      <c r="I241" s="9">
        <v>93</v>
      </c>
      <c r="J241" s="9" t="s">
        <v>57</v>
      </c>
      <c r="K241" s="9">
        <v>5</v>
      </c>
      <c r="L241" s="9" t="s">
        <v>92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123</v>
      </c>
      <c r="T241" s="12">
        <v>45920</v>
      </c>
      <c r="U241" s="11">
        <v>5000</v>
      </c>
      <c r="V241" s="10">
        <v>5000</v>
      </c>
      <c r="W241" s="10">
        <v>0</v>
      </c>
      <c r="X241" s="10">
        <v>0</v>
      </c>
      <c r="Y241" s="10">
        <v>0</v>
      </c>
      <c r="Z241" s="9" t="s">
        <v>84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1" t="s">
        <v>115</v>
      </c>
      <c r="AH241" s="1" t="s">
        <v>77</v>
      </c>
      <c r="AI241" s="1">
        <v>1</v>
      </c>
      <c r="AJ241" s="3">
        <v>45920</v>
      </c>
      <c r="AK241" s="3">
        <v>0</v>
      </c>
      <c r="AL241" s="3">
        <v>0</v>
      </c>
      <c r="AM241" s="3">
        <v>0</v>
      </c>
      <c r="AN241" s="3">
        <v>0</v>
      </c>
      <c r="AO241" s="3">
        <v>45919</v>
      </c>
      <c r="AP241" s="3">
        <v>45915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</v>
      </c>
      <c r="AX241" s="2">
        <v>0</v>
      </c>
      <c r="AY241" s="2" t="s">
        <v>132</v>
      </c>
      <c r="AZ241" s="2">
        <v>0</v>
      </c>
      <c r="BA241" s="2">
        <v>0</v>
      </c>
      <c r="BB241" s="2">
        <v>0</v>
      </c>
      <c r="BC241" s="1" t="s">
        <v>103</v>
      </c>
      <c r="BD241" s="56">
        <v>0</v>
      </c>
    </row>
    <row r="242" spans="1:56" ht="27.75" customHeight="1" x14ac:dyDescent="0.45">
      <c r="A242" s="3">
        <v>45906</v>
      </c>
      <c r="B242" s="14" t="s">
        <v>478</v>
      </c>
      <c r="C242" s="9" t="s">
        <v>179</v>
      </c>
      <c r="D242" s="13" t="s">
        <v>598</v>
      </c>
      <c r="E242" s="9">
        <v>26</v>
      </c>
      <c r="F242" s="9">
        <v>41</v>
      </c>
      <c r="G242" s="9" t="s">
        <v>60</v>
      </c>
      <c r="H242" s="9">
        <v>0</v>
      </c>
      <c r="I242" s="9">
        <v>97</v>
      </c>
      <c r="J242" s="9" t="s">
        <v>57</v>
      </c>
      <c r="K242" s="9">
        <v>5</v>
      </c>
      <c r="L242" s="9" t="s">
        <v>91</v>
      </c>
      <c r="M242" s="10">
        <v>27</v>
      </c>
      <c r="N242" s="9">
        <v>43</v>
      </c>
      <c r="O242" s="9">
        <v>40</v>
      </c>
      <c r="P242" s="10">
        <v>0</v>
      </c>
      <c r="Q242" s="10">
        <v>0</v>
      </c>
      <c r="R242" s="10">
        <v>0</v>
      </c>
      <c r="S242" s="9" t="s">
        <v>185</v>
      </c>
      <c r="T242" s="12">
        <v>45919</v>
      </c>
      <c r="U242" s="11">
        <v>4000</v>
      </c>
      <c r="V242" s="10">
        <v>4000</v>
      </c>
      <c r="W242" s="10">
        <v>0</v>
      </c>
      <c r="X242" s="10">
        <v>4295</v>
      </c>
      <c r="Y242" s="10">
        <v>0</v>
      </c>
      <c r="Z242" s="9" t="s">
        <v>84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115</v>
      </c>
      <c r="AH242" s="1" t="s">
        <v>72</v>
      </c>
      <c r="AI242" s="1">
        <v>3</v>
      </c>
      <c r="AJ242" s="3">
        <v>45919</v>
      </c>
      <c r="AK242" s="3">
        <v>0</v>
      </c>
      <c r="AL242" s="3">
        <v>45909</v>
      </c>
      <c r="AM242" s="3">
        <v>45916</v>
      </c>
      <c r="AN242" s="3">
        <v>45917</v>
      </c>
      <c r="AO242" s="3">
        <v>45917</v>
      </c>
      <c r="AP242" s="3">
        <v>45914</v>
      </c>
      <c r="AQ242" s="3">
        <v>45918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103</v>
      </c>
      <c r="BD242" s="56">
        <v>0</v>
      </c>
    </row>
    <row r="243" spans="1:56" ht="27.75" customHeight="1" x14ac:dyDescent="0.45">
      <c r="A243" s="3">
        <v>45906</v>
      </c>
      <c r="B243" s="14" t="s">
        <v>478</v>
      </c>
      <c r="C243" s="9" t="s">
        <v>179</v>
      </c>
      <c r="D243" s="13" t="s">
        <v>480</v>
      </c>
      <c r="E243" s="9">
        <v>26</v>
      </c>
      <c r="F243" s="9">
        <v>41</v>
      </c>
      <c r="G243" s="9" t="s">
        <v>60</v>
      </c>
      <c r="H243" s="9">
        <v>0</v>
      </c>
      <c r="I243" s="9">
        <v>97</v>
      </c>
      <c r="J243" s="9" t="s">
        <v>57</v>
      </c>
      <c r="K243" s="9">
        <v>5</v>
      </c>
      <c r="L243" s="9" t="s">
        <v>91</v>
      </c>
      <c r="M243" s="10">
        <v>27</v>
      </c>
      <c r="N243" s="9">
        <v>43</v>
      </c>
      <c r="O243" s="9">
        <v>40</v>
      </c>
      <c r="P243" s="10">
        <v>0</v>
      </c>
      <c r="Q243" s="10">
        <v>0</v>
      </c>
      <c r="R243" s="10">
        <v>0</v>
      </c>
      <c r="S243" s="9" t="s">
        <v>185</v>
      </c>
      <c r="T243" s="12">
        <v>45919</v>
      </c>
      <c r="U243" s="11">
        <v>4000</v>
      </c>
      <c r="V243" s="10">
        <v>4000</v>
      </c>
      <c r="W243" s="10">
        <v>0</v>
      </c>
      <c r="X243" s="10">
        <v>4670</v>
      </c>
      <c r="Y243" s="10">
        <v>0</v>
      </c>
      <c r="Z243" s="9" t="s">
        <v>84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 t="s">
        <v>115</v>
      </c>
      <c r="AH243" s="1" t="s">
        <v>72</v>
      </c>
      <c r="AI243" s="1">
        <v>3</v>
      </c>
      <c r="AJ243" s="3">
        <v>45919</v>
      </c>
      <c r="AK243" s="3">
        <v>0</v>
      </c>
      <c r="AL243" s="3">
        <v>45909</v>
      </c>
      <c r="AM243" s="3">
        <v>45916</v>
      </c>
      <c r="AN243" s="3">
        <v>45917</v>
      </c>
      <c r="AO243" s="3">
        <v>45917</v>
      </c>
      <c r="AP243" s="3">
        <v>45914</v>
      </c>
      <c r="AQ243" s="3">
        <v>45918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103</v>
      </c>
      <c r="BD243" s="56">
        <v>0</v>
      </c>
    </row>
    <row r="244" spans="1:56" ht="27.75" customHeight="1" x14ac:dyDescent="0.45">
      <c r="A244" s="3">
        <v>45906</v>
      </c>
      <c r="B244" s="14" t="s">
        <v>519</v>
      </c>
      <c r="C244" s="9" t="s">
        <v>179</v>
      </c>
      <c r="D244" s="13" t="s">
        <v>481</v>
      </c>
      <c r="E244" s="9">
        <v>26</v>
      </c>
      <c r="F244" s="9">
        <v>41</v>
      </c>
      <c r="G244" s="9" t="s">
        <v>60</v>
      </c>
      <c r="H244" s="9">
        <v>0</v>
      </c>
      <c r="I244" s="9">
        <v>97</v>
      </c>
      <c r="J244" s="9" t="s">
        <v>57</v>
      </c>
      <c r="K244" s="9">
        <v>5</v>
      </c>
      <c r="L244" s="9" t="s">
        <v>91</v>
      </c>
      <c r="M244" s="10">
        <v>27</v>
      </c>
      <c r="N244" s="9">
        <v>43</v>
      </c>
      <c r="O244" s="9">
        <v>40</v>
      </c>
      <c r="P244" s="10">
        <v>0</v>
      </c>
      <c r="Q244" s="10">
        <v>0</v>
      </c>
      <c r="R244" s="10">
        <v>0</v>
      </c>
      <c r="S244" s="9" t="s">
        <v>185</v>
      </c>
      <c r="T244" s="12">
        <v>45919</v>
      </c>
      <c r="U244" s="11">
        <v>4000</v>
      </c>
      <c r="V244" s="10">
        <v>4000</v>
      </c>
      <c r="W244" s="10">
        <v>0</v>
      </c>
      <c r="X244" s="10">
        <v>4330</v>
      </c>
      <c r="Y244" s="10">
        <v>0</v>
      </c>
      <c r="Z244" s="9" t="s">
        <v>84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1" t="s">
        <v>115</v>
      </c>
      <c r="AH244" s="1" t="s">
        <v>72</v>
      </c>
      <c r="AI244" s="1">
        <v>3</v>
      </c>
      <c r="AJ244" s="3">
        <v>45919</v>
      </c>
      <c r="AK244" s="3">
        <v>0</v>
      </c>
      <c r="AL244" s="3">
        <v>45909</v>
      </c>
      <c r="AM244" s="3">
        <v>45916</v>
      </c>
      <c r="AN244" s="3">
        <v>45917</v>
      </c>
      <c r="AO244" s="3">
        <v>45917</v>
      </c>
      <c r="AP244" s="3">
        <v>45914</v>
      </c>
      <c r="AQ244" s="3">
        <v>45918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 t="s">
        <v>566</v>
      </c>
      <c r="AZ244" s="2">
        <v>0</v>
      </c>
      <c r="BA244" s="2">
        <v>0</v>
      </c>
      <c r="BB244" s="2">
        <v>0</v>
      </c>
      <c r="BC244" s="1" t="s">
        <v>103</v>
      </c>
      <c r="BD244" s="56">
        <v>0</v>
      </c>
    </row>
    <row r="245" spans="1:56" ht="27.7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26</v>
      </c>
      <c r="F245" s="9">
        <v>43</v>
      </c>
      <c r="G245" s="9" t="s">
        <v>60</v>
      </c>
      <c r="H245" s="9">
        <v>0</v>
      </c>
      <c r="I245" s="9">
        <v>102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84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 t="s">
        <v>58</v>
      </c>
      <c r="AG245" s="1" t="s">
        <v>115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103</v>
      </c>
      <c r="BD245" s="56">
        <v>0</v>
      </c>
    </row>
    <row r="246" spans="1:56" ht="27.75" customHeight="1" x14ac:dyDescent="0.45">
      <c r="A246" s="3" t="s">
        <v>135</v>
      </c>
      <c r="B246" s="14" t="s">
        <v>135</v>
      </c>
      <c r="C246" s="9" t="s">
        <v>109</v>
      </c>
      <c r="D246" s="13" t="s">
        <v>59</v>
      </c>
      <c r="E246" s="9">
        <v>26</v>
      </c>
      <c r="F246" s="9">
        <v>43</v>
      </c>
      <c r="G246" s="9" t="s">
        <v>60</v>
      </c>
      <c r="H246" s="9">
        <v>0</v>
      </c>
      <c r="I246" s="9">
        <v>116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110</v>
      </c>
      <c r="T246" s="12">
        <v>45925</v>
      </c>
      <c r="U246" s="11">
        <v>10000</v>
      </c>
      <c r="V246" s="10">
        <v>0</v>
      </c>
      <c r="W246" s="10">
        <v>10000</v>
      </c>
      <c r="X246" s="10">
        <v>0</v>
      </c>
      <c r="Y246" s="10">
        <v>0</v>
      </c>
      <c r="Z246" s="9" t="s">
        <v>197</v>
      </c>
      <c r="AA246" s="8">
        <v>12433.3</v>
      </c>
      <c r="AB246" s="8">
        <v>12433.3</v>
      </c>
      <c r="AC246" s="8">
        <v>0</v>
      </c>
      <c r="AD246" s="8">
        <v>0</v>
      </c>
      <c r="AE246" s="8">
        <v>0</v>
      </c>
      <c r="AF246" s="8">
        <v>0</v>
      </c>
      <c r="AG246" s="1" t="s">
        <v>119</v>
      </c>
      <c r="AH246" s="1" t="s">
        <v>77</v>
      </c>
      <c r="AI246" s="1">
        <v>1</v>
      </c>
      <c r="AJ246" s="3">
        <v>45925</v>
      </c>
      <c r="AK246" s="3">
        <v>0</v>
      </c>
      <c r="AL246" s="3">
        <v>0</v>
      </c>
      <c r="AM246" s="3">
        <v>0</v>
      </c>
      <c r="AN246" s="3">
        <v>0</v>
      </c>
      <c r="AO246" s="3">
        <v>45924</v>
      </c>
      <c r="AP246" s="3">
        <v>45920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102</v>
      </c>
      <c r="BD246" s="56">
        <v>0</v>
      </c>
    </row>
    <row r="247" spans="1:56" ht="27.7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26</v>
      </c>
      <c r="F247" s="9">
        <v>43</v>
      </c>
      <c r="G247" s="9">
        <v>0</v>
      </c>
      <c r="H247" s="9">
        <v>0</v>
      </c>
      <c r="I247" s="9">
        <v>116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197</v>
      </c>
      <c r="AA247" s="8">
        <v>12433.3</v>
      </c>
      <c r="AB247" s="8">
        <v>12433.3</v>
      </c>
      <c r="AC247" s="8">
        <v>0</v>
      </c>
      <c r="AD247" s="8">
        <v>0</v>
      </c>
      <c r="AE247" s="8">
        <v>0</v>
      </c>
      <c r="AF247" s="8" t="s">
        <v>58</v>
      </c>
      <c r="AG247" s="1" t="s">
        <v>116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198</v>
      </c>
      <c r="BD247" s="56">
        <v>0</v>
      </c>
    </row>
    <row r="248" spans="1:56" ht="27.75" customHeight="1" x14ac:dyDescent="0.45">
      <c r="A248" s="3">
        <v>45911</v>
      </c>
      <c r="B248" s="14" t="s">
        <v>540</v>
      </c>
      <c r="C248" s="9" t="s">
        <v>109</v>
      </c>
      <c r="D248" s="13" t="s">
        <v>541</v>
      </c>
      <c r="E248" s="9">
        <v>26</v>
      </c>
      <c r="F248" s="9">
        <v>43</v>
      </c>
      <c r="G248" s="9" t="s">
        <v>60</v>
      </c>
      <c r="H248" s="9" t="s">
        <v>66</v>
      </c>
      <c r="I248" s="9">
        <v>150</v>
      </c>
      <c r="J248" s="9" t="s">
        <v>57</v>
      </c>
      <c r="K248" s="9">
        <v>5</v>
      </c>
      <c r="L248" s="9" t="s">
        <v>91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110</v>
      </c>
      <c r="T248" s="12">
        <v>45929</v>
      </c>
      <c r="U248" s="11">
        <v>10000</v>
      </c>
      <c r="V248" s="10">
        <v>500</v>
      </c>
      <c r="W248" s="10">
        <v>9500</v>
      </c>
      <c r="X248" s="10">
        <v>0</v>
      </c>
      <c r="Y248" s="10">
        <v>9975</v>
      </c>
      <c r="Z248" s="9" t="s">
        <v>88</v>
      </c>
      <c r="AA248" s="8">
        <v>11811.635</v>
      </c>
      <c r="AB248" s="8">
        <v>11811.635</v>
      </c>
      <c r="AC248" s="8">
        <v>0</v>
      </c>
      <c r="AD248" s="8">
        <v>0</v>
      </c>
      <c r="AE248" s="8">
        <v>11811.635</v>
      </c>
      <c r="AF248" s="8">
        <v>0</v>
      </c>
      <c r="AG248" s="1" t="s">
        <v>115</v>
      </c>
      <c r="AH248" s="1" t="s">
        <v>75</v>
      </c>
      <c r="AI248" s="1">
        <v>4</v>
      </c>
      <c r="AJ248" s="3">
        <v>45929</v>
      </c>
      <c r="AK248" s="3">
        <v>45925</v>
      </c>
      <c r="AL248" s="3">
        <v>45918</v>
      </c>
      <c r="AM248" s="3">
        <v>45926</v>
      </c>
      <c r="AN248" s="3">
        <v>45927</v>
      </c>
      <c r="AO248" s="3">
        <v>45928</v>
      </c>
      <c r="AP248" s="3">
        <v>45924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104</v>
      </c>
      <c r="BD248" s="56">
        <v>0</v>
      </c>
    </row>
    <row r="249" spans="1:56" ht="27.75" customHeight="1" x14ac:dyDescent="0.45">
      <c r="A249" s="3">
        <v>45901</v>
      </c>
      <c r="B249" s="14" t="s">
        <v>421</v>
      </c>
      <c r="C249" s="9" t="s">
        <v>109</v>
      </c>
      <c r="D249" s="13" t="s">
        <v>144</v>
      </c>
      <c r="E249" s="9">
        <v>26</v>
      </c>
      <c r="F249" s="9">
        <v>43</v>
      </c>
      <c r="G249" s="9" t="s">
        <v>60</v>
      </c>
      <c r="H249" s="9" t="s">
        <v>66</v>
      </c>
      <c r="I249" s="9">
        <v>150</v>
      </c>
      <c r="J249" s="9" t="s">
        <v>57</v>
      </c>
      <c r="K249" s="9">
        <v>5</v>
      </c>
      <c r="L249" s="9" t="s">
        <v>91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110</v>
      </c>
      <c r="T249" s="12">
        <v>45930</v>
      </c>
      <c r="U249" s="11">
        <v>30000</v>
      </c>
      <c r="V249" s="10">
        <v>3600</v>
      </c>
      <c r="W249" s="10">
        <v>26400</v>
      </c>
      <c r="X249" s="10">
        <v>9475</v>
      </c>
      <c r="Y249" s="10">
        <v>21551.25</v>
      </c>
      <c r="Z249" s="9" t="s">
        <v>88</v>
      </c>
      <c r="AA249" s="8">
        <v>26795.315662500001</v>
      </c>
      <c r="AB249" s="8">
        <v>5470</v>
      </c>
      <c r="AC249" s="8">
        <v>21325.315662500001</v>
      </c>
      <c r="AD249" s="8">
        <v>0</v>
      </c>
      <c r="AE249" s="8">
        <v>26795.315662500001</v>
      </c>
      <c r="AF249" s="8">
        <v>0</v>
      </c>
      <c r="AG249" s="1" t="s">
        <v>115</v>
      </c>
      <c r="AH249" s="1" t="s">
        <v>75</v>
      </c>
      <c r="AI249" s="1">
        <v>4</v>
      </c>
      <c r="AJ249" s="3">
        <v>45930</v>
      </c>
      <c r="AK249" s="3">
        <v>45926</v>
      </c>
      <c r="AL249" s="3">
        <v>45919</v>
      </c>
      <c r="AM249" s="3">
        <v>45927</v>
      </c>
      <c r="AN249" s="3">
        <v>45928</v>
      </c>
      <c r="AO249" s="3">
        <v>45929</v>
      </c>
      <c r="AP249" s="3">
        <v>45925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104</v>
      </c>
      <c r="BD249" s="56">
        <v>2199.3508886591671</v>
      </c>
    </row>
    <row r="250" spans="1:56" ht="27.75" customHeight="1" x14ac:dyDescent="0.45">
      <c r="A250" s="3">
        <v>45901</v>
      </c>
      <c r="B250" s="14" t="s">
        <v>422</v>
      </c>
      <c r="C250" s="9" t="s">
        <v>109</v>
      </c>
      <c r="D250" s="13" t="s">
        <v>144</v>
      </c>
      <c r="E250" s="9">
        <v>26</v>
      </c>
      <c r="F250" s="9">
        <v>43</v>
      </c>
      <c r="G250" s="9" t="s">
        <v>60</v>
      </c>
      <c r="H250" s="9" t="s">
        <v>66</v>
      </c>
      <c r="I250" s="9">
        <v>150</v>
      </c>
      <c r="J250" s="9" t="s">
        <v>57</v>
      </c>
      <c r="K250" s="9">
        <v>5</v>
      </c>
      <c r="L250" s="9" t="s">
        <v>91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110</v>
      </c>
      <c r="T250" s="12">
        <v>45945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88</v>
      </c>
      <c r="AA250" s="8">
        <v>12433.3</v>
      </c>
      <c r="AB250" s="8">
        <v>0</v>
      </c>
      <c r="AC250" s="8">
        <v>12433.3</v>
      </c>
      <c r="AD250" s="8">
        <v>0</v>
      </c>
      <c r="AE250" s="8">
        <v>12433.3</v>
      </c>
      <c r="AF250" s="8">
        <v>0</v>
      </c>
      <c r="AG250" s="1" t="s">
        <v>117</v>
      </c>
      <c r="AH250" s="1" t="s">
        <v>75</v>
      </c>
      <c r="AI250" s="1">
        <v>4</v>
      </c>
      <c r="AJ250" s="3">
        <v>45945</v>
      </c>
      <c r="AK250" s="3">
        <v>45941</v>
      </c>
      <c r="AL250" s="3">
        <v>45934</v>
      </c>
      <c r="AM250" s="3">
        <v>45942</v>
      </c>
      <c r="AN250" s="3">
        <v>45943</v>
      </c>
      <c r="AO250" s="3">
        <v>45944</v>
      </c>
      <c r="AP250" s="3">
        <v>45940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104</v>
      </c>
      <c r="BD250" s="56">
        <v>1282.2876733333333</v>
      </c>
    </row>
    <row r="251" spans="1:56" ht="27.75" customHeight="1" x14ac:dyDescent="0.45">
      <c r="A251" s="3">
        <v>0</v>
      </c>
      <c r="B251" s="14">
        <v>0</v>
      </c>
      <c r="C251" s="9">
        <v>0</v>
      </c>
      <c r="D251" s="13">
        <v>0</v>
      </c>
      <c r="E251" s="9">
        <v>26</v>
      </c>
      <c r="F251" s="9">
        <v>43</v>
      </c>
      <c r="G251" s="9">
        <v>0</v>
      </c>
      <c r="H251" s="9">
        <v>0</v>
      </c>
      <c r="I251" s="9">
        <v>120</v>
      </c>
      <c r="J251" s="9" t="s">
        <v>57</v>
      </c>
      <c r="K251" s="9">
        <v>5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88</v>
      </c>
      <c r="AA251" s="8">
        <v>51040.250662499995</v>
      </c>
      <c r="AB251" s="8">
        <v>17281.635000000002</v>
      </c>
      <c r="AC251" s="8">
        <v>33758.6156625</v>
      </c>
      <c r="AD251" s="8">
        <v>0</v>
      </c>
      <c r="AE251" s="8">
        <v>51040.250662499995</v>
      </c>
      <c r="AF251" s="8" t="s">
        <v>58</v>
      </c>
      <c r="AG251" s="1" t="s">
        <v>118</v>
      </c>
      <c r="AH251" s="1">
        <v>0</v>
      </c>
      <c r="AI251" s="1" t="s">
        <v>15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106</v>
      </c>
      <c r="BD251" s="56">
        <v>0</v>
      </c>
    </row>
    <row r="252" spans="1:56" ht="27.75" customHeight="1" x14ac:dyDescent="0.45">
      <c r="A252" s="3">
        <v>45909</v>
      </c>
      <c r="B252" s="14" t="s">
        <v>520</v>
      </c>
      <c r="C252" s="9" t="s">
        <v>147</v>
      </c>
      <c r="D252" s="13" t="s">
        <v>148</v>
      </c>
      <c r="E252" s="9">
        <v>28</v>
      </c>
      <c r="F252" s="9">
        <v>41</v>
      </c>
      <c r="G252" s="9" t="s">
        <v>60</v>
      </c>
      <c r="H252" s="9">
        <v>0</v>
      </c>
      <c r="I252" s="9">
        <v>120</v>
      </c>
      <c r="J252" s="9" t="s">
        <v>78</v>
      </c>
      <c r="K252" s="9">
        <v>3</v>
      </c>
      <c r="L252" s="9" t="s">
        <v>92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71</v>
      </c>
      <c r="T252" s="12">
        <v>45920</v>
      </c>
      <c r="U252" s="11">
        <v>50000</v>
      </c>
      <c r="V252" s="10">
        <v>36500</v>
      </c>
      <c r="W252" s="10">
        <v>13500</v>
      </c>
      <c r="X252" s="10">
        <v>52550</v>
      </c>
      <c r="Y252" s="10">
        <v>0</v>
      </c>
      <c r="Z252" s="9" t="s">
        <v>127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 t="s">
        <v>115</v>
      </c>
      <c r="AH252" s="1" t="s">
        <v>74</v>
      </c>
      <c r="AI252" s="1">
        <v>2</v>
      </c>
      <c r="AJ252" s="3">
        <v>45920</v>
      </c>
      <c r="AK252" s="3">
        <v>0</v>
      </c>
      <c r="AL252" s="3">
        <v>45911</v>
      </c>
      <c r="AM252" s="3">
        <v>45918</v>
      </c>
      <c r="AN252" s="3">
        <v>45919</v>
      </c>
      <c r="AO252" s="3">
        <v>45919</v>
      </c>
      <c r="AP252" s="3">
        <v>45915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 t="s">
        <v>486</v>
      </c>
      <c r="AZ252" s="2">
        <v>0</v>
      </c>
      <c r="BA252" s="2">
        <v>0</v>
      </c>
      <c r="BB252" s="2">
        <v>0</v>
      </c>
      <c r="BC252" s="1" t="s">
        <v>104</v>
      </c>
      <c r="BD252" s="56">
        <v>0</v>
      </c>
    </row>
    <row r="253" spans="1:56" ht="27.75" customHeight="1" x14ac:dyDescent="0.45">
      <c r="A253" s="3" t="s">
        <v>135</v>
      </c>
      <c r="B253" s="14" t="s">
        <v>135</v>
      </c>
      <c r="C253" s="9" t="s">
        <v>109</v>
      </c>
      <c r="D253" s="13" t="s">
        <v>59</v>
      </c>
      <c r="E253" s="9">
        <v>28</v>
      </c>
      <c r="F253" s="9">
        <v>47</v>
      </c>
      <c r="G253" s="9" t="s">
        <v>60</v>
      </c>
      <c r="H253" s="9" t="s">
        <v>66</v>
      </c>
      <c r="I253" s="9">
        <v>180</v>
      </c>
      <c r="J253" s="9" t="s">
        <v>57</v>
      </c>
      <c r="K253" s="9">
        <v>5</v>
      </c>
      <c r="L253" s="9" t="s">
        <v>92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110</v>
      </c>
      <c r="T253" s="12">
        <v>45925</v>
      </c>
      <c r="U253" s="11">
        <v>5000</v>
      </c>
      <c r="V253" s="10">
        <v>0</v>
      </c>
      <c r="W253" s="10">
        <v>5000</v>
      </c>
      <c r="X253" s="10">
        <v>0</v>
      </c>
      <c r="Y253" s="10">
        <v>0</v>
      </c>
      <c r="Z253" s="9" t="s">
        <v>127</v>
      </c>
      <c r="AA253" s="8">
        <v>6775.4500000000007</v>
      </c>
      <c r="AB253" s="8">
        <v>1830</v>
      </c>
      <c r="AC253" s="8">
        <v>4945.4500000000007</v>
      </c>
      <c r="AD253" s="8">
        <v>0</v>
      </c>
      <c r="AE253" s="8">
        <v>6775.4500000000007</v>
      </c>
      <c r="AF253" s="8">
        <v>0</v>
      </c>
      <c r="AG253" s="1">
        <v>0</v>
      </c>
      <c r="AH253" s="1" t="s">
        <v>146</v>
      </c>
      <c r="AI253" s="1">
        <v>2</v>
      </c>
      <c r="AJ253" s="3">
        <v>45925</v>
      </c>
      <c r="AK253" s="3">
        <v>45923</v>
      </c>
      <c r="AL253" s="3">
        <v>0</v>
      </c>
      <c r="AM253" s="3">
        <v>0</v>
      </c>
      <c r="AN253" s="3">
        <v>0</v>
      </c>
      <c r="AO253" s="3">
        <v>45924</v>
      </c>
      <c r="AP253" s="3">
        <v>45920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143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104</v>
      </c>
      <c r="BD253" s="56">
        <v>555.81363055555562</v>
      </c>
    </row>
    <row r="254" spans="1:56" ht="27.75" customHeight="1" x14ac:dyDescent="0.45">
      <c r="A254" s="3">
        <v>0</v>
      </c>
      <c r="B254" s="14">
        <v>0</v>
      </c>
      <c r="C254" s="9">
        <v>0</v>
      </c>
      <c r="D254" s="13">
        <v>0</v>
      </c>
      <c r="E254" s="9">
        <v>28</v>
      </c>
      <c r="F254" s="9">
        <v>43</v>
      </c>
      <c r="G254" s="9">
        <v>0</v>
      </c>
      <c r="H254" s="9">
        <v>0</v>
      </c>
      <c r="I254" s="9">
        <v>130</v>
      </c>
      <c r="J254" s="9" t="s">
        <v>57</v>
      </c>
      <c r="K254" s="9">
        <v>3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 t="s">
        <v>127</v>
      </c>
      <c r="AA254" s="8">
        <v>6775.4500000000007</v>
      </c>
      <c r="AB254" s="8">
        <v>1830</v>
      </c>
      <c r="AC254" s="8">
        <v>4945.4500000000007</v>
      </c>
      <c r="AD254" s="8">
        <v>0</v>
      </c>
      <c r="AE254" s="8">
        <v>6775.4500000000007</v>
      </c>
      <c r="AF254" s="8" t="s">
        <v>58</v>
      </c>
      <c r="AG254" s="1">
        <v>0</v>
      </c>
      <c r="AH254" s="1">
        <v>0</v>
      </c>
      <c r="AI254" s="1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149</v>
      </c>
      <c r="BD254" s="56">
        <v>0</v>
      </c>
    </row>
  </sheetData>
  <autoFilter ref="A5:BD25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54">
    <cfRule type="expression" dxfId="1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FF03A-68F5-4BDD-9CC7-C166E8F6E385}">
  <sheetPr>
    <tabColor rgb="FFFFFF00"/>
  </sheetPr>
  <dimension ref="A1:BD260"/>
  <sheetViews>
    <sheetView zoomScale="80" zoomScaleNormal="80" workbookViewId="0">
      <selection activeCell="P18" sqref="P1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45917</v>
      </c>
      <c r="E3" s="84" t="s">
        <v>52</v>
      </c>
      <c r="F3" s="84"/>
      <c r="G3" s="85">
        <v>10.02</v>
      </c>
      <c r="H3" s="8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6" t="s">
        <v>51</v>
      </c>
      <c r="B4" s="28" t="s">
        <v>43</v>
      </c>
      <c r="C4" s="29" t="s">
        <v>42</v>
      </c>
      <c r="D4" s="30"/>
      <c r="E4" s="87">
        <v>10.3</v>
      </c>
      <c r="F4" s="88"/>
      <c r="G4" s="89"/>
      <c r="H4" s="90"/>
      <c r="I4" s="91" t="s">
        <v>50</v>
      </c>
      <c r="J4" s="92"/>
      <c r="K4" s="93"/>
      <c r="L4" s="31" t="s">
        <v>89</v>
      </c>
      <c r="M4" s="94" t="s">
        <v>49</v>
      </c>
      <c r="N4" s="95"/>
      <c r="O4" s="95"/>
      <c r="P4" s="9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2" t="s">
        <v>46</v>
      </c>
      <c r="AA4" s="8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45920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132</v>
      </c>
      <c r="AG6" s="1" t="s">
        <v>115</v>
      </c>
      <c r="AH6" s="1" t="s">
        <v>68</v>
      </c>
      <c r="AI6" s="1">
        <v>4</v>
      </c>
      <c r="AJ6" s="3">
        <v>45915</v>
      </c>
      <c r="AK6" s="3">
        <v>45911</v>
      </c>
      <c r="AL6" s="3">
        <v>45905</v>
      </c>
      <c r="AM6" s="3">
        <v>45912</v>
      </c>
      <c r="AN6" s="3">
        <v>45913</v>
      </c>
      <c r="AO6" s="3">
        <v>45913</v>
      </c>
      <c r="AP6" s="3">
        <v>45910</v>
      </c>
      <c r="AQ6" s="3">
        <v>45914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116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556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115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>
        <v>45915</v>
      </c>
      <c r="B10" s="14" t="s">
        <v>557</v>
      </c>
      <c r="C10" s="9" t="s">
        <v>558</v>
      </c>
      <c r="D10" s="13" t="s">
        <v>559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45922</v>
      </c>
      <c r="U10" s="11">
        <v>10100</v>
      </c>
      <c r="V10" s="10">
        <v>0</v>
      </c>
      <c r="W10" s="10">
        <v>10100</v>
      </c>
      <c r="X10" s="10">
        <v>0</v>
      </c>
      <c r="Y10" s="10">
        <v>10605</v>
      </c>
      <c r="Z10" s="9" t="s">
        <v>560</v>
      </c>
      <c r="AA10" s="8">
        <v>7760.3350000000009</v>
      </c>
      <c r="AB10" s="8">
        <v>7760.3350000000009</v>
      </c>
      <c r="AC10" s="8">
        <v>0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45922</v>
      </c>
      <c r="AK10" s="3">
        <v>0</v>
      </c>
      <c r="AL10" s="3">
        <v>45913</v>
      </c>
      <c r="AM10" s="3">
        <v>45920</v>
      </c>
      <c r="AN10" s="3">
        <v>45921</v>
      </c>
      <c r="AO10" s="3">
        <v>45921</v>
      </c>
      <c r="AP10" s="3">
        <v>45917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 t="s">
        <v>561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560</v>
      </c>
      <c r="AA11" s="8">
        <v>7760.3350000000009</v>
      </c>
      <c r="AB11" s="8">
        <v>7760.3350000000009</v>
      </c>
      <c r="AC11" s="8">
        <v>0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562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115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45912</v>
      </c>
      <c r="B14" s="14" t="s">
        <v>542</v>
      </c>
      <c r="C14" s="9" t="s">
        <v>302</v>
      </c>
      <c r="D14" s="13" t="s">
        <v>543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45924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417</v>
      </c>
      <c r="AA14" s="8">
        <v>8801.1</v>
      </c>
      <c r="AB14" s="8">
        <v>8801.1</v>
      </c>
      <c r="AC14" s="8">
        <v>0</v>
      </c>
      <c r="AD14" s="8">
        <v>8801.1</v>
      </c>
      <c r="AE14" s="8">
        <v>0</v>
      </c>
      <c r="AF14" s="8" t="s">
        <v>307</v>
      </c>
      <c r="AG14" s="1" t="s">
        <v>116</v>
      </c>
      <c r="AH14" s="1" t="s">
        <v>75</v>
      </c>
      <c r="AI14" s="1">
        <v>4</v>
      </c>
      <c r="AJ14" s="3">
        <v>45924</v>
      </c>
      <c r="AK14" s="3">
        <v>45920</v>
      </c>
      <c r="AL14" s="3">
        <v>45913</v>
      </c>
      <c r="AM14" s="3">
        <v>45921</v>
      </c>
      <c r="AN14" s="3">
        <v>45922</v>
      </c>
      <c r="AO14" s="3">
        <v>45923</v>
      </c>
      <c r="AP14" s="3">
        <v>45919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8801.1</v>
      </c>
      <c r="AB15" s="8">
        <v>8801.1</v>
      </c>
      <c r="AC15" s="8">
        <v>0</v>
      </c>
      <c r="AD15" s="8">
        <v>8801.1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45917</v>
      </c>
      <c r="U16" s="11">
        <v>50000</v>
      </c>
      <c r="V16" s="10">
        <v>50000</v>
      </c>
      <c r="W16" s="10">
        <v>0</v>
      </c>
      <c r="X16" s="10">
        <v>52901</v>
      </c>
      <c r="Y16" s="10">
        <v>0</v>
      </c>
      <c r="Z16" s="9" t="s">
        <v>168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45917</v>
      </c>
      <c r="AK16" s="3">
        <v>0</v>
      </c>
      <c r="AL16" s="3">
        <v>45908</v>
      </c>
      <c r="AM16" s="3">
        <v>45915</v>
      </c>
      <c r="AN16" s="3">
        <v>45916</v>
      </c>
      <c r="AO16" s="3">
        <v>45916</v>
      </c>
      <c r="AP16" s="3">
        <v>45912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544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45916</v>
      </c>
      <c r="B17" s="14" t="s">
        <v>128</v>
      </c>
      <c r="C17" s="9" t="s">
        <v>594</v>
      </c>
      <c r="D17" s="13" t="s">
        <v>563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45925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168</v>
      </c>
      <c r="AA17" s="8">
        <v>17602.2</v>
      </c>
      <c r="AB17" s="8">
        <v>14424</v>
      </c>
      <c r="AC17" s="8">
        <v>3178.2000000000007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45925</v>
      </c>
      <c r="AK17" s="3">
        <v>0</v>
      </c>
      <c r="AL17" s="3">
        <v>45916</v>
      </c>
      <c r="AM17" s="3">
        <v>45923</v>
      </c>
      <c r="AN17" s="3">
        <v>45924</v>
      </c>
      <c r="AO17" s="3">
        <v>45924</v>
      </c>
      <c r="AP17" s="3">
        <v>45920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230.80794666666674</v>
      </c>
    </row>
    <row r="18" spans="1:56" ht="27.75" customHeight="1" x14ac:dyDescent="0.45">
      <c r="A18" s="3" t="s">
        <v>135</v>
      </c>
      <c r="B18" s="14" t="s">
        <v>135</v>
      </c>
      <c r="C18" s="9" t="s">
        <v>204</v>
      </c>
      <c r="D18" s="13" t="s">
        <v>205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92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45925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168</v>
      </c>
      <c r="AA18" s="8">
        <v>18501.714330000003</v>
      </c>
      <c r="AB18" s="8">
        <v>0</v>
      </c>
      <c r="AC18" s="8">
        <v>18501.714330000003</v>
      </c>
      <c r="AD18" s="8">
        <v>0</v>
      </c>
      <c r="AE18" s="8">
        <v>0</v>
      </c>
      <c r="AF18" s="8">
        <v>0</v>
      </c>
      <c r="AG18" s="1" t="s">
        <v>115</v>
      </c>
      <c r="AH18" s="1" t="s">
        <v>72</v>
      </c>
      <c r="AI18" s="1">
        <v>3</v>
      </c>
      <c r="AJ18" s="3">
        <v>45925</v>
      </c>
      <c r="AK18" s="3">
        <v>0</v>
      </c>
      <c r="AL18" s="3">
        <v>45915</v>
      </c>
      <c r="AM18" s="3">
        <v>45922</v>
      </c>
      <c r="AN18" s="3">
        <v>45923</v>
      </c>
      <c r="AO18" s="3">
        <v>45923</v>
      </c>
      <c r="AP18" s="3">
        <v>45920</v>
      </c>
      <c r="AQ18" s="3">
        <v>45924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1343.6356095653334</v>
      </c>
    </row>
    <row r="19" spans="1:56" ht="27.75" customHeight="1" x14ac:dyDescent="0.45">
      <c r="A19" s="3" t="s">
        <v>135</v>
      </c>
      <c r="B19" s="14" t="s">
        <v>135</v>
      </c>
      <c r="C19" s="9" t="s">
        <v>237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 t="s">
        <v>63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168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 t="s">
        <v>63</v>
      </c>
      <c r="AK19" s="3">
        <v>0</v>
      </c>
      <c r="AL19" s="3" t="e">
        <v>#VALUE!</v>
      </c>
      <c r="AM19" s="3" t="e">
        <v>#VALUE!</v>
      </c>
      <c r="AN19" s="3" t="e">
        <v>#VALUE!</v>
      </c>
      <c r="AO19" s="3" t="e">
        <v>#VALUE!</v>
      </c>
      <c r="AP19" s="3" t="e">
        <v>#VALUE!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135</v>
      </c>
      <c r="B20" s="14" t="s">
        <v>135</v>
      </c>
      <c r="C20" s="9" t="s">
        <v>136</v>
      </c>
      <c r="D20" s="13" t="s">
        <v>124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 t="s">
        <v>63</v>
      </c>
      <c r="U20" s="11">
        <v>140000</v>
      </c>
      <c r="V20" s="10">
        <v>0</v>
      </c>
      <c r="W20" s="10">
        <v>140000</v>
      </c>
      <c r="X20" s="10">
        <v>0</v>
      </c>
      <c r="Y20" s="10">
        <v>147000</v>
      </c>
      <c r="Z20" s="9" t="s">
        <v>168</v>
      </c>
      <c r="AA20" s="8">
        <v>123215.4</v>
      </c>
      <c r="AB20" s="8">
        <v>0</v>
      </c>
      <c r="AC20" s="8">
        <v>123215.4</v>
      </c>
      <c r="AD20" s="8">
        <v>0</v>
      </c>
      <c r="AE20" s="8">
        <v>0</v>
      </c>
      <c r="AF20" s="8">
        <v>0</v>
      </c>
      <c r="AG20" s="1" t="s">
        <v>115</v>
      </c>
      <c r="AH20" s="1" t="s">
        <v>74</v>
      </c>
      <c r="AI20" s="1">
        <v>2</v>
      </c>
      <c r="AJ20" s="3" t="s">
        <v>63</v>
      </c>
      <c r="AK20" s="3">
        <v>0</v>
      </c>
      <c r="AL20" s="3" t="e">
        <v>#VALUE!</v>
      </c>
      <c r="AM20" s="3" t="e">
        <v>#VALUE!</v>
      </c>
      <c r="AN20" s="3" t="e">
        <v>#VALUE!</v>
      </c>
      <c r="AO20" s="3" t="e">
        <v>#VALUE!</v>
      </c>
      <c r="AP20" s="3" t="e">
        <v>#VALUE!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8948.1761600000009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168</v>
      </c>
      <c r="AA21" s="8">
        <v>194523.71432999999</v>
      </c>
      <c r="AB21" s="8">
        <v>14424</v>
      </c>
      <c r="AC21" s="8">
        <v>180099.71432999999</v>
      </c>
      <c r="AD21" s="8">
        <v>0</v>
      </c>
      <c r="AE21" s="8">
        <v>0</v>
      </c>
      <c r="AF21" s="8" t="s">
        <v>58</v>
      </c>
      <c r="AG21" s="1" t="s">
        <v>115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266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45918</v>
      </c>
      <c r="U22" s="11">
        <v>5000</v>
      </c>
      <c r="V22" s="10">
        <v>5140</v>
      </c>
      <c r="W22" s="10">
        <v>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466</v>
      </c>
      <c r="AG22" s="1" t="s">
        <v>115</v>
      </c>
      <c r="AH22" s="1" t="s">
        <v>74</v>
      </c>
      <c r="AI22" s="1">
        <v>2</v>
      </c>
      <c r="AJ22" s="3">
        <v>45918</v>
      </c>
      <c r="AK22" s="3">
        <v>0</v>
      </c>
      <c r="AL22" s="3">
        <v>45909</v>
      </c>
      <c r="AM22" s="3">
        <v>45916</v>
      </c>
      <c r="AN22" s="3">
        <v>45917</v>
      </c>
      <c r="AO22" s="3">
        <v>45917</v>
      </c>
      <c r="AP22" s="3">
        <v>45913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467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45918</v>
      </c>
      <c r="U23" s="11">
        <v>5000</v>
      </c>
      <c r="V23" s="10">
        <v>5000</v>
      </c>
      <c r="W23" s="10">
        <v>0</v>
      </c>
      <c r="X23" s="10">
        <v>5023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463</v>
      </c>
      <c r="AG23" s="1" t="s">
        <v>115</v>
      </c>
      <c r="AH23" s="1" t="s">
        <v>74</v>
      </c>
      <c r="AI23" s="1">
        <v>2</v>
      </c>
      <c r="AJ23" s="3">
        <v>45918</v>
      </c>
      <c r="AK23" s="3">
        <v>0</v>
      </c>
      <c r="AL23" s="3">
        <v>45909</v>
      </c>
      <c r="AM23" s="3">
        <v>45916</v>
      </c>
      <c r="AN23" s="3">
        <v>45917</v>
      </c>
      <c r="AO23" s="3">
        <v>45917</v>
      </c>
      <c r="AP23" s="3">
        <v>45913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 t="s">
        <v>135</v>
      </c>
      <c r="B24" s="14" t="s">
        <v>135</v>
      </c>
      <c r="C24" s="9" t="s">
        <v>73</v>
      </c>
      <c r="D24" s="13" t="s">
        <v>467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 t="s">
        <v>63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118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45905</v>
      </c>
      <c r="B25" s="14" t="s">
        <v>461</v>
      </c>
      <c r="C25" s="9" t="s">
        <v>73</v>
      </c>
      <c r="D25" s="13" t="s">
        <v>288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45918</v>
      </c>
      <c r="U25" s="11">
        <v>10000</v>
      </c>
      <c r="V25" s="10">
        <v>10000</v>
      </c>
      <c r="W25" s="10">
        <v>0</v>
      </c>
      <c r="X25" s="10">
        <v>10400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466</v>
      </c>
      <c r="AG25" s="1" t="s">
        <v>118</v>
      </c>
      <c r="AH25" s="1" t="s">
        <v>74</v>
      </c>
      <c r="AI25" s="1">
        <v>2</v>
      </c>
      <c r="AJ25" s="3">
        <v>45918</v>
      </c>
      <c r="AK25" s="3">
        <v>0</v>
      </c>
      <c r="AL25" s="3">
        <v>45909</v>
      </c>
      <c r="AM25" s="3">
        <v>45916</v>
      </c>
      <c r="AN25" s="3">
        <v>45917</v>
      </c>
      <c r="AO25" s="3">
        <v>45917</v>
      </c>
      <c r="AP25" s="3">
        <v>45913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282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466</v>
      </c>
      <c r="AG26" s="1" t="s">
        <v>115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544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45904</v>
      </c>
      <c r="B27" s="14" t="s">
        <v>446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447</v>
      </c>
      <c r="T27" s="12">
        <v>45924</v>
      </c>
      <c r="U27" s="11">
        <v>20000</v>
      </c>
      <c r="V27" s="10">
        <v>21000</v>
      </c>
      <c r="W27" s="10">
        <v>0</v>
      </c>
      <c r="X27" s="10">
        <v>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115</v>
      </c>
      <c r="AH27" s="1" t="s">
        <v>77</v>
      </c>
      <c r="AI27" s="1">
        <v>1</v>
      </c>
      <c r="AJ27" s="3">
        <v>45924</v>
      </c>
      <c r="AK27" s="3">
        <v>0</v>
      </c>
      <c r="AL27" s="3">
        <v>0</v>
      </c>
      <c r="AM27" s="3">
        <v>0</v>
      </c>
      <c r="AN27" s="3">
        <v>0</v>
      </c>
      <c r="AO27" s="3">
        <v>45923</v>
      </c>
      <c r="AP27" s="3">
        <v>45919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45904</v>
      </c>
      <c r="B28" s="14" t="s">
        <v>448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447</v>
      </c>
      <c r="T28" s="12">
        <v>45924</v>
      </c>
      <c r="U28" s="11">
        <v>20000</v>
      </c>
      <c r="V28" s="10">
        <v>21000</v>
      </c>
      <c r="W28" s="10">
        <v>0</v>
      </c>
      <c r="X28" s="10">
        <v>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115</v>
      </c>
      <c r="AH28" s="1" t="s">
        <v>77</v>
      </c>
      <c r="AI28" s="1">
        <v>1</v>
      </c>
      <c r="AJ28" s="3">
        <v>45924</v>
      </c>
      <c r="AK28" s="3">
        <v>0</v>
      </c>
      <c r="AL28" s="3">
        <v>0</v>
      </c>
      <c r="AM28" s="3">
        <v>0</v>
      </c>
      <c r="AN28" s="3">
        <v>0</v>
      </c>
      <c r="AO28" s="3">
        <v>45923</v>
      </c>
      <c r="AP28" s="3">
        <v>45919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45910</v>
      </c>
      <c r="B29" s="14" t="s">
        <v>503</v>
      </c>
      <c r="C29" s="9" t="s">
        <v>73</v>
      </c>
      <c r="D29" s="13" t="s">
        <v>288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45920</v>
      </c>
      <c r="U29" s="11">
        <v>10000</v>
      </c>
      <c r="V29" s="10">
        <v>10000</v>
      </c>
      <c r="W29" s="10">
        <v>0</v>
      </c>
      <c r="X29" s="10">
        <v>10400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504</v>
      </c>
      <c r="AG29" s="1" t="s">
        <v>115</v>
      </c>
      <c r="AH29" s="1" t="s">
        <v>74</v>
      </c>
      <c r="AI29" s="1">
        <v>2</v>
      </c>
      <c r="AJ29" s="3">
        <v>45920</v>
      </c>
      <c r="AK29" s="3">
        <v>0</v>
      </c>
      <c r="AL29" s="3">
        <v>45911</v>
      </c>
      <c r="AM29" s="3">
        <v>45918</v>
      </c>
      <c r="AN29" s="3">
        <v>45919</v>
      </c>
      <c r="AO29" s="3">
        <v>45919</v>
      </c>
      <c r="AP29" s="3">
        <v>45915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45910</v>
      </c>
      <c r="B30" s="14" t="s">
        <v>503</v>
      </c>
      <c r="C30" s="9" t="s">
        <v>73</v>
      </c>
      <c r="D30" s="13" t="s">
        <v>189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45920</v>
      </c>
      <c r="U30" s="11">
        <v>10000</v>
      </c>
      <c r="V30" s="10">
        <v>10000</v>
      </c>
      <c r="W30" s="10">
        <v>0</v>
      </c>
      <c r="X30" s="10">
        <v>10490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504</v>
      </c>
      <c r="AG30" s="1" t="s">
        <v>115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 t="s">
        <v>564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45910</v>
      </c>
      <c r="B31" s="14" t="s">
        <v>503</v>
      </c>
      <c r="C31" s="9" t="s">
        <v>73</v>
      </c>
      <c r="D31" s="13" t="s">
        <v>275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45920</v>
      </c>
      <c r="U31" s="11">
        <v>5000</v>
      </c>
      <c r="V31" s="10">
        <v>5000</v>
      </c>
      <c r="W31" s="10">
        <v>0</v>
      </c>
      <c r="X31" s="10">
        <v>5250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504</v>
      </c>
      <c r="AG31" s="1" t="s">
        <v>115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 t="s">
        <v>565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45910</v>
      </c>
      <c r="B32" s="14" t="s">
        <v>503</v>
      </c>
      <c r="C32" s="9" t="s">
        <v>73</v>
      </c>
      <c r="D32" s="13" t="s">
        <v>505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45925</v>
      </c>
      <c r="U32" s="11">
        <v>5000</v>
      </c>
      <c r="V32" s="10">
        <v>5000</v>
      </c>
      <c r="W32" s="10">
        <v>0</v>
      </c>
      <c r="X32" s="10">
        <v>5710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506</v>
      </c>
      <c r="AG32" s="1" t="s">
        <v>115</v>
      </c>
      <c r="AH32" s="1" t="s">
        <v>74</v>
      </c>
      <c r="AI32" s="1">
        <v>2</v>
      </c>
      <c r="AJ32" s="3">
        <v>45925</v>
      </c>
      <c r="AK32" s="3">
        <v>0</v>
      </c>
      <c r="AL32" s="3">
        <v>45916</v>
      </c>
      <c r="AM32" s="3">
        <v>45923</v>
      </c>
      <c r="AN32" s="3">
        <v>45924</v>
      </c>
      <c r="AO32" s="3">
        <v>45924</v>
      </c>
      <c r="AP32" s="3">
        <v>45920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 t="s">
        <v>566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45910</v>
      </c>
      <c r="B33" s="14" t="s">
        <v>503</v>
      </c>
      <c r="C33" s="9" t="s">
        <v>73</v>
      </c>
      <c r="D33" s="13" t="s">
        <v>266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45925</v>
      </c>
      <c r="U33" s="11">
        <v>5000</v>
      </c>
      <c r="V33" s="10">
        <v>5000</v>
      </c>
      <c r="W33" s="10">
        <v>0</v>
      </c>
      <c r="X33" s="10">
        <v>5400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506</v>
      </c>
      <c r="AG33" s="1" t="s">
        <v>115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45910</v>
      </c>
      <c r="B34" s="14" t="s">
        <v>503</v>
      </c>
      <c r="C34" s="9" t="s">
        <v>73</v>
      </c>
      <c r="D34" s="13" t="s">
        <v>289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45925</v>
      </c>
      <c r="U34" s="11">
        <v>5000</v>
      </c>
      <c r="V34" s="10">
        <v>5000</v>
      </c>
      <c r="W34" s="10">
        <v>0</v>
      </c>
      <c r="X34" s="10">
        <v>5400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506</v>
      </c>
      <c r="AG34" s="1" t="s">
        <v>117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 t="s">
        <v>567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45910</v>
      </c>
      <c r="B35" s="14" t="s">
        <v>503</v>
      </c>
      <c r="C35" s="9" t="s">
        <v>73</v>
      </c>
      <c r="D35" s="13" t="s">
        <v>290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45925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506</v>
      </c>
      <c r="AG35" s="1" t="s">
        <v>116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45910</v>
      </c>
      <c r="B36" s="14" t="s">
        <v>503</v>
      </c>
      <c r="C36" s="9" t="s">
        <v>73</v>
      </c>
      <c r="D36" s="13">
        <v>997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45925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506</v>
      </c>
      <c r="AG36" s="1" t="s">
        <v>119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45912</v>
      </c>
      <c r="B37" s="14" t="s">
        <v>521</v>
      </c>
      <c r="C37" s="9" t="s">
        <v>73</v>
      </c>
      <c r="D37" s="13" t="s">
        <v>522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45920</v>
      </c>
      <c r="U37" s="11">
        <v>5000</v>
      </c>
      <c r="V37" s="10">
        <v>0</v>
      </c>
      <c r="W37" s="10">
        <v>5000</v>
      </c>
      <c r="X37" s="10">
        <v>5250</v>
      </c>
      <c r="Y37" s="10">
        <v>0</v>
      </c>
      <c r="Z37" s="9" t="s">
        <v>172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523</v>
      </c>
      <c r="AG37" s="1" t="s">
        <v>116</v>
      </c>
      <c r="AH37" s="1" t="s">
        <v>74</v>
      </c>
      <c r="AI37" s="1">
        <v>2</v>
      </c>
      <c r="AJ37" s="3">
        <v>45920</v>
      </c>
      <c r="AK37" s="3">
        <v>0</v>
      </c>
      <c r="AL37" s="3">
        <v>45911</v>
      </c>
      <c r="AM37" s="3">
        <v>45918</v>
      </c>
      <c r="AN37" s="3">
        <v>45919</v>
      </c>
      <c r="AO37" s="3">
        <v>45919</v>
      </c>
      <c r="AP37" s="3">
        <v>45915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45912</v>
      </c>
      <c r="B38" s="14" t="s">
        <v>521</v>
      </c>
      <c r="C38" s="9" t="s">
        <v>73</v>
      </c>
      <c r="D38" s="13" t="s">
        <v>386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45920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172</v>
      </c>
      <c r="AA38" s="8">
        <v>9359.9000000000015</v>
      </c>
      <c r="AB38" s="8">
        <v>9359.9000000000015</v>
      </c>
      <c r="AC38" s="8">
        <v>0</v>
      </c>
      <c r="AD38" s="8">
        <v>0</v>
      </c>
      <c r="AE38" s="8">
        <v>0</v>
      </c>
      <c r="AF38" s="8" t="s">
        <v>523</v>
      </c>
      <c r="AG38" s="1" t="s">
        <v>117</v>
      </c>
      <c r="AH38" s="1" t="s">
        <v>74</v>
      </c>
      <c r="AI38" s="1">
        <v>2</v>
      </c>
      <c r="AJ38" s="3">
        <v>45920</v>
      </c>
      <c r="AK38" s="3">
        <v>0</v>
      </c>
      <c r="AL38" s="3">
        <v>45911</v>
      </c>
      <c r="AM38" s="3">
        <v>45918</v>
      </c>
      <c r="AN38" s="3">
        <v>45919</v>
      </c>
      <c r="AO38" s="3">
        <v>45919</v>
      </c>
      <c r="AP38" s="3">
        <v>45915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45912</v>
      </c>
      <c r="B39" s="14" t="s">
        <v>521</v>
      </c>
      <c r="C39" s="9" t="s">
        <v>73</v>
      </c>
      <c r="D39" s="13" t="s">
        <v>282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45920</v>
      </c>
      <c r="U39" s="11">
        <v>10000</v>
      </c>
      <c r="V39" s="10">
        <v>0</v>
      </c>
      <c r="W39" s="10">
        <v>10000</v>
      </c>
      <c r="X39" s="10">
        <v>6925</v>
      </c>
      <c r="Y39" s="10">
        <v>3228.75</v>
      </c>
      <c r="Z39" s="9" t="s">
        <v>172</v>
      </c>
      <c r="AA39" s="8">
        <v>3022.0777125</v>
      </c>
      <c r="AB39" s="8">
        <v>3022.0777125</v>
      </c>
      <c r="AC39" s="8">
        <v>0</v>
      </c>
      <c r="AD39" s="8">
        <v>0</v>
      </c>
      <c r="AE39" s="8">
        <v>0</v>
      </c>
      <c r="AF39" s="8" t="s">
        <v>523</v>
      </c>
      <c r="AG39" s="1" t="s">
        <v>117</v>
      </c>
      <c r="AH39" s="1" t="s">
        <v>74</v>
      </c>
      <c r="AI39" s="1">
        <v>2</v>
      </c>
      <c r="AJ39" s="3">
        <v>45920</v>
      </c>
      <c r="AK39" s="3">
        <v>0</v>
      </c>
      <c r="AL39" s="3">
        <v>45911</v>
      </c>
      <c r="AM39" s="3">
        <v>45918</v>
      </c>
      <c r="AN39" s="3">
        <v>45919</v>
      </c>
      <c r="AO39" s="3">
        <v>45919</v>
      </c>
      <c r="AP39" s="3">
        <v>45915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45912</v>
      </c>
      <c r="B40" s="14" t="s">
        <v>521</v>
      </c>
      <c r="C40" s="9" t="s">
        <v>73</v>
      </c>
      <c r="D40" s="13" t="s">
        <v>288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45925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172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524</v>
      </c>
      <c r="AG40" s="1" t="s">
        <v>117</v>
      </c>
      <c r="AH40" s="1" t="s">
        <v>74</v>
      </c>
      <c r="AI40" s="1">
        <v>2</v>
      </c>
      <c r="AJ40" s="3">
        <v>45925</v>
      </c>
      <c r="AK40" s="3">
        <v>0</v>
      </c>
      <c r="AL40" s="3">
        <v>45916</v>
      </c>
      <c r="AM40" s="3">
        <v>45923</v>
      </c>
      <c r="AN40" s="3">
        <v>45924</v>
      </c>
      <c r="AO40" s="3">
        <v>45924</v>
      </c>
      <c r="AP40" s="3">
        <v>45920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45912</v>
      </c>
      <c r="B41" s="14" t="s">
        <v>521</v>
      </c>
      <c r="C41" s="9" t="s">
        <v>73</v>
      </c>
      <c r="D41" s="13" t="s">
        <v>464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45925</v>
      </c>
      <c r="U41" s="11">
        <v>5000</v>
      </c>
      <c r="V41" s="10">
        <v>0</v>
      </c>
      <c r="W41" s="10">
        <v>5000</v>
      </c>
      <c r="X41" s="10">
        <v>5300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524</v>
      </c>
      <c r="AG41" s="1" t="s">
        <v>117</v>
      </c>
      <c r="AH41" s="1" t="s">
        <v>74</v>
      </c>
      <c r="AI41" s="1">
        <v>2</v>
      </c>
      <c r="AJ41" s="3">
        <v>45925</v>
      </c>
      <c r="AK41" s="3">
        <v>0</v>
      </c>
      <c r="AL41" s="3">
        <v>45916</v>
      </c>
      <c r="AM41" s="3">
        <v>45923</v>
      </c>
      <c r="AN41" s="3">
        <v>45924</v>
      </c>
      <c r="AO41" s="3">
        <v>45924</v>
      </c>
      <c r="AP41" s="3">
        <v>45920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45912</v>
      </c>
      <c r="B42" s="14" t="s">
        <v>521</v>
      </c>
      <c r="C42" s="9" t="s">
        <v>73</v>
      </c>
      <c r="D42" s="13" t="s">
        <v>291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45925</v>
      </c>
      <c r="U42" s="11">
        <v>5000</v>
      </c>
      <c r="V42" s="10">
        <v>0</v>
      </c>
      <c r="W42" s="10">
        <v>5000</v>
      </c>
      <c r="X42" s="10">
        <v>5600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524</v>
      </c>
      <c r="AG42" s="1" t="s">
        <v>116</v>
      </c>
      <c r="AH42" s="1" t="s">
        <v>74</v>
      </c>
      <c r="AI42" s="1">
        <v>2</v>
      </c>
      <c r="AJ42" s="3">
        <v>45925</v>
      </c>
      <c r="AK42" s="3">
        <v>0</v>
      </c>
      <c r="AL42" s="3">
        <v>45916</v>
      </c>
      <c r="AM42" s="3">
        <v>45923</v>
      </c>
      <c r="AN42" s="3">
        <v>45924</v>
      </c>
      <c r="AO42" s="3">
        <v>45924</v>
      </c>
      <c r="AP42" s="3">
        <v>45920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45912</v>
      </c>
      <c r="B43" s="14" t="s">
        <v>545</v>
      </c>
      <c r="C43" s="9" t="s">
        <v>73</v>
      </c>
      <c r="D43" s="13" t="s">
        <v>522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45927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546</v>
      </c>
      <c r="AG43" s="1" t="s">
        <v>116</v>
      </c>
      <c r="AH43" s="1" t="s">
        <v>74</v>
      </c>
      <c r="AI43" s="1">
        <v>2</v>
      </c>
      <c r="AJ43" s="3">
        <v>45927</v>
      </c>
      <c r="AK43" s="3">
        <v>0</v>
      </c>
      <c r="AL43" s="3">
        <v>45918</v>
      </c>
      <c r="AM43" s="3">
        <v>45925</v>
      </c>
      <c r="AN43" s="3">
        <v>45926</v>
      </c>
      <c r="AO43" s="3">
        <v>45926</v>
      </c>
      <c r="AP43" s="3">
        <v>45922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45912</v>
      </c>
      <c r="B44" s="14" t="s">
        <v>545</v>
      </c>
      <c r="C44" s="9" t="s">
        <v>73</v>
      </c>
      <c r="D44" s="13" t="s">
        <v>464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45927</v>
      </c>
      <c r="U44" s="11">
        <v>5000</v>
      </c>
      <c r="V44" s="10">
        <v>0</v>
      </c>
      <c r="W44" s="10">
        <v>5000</v>
      </c>
      <c r="X44" s="10">
        <v>5300</v>
      </c>
      <c r="Y44" s="10">
        <v>0</v>
      </c>
      <c r="Z44" s="9" t="s">
        <v>172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546</v>
      </c>
      <c r="AG44" s="1" t="s">
        <v>116</v>
      </c>
      <c r="AH44" s="1" t="s">
        <v>74</v>
      </c>
      <c r="AI44" s="1">
        <v>2</v>
      </c>
      <c r="AJ44" s="3">
        <v>45927</v>
      </c>
      <c r="AK44" s="3">
        <v>0</v>
      </c>
      <c r="AL44" s="3">
        <v>45918</v>
      </c>
      <c r="AM44" s="3">
        <v>45925</v>
      </c>
      <c r="AN44" s="3">
        <v>45926</v>
      </c>
      <c r="AO44" s="3">
        <v>45926</v>
      </c>
      <c r="AP44" s="3">
        <v>45922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0</v>
      </c>
    </row>
    <row r="45" spans="1:56" ht="27.75" customHeight="1" x14ac:dyDescent="0.45">
      <c r="A45" s="3">
        <v>45912</v>
      </c>
      <c r="B45" s="14" t="s">
        <v>545</v>
      </c>
      <c r="C45" s="9" t="s">
        <v>73</v>
      </c>
      <c r="D45" s="13" t="s">
        <v>282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45927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172</v>
      </c>
      <c r="AA45" s="8">
        <v>9359.9000000000015</v>
      </c>
      <c r="AB45" s="8">
        <v>9359.9000000000015</v>
      </c>
      <c r="AC45" s="8">
        <v>0</v>
      </c>
      <c r="AD45" s="8">
        <v>0</v>
      </c>
      <c r="AE45" s="8">
        <v>0</v>
      </c>
      <c r="AF45" s="8" t="s">
        <v>546</v>
      </c>
      <c r="AG45" s="1" t="s">
        <v>116</v>
      </c>
      <c r="AH45" s="1" t="s">
        <v>74</v>
      </c>
      <c r="AI45" s="1">
        <v>2</v>
      </c>
      <c r="AJ45" s="3">
        <v>45927</v>
      </c>
      <c r="AK45" s="3">
        <v>0</v>
      </c>
      <c r="AL45" s="3">
        <v>45918</v>
      </c>
      <c r="AM45" s="3">
        <v>45925</v>
      </c>
      <c r="AN45" s="3">
        <v>45926</v>
      </c>
      <c r="AO45" s="3">
        <v>45926</v>
      </c>
      <c r="AP45" s="3">
        <v>45922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0</v>
      </c>
    </row>
    <row r="46" spans="1:56" ht="27.75" customHeight="1" x14ac:dyDescent="0.45">
      <c r="A46" s="3">
        <v>45916</v>
      </c>
      <c r="B46" s="14" t="s">
        <v>568</v>
      </c>
      <c r="C46" s="9" t="s">
        <v>73</v>
      </c>
      <c r="D46" s="13" t="s">
        <v>386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45927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172</v>
      </c>
      <c r="AA46" s="8">
        <v>9359.9000000000015</v>
      </c>
      <c r="AB46" s="8">
        <v>9359.9000000000015</v>
      </c>
      <c r="AC46" s="8">
        <v>0</v>
      </c>
      <c r="AD46" s="8">
        <v>0</v>
      </c>
      <c r="AE46" s="8">
        <v>0</v>
      </c>
      <c r="AF46" s="8" t="s">
        <v>569</v>
      </c>
      <c r="AG46" s="1" t="s">
        <v>118</v>
      </c>
      <c r="AH46" s="1" t="s">
        <v>74</v>
      </c>
      <c r="AI46" s="1">
        <v>2</v>
      </c>
      <c r="AJ46" s="3">
        <v>45927</v>
      </c>
      <c r="AK46" s="3">
        <v>0</v>
      </c>
      <c r="AL46" s="3">
        <v>45918</v>
      </c>
      <c r="AM46" s="3">
        <v>45925</v>
      </c>
      <c r="AN46" s="3">
        <v>45926</v>
      </c>
      <c r="AO46" s="3">
        <v>45926</v>
      </c>
      <c r="AP46" s="3">
        <v>45922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0</v>
      </c>
    </row>
    <row r="47" spans="1:56" ht="27.75" customHeight="1" x14ac:dyDescent="0.45">
      <c r="A47" s="3">
        <v>45916</v>
      </c>
      <c r="B47" s="14" t="s">
        <v>568</v>
      </c>
      <c r="C47" s="9" t="s">
        <v>73</v>
      </c>
      <c r="D47" s="13" t="s">
        <v>282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45927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172</v>
      </c>
      <c r="AA47" s="8">
        <v>9359.9000000000015</v>
      </c>
      <c r="AB47" s="8">
        <v>9359.9000000000015</v>
      </c>
      <c r="AC47" s="8">
        <v>0</v>
      </c>
      <c r="AD47" s="8">
        <v>0</v>
      </c>
      <c r="AE47" s="8">
        <v>0</v>
      </c>
      <c r="AF47" s="8" t="s">
        <v>569</v>
      </c>
      <c r="AG47" s="1" t="s">
        <v>116</v>
      </c>
      <c r="AH47" s="1" t="s">
        <v>74</v>
      </c>
      <c r="AI47" s="1">
        <v>2</v>
      </c>
      <c r="AJ47" s="3">
        <v>45927</v>
      </c>
      <c r="AK47" s="3">
        <v>0</v>
      </c>
      <c r="AL47" s="3">
        <v>45918</v>
      </c>
      <c r="AM47" s="3">
        <v>45925</v>
      </c>
      <c r="AN47" s="3">
        <v>45926</v>
      </c>
      <c r="AO47" s="3">
        <v>45926</v>
      </c>
      <c r="AP47" s="3">
        <v>45922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0</v>
      </c>
    </row>
    <row r="48" spans="1:56" ht="27.75" customHeight="1" x14ac:dyDescent="0.45">
      <c r="A48" s="3">
        <v>45916</v>
      </c>
      <c r="B48" s="14" t="s">
        <v>568</v>
      </c>
      <c r="C48" s="9" t="s">
        <v>73</v>
      </c>
      <c r="D48" s="13" t="s">
        <v>382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45927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569</v>
      </c>
      <c r="AG48" s="1" t="s">
        <v>116</v>
      </c>
      <c r="AH48" s="1" t="s">
        <v>74</v>
      </c>
      <c r="AI48" s="1">
        <v>2</v>
      </c>
      <c r="AJ48" s="3">
        <v>45927</v>
      </c>
      <c r="AK48" s="3">
        <v>0</v>
      </c>
      <c r="AL48" s="3">
        <v>45918</v>
      </c>
      <c r="AM48" s="3">
        <v>45925</v>
      </c>
      <c r="AN48" s="3">
        <v>45926</v>
      </c>
      <c r="AO48" s="3">
        <v>45926</v>
      </c>
      <c r="AP48" s="3">
        <v>45922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0</v>
      </c>
    </row>
    <row r="49" spans="1:56" ht="27.75" customHeight="1" x14ac:dyDescent="0.45">
      <c r="A49" s="3">
        <v>45913</v>
      </c>
      <c r="B49" s="14" t="s">
        <v>553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10000</v>
      </c>
      <c r="V49" s="10">
        <v>0</v>
      </c>
      <c r="W49" s="10">
        <v>10000</v>
      </c>
      <c r="X49" s="10">
        <v>0</v>
      </c>
      <c r="Y49" s="10">
        <v>0</v>
      </c>
      <c r="Z49" s="9" t="s">
        <v>172</v>
      </c>
      <c r="AA49" s="8">
        <v>10477.5</v>
      </c>
      <c r="AB49" s="8">
        <v>0</v>
      </c>
      <c r="AC49" s="8">
        <v>10477.5</v>
      </c>
      <c r="AD49" s="8">
        <v>0</v>
      </c>
      <c r="AE49" s="8">
        <v>0</v>
      </c>
      <c r="AF49" s="8" t="s">
        <v>554</v>
      </c>
      <c r="AG49" s="1" t="s">
        <v>61</v>
      </c>
      <c r="AH49" s="1" t="s">
        <v>77</v>
      </c>
      <c r="AI49" s="1">
        <v>1</v>
      </c>
      <c r="AJ49" s="3">
        <v>45930</v>
      </c>
      <c r="AK49" s="3">
        <v>0</v>
      </c>
      <c r="AL49" s="3">
        <v>0</v>
      </c>
      <c r="AM49" s="3">
        <v>0</v>
      </c>
      <c r="AN49" s="3">
        <v>0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 t="s">
        <v>95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789.21186666666665</v>
      </c>
    </row>
    <row r="50" spans="1:56" ht="27.75" customHeight="1" x14ac:dyDescent="0.45">
      <c r="A50" s="3">
        <v>45913</v>
      </c>
      <c r="B50" s="14" t="s">
        <v>553</v>
      </c>
      <c r="C50" s="9" t="s">
        <v>73</v>
      </c>
      <c r="D50" s="13" t="s">
        <v>189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141</v>
      </c>
      <c r="T50" s="12">
        <v>45930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172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 t="s">
        <v>554</v>
      </c>
      <c r="AG50" s="1" t="s">
        <v>115</v>
      </c>
      <c r="AH50" s="1" t="s">
        <v>74</v>
      </c>
      <c r="AI50" s="1">
        <v>2</v>
      </c>
      <c r="AJ50" s="3">
        <v>45930</v>
      </c>
      <c r="AK50" s="3">
        <v>0</v>
      </c>
      <c r="AL50" s="3">
        <v>45921</v>
      </c>
      <c r="AM50" s="3">
        <v>45928</v>
      </c>
      <c r="AN50" s="3">
        <v>45929</v>
      </c>
      <c r="AO50" s="3">
        <v>45929</v>
      </c>
      <c r="AP50" s="3">
        <v>45925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705.02926755555563</v>
      </c>
    </row>
    <row r="51" spans="1:56" ht="27.75" customHeight="1" x14ac:dyDescent="0.45">
      <c r="A51" s="3">
        <v>45913</v>
      </c>
      <c r="B51" s="14" t="s">
        <v>553</v>
      </c>
      <c r="C51" s="9" t="s">
        <v>73</v>
      </c>
      <c r="D51" s="13" t="s">
        <v>248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141</v>
      </c>
      <c r="T51" s="12">
        <v>45930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172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554</v>
      </c>
      <c r="AG51" s="1" t="s">
        <v>115</v>
      </c>
      <c r="AH51" s="1" t="s">
        <v>74</v>
      </c>
      <c r="AI51" s="1">
        <v>2</v>
      </c>
      <c r="AJ51" s="3">
        <v>45930</v>
      </c>
      <c r="AK51" s="3">
        <v>0</v>
      </c>
      <c r="AL51" s="3">
        <v>45921</v>
      </c>
      <c r="AM51" s="3">
        <v>45928</v>
      </c>
      <c r="AN51" s="3">
        <v>45929</v>
      </c>
      <c r="AO51" s="3">
        <v>45929</v>
      </c>
      <c r="AP51" s="3">
        <v>45925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352.51463377777782</v>
      </c>
    </row>
    <row r="52" spans="1:56" ht="27.75" customHeight="1" x14ac:dyDescent="0.45">
      <c r="A52" s="3" t="s">
        <v>135</v>
      </c>
      <c r="B52" s="14" t="s">
        <v>135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141</v>
      </c>
      <c r="T52" s="12">
        <v>45961</v>
      </c>
      <c r="U52" s="11">
        <v>400000</v>
      </c>
      <c r="V52" s="10">
        <v>0</v>
      </c>
      <c r="W52" s="10">
        <v>400000</v>
      </c>
      <c r="X52" s="10">
        <v>0</v>
      </c>
      <c r="Y52" s="10">
        <v>420000</v>
      </c>
      <c r="Z52" s="9" t="s">
        <v>172</v>
      </c>
      <c r="AA52" s="8">
        <v>374396.00000000006</v>
      </c>
      <c r="AB52" s="8">
        <v>0</v>
      </c>
      <c r="AC52" s="8">
        <v>374396.00000000006</v>
      </c>
      <c r="AD52" s="8">
        <v>0</v>
      </c>
      <c r="AE52" s="8">
        <v>0</v>
      </c>
      <c r="AF52" s="8">
        <v>0</v>
      </c>
      <c r="AG52" s="1" t="s">
        <v>115</v>
      </c>
      <c r="AH52" s="1" t="s">
        <v>74</v>
      </c>
      <c r="AI52" s="1">
        <v>2</v>
      </c>
      <c r="AJ52" s="3">
        <v>45961</v>
      </c>
      <c r="AK52" s="3">
        <v>0</v>
      </c>
      <c r="AL52" s="3">
        <v>45952</v>
      </c>
      <c r="AM52" s="3">
        <v>45959</v>
      </c>
      <c r="AN52" s="3">
        <v>45960</v>
      </c>
      <c r="AO52" s="3">
        <v>45960</v>
      </c>
      <c r="AP52" s="3">
        <v>45956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28201.170702222225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172</v>
      </c>
      <c r="AA53" s="8">
        <v>453414.87771250005</v>
      </c>
      <c r="AB53" s="8">
        <v>54501.527712500014</v>
      </c>
      <c r="AC53" s="8">
        <v>398913.35000000003</v>
      </c>
      <c r="AD53" s="8">
        <v>0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174</v>
      </c>
      <c r="BD53" s="56">
        <v>0</v>
      </c>
    </row>
    <row r="54" spans="1:56" ht="27.75" customHeight="1" x14ac:dyDescent="0.45">
      <c r="A54" s="3">
        <v>45905</v>
      </c>
      <c r="B54" s="14" t="s">
        <v>470</v>
      </c>
      <c r="C54" s="9" t="s">
        <v>139</v>
      </c>
      <c r="D54" s="13" t="s">
        <v>449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196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 t="s">
        <v>63</v>
      </c>
      <c r="U54" s="11">
        <v>109</v>
      </c>
      <c r="V54" s="10">
        <v>0</v>
      </c>
      <c r="W54" s="10">
        <v>109</v>
      </c>
      <c r="X54" s="10">
        <v>6124</v>
      </c>
      <c r="Y54" s="10">
        <v>0</v>
      </c>
      <c r="Z54" s="9" t="s">
        <v>112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191</v>
      </c>
      <c r="BD54" s="56">
        <v>0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112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115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192</v>
      </c>
      <c r="BD55" s="56">
        <v>0</v>
      </c>
    </row>
    <row r="56" spans="1:56" ht="27.75" customHeight="1" x14ac:dyDescent="0.45">
      <c r="A56" s="3">
        <v>45905</v>
      </c>
      <c r="B56" s="14" t="s">
        <v>471</v>
      </c>
      <c r="C56" s="9" t="s">
        <v>139</v>
      </c>
      <c r="D56" s="13" t="s">
        <v>451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45919</v>
      </c>
      <c r="U56" s="11">
        <v>5040</v>
      </c>
      <c r="V56" s="10">
        <v>5040</v>
      </c>
      <c r="W56" s="10">
        <v>0</v>
      </c>
      <c r="X56" s="10">
        <v>6100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45919</v>
      </c>
      <c r="AK56" s="3">
        <v>45915</v>
      </c>
      <c r="AL56" s="3">
        <v>45908</v>
      </c>
      <c r="AM56" s="3">
        <v>45916</v>
      </c>
      <c r="AN56" s="3">
        <v>45917</v>
      </c>
      <c r="AO56" s="3">
        <v>45918</v>
      </c>
      <c r="AP56" s="3">
        <v>45914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45905</v>
      </c>
      <c r="B57" s="14" t="s">
        <v>471</v>
      </c>
      <c r="C57" s="9" t="s">
        <v>139</v>
      </c>
      <c r="D57" s="13" t="s">
        <v>306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45919</v>
      </c>
      <c r="U57" s="11">
        <v>10000</v>
      </c>
      <c r="V57" s="10">
        <v>10000</v>
      </c>
      <c r="W57" s="10">
        <v>0</v>
      </c>
      <c r="X57" s="10">
        <v>11200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115</v>
      </c>
      <c r="AH57" s="1" t="s">
        <v>75</v>
      </c>
      <c r="AI57" s="1">
        <v>4</v>
      </c>
      <c r="AJ57" s="3">
        <v>45919</v>
      </c>
      <c r="AK57" s="3">
        <v>45915</v>
      </c>
      <c r="AL57" s="3">
        <v>45908</v>
      </c>
      <c r="AM57" s="3">
        <v>45916</v>
      </c>
      <c r="AN57" s="3">
        <v>45917</v>
      </c>
      <c r="AO57" s="3">
        <v>45918</v>
      </c>
      <c r="AP57" s="3">
        <v>45914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45902</v>
      </c>
      <c r="B58" s="14" t="s">
        <v>439</v>
      </c>
      <c r="C58" s="9" t="s">
        <v>267</v>
      </c>
      <c r="D58" s="13" t="s">
        <v>429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45920</v>
      </c>
      <c r="U58" s="11">
        <v>8000</v>
      </c>
      <c r="V58" s="10">
        <v>8000</v>
      </c>
      <c r="W58" s="10">
        <v>0</v>
      </c>
      <c r="X58" s="10">
        <v>20753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488</v>
      </c>
      <c r="AG58" s="1" t="s">
        <v>115</v>
      </c>
      <c r="AH58" s="1" t="s">
        <v>75</v>
      </c>
      <c r="AI58" s="1">
        <v>4</v>
      </c>
      <c r="AJ58" s="3">
        <v>45920</v>
      </c>
      <c r="AK58" s="3">
        <v>45916</v>
      </c>
      <c r="AL58" s="3">
        <v>45909</v>
      </c>
      <c r="AM58" s="3">
        <v>45917</v>
      </c>
      <c r="AN58" s="3">
        <v>45918</v>
      </c>
      <c r="AO58" s="3">
        <v>45919</v>
      </c>
      <c r="AP58" s="3">
        <v>45915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45902</v>
      </c>
      <c r="B59" s="14" t="s">
        <v>440</v>
      </c>
      <c r="C59" s="9" t="s">
        <v>267</v>
      </c>
      <c r="D59" s="13" t="s">
        <v>433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45920</v>
      </c>
      <c r="U59" s="11">
        <v>5000</v>
      </c>
      <c r="V59" s="10">
        <v>4876</v>
      </c>
      <c r="W59" s="10">
        <v>124</v>
      </c>
      <c r="X59" s="10">
        <v>10200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117</v>
      </c>
      <c r="AH59" s="1" t="s">
        <v>75</v>
      </c>
      <c r="AI59" s="1">
        <v>4</v>
      </c>
      <c r="AJ59" s="3">
        <v>45920</v>
      </c>
      <c r="AK59" s="3">
        <v>45916</v>
      </c>
      <c r="AL59" s="3">
        <v>45909</v>
      </c>
      <c r="AM59" s="3">
        <v>45917</v>
      </c>
      <c r="AN59" s="3">
        <v>45918</v>
      </c>
      <c r="AO59" s="3">
        <v>45919</v>
      </c>
      <c r="AP59" s="3">
        <v>45915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45905</v>
      </c>
      <c r="B60" s="14" t="s">
        <v>472</v>
      </c>
      <c r="C60" s="9" t="s">
        <v>139</v>
      </c>
      <c r="D60" s="13" t="s">
        <v>251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45920</v>
      </c>
      <c r="U60" s="11">
        <v>5040</v>
      </c>
      <c r="V60" s="10">
        <v>5040</v>
      </c>
      <c r="W60" s="10">
        <v>0</v>
      </c>
      <c r="X60" s="10">
        <v>5950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45920</v>
      </c>
      <c r="AK60" s="3">
        <v>45916</v>
      </c>
      <c r="AL60" s="3">
        <v>45909</v>
      </c>
      <c r="AM60" s="3">
        <v>45917</v>
      </c>
      <c r="AN60" s="3">
        <v>45918</v>
      </c>
      <c r="AO60" s="3">
        <v>45919</v>
      </c>
      <c r="AP60" s="3">
        <v>45915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427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45796</v>
      </c>
      <c r="B61" s="14" t="s">
        <v>256</v>
      </c>
      <c r="C61" s="9" t="s">
        <v>139</v>
      </c>
      <c r="D61" s="13" t="s">
        <v>251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45920</v>
      </c>
      <c r="U61" s="11">
        <v>366</v>
      </c>
      <c r="V61" s="10">
        <v>366</v>
      </c>
      <c r="W61" s="10">
        <v>0</v>
      </c>
      <c r="X61" s="10">
        <v>400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117</v>
      </c>
      <c r="AH61" s="1" t="s">
        <v>75</v>
      </c>
      <c r="AI61" s="1">
        <v>4</v>
      </c>
      <c r="AJ61" s="3">
        <v>45920</v>
      </c>
      <c r="AK61" s="3">
        <v>45916</v>
      </c>
      <c r="AL61" s="3">
        <v>45909</v>
      </c>
      <c r="AM61" s="3">
        <v>45917</v>
      </c>
      <c r="AN61" s="3">
        <v>45918</v>
      </c>
      <c r="AO61" s="3">
        <v>45919</v>
      </c>
      <c r="AP61" s="3">
        <v>45915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45902</v>
      </c>
      <c r="B62" s="14" t="s">
        <v>438</v>
      </c>
      <c r="C62" s="9" t="s">
        <v>267</v>
      </c>
      <c r="D62" s="13" t="s">
        <v>430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45920</v>
      </c>
      <c r="U62" s="11">
        <v>20000</v>
      </c>
      <c r="V62" s="10">
        <v>18716</v>
      </c>
      <c r="W62" s="10">
        <v>1284</v>
      </c>
      <c r="X62" s="10">
        <v>20630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45920</v>
      </c>
      <c r="AK62" s="3">
        <v>45916</v>
      </c>
      <c r="AL62" s="3">
        <v>45909</v>
      </c>
      <c r="AM62" s="3">
        <v>45917</v>
      </c>
      <c r="AN62" s="3">
        <v>45918</v>
      </c>
      <c r="AO62" s="3">
        <v>45919</v>
      </c>
      <c r="AP62" s="3">
        <v>45915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45908</v>
      </c>
      <c r="B63" s="14" t="s">
        <v>507</v>
      </c>
      <c r="C63" s="9" t="s">
        <v>259</v>
      </c>
      <c r="D63" s="13" t="s">
        <v>260</v>
      </c>
      <c r="E63" s="9">
        <v>20</v>
      </c>
      <c r="F63" s="9">
        <v>34</v>
      </c>
      <c r="G63" s="9" t="s">
        <v>60</v>
      </c>
      <c r="H63" s="9" t="s">
        <v>66</v>
      </c>
      <c r="I63" s="9">
        <v>95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45922</v>
      </c>
      <c r="U63" s="11">
        <v>8000</v>
      </c>
      <c r="V63" s="10">
        <v>3500</v>
      </c>
      <c r="W63" s="10">
        <v>4500</v>
      </c>
      <c r="X63" s="10">
        <v>8120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45922</v>
      </c>
      <c r="AK63" s="3">
        <v>45918</v>
      </c>
      <c r="AL63" s="3">
        <v>45911</v>
      </c>
      <c r="AM63" s="3">
        <v>45919</v>
      </c>
      <c r="AN63" s="3">
        <v>45920</v>
      </c>
      <c r="AO63" s="3">
        <v>45921</v>
      </c>
      <c r="AP63" s="3">
        <v>45917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45908</v>
      </c>
      <c r="B64" s="14" t="s">
        <v>507</v>
      </c>
      <c r="C64" s="9" t="s">
        <v>259</v>
      </c>
      <c r="D64" s="13" t="s">
        <v>358</v>
      </c>
      <c r="E64" s="9">
        <v>20</v>
      </c>
      <c r="F64" s="9">
        <v>34</v>
      </c>
      <c r="G64" s="9" t="s">
        <v>60</v>
      </c>
      <c r="H64" s="9" t="s">
        <v>66</v>
      </c>
      <c r="I64" s="9">
        <v>95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45922</v>
      </c>
      <c r="U64" s="11">
        <v>8000</v>
      </c>
      <c r="V64" s="10">
        <v>0</v>
      </c>
      <c r="W64" s="10">
        <v>8000</v>
      </c>
      <c r="X64" s="10">
        <v>8070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115</v>
      </c>
      <c r="AH64" s="1" t="s">
        <v>75</v>
      </c>
      <c r="AI64" s="1">
        <v>4</v>
      </c>
      <c r="AJ64" s="3">
        <v>45922</v>
      </c>
      <c r="AK64" s="3">
        <v>45918</v>
      </c>
      <c r="AL64" s="3">
        <v>45911</v>
      </c>
      <c r="AM64" s="3">
        <v>45919</v>
      </c>
      <c r="AN64" s="3">
        <v>45920</v>
      </c>
      <c r="AO64" s="3">
        <v>45921</v>
      </c>
      <c r="AP64" s="3">
        <v>45917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45799</v>
      </c>
      <c r="B65" s="14" t="s">
        <v>264</v>
      </c>
      <c r="C65" s="9" t="s">
        <v>259</v>
      </c>
      <c r="D65" s="13" t="s">
        <v>260</v>
      </c>
      <c r="E65" s="9">
        <v>20</v>
      </c>
      <c r="F65" s="9">
        <v>34</v>
      </c>
      <c r="G65" s="9" t="s">
        <v>60</v>
      </c>
      <c r="H65" s="9" t="s">
        <v>66</v>
      </c>
      <c r="I65" s="9">
        <v>95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45922</v>
      </c>
      <c r="U65" s="11">
        <v>4000</v>
      </c>
      <c r="V65" s="10">
        <v>4000</v>
      </c>
      <c r="W65" s="10">
        <v>0</v>
      </c>
      <c r="X65" s="10">
        <v>4140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210</v>
      </c>
      <c r="AG65" s="1" t="s">
        <v>116</v>
      </c>
      <c r="AH65" s="1" t="s">
        <v>75</v>
      </c>
      <c r="AI65" s="1">
        <v>4</v>
      </c>
      <c r="AJ65" s="3">
        <v>45922</v>
      </c>
      <c r="AK65" s="3">
        <v>45918</v>
      </c>
      <c r="AL65" s="3">
        <v>45911</v>
      </c>
      <c r="AM65" s="3">
        <v>45919</v>
      </c>
      <c r="AN65" s="3">
        <v>45920</v>
      </c>
      <c r="AO65" s="3">
        <v>45921</v>
      </c>
      <c r="AP65" s="3">
        <v>45917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45799</v>
      </c>
      <c r="B66" s="14" t="s">
        <v>264</v>
      </c>
      <c r="C66" s="9" t="s">
        <v>259</v>
      </c>
      <c r="D66" s="13" t="s">
        <v>358</v>
      </c>
      <c r="E66" s="9">
        <v>20</v>
      </c>
      <c r="F66" s="9">
        <v>34</v>
      </c>
      <c r="G66" s="9" t="s">
        <v>60</v>
      </c>
      <c r="H66" s="9" t="s">
        <v>66</v>
      </c>
      <c r="I66" s="9">
        <v>95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45922</v>
      </c>
      <c r="U66" s="11">
        <v>4000</v>
      </c>
      <c r="V66" s="10">
        <v>2654</v>
      </c>
      <c r="W66" s="10">
        <v>1346</v>
      </c>
      <c r="X66" s="10">
        <v>0</v>
      </c>
      <c r="Y66" s="10">
        <v>1413.3</v>
      </c>
      <c r="Z66" s="9" t="s">
        <v>80</v>
      </c>
      <c r="AA66" s="8">
        <v>1335.05702</v>
      </c>
      <c r="AB66" s="8">
        <v>1335.05702</v>
      </c>
      <c r="AC66" s="8">
        <v>0</v>
      </c>
      <c r="AD66" s="8">
        <v>1335.05702</v>
      </c>
      <c r="AE66" s="8">
        <v>0</v>
      </c>
      <c r="AF66" s="8" t="s">
        <v>210</v>
      </c>
      <c r="AG66" s="1" t="s">
        <v>116</v>
      </c>
      <c r="AH66" s="1" t="s">
        <v>75</v>
      </c>
      <c r="AI66" s="1">
        <v>4</v>
      </c>
      <c r="AJ66" s="3">
        <v>45922</v>
      </c>
      <c r="AK66" s="3">
        <v>45918</v>
      </c>
      <c r="AL66" s="3">
        <v>45911</v>
      </c>
      <c r="AM66" s="3">
        <v>45919</v>
      </c>
      <c r="AN66" s="3">
        <v>45920</v>
      </c>
      <c r="AO66" s="3">
        <v>45921</v>
      </c>
      <c r="AP66" s="3">
        <v>45917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45902</v>
      </c>
      <c r="B67" s="14" t="s">
        <v>439</v>
      </c>
      <c r="C67" s="9" t="s">
        <v>267</v>
      </c>
      <c r="D67" s="13" t="s">
        <v>432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45923</v>
      </c>
      <c r="U67" s="11">
        <v>10000</v>
      </c>
      <c r="V67" s="10">
        <v>9620</v>
      </c>
      <c r="W67" s="10">
        <v>380</v>
      </c>
      <c r="X67" s="10">
        <v>10294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115</v>
      </c>
      <c r="AH67" s="1" t="s">
        <v>75</v>
      </c>
      <c r="AI67" s="1">
        <v>4</v>
      </c>
      <c r="AJ67" s="3">
        <v>45923</v>
      </c>
      <c r="AK67" s="3">
        <v>45919</v>
      </c>
      <c r="AL67" s="3">
        <v>45912</v>
      </c>
      <c r="AM67" s="3">
        <v>45920</v>
      </c>
      <c r="AN67" s="3">
        <v>45921</v>
      </c>
      <c r="AO67" s="3">
        <v>45922</v>
      </c>
      <c r="AP67" s="3">
        <v>45918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45909</v>
      </c>
      <c r="B68" s="14" t="s">
        <v>508</v>
      </c>
      <c r="C68" s="9" t="s">
        <v>79</v>
      </c>
      <c r="D68" s="13" t="s">
        <v>489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45925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80</v>
      </c>
      <c r="AA68" s="8">
        <v>3310.89</v>
      </c>
      <c r="AB68" s="8">
        <v>3310.89</v>
      </c>
      <c r="AC68" s="8">
        <v>0</v>
      </c>
      <c r="AD68" s="8">
        <v>3310.89</v>
      </c>
      <c r="AE68" s="8">
        <v>0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45925</v>
      </c>
      <c r="AK68" s="3">
        <v>45921</v>
      </c>
      <c r="AL68" s="3">
        <v>45914</v>
      </c>
      <c r="AM68" s="3">
        <v>45922</v>
      </c>
      <c r="AN68" s="3">
        <v>45923</v>
      </c>
      <c r="AO68" s="3">
        <v>45924</v>
      </c>
      <c r="AP68" s="3">
        <v>45920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134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45909</v>
      </c>
      <c r="B69" s="14" t="s">
        <v>509</v>
      </c>
      <c r="C69" s="9" t="s">
        <v>79</v>
      </c>
      <c r="D69" s="13" t="s">
        <v>490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45925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80</v>
      </c>
      <c r="AA69" s="8">
        <v>3310.89</v>
      </c>
      <c r="AB69" s="8">
        <v>3310.89</v>
      </c>
      <c r="AC69" s="8">
        <v>0</v>
      </c>
      <c r="AD69" s="8">
        <v>3310.89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45925</v>
      </c>
      <c r="AK69" s="3">
        <v>45921</v>
      </c>
      <c r="AL69" s="3">
        <v>45914</v>
      </c>
      <c r="AM69" s="3">
        <v>45922</v>
      </c>
      <c r="AN69" s="3">
        <v>45923</v>
      </c>
      <c r="AO69" s="3">
        <v>45924</v>
      </c>
      <c r="AP69" s="3">
        <v>45920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134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45896</v>
      </c>
      <c r="B70" s="14" t="s">
        <v>396</v>
      </c>
      <c r="C70" s="9" t="s">
        <v>79</v>
      </c>
      <c r="D70" s="13" t="s">
        <v>397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45926</v>
      </c>
      <c r="U70" s="11">
        <v>8000</v>
      </c>
      <c r="V70" s="10">
        <v>8000</v>
      </c>
      <c r="W70" s="10">
        <v>0</v>
      </c>
      <c r="X70" s="10">
        <v>8100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116</v>
      </c>
      <c r="AH70" s="1" t="s">
        <v>75</v>
      </c>
      <c r="AI70" s="1">
        <v>5</v>
      </c>
      <c r="AJ70" s="3">
        <v>45926</v>
      </c>
      <c r="AK70" s="3">
        <v>45921</v>
      </c>
      <c r="AL70" s="3">
        <v>45914</v>
      </c>
      <c r="AM70" s="3">
        <v>45922</v>
      </c>
      <c r="AN70" s="3">
        <v>45923</v>
      </c>
      <c r="AO70" s="3">
        <v>45924</v>
      </c>
      <c r="AP70" s="3">
        <v>45921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45916</v>
      </c>
      <c r="B71" s="14" t="s">
        <v>128</v>
      </c>
      <c r="C71" s="9" t="s">
        <v>270</v>
      </c>
      <c r="D71" s="13" t="s">
        <v>571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110</v>
      </c>
      <c r="T71" s="12">
        <v>45926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11036.3</v>
      </c>
      <c r="AB71" s="8">
        <v>11036.3</v>
      </c>
      <c r="AC71" s="8">
        <v>0</v>
      </c>
      <c r="AD71" s="8">
        <v>0</v>
      </c>
      <c r="AE71" s="8">
        <v>11036.3</v>
      </c>
      <c r="AF71" s="8">
        <v>0</v>
      </c>
      <c r="AG71" s="1" t="s">
        <v>115</v>
      </c>
      <c r="AH71" s="1" t="s">
        <v>75</v>
      </c>
      <c r="AI71" s="1">
        <v>4</v>
      </c>
      <c r="AJ71" s="3">
        <v>45926</v>
      </c>
      <c r="AK71" s="3">
        <v>45922</v>
      </c>
      <c r="AL71" s="3">
        <v>45915</v>
      </c>
      <c r="AM71" s="3">
        <v>45923</v>
      </c>
      <c r="AN71" s="3">
        <v>45924</v>
      </c>
      <c r="AO71" s="3">
        <v>45925</v>
      </c>
      <c r="AP71" s="3">
        <v>45921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45916</v>
      </c>
      <c r="B72" s="14" t="s">
        <v>128</v>
      </c>
      <c r="C72" s="9" t="s">
        <v>270</v>
      </c>
      <c r="D72" s="13" t="s">
        <v>572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110</v>
      </c>
      <c r="T72" s="12">
        <v>45926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80</v>
      </c>
      <c r="AA72" s="8">
        <v>5518.15</v>
      </c>
      <c r="AB72" s="8">
        <v>5518.15</v>
      </c>
      <c r="AC72" s="8">
        <v>0</v>
      </c>
      <c r="AD72" s="8">
        <v>0</v>
      </c>
      <c r="AE72" s="8">
        <v>5518.15</v>
      </c>
      <c r="AF72" s="8">
        <v>0</v>
      </c>
      <c r="AG72" s="1" t="s">
        <v>115</v>
      </c>
      <c r="AH72" s="1" t="s">
        <v>75</v>
      </c>
      <c r="AI72" s="1">
        <v>4</v>
      </c>
      <c r="AJ72" s="3">
        <v>45926</v>
      </c>
      <c r="AK72" s="3">
        <v>45922</v>
      </c>
      <c r="AL72" s="3">
        <v>45915</v>
      </c>
      <c r="AM72" s="3">
        <v>45923</v>
      </c>
      <c r="AN72" s="3">
        <v>45924</v>
      </c>
      <c r="AO72" s="3">
        <v>45925</v>
      </c>
      <c r="AP72" s="3">
        <v>45921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45916</v>
      </c>
      <c r="B73" s="14" t="s">
        <v>128</v>
      </c>
      <c r="C73" s="9" t="s">
        <v>270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110</v>
      </c>
      <c r="T73" s="12">
        <v>45926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115</v>
      </c>
      <c r="AH73" s="1" t="s">
        <v>75</v>
      </c>
      <c r="AI73" s="1">
        <v>4</v>
      </c>
      <c r="AJ73" s="3">
        <v>45926</v>
      </c>
      <c r="AK73" s="3">
        <v>45922</v>
      </c>
      <c r="AL73" s="3">
        <v>45915</v>
      </c>
      <c r="AM73" s="3">
        <v>45923</v>
      </c>
      <c r="AN73" s="3">
        <v>45924</v>
      </c>
      <c r="AO73" s="3">
        <v>45925</v>
      </c>
      <c r="AP73" s="3">
        <v>45921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45892</v>
      </c>
      <c r="B74" s="14" t="s">
        <v>363</v>
      </c>
      <c r="C74" s="9" t="s">
        <v>79</v>
      </c>
      <c r="D74" s="13" t="s">
        <v>364</v>
      </c>
      <c r="E74" s="9">
        <v>20</v>
      </c>
      <c r="F74" s="9">
        <v>37</v>
      </c>
      <c r="G74" s="9" t="s">
        <v>60</v>
      </c>
      <c r="H74" s="9" t="s">
        <v>76</v>
      </c>
      <c r="I74" s="9">
        <v>97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3000</v>
      </c>
      <c r="V74" s="10">
        <v>3000</v>
      </c>
      <c r="W74" s="10">
        <v>0</v>
      </c>
      <c r="X74" s="10">
        <v>3100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115</v>
      </c>
      <c r="AH74" s="1" t="s">
        <v>75</v>
      </c>
      <c r="AI74" s="1">
        <v>4</v>
      </c>
      <c r="AJ74" s="3">
        <v>45930</v>
      </c>
      <c r="AK74" s="3">
        <v>45926</v>
      </c>
      <c r="AL74" s="3">
        <v>45919</v>
      </c>
      <c r="AM74" s="3">
        <v>45927</v>
      </c>
      <c r="AN74" s="3">
        <v>45928</v>
      </c>
      <c r="AO74" s="3">
        <v>45929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570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45891</v>
      </c>
      <c r="B75" s="14" t="s">
        <v>389</v>
      </c>
      <c r="C75" s="9" t="s">
        <v>79</v>
      </c>
      <c r="D75" s="13" t="s">
        <v>390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45930</v>
      </c>
      <c r="U75" s="11">
        <v>9000</v>
      </c>
      <c r="V75" s="10">
        <v>8447</v>
      </c>
      <c r="W75" s="10">
        <v>553</v>
      </c>
      <c r="X75" s="10">
        <v>9150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116</v>
      </c>
      <c r="AH75" s="1" t="s">
        <v>75</v>
      </c>
      <c r="AI75" s="1">
        <v>5</v>
      </c>
      <c r="AJ75" s="3">
        <v>45930</v>
      </c>
      <c r="AK75" s="3">
        <v>45925</v>
      </c>
      <c r="AL75" s="3">
        <v>45918</v>
      </c>
      <c r="AM75" s="3">
        <v>45926</v>
      </c>
      <c r="AN75" s="3">
        <v>45927</v>
      </c>
      <c r="AO75" s="3">
        <v>45928</v>
      </c>
      <c r="AP75" s="3">
        <v>45925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45891</v>
      </c>
      <c r="B76" s="14" t="s">
        <v>391</v>
      </c>
      <c r="C76" s="9" t="s">
        <v>79</v>
      </c>
      <c r="D76" s="13" t="s">
        <v>392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45930</v>
      </c>
      <c r="U76" s="11">
        <v>4000</v>
      </c>
      <c r="V76" s="10">
        <v>3780</v>
      </c>
      <c r="W76" s="10">
        <v>220</v>
      </c>
      <c r="X76" s="10">
        <v>4100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61</v>
      </c>
      <c r="AH76" s="1" t="s">
        <v>75</v>
      </c>
      <c r="AI76" s="1">
        <v>5</v>
      </c>
      <c r="AJ76" s="3">
        <v>45930</v>
      </c>
      <c r="AK76" s="3">
        <v>45925</v>
      </c>
      <c r="AL76" s="3">
        <v>45918</v>
      </c>
      <c r="AM76" s="3">
        <v>45926</v>
      </c>
      <c r="AN76" s="3">
        <v>45927</v>
      </c>
      <c r="AO76" s="3">
        <v>45928</v>
      </c>
      <c r="AP76" s="3">
        <v>45925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45891</v>
      </c>
      <c r="B77" s="14" t="s">
        <v>393</v>
      </c>
      <c r="C77" s="9" t="s">
        <v>79</v>
      </c>
      <c r="D77" s="13" t="s">
        <v>394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45930</v>
      </c>
      <c r="U77" s="11">
        <v>9000</v>
      </c>
      <c r="V77" s="10">
        <v>8500</v>
      </c>
      <c r="W77" s="10">
        <v>500</v>
      </c>
      <c r="X77" s="10">
        <v>9455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61</v>
      </c>
      <c r="AH77" s="1" t="s">
        <v>75</v>
      </c>
      <c r="AI77" s="1">
        <v>5</v>
      </c>
      <c r="AJ77" s="3">
        <v>45930</v>
      </c>
      <c r="AK77" s="3">
        <v>45925</v>
      </c>
      <c r="AL77" s="3">
        <v>45918</v>
      </c>
      <c r="AM77" s="3">
        <v>45926</v>
      </c>
      <c r="AN77" s="3">
        <v>45927</v>
      </c>
      <c r="AO77" s="3">
        <v>45928</v>
      </c>
      <c r="AP77" s="3">
        <v>45925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45782</v>
      </c>
      <c r="B78" s="14" t="s">
        <v>249</v>
      </c>
      <c r="C78" s="9" t="s">
        <v>79</v>
      </c>
      <c r="D78" s="13" t="s">
        <v>243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45930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5518.15</v>
      </c>
      <c r="AC78" s="8">
        <v>0</v>
      </c>
      <c r="AD78" s="8">
        <v>3800</v>
      </c>
      <c r="AE78" s="8">
        <v>1718.1499999999996</v>
      </c>
      <c r="AF78" s="8">
        <v>0</v>
      </c>
      <c r="AG78" s="1" t="s">
        <v>61</v>
      </c>
      <c r="AH78" s="1" t="s">
        <v>75</v>
      </c>
      <c r="AI78" s="1">
        <v>4</v>
      </c>
      <c r="AJ78" s="3">
        <v>45930</v>
      </c>
      <c r="AK78" s="3">
        <v>45926</v>
      </c>
      <c r="AL78" s="3">
        <v>45919</v>
      </c>
      <c r="AM78" s="3">
        <v>45927</v>
      </c>
      <c r="AN78" s="3">
        <v>45928</v>
      </c>
      <c r="AO78" s="3">
        <v>45929</v>
      </c>
      <c r="AP78" s="3">
        <v>45925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134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 t="s">
        <v>135</v>
      </c>
      <c r="B79" s="14" t="s">
        <v>135</v>
      </c>
      <c r="C79" s="9" t="s">
        <v>139</v>
      </c>
      <c r="D79" s="13" t="s">
        <v>61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45930</v>
      </c>
      <c r="U79" s="11">
        <v>100000</v>
      </c>
      <c r="V79" s="10">
        <v>0</v>
      </c>
      <c r="W79" s="10">
        <v>100000</v>
      </c>
      <c r="X79" s="10">
        <v>0</v>
      </c>
      <c r="Y79" s="10">
        <v>105000</v>
      </c>
      <c r="Z79" s="9" t="s">
        <v>80</v>
      </c>
      <c r="AA79" s="8">
        <v>104775.00000000001</v>
      </c>
      <c r="AB79" s="8">
        <v>17551</v>
      </c>
      <c r="AC79" s="8">
        <v>87224.000000000015</v>
      </c>
      <c r="AD79" s="8">
        <v>17551</v>
      </c>
      <c r="AE79" s="8">
        <v>87224.000000000015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45930</v>
      </c>
      <c r="AK79" s="3">
        <v>45926</v>
      </c>
      <c r="AL79" s="3">
        <v>45919</v>
      </c>
      <c r="AM79" s="3">
        <v>45927</v>
      </c>
      <c r="AN79" s="3">
        <v>45928</v>
      </c>
      <c r="AO79" s="3">
        <v>45929</v>
      </c>
      <c r="AP79" s="3">
        <v>45925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6590.2577777777778</v>
      </c>
    </row>
    <row r="80" spans="1:56" ht="27.75" customHeight="1" x14ac:dyDescent="0.45">
      <c r="A80" s="3" t="s">
        <v>135</v>
      </c>
      <c r="B80" s="14" t="s">
        <v>135</v>
      </c>
      <c r="C80" s="9" t="s">
        <v>79</v>
      </c>
      <c r="D80" s="13" t="s">
        <v>61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45930</v>
      </c>
      <c r="U80" s="11">
        <v>20000</v>
      </c>
      <c r="V80" s="10">
        <v>0</v>
      </c>
      <c r="W80" s="10">
        <v>20000</v>
      </c>
      <c r="X80" s="10">
        <v>0</v>
      </c>
      <c r="Y80" s="10">
        <v>21000</v>
      </c>
      <c r="Z80" s="9" t="s">
        <v>80</v>
      </c>
      <c r="AA80" s="8">
        <v>22072.6</v>
      </c>
      <c r="AB80" s="8">
        <v>0</v>
      </c>
      <c r="AC80" s="8">
        <v>22072.6</v>
      </c>
      <c r="AD80" s="8">
        <v>0</v>
      </c>
      <c r="AE80" s="8">
        <v>22072.6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45930</v>
      </c>
      <c r="AK80" s="3">
        <v>45926</v>
      </c>
      <c r="AL80" s="3">
        <v>45919</v>
      </c>
      <c r="AM80" s="3">
        <v>45927</v>
      </c>
      <c r="AN80" s="3">
        <v>45928</v>
      </c>
      <c r="AO80" s="3">
        <v>45929</v>
      </c>
      <c r="AP80" s="3">
        <v>45925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1667.7075555555555</v>
      </c>
    </row>
    <row r="81" spans="1:56" ht="27.75" customHeight="1" x14ac:dyDescent="0.45">
      <c r="A81" s="3" t="s">
        <v>135</v>
      </c>
      <c r="B81" s="14" t="s">
        <v>135</v>
      </c>
      <c r="C81" s="9" t="s">
        <v>97</v>
      </c>
      <c r="D81" s="13" t="s">
        <v>61</v>
      </c>
      <c r="E81" s="9">
        <v>20</v>
      </c>
      <c r="F81" s="9">
        <v>37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71</v>
      </c>
      <c r="T81" s="12">
        <v>45930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80</v>
      </c>
      <c r="AA81" s="8">
        <v>21513.800000000003</v>
      </c>
      <c r="AB81" s="8">
        <v>0</v>
      </c>
      <c r="AC81" s="8">
        <v>21513.800000000003</v>
      </c>
      <c r="AD81" s="8">
        <v>0</v>
      </c>
      <c r="AE81" s="8">
        <v>21513.800000000003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45930</v>
      </c>
      <c r="AK81" s="3">
        <v>45926</v>
      </c>
      <c r="AL81" s="3">
        <v>45919</v>
      </c>
      <c r="AM81" s="3">
        <v>45927</v>
      </c>
      <c r="AN81" s="3">
        <v>45928</v>
      </c>
      <c r="AO81" s="3">
        <v>45929</v>
      </c>
      <c r="AP81" s="3">
        <v>45925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1625.4871111111113</v>
      </c>
    </row>
    <row r="82" spans="1:56" ht="27.75" customHeight="1" x14ac:dyDescent="0.45">
      <c r="A82" s="3">
        <v>45916</v>
      </c>
      <c r="B82" s="14" t="s">
        <v>128</v>
      </c>
      <c r="C82" s="9" t="s">
        <v>270</v>
      </c>
      <c r="D82" s="13" t="s">
        <v>571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>
        <v>45933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5518.15</v>
      </c>
      <c r="AC82" s="8">
        <v>0</v>
      </c>
      <c r="AD82" s="8">
        <v>0</v>
      </c>
      <c r="AE82" s="8">
        <v>5518.15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45933</v>
      </c>
      <c r="AK82" s="3">
        <v>45929</v>
      </c>
      <c r="AL82" s="3">
        <v>45922</v>
      </c>
      <c r="AM82" s="3">
        <v>45930</v>
      </c>
      <c r="AN82" s="3">
        <v>45931</v>
      </c>
      <c r="AO82" s="3">
        <v>45932</v>
      </c>
      <c r="AP82" s="3">
        <v>45928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45916</v>
      </c>
      <c r="B83" s="14" t="s">
        <v>128</v>
      </c>
      <c r="C83" s="9" t="s">
        <v>270</v>
      </c>
      <c r="D83" s="13" t="s">
        <v>572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>
        <v>45933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5518.15</v>
      </c>
      <c r="AC83" s="8">
        <v>0</v>
      </c>
      <c r="AD83" s="8">
        <v>0</v>
      </c>
      <c r="AE83" s="8">
        <v>5518.15</v>
      </c>
      <c r="AF83" s="8">
        <v>0</v>
      </c>
      <c r="AG83" s="1" t="s">
        <v>116</v>
      </c>
      <c r="AH83" s="1" t="s">
        <v>75</v>
      </c>
      <c r="AI83" s="1">
        <v>4</v>
      </c>
      <c r="AJ83" s="3">
        <v>45933</v>
      </c>
      <c r="AK83" s="3">
        <v>45929</v>
      </c>
      <c r="AL83" s="3">
        <v>45922</v>
      </c>
      <c r="AM83" s="3">
        <v>45930</v>
      </c>
      <c r="AN83" s="3">
        <v>45931</v>
      </c>
      <c r="AO83" s="3">
        <v>45932</v>
      </c>
      <c r="AP83" s="3">
        <v>45928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45916</v>
      </c>
      <c r="B84" s="14" t="s">
        <v>128</v>
      </c>
      <c r="C84" s="9" t="s">
        <v>270</v>
      </c>
      <c r="D84" s="13">
        <v>952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110</v>
      </c>
      <c r="T84" s="12">
        <v>45933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0</v>
      </c>
      <c r="AE84" s="8">
        <v>5518.15</v>
      </c>
      <c r="AF84" s="8">
        <v>0</v>
      </c>
      <c r="AG84" s="1" t="s">
        <v>116</v>
      </c>
      <c r="AH84" s="1" t="s">
        <v>75</v>
      </c>
      <c r="AI84" s="1">
        <v>4</v>
      </c>
      <c r="AJ84" s="3">
        <v>45933</v>
      </c>
      <c r="AK84" s="3">
        <v>45929</v>
      </c>
      <c r="AL84" s="3">
        <v>45922</v>
      </c>
      <c r="AM84" s="3">
        <v>45930</v>
      </c>
      <c r="AN84" s="3">
        <v>45931</v>
      </c>
      <c r="AO84" s="3">
        <v>45932</v>
      </c>
      <c r="AP84" s="3">
        <v>45928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45916</v>
      </c>
      <c r="B85" s="14" t="s">
        <v>128</v>
      </c>
      <c r="C85" s="9" t="s">
        <v>270</v>
      </c>
      <c r="D85" s="13">
        <v>953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110</v>
      </c>
      <c r="T85" s="12">
        <v>45937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5518.15</v>
      </c>
      <c r="AC85" s="8">
        <v>0</v>
      </c>
      <c r="AD85" s="8">
        <v>0</v>
      </c>
      <c r="AE85" s="8">
        <v>5518.15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45937</v>
      </c>
      <c r="AK85" s="3">
        <v>45933</v>
      </c>
      <c r="AL85" s="3">
        <v>45926</v>
      </c>
      <c r="AM85" s="3">
        <v>45934</v>
      </c>
      <c r="AN85" s="3">
        <v>45935</v>
      </c>
      <c r="AO85" s="3">
        <v>45936</v>
      </c>
      <c r="AP85" s="3">
        <v>45932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45916</v>
      </c>
      <c r="B86" s="14" t="s">
        <v>128</v>
      </c>
      <c r="C86" s="9" t="s">
        <v>270</v>
      </c>
      <c r="D86" s="13">
        <v>956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>
        <v>45937</v>
      </c>
      <c r="U86" s="11">
        <v>2500</v>
      </c>
      <c r="V86" s="10">
        <v>0</v>
      </c>
      <c r="W86" s="10">
        <v>2500</v>
      </c>
      <c r="X86" s="10">
        <v>0</v>
      </c>
      <c r="Y86" s="10">
        <v>2625</v>
      </c>
      <c r="Z86" s="9" t="s">
        <v>80</v>
      </c>
      <c r="AA86" s="8">
        <v>2759.0749999999998</v>
      </c>
      <c r="AB86" s="8">
        <v>2759.0749999999998</v>
      </c>
      <c r="AC86" s="8">
        <v>0</v>
      </c>
      <c r="AD86" s="8">
        <v>0</v>
      </c>
      <c r="AE86" s="8">
        <v>2759.0749999999998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45937</v>
      </c>
      <c r="AK86" s="3">
        <v>45933</v>
      </c>
      <c r="AL86" s="3">
        <v>45926</v>
      </c>
      <c r="AM86" s="3">
        <v>45934</v>
      </c>
      <c r="AN86" s="3">
        <v>45935</v>
      </c>
      <c r="AO86" s="3">
        <v>45936</v>
      </c>
      <c r="AP86" s="3">
        <v>45932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45916</v>
      </c>
      <c r="B87" s="14" t="s">
        <v>128</v>
      </c>
      <c r="C87" s="9" t="s">
        <v>270</v>
      </c>
      <c r="D87" s="13" t="s">
        <v>571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110</v>
      </c>
      <c r="T87" s="12">
        <v>45939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5518.15</v>
      </c>
      <c r="AC87" s="8">
        <v>0</v>
      </c>
      <c r="AD87" s="8">
        <v>0</v>
      </c>
      <c r="AE87" s="8">
        <v>5518.15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45939</v>
      </c>
      <c r="AK87" s="3">
        <v>45935</v>
      </c>
      <c r="AL87" s="3">
        <v>45928</v>
      </c>
      <c r="AM87" s="3">
        <v>45936</v>
      </c>
      <c r="AN87" s="3">
        <v>45937</v>
      </c>
      <c r="AO87" s="3">
        <v>45938</v>
      </c>
      <c r="AP87" s="3">
        <v>45934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45916</v>
      </c>
      <c r="B88" s="14" t="s">
        <v>128</v>
      </c>
      <c r="C88" s="9" t="s">
        <v>270</v>
      </c>
      <c r="D88" s="13" t="s">
        <v>572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110</v>
      </c>
      <c r="T88" s="12">
        <v>45939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5518.15</v>
      </c>
      <c r="AC88" s="8">
        <v>0</v>
      </c>
      <c r="AD88" s="8">
        <v>0</v>
      </c>
      <c r="AE88" s="8">
        <v>5518.15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45939</v>
      </c>
      <c r="AK88" s="3">
        <v>45935</v>
      </c>
      <c r="AL88" s="3">
        <v>45928</v>
      </c>
      <c r="AM88" s="3">
        <v>45936</v>
      </c>
      <c r="AN88" s="3">
        <v>45937</v>
      </c>
      <c r="AO88" s="3">
        <v>45938</v>
      </c>
      <c r="AP88" s="3">
        <v>45934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45916</v>
      </c>
      <c r="B89" s="14" t="s">
        <v>128</v>
      </c>
      <c r="C89" s="9" t="s">
        <v>270</v>
      </c>
      <c r="D89" s="13" t="s">
        <v>580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110</v>
      </c>
      <c r="T89" s="12">
        <v>45940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80</v>
      </c>
      <c r="AA89" s="8">
        <v>2759.0749999999998</v>
      </c>
      <c r="AB89" s="8">
        <v>2759.0749999999998</v>
      </c>
      <c r="AC89" s="8">
        <v>0</v>
      </c>
      <c r="AD89" s="8">
        <v>0</v>
      </c>
      <c r="AE89" s="8">
        <v>2759.0749999999998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45940</v>
      </c>
      <c r="AK89" s="3">
        <v>45936</v>
      </c>
      <c r="AL89" s="3">
        <v>45929</v>
      </c>
      <c r="AM89" s="3">
        <v>45937</v>
      </c>
      <c r="AN89" s="3">
        <v>45938</v>
      </c>
      <c r="AO89" s="3">
        <v>45939</v>
      </c>
      <c r="AP89" s="3">
        <v>45935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45916</v>
      </c>
      <c r="B90" s="14" t="s">
        <v>128</v>
      </c>
      <c r="C90" s="9" t="s">
        <v>270</v>
      </c>
      <c r="D90" s="13">
        <v>952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110</v>
      </c>
      <c r="T90" s="12">
        <v>45940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5518.15</v>
      </c>
      <c r="AC90" s="8">
        <v>0</v>
      </c>
      <c r="AD90" s="8">
        <v>0</v>
      </c>
      <c r="AE90" s="8">
        <v>5518.15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45940</v>
      </c>
      <c r="AK90" s="3">
        <v>45936</v>
      </c>
      <c r="AL90" s="3">
        <v>45929</v>
      </c>
      <c r="AM90" s="3">
        <v>45937</v>
      </c>
      <c r="AN90" s="3">
        <v>45938</v>
      </c>
      <c r="AO90" s="3">
        <v>45939</v>
      </c>
      <c r="AP90" s="3">
        <v>45935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45877</v>
      </c>
      <c r="B91" s="14" t="s">
        <v>318</v>
      </c>
      <c r="C91" s="9" t="s">
        <v>79</v>
      </c>
      <c r="D91" s="13" t="s">
        <v>319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45944</v>
      </c>
      <c r="U91" s="11">
        <v>7000</v>
      </c>
      <c r="V91" s="10">
        <v>0</v>
      </c>
      <c r="W91" s="10">
        <v>7000</v>
      </c>
      <c r="X91" s="10">
        <v>0</v>
      </c>
      <c r="Y91" s="10">
        <v>7350</v>
      </c>
      <c r="Z91" s="9" t="s">
        <v>80</v>
      </c>
      <c r="AA91" s="8">
        <v>7725.41</v>
      </c>
      <c r="AB91" s="8">
        <v>7725.41</v>
      </c>
      <c r="AC91" s="8">
        <v>0</v>
      </c>
      <c r="AD91" s="8">
        <v>0</v>
      </c>
      <c r="AE91" s="8">
        <v>7725.41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45944</v>
      </c>
      <c r="AK91" s="3">
        <v>45940</v>
      </c>
      <c r="AL91" s="3">
        <v>45933</v>
      </c>
      <c r="AM91" s="3">
        <v>45941</v>
      </c>
      <c r="AN91" s="3">
        <v>45942</v>
      </c>
      <c r="AO91" s="3">
        <v>45943</v>
      </c>
      <c r="AP91" s="3">
        <v>45939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45916</v>
      </c>
      <c r="B92" s="14" t="s">
        <v>128</v>
      </c>
      <c r="C92" s="9" t="s">
        <v>270</v>
      </c>
      <c r="D92" s="13" t="s">
        <v>571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>
        <v>45945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5518.15</v>
      </c>
      <c r="AC92" s="8">
        <v>0</v>
      </c>
      <c r="AD92" s="8">
        <v>0</v>
      </c>
      <c r="AE92" s="8">
        <v>5518.15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45945</v>
      </c>
      <c r="AK92" s="3">
        <v>45941</v>
      </c>
      <c r="AL92" s="3">
        <v>45934</v>
      </c>
      <c r="AM92" s="3">
        <v>45942</v>
      </c>
      <c r="AN92" s="3">
        <v>45943</v>
      </c>
      <c r="AO92" s="3">
        <v>45944</v>
      </c>
      <c r="AP92" s="3">
        <v>45940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45916</v>
      </c>
      <c r="B93" s="14" t="s">
        <v>128</v>
      </c>
      <c r="C93" s="9" t="s">
        <v>270</v>
      </c>
      <c r="D93" s="13">
        <v>952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110</v>
      </c>
      <c r="T93" s="12">
        <v>45946</v>
      </c>
      <c r="U93" s="11">
        <v>7500</v>
      </c>
      <c r="V93" s="10">
        <v>0</v>
      </c>
      <c r="W93" s="10">
        <v>7500</v>
      </c>
      <c r="X93" s="10">
        <v>0</v>
      </c>
      <c r="Y93" s="10">
        <v>7875</v>
      </c>
      <c r="Z93" s="9" t="s">
        <v>80</v>
      </c>
      <c r="AA93" s="8">
        <v>8277.2250000000004</v>
      </c>
      <c r="AB93" s="8">
        <v>8277.2250000000004</v>
      </c>
      <c r="AC93" s="8">
        <v>0</v>
      </c>
      <c r="AD93" s="8">
        <v>0</v>
      </c>
      <c r="AE93" s="8">
        <v>8277.2250000000004</v>
      </c>
      <c r="AF93" s="8">
        <v>0</v>
      </c>
      <c r="AG93" s="1" t="s">
        <v>116</v>
      </c>
      <c r="AH93" s="1" t="s">
        <v>75</v>
      </c>
      <c r="AI93" s="1">
        <v>4</v>
      </c>
      <c r="AJ93" s="3">
        <v>45946</v>
      </c>
      <c r="AK93" s="3">
        <v>45942</v>
      </c>
      <c r="AL93" s="3">
        <v>45935</v>
      </c>
      <c r="AM93" s="3">
        <v>45943</v>
      </c>
      <c r="AN93" s="3">
        <v>45944</v>
      </c>
      <c r="AO93" s="3">
        <v>45945</v>
      </c>
      <c r="AP93" s="3">
        <v>45941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45916</v>
      </c>
      <c r="B94" s="14" t="s">
        <v>128</v>
      </c>
      <c r="C94" s="9" t="s">
        <v>270</v>
      </c>
      <c r="D94" s="13">
        <v>953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>
        <v>45946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5518.15</v>
      </c>
      <c r="AC94" s="8">
        <v>0</v>
      </c>
      <c r="AD94" s="8">
        <v>0</v>
      </c>
      <c r="AE94" s="8">
        <v>5518.15</v>
      </c>
      <c r="AF94" s="8">
        <v>0</v>
      </c>
      <c r="AG94" s="1" t="s">
        <v>116</v>
      </c>
      <c r="AH94" s="1" t="s">
        <v>75</v>
      </c>
      <c r="AI94" s="1">
        <v>4</v>
      </c>
      <c r="AJ94" s="3">
        <v>45946</v>
      </c>
      <c r="AK94" s="3">
        <v>45942</v>
      </c>
      <c r="AL94" s="3">
        <v>45935</v>
      </c>
      <c r="AM94" s="3">
        <v>45943</v>
      </c>
      <c r="AN94" s="3">
        <v>45944</v>
      </c>
      <c r="AO94" s="3">
        <v>45945</v>
      </c>
      <c r="AP94" s="3">
        <v>45941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45916</v>
      </c>
      <c r="B95" s="14" t="s">
        <v>128</v>
      </c>
      <c r="C95" s="9" t="s">
        <v>270</v>
      </c>
      <c r="D95" s="13" t="s">
        <v>580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>
        <v>45947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2759.0749999999998</v>
      </c>
      <c r="AB95" s="8">
        <v>2759.0749999999998</v>
      </c>
      <c r="AC95" s="8">
        <v>0</v>
      </c>
      <c r="AD95" s="8">
        <v>0</v>
      </c>
      <c r="AE95" s="8">
        <v>2759.0749999999998</v>
      </c>
      <c r="AF95" s="8">
        <v>0</v>
      </c>
      <c r="AG95" s="1" t="s">
        <v>116</v>
      </c>
      <c r="AH95" s="1" t="s">
        <v>75</v>
      </c>
      <c r="AI95" s="1">
        <v>4</v>
      </c>
      <c r="AJ95" s="3">
        <v>45947</v>
      </c>
      <c r="AK95" s="3">
        <v>45943</v>
      </c>
      <c r="AL95" s="3">
        <v>45936</v>
      </c>
      <c r="AM95" s="3">
        <v>45944</v>
      </c>
      <c r="AN95" s="3">
        <v>45945</v>
      </c>
      <c r="AO95" s="3">
        <v>45946</v>
      </c>
      <c r="AP95" s="3">
        <v>45942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45916</v>
      </c>
      <c r="B96" s="14" t="s">
        <v>128</v>
      </c>
      <c r="C96" s="9" t="s">
        <v>270</v>
      </c>
      <c r="D96" s="13" t="s">
        <v>572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110</v>
      </c>
      <c r="T96" s="12">
        <v>45947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5518.15</v>
      </c>
      <c r="AC96" s="8">
        <v>0</v>
      </c>
      <c r="AD96" s="8">
        <v>0</v>
      </c>
      <c r="AE96" s="8">
        <v>5518.15</v>
      </c>
      <c r="AF96" s="8">
        <v>0</v>
      </c>
      <c r="AG96" s="1" t="s">
        <v>116</v>
      </c>
      <c r="AH96" s="1" t="s">
        <v>75</v>
      </c>
      <c r="AI96" s="1">
        <v>4</v>
      </c>
      <c r="AJ96" s="3">
        <v>45947</v>
      </c>
      <c r="AK96" s="3">
        <v>45943</v>
      </c>
      <c r="AL96" s="3">
        <v>45936</v>
      </c>
      <c r="AM96" s="3">
        <v>45944</v>
      </c>
      <c r="AN96" s="3">
        <v>45945</v>
      </c>
      <c r="AO96" s="3">
        <v>45946</v>
      </c>
      <c r="AP96" s="3">
        <v>45942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45911</v>
      </c>
      <c r="B97" s="14" t="s">
        <v>525</v>
      </c>
      <c r="C97" s="9" t="s">
        <v>107</v>
      </c>
      <c r="D97" s="13" t="s">
        <v>526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45947</v>
      </c>
      <c r="U97" s="11">
        <v>8000</v>
      </c>
      <c r="V97" s="10">
        <v>0</v>
      </c>
      <c r="W97" s="10">
        <v>8000</v>
      </c>
      <c r="X97" s="10">
        <v>0</v>
      </c>
      <c r="Y97" s="10">
        <v>8400</v>
      </c>
      <c r="Z97" s="9" t="s">
        <v>80</v>
      </c>
      <c r="AA97" s="8">
        <v>8829.0399999999991</v>
      </c>
      <c r="AB97" s="8">
        <v>8829.0399999999991</v>
      </c>
      <c r="AC97" s="8">
        <v>0</v>
      </c>
      <c r="AD97" s="8">
        <v>0</v>
      </c>
      <c r="AE97" s="8">
        <v>8829.0399999999991</v>
      </c>
      <c r="AF97" s="8">
        <v>0</v>
      </c>
      <c r="AG97" s="1" t="s">
        <v>116</v>
      </c>
      <c r="AH97" s="1" t="s">
        <v>75</v>
      </c>
      <c r="AI97" s="1">
        <v>4</v>
      </c>
      <c r="AJ97" s="3">
        <v>45947</v>
      </c>
      <c r="AK97" s="3">
        <v>45943</v>
      </c>
      <c r="AL97" s="3">
        <v>45936</v>
      </c>
      <c r="AM97" s="3">
        <v>45944</v>
      </c>
      <c r="AN97" s="3">
        <v>45945</v>
      </c>
      <c r="AO97" s="3">
        <v>45946</v>
      </c>
      <c r="AP97" s="3">
        <v>45942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45916</v>
      </c>
      <c r="B98" s="14" t="s">
        <v>128</v>
      </c>
      <c r="C98" s="9" t="s">
        <v>270</v>
      </c>
      <c r="D98" s="13" t="s">
        <v>571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110</v>
      </c>
      <c r="T98" s="12">
        <v>45950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5518.15</v>
      </c>
      <c r="AC98" s="8">
        <v>0</v>
      </c>
      <c r="AD98" s="8">
        <v>0</v>
      </c>
      <c r="AE98" s="8">
        <v>5518.15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45950</v>
      </c>
      <c r="AK98" s="3">
        <v>45946</v>
      </c>
      <c r="AL98" s="3">
        <v>45939</v>
      </c>
      <c r="AM98" s="3">
        <v>45947</v>
      </c>
      <c r="AN98" s="3">
        <v>45948</v>
      </c>
      <c r="AO98" s="3">
        <v>45949</v>
      </c>
      <c r="AP98" s="3">
        <v>45945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45916</v>
      </c>
      <c r="B99" s="14" t="s">
        <v>128</v>
      </c>
      <c r="C99" s="9" t="s">
        <v>270</v>
      </c>
      <c r="D99" s="13" t="s">
        <v>572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>
        <v>45951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5518.15</v>
      </c>
      <c r="AC99" s="8">
        <v>0</v>
      </c>
      <c r="AD99" s="8">
        <v>0</v>
      </c>
      <c r="AE99" s="8">
        <v>5518.15</v>
      </c>
      <c r="AF99" s="8">
        <v>0</v>
      </c>
      <c r="AG99" s="1" t="s">
        <v>116</v>
      </c>
      <c r="AH99" s="1" t="s">
        <v>75</v>
      </c>
      <c r="AI99" s="1">
        <v>4</v>
      </c>
      <c r="AJ99" s="3">
        <v>45951</v>
      </c>
      <c r="AK99" s="3">
        <v>45947</v>
      </c>
      <c r="AL99" s="3">
        <v>45940</v>
      </c>
      <c r="AM99" s="3">
        <v>45948</v>
      </c>
      <c r="AN99" s="3">
        <v>45949</v>
      </c>
      <c r="AO99" s="3">
        <v>45950</v>
      </c>
      <c r="AP99" s="3">
        <v>45946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45916</v>
      </c>
      <c r="B100" s="14" t="s">
        <v>128</v>
      </c>
      <c r="C100" s="9" t="s">
        <v>270</v>
      </c>
      <c r="D100" s="13">
        <v>956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110</v>
      </c>
      <c r="T100" s="12">
        <v>45951</v>
      </c>
      <c r="U100" s="11">
        <v>2500</v>
      </c>
      <c r="V100" s="10">
        <v>0</v>
      </c>
      <c r="W100" s="10">
        <v>2500</v>
      </c>
      <c r="X100" s="10">
        <v>0</v>
      </c>
      <c r="Y100" s="10">
        <v>2625</v>
      </c>
      <c r="Z100" s="9" t="s">
        <v>80</v>
      </c>
      <c r="AA100" s="8">
        <v>2759.0749999999998</v>
      </c>
      <c r="AB100" s="8">
        <v>2759.0749999999998</v>
      </c>
      <c r="AC100" s="8">
        <v>0</v>
      </c>
      <c r="AD100" s="8">
        <v>0</v>
      </c>
      <c r="AE100" s="8">
        <v>2759.0749999999998</v>
      </c>
      <c r="AF100" s="8">
        <v>0</v>
      </c>
      <c r="AG100" s="1" t="s">
        <v>116</v>
      </c>
      <c r="AH100" s="1" t="s">
        <v>75</v>
      </c>
      <c r="AI100" s="1">
        <v>4</v>
      </c>
      <c r="AJ100" s="3">
        <v>45951</v>
      </c>
      <c r="AK100" s="3">
        <v>45947</v>
      </c>
      <c r="AL100" s="3">
        <v>45940</v>
      </c>
      <c r="AM100" s="3">
        <v>45948</v>
      </c>
      <c r="AN100" s="3">
        <v>45949</v>
      </c>
      <c r="AO100" s="3">
        <v>45950</v>
      </c>
      <c r="AP100" s="3">
        <v>45946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45892</v>
      </c>
      <c r="B101" s="14" t="s">
        <v>365</v>
      </c>
      <c r="C101" s="9" t="s">
        <v>79</v>
      </c>
      <c r="D101" s="13" t="s">
        <v>220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45951</v>
      </c>
      <c r="U101" s="11">
        <v>6000</v>
      </c>
      <c r="V101" s="10">
        <v>0</v>
      </c>
      <c r="W101" s="10">
        <v>6000</v>
      </c>
      <c r="X101" s="10">
        <v>0</v>
      </c>
      <c r="Y101" s="10">
        <v>6300</v>
      </c>
      <c r="Z101" s="9" t="s">
        <v>80</v>
      </c>
      <c r="AA101" s="8">
        <v>6621.78</v>
      </c>
      <c r="AB101" s="8">
        <v>6621.78</v>
      </c>
      <c r="AC101" s="8">
        <v>0</v>
      </c>
      <c r="AD101" s="8">
        <v>0</v>
      </c>
      <c r="AE101" s="8">
        <v>6621.78</v>
      </c>
      <c r="AF101" s="8">
        <v>0</v>
      </c>
      <c r="AG101" s="1" t="s">
        <v>116</v>
      </c>
      <c r="AH101" s="1" t="s">
        <v>75</v>
      </c>
      <c r="AI101" s="1">
        <v>4</v>
      </c>
      <c r="AJ101" s="3">
        <v>45951</v>
      </c>
      <c r="AK101" s="3">
        <v>45947</v>
      </c>
      <c r="AL101" s="3">
        <v>45940</v>
      </c>
      <c r="AM101" s="3">
        <v>45948</v>
      </c>
      <c r="AN101" s="3">
        <v>45949</v>
      </c>
      <c r="AO101" s="3">
        <v>45950</v>
      </c>
      <c r="AP101" s="3">
        <v>45946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45916</v>
      </c>
      <c r="B102" s="14" t="s">
        <v>128</v>
      </c>
      <c r="C102" s="9" t="s">
        <v>270</v>
      </c>
      <c r="D102" s="13">
        <v>917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98</v>
      </c>
      <c r="J102" s="9" t="s">
        <v>78</v>
      </c>
      <c r="K102" s="9">
        <v>0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110</v>
      </c>
      <c r="T102" s="12">
        <v>45952</v>
      </c>
      <c r="U102" s="11">
        <v>2500</v>
      </c>
      <c r="V102" s="10">
        <v>0</v>
      </c>
      <c r="W102" s="10">
        <v>2500</v>
      </c>
      <c r="X102" s="10">
        <v>0</v>
      </c>
      <c r="Y102" s="10">
        <v>2625</v>
      </c>
      <c r="Z102" s="9" t="s">
        <v>80</v>
      </c>
      <c r="AA102" s="8">
        <v>2689.2250000000004</v>
      </c>
      <c r="AB102" s="8">
        <v>2689.2250000000004</v>
      </c>
      <c r="AC102" s="8">
        <v>0</v>
      </c>
      <c r="AD102" s="8">
        <v>0</v>
      </c>
      <c r="AE102" s="8">
        <v>2689.2250000000004</v>
      </c>
      <c r="AF102" s="8">
        <v>0</v>
      </c>
      <c r="AG102" s="1" t="s">
        <v>116</v>
      </c>
      <c r="AH102" s="1" t="s">
        <v>75</v>
      </c>
      <c r="AI102" s="1">
        <v>4</v>
      </c>
      <c r="AJ102" s="3">
        <v>45952</v>
      </c>
      <c r="AK102" s="3">
        <v>45948</v>
      </c>
      <c r="AL102" s="3">
        <v>45941</v>
      </c>
      <c r="AM102" s="3">
        <v>45949</v>
      </c>
      <c r="AN102" s="3">
        <v>45950</v>
      </c>
      <c r="AO102" s="3">
        <v>45951</v>
      </c>
      <c r="AP102" s="3">
        <v>45947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45916</v>
      </c>
      <c r="B103" s="14" t="s">
        <v>128</v>
      </c>
      <c r="C103" s="9" t="s">
        <v>270</v>
      </c>
      <c r="D103" s="13">
        <v>952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>
        <v>45952</v>
      </c>
      <c r="U103" s="11">
        <v>7500</v>
      </c>
      <c r="V103" s="10">
        <v>0</v>
      </c>
      <c r="W103" s="10">
        <v>7500</v>
      </c>
      <c r="X103" s="10">
        <v>0</v>
      </c>
      <c r="Y103" s="10">
        <v>7875</v>
      </c>
      <c r="Z103" s="9" t="s">
        <v>80</v>
      </c>
      <c r="AA103" s="8">
        <v>8277.2250000000004</v>
      </c>
      <c r="AB103" s="8">
        <v>8277.2250000000004</v>
      </c>
      <c r="AC103" s="8">
        <v>0</v>
      </c>
      <c r="AD103" s="8">
        <v>0</v>
      </c>
      <c r="AE103" s="8">
        <v>8277.2250000000004</v>
      </c>
      <c r="AF103" s="8">
        <v>0</v>
      </c>
      <c r="AG103" s="1" t="s">
        <v>116</v>
      </c>
      <c r="AH103" s="1" t="s">
        <v>75</v>
      </c>
      <c r="AI103" s="1">
        <v>4</v>
      </c>
      <c r="AJ103" s="3">
        <v>45952</v>
      </c>
      <c r="AK103" s="3">
        <v>45948</v>
      </c>
      <c r="AL103" s="3">
        <v>45941</v>
      </c>
      <c r="AM103" s="3">
        <v>45949</v>
      </c>
      <c r="AN103" s="3">
        <v>45950</v>
      </c>
      <c r="AO103" s="3">
        <v>45951</v>
      </c>
      <c r="AP103" s="3">
        <v>45947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45916</v>
      </c>
      <c r="B104" s="14" t="s">
        <v>128</v>
      </c>
      <c r="C104" s="9" t="s">
        <v>270</v>
      </c>
      <c r="D104" s="13" t="s">
        <v>580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110</v>
      </c>
      <c r="T104" s="12">
        <v>45954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2759.0749999999998</v>
      </c>
      <c r="AC104" s="8">
        <v>0</v>
      </c>
      <c r="AD104" s="8">
        <v>0</v>
      </c>
      <c r="AE104" s="8">
        <v>2759.0749999999998</v>
      </c>
      <c r="AF104" s="8">
        <v>0</v>
      </c>
      <c r="AG104" s="1" t="s">
        <v>116</v>
      </c>
      <c r="AH104" s="1" t="s">
        <v>75</v>
      </c>
      <c r="AI104" s="1">
        <v>4</v>
      </c>
      <c r="AJ104" s="3">
        <v>45954</v>
      </c>
      <c r="AK104" s="3">
        <v>45950</v>
      </c>
      <c r="AL104" s="3">
        <v>45943</v>
      </c>
      <c r="AM104" s="3">
        <v>45951</v>
      </c>
      <c r="AN104" s="3">
        <v>45952</v>
      </c>
      <c r="AO104" s="3">
        <v>45953</v>
      </c>
      <c r="AP104" s="3">
        <v>45949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45916</v>
      </c>
      <c r="B105" s="14" t="s">
        <v>128</v>
      </c>
      <c r="C105" s="9" t="s">
        <v>270</v>
      </c>
      <c r="D105" s="13" t="s">
        <v>571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110</v>
      </c>
      <c r="T105" s="12">
        <v>45954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5518.15</v>
      </c>
      <c r="AC105" s="8">
        <v>0</v>
      </c>
      <c r="AD105" s="8">
        <v>0</v>
      </c>
      <c r="AE105" s="8">
        <v>5518.15</v>
      </c>
      <c r="AF105" s="8">
        <v>0</v>
      </c>
      <c r="AG105" s="1" t="s">
        <v>116</v>
      </c>
      <c r="AH105" s="1" t="s">
        <v>75</v>
      </c>
      <c r="AI105" s="1">
        <v>4</v>
      </c>
      <c r="AJ105" s="3">
        <v>45954</v>
      </c>
      <c r="AK105" s="3">
        <v>45950</v>
      </c>
      <c r="AL105" s="3">
        <v>45943</v>
      </c>
      <c r="AM105" s="3">
        <v>45951</v>
      </c>
      <c r="AN105" s="3">
        <v>45952</v>
      </c>
      <c r="AO105" s="3">
        <v>45953</v>
      </c>
      <c r="AP105" s="3">
        <v>45949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45916</v>
      </c>
      <c r="B106" s="14" t="s">
        <v>128</v>
      </c>
      <c r="C106" s="9" t="s">
        <v>270</v>
      </c>
      <c r="D106" s="13" t="s">
        <v>572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110</v>
      </c>
      <c r="T106" s="12">
        <v>45957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5518.15</v>
      </c>
      <c r="AC106" s="8">
        <v>0</v>
      </c>
      <c r="AD106" s="8">
        <v>0</v>
      </c>
      <c r="AE106" s="8">
        <v>5518.15</v>
      </c>
      <c r="AF106" s="8">
        <v>0</v>
      </c>
      <c r="AG106" s="1" t="s">
        <v>116</v>
      </c>
      <c r="AH106" s="1" t="s">
        <v>75</v>
      </c>
      <c r="AI106" s="1">
        <v>4</v>
      </c>
      <c r="AJ106" s="3">
        <v>45957</v>
      </c>
      <c r="AK106" s="3">
        <v>45953</v>
      </c>
      <c r="AL106" s="3">
        <v>45946</v>
      </c>
      <c r="AM106" s="3">
        <v>45954</v>
      </c>
      <c r="AN106" s="3">
        <v>45955</v>
      </c>
      <c r="AO106" s="3">
        <v>45956</v>
      </c>
      <c r="AP106" s="3">
        <v>45952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45916</v>
      </c>
      <c r="B107" s="14" t="s">
        <v>128</v>
      </c>
      <c r="C107" s="9" t="s">
        <v>270</v>
      </c>
      <c r="D107" s="13">
        <v>952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110</v>
      </c>
      <c r="T107" s="12">
        <v>45958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5518.15</v>
      </c>
      <c r="AC107" s="8">
        <v>0</v>
      </c>
      <c r="AD107" s="8">
        <v>0</v>
      </c>
      <c r="AE107" s="8">
        <v>5518.15</v>
      </c>
      <c r="AF107" s="8">
        <v>0</v>
      </c>
      <c r="AG107" s="1" t="s">
        <v>116</v>
      </c>
      <c r="AH107" s="1" t="s">
        <v>75</v>
      </c>
      <c r="AI107" s="1">
        <v>4</v>
      </c>
      <c r="AJ107" s="3">
        <v>45958</v>
      </c>
      <c r="AK107" s="3">
        <v>45954</v>
      </c>
      <c r="AL107" s="3">
        <v>45947</v>
      </c>
      <c r="AM107" s="3">
        <v>45955</v>
      </c>
      <c r="AN107" s="3">
        <v>45956</v>
      </c>
      <c r="AO107" s="3">
        <v>45957</v>
      </c>
      <c r="AP107" s="3">
        <v>45953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45909</v>
      </c>
      <c r="B108" s="14" t="s">
        <v>510</v>
      </c>
      <c r="C108" s="9" t="s">
        <v>79</v>
      </c>
      <c r="D108" s="13" t="s">
        <v>491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45958</v>
      </c>
      <c r="U108" s="11">
        <v>6000</v>
      </c>
      <c r="V108" s="10">
        <v>0</v>
      </c>
      <c r="W108" s="10">
        <v>6000</v>
      </c>
      <c r="X108" s="10">
        <v>0</v>
      </c>
      <c r="Y108" s="10">
        <v>6300</v>
      </c>
      <c r="Z108" s="9" t="s">
        <v>80</v>
      </c>
      <c r="AA108" s="8">
        <v>6621.78</v>
      </c>
      <c r="AB108" s="8">
        <v>6621.78</v>
      </c>
      <c r="AC108" s="8">
        <v>0</v>
      </c>
      <c r="AD108" s="8">
        <v>6621.78</v>
      </c>
      <c r="AE108" s="8">
        <v>0</v>
      </c>
      <c r="AF108" s="8">
        <v>0</v>
      </c>
      <c r="AG108" s="1" t="s">
        <v>116</v>
      </c>
      <c r="AH108" s="1" t="s">
        <v>75</v>
      </c>
      <c r="AI108" s="1">
        <v>4</v>
      </c>
      <c r="AJ108" s="3">
        <v>45958</v>
      </c>
      <c r="AK108" s="3">
        <v>45954</v>
      </c>
      <c r="AL108" s="3">
        <v>45947</v>
      </c>
      <c r="AM108" s="3">
        <v>45955</v>
      </c>
      <c r="AN108" s="3">
        <v>45956</v>
      </c>
      <c r="AO108" s="3">
        <v>45957</v>
      </c>
      <c r="AP108" s="3">
        <v>45953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134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45916</v>
      </c>
      <c r="B109" s="14" t="s">
        <v>128</v>
      </c>
      <c r="C109" s="9" t="s">
        <v>270</v>
      </c>
      <c r="D109" s="13">
        <v>953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>
        <v>45959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5518.15</v>
      </c>
      <c r="AC109" s="8">
        <v>0</v>
      </c>
      <c r="AD109" s="8">
        <v>0</v>
      </c>
      <c r="AE109" s="8">
        <v>5518.15</v>
      </c>
      <c r="AF109" s="8">
        <v>0</v>
      </c>
      <c r="AG109" s="1" t="s">
        <v>116</v>
      </c>
      <c r="AH109" s="1" t="s">
        <v>75</v>
      </c>
      <c r="AI109" s="1">
        <v>4</v>
      </c>
      <c r="AJ109" s="3">
        <v>45959</v>
      </c>
      <c r="AK109" s="3">
        <v>45955</v>
      </c>
      <c r="AL109" s="3">
        <v>45948</v>
      </c>
      <c r="AM109" s="3">
        <v>45956</v>
      </c>
      <c r="AN109" s="3">
        <v>45957</v>
      </c>
      <c r="AO109" s="3">
        <v>45958</v>
      </c>
      <c r="AP109" s="3">
        <v>45954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45916</v>
      </c>
      <c r="B110" s="14" t="s">
        <v>128</v>
      </c>
      <c r="C110" s="9" t="s">
        <v>270</v>
      </c>
      <c r="D110" s="13" t="s">
        <v>571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>
        <v>45960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80</v>
      </c>
      <c r="AA110" s="8">
        <v>5518.15</v>
      </c>
      <c r="AB110" s="8">
        <v>5518.15</v>
      </c>
      <c r="AC110" s="8">
        <v>0</v>
      </c>
      <c r="AD110" s="8">
        <v>0</v>
      </c>
      <c r="AE110" s="8">
        <v>5518.15</v>
      </c>
      <c r="AF110" s="8">
        <v>0</v>
      </c>
      <c r="AG110" s="1" t="s">
        <v>116</v>
      </c>
      <c r="AH110" s="1" t="s">
        <v>75</v>
      </c>
      <c r="AI110" s="1">
        <v>4</v>
      </c>
      <c r="AJ110" s="3">
        <v>45960</v>
      </c>
      <c r="AK110" s="3">
        <v>45956</v>
      </c>
      <c r="AL110" s="3">
        <v>45949</v>
      </c>
      <c r="AM110" s="3">
        <v>45957</v>
      </c>
      <c r="AN110" s="3">
        <v>45958</v>
      </c>
      <c r="AO110" s="3">
        <v>45959</v>
      </c>
      <c r="AP110" s="3">
        <v>45955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45916</v>
      </c>
      <c r="B111" s="14" t="s">
        <v>128</v>
      </c>
      <c r="C111" s="9" t="s">
        <v>270</v>
      </c>
      <c r="D111" s="13" t="s">
        <v>580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110</v>
      </c>
      <c r="T111" s="12">
        <v>45961</v>
      </c>
      <c r="U111" s="11">
        <v>2500</v>
      </c>
      <c r="V111" s="10">
        <v>0</v>
      </c>
      <c r="W111" s="10">
        <v>2500</v>
      </c>
      <c r="X111" s="10">
        <v>0</v>
      </c>
      <c r="Y111" s="10">
        <v>2625</v>
      </c>
      <c r="Z111" s="9" t="s">
        <v>80</v>
      </c>
      <c r="AA111" s="8">
        <v>2759.0749999999998</v>
      </c>
      <c r="AB111" s="8">
        <v>2759.0749999999998</v>
      </c>
      <c r="AC111" s="8">
        <v>0</v>
      </c>
      <c r="AD111" s="8">
        <v>0</v>
      </c>
      <c r="AE111" s="8">
        <v>2759.0749999999998</v>
      </c>
      <c r="AF111" s="8">
        <v>0</v>
      </c>
      <c r="AG111" s="1" t="s">
        <v>116</v>
      </c>
      <c r="AH111" s="1" t="s">
        <v>75</v>
      </c>
      <c r="AI111" s="1">
        <v>4</v>
      </c>
      <c r="AJ111" s="3">
        <v>45961</v>
      </c>
      <c r="AK111" s="3">
        <v>45957</v>
      </c>
      <c r="AL111" s="3">
        <v>45950</v>
      </c>
      <c r="AM111" s="3">
        <v>45958</v>
      </c>
      <c r="AN111" s="3">
        <v>45959</v>
      </c>
      <c r="AO111" s="3">
        <v>45960</v>
      </c>
      <c r="AP111" s="3">
        <v>45956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45916</v>
      </c>
      <c r="B112" s="14" t="s">
        <v>128</v>
      </c>
      <c r="C112" s="9" t="s">
        <v>270</v>
      </c>
      <c r="D112" s="13">
        <v>917</v>
      </c>
      <c r="E112" s="9">
        <v>20</v>
      </c>
      <c r="F112" s="9">
        <v>37</v>
      </c>
      <c r="G112" s="9" t="s">
        <v>60</v>
      </c>
      <c r="H112" s="9" t="s">
        <v>76</v>
      </c>
      <c r="I112" s="9">
        <v>98</v>
      </c>
      <c r="J112" s="9" t="s">
        <v>78</v>
      </c>
      <c r="K112" s="9">
        <v>0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110</v>
      </c>
      <c r="T112" s="12">
        <v>45961</v>
      </c>
      <c r="U112" s="11">
        <v>2500</v>
      </c>
      <c r="V112" s="10">
        <v>0</v>
      </c>
      <c r="W112" s="10">
        <v>2500</v>
      </c>
      <c r="X112" s="10">
        <v>0</v>
      </c>
      <c r="Y112" s="10">
        <v>2625</v>
      </c>
      <c r="Z112" s="9" t="s">
        <v>80</v>
      </c>
      <c r="AA112" s="8">
        <v>2689.2250000000004</v>
      </c>
      <c r="AB112" s="8">
        <v>2689.2250000000004</v>
      </c>
      <c r="AC112" s="8">
        <v>0</v>
      </c>
      <c r="AD112" s="8">
        <v>0</v>
      </c>
      <c r="AE112" s="8">
        <v>2689.2250000000004</v>
      </c>
      <c r="AF112" s="8">
        <v>0</v>
      </c>
      <c r="AG112" s="1" t="s">
        <v>116</v>
      </c>
      <c r="AH112" s="1" t="s">
        <v>75</v>
      </c>
      <c r="AI112" s="1">
        <v>4</v>
      </c>
      <c r="AJ112" s="3">
        <v>45961</v>
      </c>
      <c r="AK112" s="3">
        <v>45957</v>
      </c>
      <c r="AL112" s="3">
        <v>45950</v>
      </c>
      <c r="AM112" s="3">
        <v>45958</v>
      </c>
      <c r="AN112" s="3">
        <v>45959</v>
      </c>
      <c r="AO112" s="3">
        <v>45960</v>
      </c>
      <c r="AP112" s="3">
        <v>45956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45916</v>
      </c>
      <c r="B113" s="14" t="s">
        <v>128</v>
      </c>
      <c r="C113" s="9" t="s">
        <v>270</v>
      </c>
      <c r="D113" s="13">
        <v>952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110</v>
      </c>
      <c r="T113" s="12">
        <v>45961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5518.15</v>
      </c>
      <c r="AC113" s="8">
        <v>0</v>
      </c>
      <c r="AD113" s="8">
        <v>0</v>
      </c>
      <c r="AE113" s="8">
        <v>5518.15</v>
      </c>
      <c r="AF113" s="8">
        <v>0</v>
      </c>
      <c r="AG113" s="1" t="s">
        <v>116</v>
      </c>
      <c r="AH113" s="1" t="s">
        <v>75</v>
      </c>
      <c r="AI113" s="1">
        <v>4</v>
      </c>
      <c r="AJ113" s="3">
        <v>45961</v>
      </c>
      <c r="AK113" s="3">
        <v>45957</v>
      </c>
      <c r="AL113" s="3">
        <v>45950</v>
      </c>
      <c r="AM113" s="3">
        <v>45958</v>
      </c>
      <c r="AN113" s="3">
        <v>45959</v>
      </c>
      <c r="AO113" s="3">
        <v>45960</v>
      </c>
      <c r="AP113" s="3">
        <v>45956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45911</v>
      </c>
      <c r="B114" s="14" t="s">
        <v>527</v>
      </c>
      <c r="C114" s="9" t="s">
        <v>107</v>
      </c>
      <c r="D114" s="13" t="s">
        <v>528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45961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3310.89</v>
      </c>
      <c r="AC114" s="8">
        <v>0</v>
      </c>
      <c r="AD114" s="8">
        <v>0</v>
      </c>
      <c r="AE114" s="8">
        <v>3310.89</v>
      </c>
      <c r="AF114" s="8">
        <v>0</v>
      </c>
      <c r="AG114" s="1" t="s">
        <v>116</v>
      </c>
      <c r="AH114" s="1" t="s">
        <v>75</v>
      </c>
      <c r="AI114" s="1">
        <v>4</v>
      </c>
      <c r="AJ114" s="3">
        <v>45961</v>
      </c>
      <c r="AK114" s="3">
        <v>45957</v>
      </c>
      <c r="AL114" s="3">
        <v>45950</v>
      </c>
      <c r="AM114" s="3">
        <v>45958</v>
      </c>
      <c r="AN114" s="3">
        <v>45959</v>
      </c>
      <c r="AO114" s="3">
        <v>45960</v>
      </c>
      <c r="AP114" s="3">
        <v>45956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45911</v>
      </c>
      <c r="B115" s="14" t="s">
        <v>529</v>
      </c>
      <c r="C115" s="9" t="s">
        <v>107</v>
      </c>
      <c r="D115" s="13" t="s">
        <v>530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45961</v>
      </c>
      <c r="U115" s="11">
        <v>4000</v>
      </c>
      <c r="V115" s="10">
        <v>0</v>
      </c>
      <c r="W115" s="10">
        <v>4000</v>
      </c>
      <c r="X115" s="10">
        <v>0</v>
      </c>
      <c r="Y115" s="10">
        <v>4200</v>
      </c>
      <c r="Z115" s="9" t="s">
        <v>80</v>
      </c>
      <c r="AA115" s="8">
        <v>4414.5199999999995</v>
      </c>
      <c r="AB115" s="8">
        <v>4414.5199999999995</v>
      </c>
      <c r="AC115" s="8">
        <v>0</v>
      </c>
      <c r="AD115" s="8">
        <v>0</v>
      </c>
      <c r="AE115" s="8">
        <v>4414.5199999999995</v>
      </c>
      <c r="AF115" s="8">
        <v>0</v>
      </c>
      <c r="AG115" s="1" t="s">
        <v>61</v>
      </c>
      <c r="AH115" s="1" t="s">
        <v>75</v>
      </c>
      <c r="AI115" s="1">
        <v>4</v>
      </c>
      <c r="AJ115" s="3">
        <v>45961</v>
      </c>
      <c r="AK115" s="3">
        <v>45957</v>
      </c>
      <c r="AL115" s="3">
        <v>45950</v>
      </c>
      <c r="AM115" s="3">
        <v>45958</v>
      </c>
      <c r="AN115" s="3">
        <v>45959</v>
      </c>
      <c r="AO115" s="3">
        <v>45960</v>
      </c>
      <c r="AP115" s="3">
        <v>45956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45909</v>
      </c>
      <c r="B116" s="14" t="s">
        <v>511</v>
      </c>
      <c r="C116" s="9" t="s">
        <v>107</v>
      </c>
      <c r="D116" s="13" t="s">
        <v>492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45961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80</v>
      </c>
      <c r="AA116" s="8">
        <v>3310.89</v>
      </c>
      <c r="AB116" s="8">
        <v>3310.89</v>
      </c>
      <c r="AC116" s="8">
        <v>0</v>
      </c>
      <c r="AD116" s="8">
        <v>0</v>
      </c>
      <c r="AE116" s="8">
        <v>3310.89</v>
      </c>
      <c r="AF116" s="8">
        <v>0</v>
      </c>
      <c r="AG116" s="1" t="s">
        <v>115</v>
      </c>
      <c r="AH116" s="1" t="s">
        <v>75</v>
      </c>
      <c r="AI116" s="1">
        <v>4</v>
      </c>
      <c r="AJ116" s="3">
        <v>45961</v>
      </c>
      <c r="AK116" s="3">
        <v>45957</v>
      </c>
      <c r="AL116" s="3">
        <v>45950</v>
      </c>
      <c r="AM116" s="3">
        <v>45958</v>
      </c>
      <c r="AN116" s="3">
        <v>45959</v>
      </c>
      <c r="AO116" s="3">
        <v>45960</v>
      </c>
      <c r="AP116" s="3">
        <v>45956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134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45909</v>
      </c>
      <c r="B117" s="14" t="s">
        <v>512</v>
      </c>
      <c r="C117" s="9" t="s">
        <v>107</v>
      </c>
      <c r="D117" s="13" t="s">
        <v>493</v>
      </c>
      <c r="E117" s="9">
        <v>20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45961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3478.5300000000007</v>
      </c>
      <c r="AB117" s="8">
        <v>3478.5300000000007</v>
      </c>
      <c r="AC117" s="8">
        <v>0</v>
      </c>
      <c r="AD117" s="8">
        <v>0</v>
      </c>
      <c r="AE117" s="8">
        <v>3478.5300000000007</v>
      </c>
      <c r="AF117" s="8">
        <v>0</v>
      </c>
      <c r="AG117" s="1" t="s">
        <v>117</v>
      </c>
      <c r="AH117" s="1" t="s">
        <v>75</v>
      </c>
      <c r="AI117" s="1">
        <v>4</v>
      </c>
      <c r="AJ117" s="3">
        <v>45961</v>
      </c>
      <c r="AK117" s="3">
        <v>45957</v>
      </c>
      <c r="AL117" s="3">
        <v>45950</v>
      </c>
      <c r="AM117" s="3">
        <v>45958</v>
      </c>
      <c r="AN117" s="3">
        <v>45959</v>
      </c>
      <c r="AO117" s="3">
        <v>45960</v>
      </c>
      <c r="AP117" s="3">
        <v>45956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134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 t="s">
        <v>135</v>
      </c>
      <c r="B118" s="14" t="s">
        <v>135</v>
      </c>
      <c r="C118" s="9" t="s">
        <v>270</v>
      </c>
      <c r="D118" s="13" t="s">
        <v>61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305000</v>
      </c>
      <c r="V118" s="10">
        <v>0</v>
      </c>
      <c r="W118" s="10">
        <v>305000</v>
      </c>
      <c r="X118" s="10">
        <v>0</v>
      </c>
      <c r="Y118" s="10">
        <v>320250</v>
      </c>
      <c r="Z118" s="9" t="s">
        <v>80</v>
      </c>
      <c r="AA118" s="8">
        <v>336607.14999999997</v>
      </c>
      <c r="AB118" s="8">
        <v>52479</v>
      </c>
      <c r="AC118" s="8">
        <v>284128.14999999997</v>
      </c>
      <c r="AD118" s="8">
        <v>0</v>
      </c>
      <c r="AE118" s="8">
        <v>336607.14999999997</v>
      </c>
      <c r="AF118" s="8">
        <v>0</v>
      </c>
      <c r="AG118" s="1" t="s">
        <v>115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21467.46022222222</v>
      </c>
    </row>
    <row r="119" spans="1:56" ht="27.75" customHeight="1" x14ac:dyDescent="0.45">
      <c r="A119" s="3">
        <v>45892</v>
      </c>
      <c r="B119" s="14" t="s">
        <v>360</v>
      </c>
      <c r="C119" s="9" t="s">
        <v>139</v>
      </c>
      <c r="D119" s="13" t="s">
        <v>329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 t="s">
        <v>63</v>
      </c>
      <c r="U119" s="11">
        <v>640</v>
      </c>
      <c r="V119" s="10">
        <v>0</v>
      </c>
      <c r="W119" s="10">
        <v>640</v>
      </c>
      <c r="X119" s="10">
        <v>6000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116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370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45892</v>
      </c>
      <c r="B120" s="14" t="s">
        <v>362</v>
      </c>
      <c r="C120" s="9" t="s">
        <v>139</v>
      </c>
      <c r="D120" s="13" t="s">
        <v>131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 t="s">
        <v>63</v>
      </c>
      <c r="U120" s="11">
        <v>1840</v>
      </c>
      <c r="V120" s="10">
        <v>80</v>
      </c>
      <c r="W120" s="10">
        <v>1760</v>
      </c>
      <c r="X120" s="10">
        <v>10650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115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45887</v>
      </c>
      <c r="B121" s="14" t="s">
        <v>345</v>
      </c>
      <c r="C121" s="9" t="s">
        <v>139</v>
      </c>
      <c r="D121" s="13" t="s">
        <v>224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 t="s">
        <v>63</v>
      </c>
      <c r="U121" s="11">
        <v>104</v>
      </c>
      <c r="V121" s="10">
        <v>0</v>
      </c>
      <c r="W121" s="10">
        <v>104</v>
      </c>
      <c r="X121" s="10">
        <v>11230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134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45896</v>
      </c>
      <c r="B122" s="14" t="s">
        <v>395</v>
      </c>
      <c r="C122" s="9" t="s">
        <v>79</v>
      </c>
      <c r="D122" s="13" t="s">
        <v>310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3310.89</v>
      </c>
      <c r="AB122" s="8">
        <v>3310.89</v>
      </c>
      <c r="AC122" s="8">
        <v>0</v>
      </c>
      <c r="AD122" s="8">
        <v>0</v>
      </c>
      <c r="AE122" s="8">
        <v>3310.89</v>
      </c>
      <c r="AF122" s="8">
        <v>0</v>
      </c>
      <c r="AG122" s="1" t="s">
        <v>115</v>
      </c>
      <c r="AH122" s="1" t="s">
        <v>75</v>
      </c>
      <c r="AI122" s="1">
        <v>5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134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45796</v>
      </c>
      <c r="B123" s="14" t="s">
        <v>258</v>
      </c>
      <c r="C123" s="9" t="s">
        <v>139</v>
      </c>
      <c r="D123" s="13" t="s">
        <v>145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 t="s">
        <v>63</v>
      </c>
      <c r="U123" s="11">
        <v>240</v>
      </c>
      <c r="V123" s="10">
        <v>0</v>
      </c>
      <c r="W123" s="10">
        <v>240</v>
      </c>
      <c r="X123" s="10">
        <v>0</v>
      </c>
      <c r="Y123" s="10">
        <v>252</v>
      </c>
      <c r="Z123" s="9" t="s">
        <v>80</v>
      </c>
      <c r="AA123" s="8">
        <v>251.46</v>
      </c>
      <c r="AB123" s="8">
        <v>251.46</v>
      </c>
      <c r="AC123" s="8">
        <v>0</v>
      </c>
      <c r="AD123" s="8">
        <v>0</v>
      </c>
      <c r="AE123" s="8">
        <v>251.46</v>
      </c>
      <c r="AF123" s="8">
        <v>0</v>
      </c>
      <c r="AG123" s="1" t="s">
        <v>115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254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>
        <v>45876</v>
      </c>
      <c r="B124" s="14" t="s">
        <v>328</v>
      </c>
      <c r="C124" s="9" t="s">
        <v>107</v>
      </c>
      <c r="D124" s="13" t="s">
        <v>314</v>
      </c>
      <c r="E124" s="9">
        <v>20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3000</v>
      </c>
      <c r="V124" s="10">
        <v>3075</v>
      </c>
      <c r="W124" s="10">
        <v>0</v>
      </c>
      <c r="X124" s="10">
        <v>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116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45825</v>
      </c>
      <c r="B125" s="14" t="s">
        <v>269</v>
      </c>
      <c r="C125" s="9" t="s">
        <v>139</v>
      </c>
      <c r="D125" s="13" t="s">
        <v>239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246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 t="s">
        <v>63</v>
      </c>
      <c r="U125" s="11">
        <v>894</v>
      </c>
      <c r="V125" s="10">
        <v>525</v>
      </c>
      <c r="W125" s="10">
        <v>369</v>
      </c>
      <c r="X125" s="10">
        <v>6000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134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45796</v>
      </c>
      <c r="B126" s="14" t="s">
        <v>257</v>
      </c>
      <c r="C126" s="9" t="s">
        <v>139</v>
      </c>
      <c r="D126" s="13" t="s">
        <v>253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 t="s">
        <v>63</v>
      </c>
      <c r="U126" s="11">
        <v>302</v>
      </c>
      <c r="V126" s="10">
        <v>0</v>
      </c>
      <c r="W126" s="10">
        <v>302</v>
      </c>
      <c r="X126" s="10">
        <v>5300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115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>
        <v>45798</v>
      </c>
      <c r="B127" s="14" t="s">
        <v>263</v>
      </c>
      <c r="C127" s="9" t="s">
        <v>107</v>
      </c>
      <c r="D127" s="13" t="s">
        <v>261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80</v>
      </c>
      <c r="AA127" s="8">
        <v>5518.15</v>
      </c>
      <c r="AB127" s="8">
        <v>5518.15</v>
      </c>
      <c r="AC127" s="8">
        <v>0</v>
      </c>
      <c r="AD127" s="8">
        <v>0</v>
      </c>
      <c r="AE127" s="8">
        <v>5518.15</v>
      </c>
      <c r="AF127" s="8">
        <v>0</v>
      </c>
      <c r="AG127" s="1" t="s">
        <v>117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134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7.75" customHeight="1" x14ac:dyDescent="0.45">
      <c r="A128" s="3">
        <v>45674</v>
      </c>
      <c r="B128" s="14" t="s">
        <v>226</v>
      </c>
      <c r="C128" s="9" t="s">
        <v>139</v>
      </c>
      <c r="D128" s="13" t="s">
        <v>225</v>
      </c>
      <c r="E128" s="9">
        <v>20</v>
      </c>
      <c r="F128" s="9">
        <v>35</v>
      </c>
      <c r="G128" s="9" t="s">
        <v>60</v>
      </c>
      <c r="H128" s="9" t="s">
        <v>76</v>
      </c>
      <c r="I128" s="9">
        <v>97</v>
      </c>
      <c r="J128" s="9" t="s">
        <v>57</v>
      </c>
      <c r="K128" s="9">
        <v>5</v>
      </c>
      <c r="L128" s="9" t="s">
        <v>196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 t="s">
        <v>63</v>
      </c>
      <c r="U128" s="11">
        <v>152</v>
      </c>
      <c r="V128" s="10">
        <v>0</v>
      </c>
      <c r="W128" s="10">
        <v>152</v>
      </c>
      <c r="X128" s="10">
        <v>6000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5987</v>
      </c>
      <c r="AG128" s="1" t="s">
        <v>115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235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45611</v>
      </c>
      <c r="B129" s="14" t="s">
        <v>195</v>
      </c>
      <c r="C129" s="9" t="s">
        <v>139</v>
      </c>
      <c r="D129" s="13" t="s">
        <v>194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 t="s">
        <v>63</v>
      </c>
      <c r="U129" s="11">
        <v>117</v>
      </c>
      <c r="V129" s="10">
        <v>0</v>
      </c>
      <c r="W129" s="10">
        <v>117</v>
      </c>
      <c r="X129" s="10">
        <v>10065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>
        <v>45523</v>
      </c>
      <c r="B130" s="14" t="s">
        <v>178</v>
      </c>
      <c r="C130" s="9" t="s">
        <v>139</v>
      </c>
      <c r="D130" s="13" t="s">
        <v>176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 t="s">
        <v>63</v>
      </c>
      <c r="U130" s="11">
        <v>1260</v>
      </c>
      <c r="V130" s="10">
        <v>0</v>
      </c>
      <c r="W130" s="10">
        <v>1260</v>
      </c>
      <c r="X130" s="10">
        <v>11095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115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7.75" customHeight="1" x14ac:dyDescent="0.45">
      <c r="A131" s="3">
        <v>45523</v>
      </c>
      <c r="B131" s="14" t="s">
        <v>178</v>
      </c>
      <c r="C131" s="9" t="s">
        <v>139</v>
      </c>
      <c r="D131" s="13" t="s">
        <v>177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 t="s">
        <v>63</v>
      </c>
      <c r="U131" s="11">
        <v>89</v>
      </c>
      <c r="V131" s="10">
        <v>0</v>
      </c>
      <c r="W131" s="10">
        <v>89</v>
      </c>
      <c r="X131" s="10">
        <v>11180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7.75" customHeight="1" x14ac:dyDescent="0.45">
      <c r="A132" s="3">
        <v>45741</v>
      </c>
      <c r="B132" s="14" t="s">
        <v>242</v>
      </c>
      <c r="C132" s="9" t="s">
        <v>107</v>
      </c>
      <c r="D132" s="13" t="s">
        <v>241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132</v>
      </c>
      <c r="U132" s="11">
        <v>4000</v>
      </c>
      <c r="V132" s="10">
        <v>3867</v>
      </c>
      <c r="W132" s="10">
        <v>133</v>
      </c>
      <c r="X132" s="10">
        <v>4200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75</v>
      </c>
      <c r="AI132" s="1">
        <v>4</v>
      </c>
      <c r="AJ132" s="3" t="s">
        <v>132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244</v>
      </c>
      <c r="AZ132" s="2">
        <v>0</v>
      </c>
      <c r="BA132" s="2">
        <v>0</v>
      </c>
      <c r="BB132" s="2">
        <v>0</v>
      </c>
      <c r="BC132" s="1" t="s">
        <v>104</v>
      </c>
      <c r="BD132" s="56">
        <v>0</v>
      </c>
    </row>
    <row r="133" spans="1:56" ht="27.75" customHeight="1" x14ac:dyDescent="0.45">
      <c r="A133" s="3">
        <v>45720</v>
      </c>
      <c r="B133" s="14" t="s">
        <v>128</v>
      </c>
      <c r="C133" s="9" t="s">
        <v>107</v>
      </c>
      <c r="D133" s="13" t="s">
        <v>209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132</v>
      </c>
      <c r="U133" s="11">
        <v>4000</v>
      </c>
      <c r="V133" s="10">
        <v>4010</v>
      </c>
      <c r="W133" s="10">
        <v>0</v>
      </c>
      <c r="X133" s="10">
        <v>4470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75</v>
      </c>
      <c r="AI133" s="1">
        <v>4</v>
      </c>
      <c r="AJ133" s="3" t="s">
        <v>132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0</v>
      </c>
    </row>
    <row r="134" spans="1:56" ht="27.75" customHeight="1" x14ac:dyDescent="0.45">
      <c r="A134" s="3">
        <v>45720</v>
      </c>
      <c r="B134" s="14" t="s">
        <v>128</v>
      </c>
      <c r="C134" s="9" t="s">
        <v>107</v>
      </c>
      <c r="D134" s="13" t="s">
        <v>219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132</v>
      </c>
      <c r="U134" s="11">
        <v>3000</v>
      </c>
      <c r="V134" s="10">
        <v>3065</v>
      </c>
      <c r="W134" s="10">
        <v>0</v>
      </c>
      <c r="X134" s="10">
        <v>3300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75</v>
      </c>
      <c r="AI134" s="1">
        <v>4</v>
      </c>
      <c r="AJ134" s="3" t="s">
        <v>132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7.75" customHeight="1" x14ac:dyDescent="0.45">
      <c r="A135" s="3">
        <v>45541</v>
      </c>
      <c r="B135" s="14" t="s">
        <v>182</v>
      </c>
      <c r="C135" s="9" t="s">
        <v>107</v>
      </c>
      <c r="D135" s="13" t="s">
        <v>183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132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184</v>
      </c>
      <c r="AG135" s="1" t="s">
        <v>116</v>
      </c>
      <c r="AH135" s="1" t="s">
        <v>75</v>
      </c>
      <c r="AI135" s="1">
        <v>4</v>
      </c>
      <c r="AJ135" s="3" t="s">
        <v>132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 t="s">
        <v>222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7.75" customHeight="1" x14ac:dyDescent="0.45">
      <c r="A136" s="3">
        <v>45581</v>
      </c>
      <c r="B136" s="14" t="s">
        <v>187</v>
      </c>
      <c r="C136" s="9" t="s">
        <v>107</v>
      </c>
      <c r="D136" s="13" t="s">
        <v>188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132</v>
      </c>
      <c r="U136" s="11">
        <v>3000</v>
      </c>
      <c r="V136" s="10">
        <v>3194</v>
      </c>
      <c r="W136" s="10">
        <v>0</v>
      </c>
      <c r="X136" s="10">
        <v>5632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116</v>
      </c>
      <c r="AH136" s="1" t="s">
        <v>75</v>
      </c>
      <c r="AI136" s="1">
        <v>4</v>
      </c>
      <c r="AJ136" s="3" t="s">
        <v>132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20</v>
      </c>
      <c r="F137" s="9">
        <v>38</v>
      </c>
      <c r="G137" s="9">
        <v>0</v>
      </c>
      <c r="H137" s="9">
        <v>0</v>
      </c>
      <c r="I137" s="9">
        <v>84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80</v>
      </c>
      <c r="AA137" s="8">
        <v>711723.52702000015</v>
      </c>
      <c r="AB137" s="8">
        <v>296784.97702000005</v>
      </c>
      <c r="AC137" s="8">
        <v>414938.55</v>
      </c>
      <c r="AD137" s="8">
        <v>35929.617019999998</v>
      </c>
      <c r="AE137" s="8">
        <v>675793.91000000015</v>
      </c>
      <c r="AF137" s="8" t="s">
        <v>58</v>
      </c>
      <c r="AG137" s="1" t="s">
        <v>116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45916</v>
      </c>
      <c r="B138" s="14" t="s">
        <v>128</v>
      </c>
      <c r="C138" s="9" t="s">
        <v>270</v>
      </c>
      <c r="D138" s="13" t="s">
        <v>573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110</v>
      </c>
      <c r="T138" s="12">
        <v>45926</v>
      </c>
      <c r="U138" s="11">
        <v>2500</v>
      </c>
      <c r="V138" s="10">
        <v>0</v>
      </c>
      <c r="W138" s="10">
        <v>2500</v>
      </c>
      <c r="X138" s="10">
        <v>0</v>
      </c>
      <c r="Y138" s="10">
        <v>2625</v>
      </c>
      <c r="Z138" s="9" t="s">
        <v>271</v>
      </c>
      <c r="AA138" s="8">
        <v>2828.9250000000002</v>
      </c>
      <c r="AB138" s="8">
        <v>2828.9250000000002</v>
      </c>
      <c r="AC138" s="8">
        <v>0</v>
      </c>
      <c r="AD138" s="8">
        <v>0</v>
      </c>
      <c r="AE138" s="8">
        <v>0</v>
      </c>
      <c r="AF138" s="8">
        <v>0</v>
      </c>
      <c r="AG138" s="1" t="s">
        <v>116</v>
      </c>
      <c r="AH138" s="1" t="s">
        <v>74</v>
      </c>
      <c r="AI138" s="1">
        <v>2</v>
      </c>
      <c r="AJ138" s="3">
        <v>45926</v>
      </c>
      <c r="AK138" s="3">
        <v>0</v>
      </c>
      <c r="AL138" s="3">
        <v>45917</v>
      </c>
      <c r="AM138" s="3">
        <v>45924</v>
      </c>
      <c r="AN138" s="3">
        <v>45925</v>
      </c>
      <c r="AO138" s="3">
        <v>45925</v>
      </c>
      <c r="AP138" s="3">
        <v>45921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272</v>
      </c>
      <c r="BD138" s="56">
        <v>0</v>
      </c>
    </row>
    <row r="139" spans="1:56" ht="27.75" customHeight="1" x14ac:dyDescent="0.45">
      <c r="A139" s="3">
        <v>45916</v>
      </c>
      <c r="B139" s="14" t="s">
        <v>128</v>
      </c>
      <c r="C139" s="9" t="s">
        <v>270</v>
      </c>
      <c r="D139" s="13" t="s">
        <v>574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45933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271</v>
      </c>
      <c r="AA139" s="8">
        <v>5657.85</v>
      </c>
      <c r="AB139" s="8">
        <v>5657.85</v>
      </c>
      <c r="AC139" s="8">
        <v>0</v>
      </c>
      <c r="AD139" s="8">
        <v>0</v>
      </c>
      <c r="AE139" s="8">
        <v>0</v>
      </c>
      <c r="AF139" s="8">
        <v>0</v>
      </c>
      <c r="AG139" s="1" t="s">
        <v>116</v>
      </c>
      <c r="AH139" s="1" t="s">
        <v>74</v>
      </c>
      <c r="AI139" s="1">
        <v>2</v>
      </c>
      <c r="AJ139" s="3">
        <v>45933</v>
      </c>
      <c r="AK139" s="3">
        <v>0</v>
      </c>
      <c r="AL139" s="3">
        <v>45924</v>
      </c>
      <c r="AM139" s="3">
        <v>45931</v>
      </c>
      <c r="AN139" s="3">
        <v>45932</v>
      </c>
      <c r="AO139" s="3">
        <v>45932</v>
      </c>
      <c r="AP139" s="3">
        <v>45928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272</v>
      </c>
      <c r="BD139" s="56">
        <v>0</v>
      </c>
    </row>
    <row r="140" spans="1:56" ht="27.75" customHeight="1" x14ac:dyDescent="0.45">
      <c r="A140" s="3">
        <v>45916</v>
      </c>
      <c r="B140" s="14" t="s">
        <v>128</v>
      </c>
      <c r="C140" s="9" t="s">
        <v>270</v>
      </c>
      <c r="D140" s="13">
        <v>21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45933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271</v>
      </c>
      <c r="AA140" s="8">
        <v>5657.85</v>
      </c>
      <c r="AB140" s="8">
        <v>5657.85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74</v>
      </c>
      <c r="AI140" s="1">
        <v>2</v>
      </c>
      <c r="AJ140" s="3">
        <v>45933</v>
      </c>
      <c r="AK140" s="3">
        <v>0</v>
      </c>
      <c r="AL140" s="3">
        <v>45924</v>
      </c>
      <c r="AM140" s="3">
        <v>45931</v>
      </c>
      <c r="AN140" s="3">
        <v>45932</v>
      </c>
      <c r="AO140" s="3">
        <v>45932</v>
      </c>
      <c r="AP140" s="3">
        <v>45928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272</v>
      </c>
      <c r="BD140" s="56">
        <v>0</v>
      </c>
    </row>
    <row r="141" spans="1:56" ht="27.75" customHeight="1" x14ac:dyDescent="0.45">
      <c r="A141" s="3">
        <v>45916</v>
      </c>
      <c r="B141" s="14" t="s">
        <v>128</v>
      </c>
      <c r="C141" s="9" t="s">
        <v>270</v>
      </c>
      <c r="D141" s="13" t="s">
        <v>581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45937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271</v>
      </c>
      <c r="AA141" s="8">
        <v>5657.85</v>
      </c>
      <c r="AB141" s="8">
        <v>5657.85</v>
      </c>
      <c r="AC141" s="8">
        <v>0</v>
      </c>
      <c r="AD141" s="8">
        <v>0</v>
      </c>
      <c r="AE141" s="8">
        <v>0</v>
      </c>
      <c r="AF141" s="8">
        <v>0</v>
      </c>
      <c r="AG141" s="1" t="s">
        <v>116</v>
      </c>
      <c r="AH141" s="1" t="s">
        <v>74</v>
      </c>
      <c r="AI141" s="1">
        <v>2</v>
      </c>
      <c r="AJ141" s="3">
        <v>45937</v>
      </c>
      <c r="AK141" s="3">
        <v>0</v>
      </c>
      <c r="AL141" s="3">
        <v>45928</v>
      </c>
      <c r="AM141" s="3">
        <v>45935</v>
      </c>
      <c r="AN141" s="3">
        <v>45936</v>
      </c>
      <c r="AO141" s="3">
        <v>45936</v>
      </c>
      <c r="AP141" s="3">
        <v>45932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272</v>
      </c>
      <c r="BD141" s="56">
        <v>0</v>
      </c>
    </row>
    <row r="142" spans="1:56" ht="27.75" customHeight="1" x14ac:dyDescent="0.45">
      <c r="A142" s="3">
        <v>45916</v>
      </c>
      <c r="B142" s="14" t="s">
        <v>128</v>
      </c>
      <c r="C142" s="9" t="s">
        <v>270</v>
      </c>
      <c r="D142" s="13" t="s">
        <v>582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110</v>
      </c>
      <c r="T142" s="12">
        <v>45937</v>
      </c>
      <c r="U142" s="11">
        <v>7500</v>
      </c>
      <c r="V142" s="10">
        <v>0</v>
      </c>
      <c r="W142" s="10">
        <v>7500</v>
      </c>
      <c r="X142" s="10">
        <v>0</v>
      </c>
      <c r="Y142" s="10">
        <v>7875</v>
      </c>
      <c r="Z142" s="9" t="s">
        <v>271</v>
      </c>
      <c r="AA142" s="8">
        <v>8486.7750000000015</v>
      </c>
      <c r="AB142" s="8">
        <v>8486.7750000000015</v>
      </c>
      <c r="AC142" s="8">
        <v>0</v>
      </c>
      <c r="AD142" s="8">
        <v>0</v>
      </c>
      <c r="AE142" s="8">
        <v>0</v>
      </c>
      <c r="AF142" s="8">
        <v>0</v>
      </c>
      <c r="AG142" s="1" t="s">
        <v>116</v>
      </c>
      <c r="AH142" s="1" t="s">
        <v>74</v>
      </c>
      <c r="AI142" s="1">
        <v>2</v>
      </c>
      <c r="AJ142" s="3">
        <v>45937</v>
      </c>
      <c r="AK142" s="3">
        <v>0</v>
      </c>
      <c r="AL142" s="3">
        <v>45928</v>
      </c>
      <c r="AM142" s="3">
        <v>45935</v>
      </c>
      <c r="AN142" s="3">
        <v>45936</v>
      </c>
      <c r="AO142" s="3">
        <v>45936</v>
      </c>
      <c r="AP142" s="3">
        <v>45932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272</v>
      </c>
      <c r="BD142" s="56">
        <v>0</v>
      </c>
    </row>
    <row r="143" spans="1:56" ht="27.75" customHeight="1" x14ac:dyDescent="0.45">
      <c r="A143" s="3">
        <v>45916</v>
      </c>
      <c r="B143" s="14" t="s">
        <v>128</v>
      </c>
      <c r="C143" s="9" t="s">
        <v>270</v>
      </c>
      <c r="D143" s="13">
        <v>21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110</v>
      </c>
      <c r="T143" s="12">
        <v>45937</v>
      </c>
      <c r="U143" s="11">
        <v>2500</v>
      </c>
      <c r="V143" s="10">
        <v>0</v>
      </c>
      <c r="W143" s="10">
        <v>2500</v>
      </c>
      <c r="X143" s="10">
        <v>0</v>
      </c>
      <c r="Y143" s="10">
        <v>2625</v>
      </c>
      <c r="Z143" s="9" t="s">
        <v>271</v>
      </c>
      <c r="AA143" s="8">
        <v>2828.9250000000002</v>
      </c>
      <c r="AB143" s="8">
        <v>2828.9250000000002</v>
      </c>
      <c r="AC143" s="8">
        <v>0</v>
      </c>
      <c r="AD143" s="8">
        <v>0</v>
      </c>
      <c r="AE143" s="8">
        <v>0</v>
      </c>
      <c r="AF143" s="8">
        <v>0</v>
      </c>
      <c r="AG143" s="1" t="s">
        <v>116</v>
      </c>
      <c r="AH143" s="1" t="s">
        <v>74</v>
      </c>
      <c r="AI143" s="1">
        <v>2</v>
      </c>
      <c r="AJ143" s="3">
        <v>45937</v>
      </c>
      <c r="AK143" s="3">
        <v>0</v>
      </c>
      <c r="AL143" s="3">
        <v>45928</v>
      </c>
      <c r="AM143" s="3">
        <v>45935</v>
      </c>
      <c r="AN143" s="3">
        <v>45936</v>
      </c>
      <c r="AO143" s="3">
        <v>45936</v>
      </c>
      <c r="AP143" s="3">
        <v>45932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272</v>
      </c>
      <c r="BD143" s="56">
        <v>0</v>
      </c>
    </row>
    <row r="144" spans="1:56" ht="27.75" customHeight="1" x14ac:dyDescent="0.45">
      <c r="A144" s="3">
        <v>45916</v>
      </c>
      <c r="B144" s="14" t="s">
        <v>128</v>
      </c>
      <c r="C144" s="9" t="s">
        <v>270</v>
      </c>
      <c r="D144" s="13" t="s">
        <v>583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45937</v>
      </c>
      <c r="U144" s="11">
        <v>2500</v>
      </c>
      <c r="V144" s="10">
        <v>0</v>
      </c>
      <c r="W144" s="10">
        <v>2500</v>
      </c>
      <c r="X144" s="10">
        <v>0</v>
      </c>
      <c r="Y144" s="10">
        <v>2625</v>
      </c>
      <c r="Z144" s="9" t="s">
        <v>271</v>
      </c>
      <c r="AA144" s="8">
        <v>2689.2250000000004</v>
      </c>
      <c r="AB144" s="8">
        <v>2689.2250000000004</v>
      </c>
      <c r="AC144" s="8">
        <v>0</v>
      </c>
      <c r="AD144" s="8">
        <v>0</v>
      </c>
      <c r="AE144" s="8">
        <v>0</v>
      </c>
      <c r="AF144" s="8">
        <v>0</v>
      </c>
      <c r="AG144" s="1" t="s">
        <v>116</v>
      </c>
      <c r="AH144" s="1" t="s">
        <v>74</v>
      </c>
      <c r="AI144" s="1">
        <v>2</v>
      </c>
      <c r="AJ144" s="3">
        <v>45937</v>
      </c>
      <c r="AK144" s="3">
        <v>0</v>
      </c>
      <c r="AL144" s="3">
        <v>45928</v>
      </c>
      <c r="AM144" s="3">
        <v>45935</v>
      </c>
      <c r="AN144" s="3">
        <v>45936</v>
      </c>
      <c r="AO144" s="3">
        <v>45936</v>
      </c>
      <c r="AP144" s="3">
        <v>45932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272</v>
      </c>
      <c r="BD144" s="56">
        <v>0</v>
      </c>
    </row>
    <row r="145" spans="1:56" ht="27.75" customHeight="1" x14ac:dyDescent="0.45">
      <c r="A145" s="3">
        <v>45916</v>
      </c>
      <c r="B145" s="14" t="s">
        <v>128</v>
      </c>
      <c r="C145" s="9" t="s">
        <v>270</v>
      </c>
      <c r="D145" s="13" t="s">
        <v>581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110</v>
      </c>
      <c r="T145" s="12">
        <v>45939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271</v>
      </c>
      <c r="AA145" s="8">
        <v>11315.7</v>
      </c>
      <c r="AB145" s="8">
        <v>11315.7</v>
      </c>
      <c r="AC145" s="8">
        <v>0</v>
      </c>
      <c r="AD145" s="8">
        <v>0</v>
      </c>
      <c r="AE145" s="8">
        <v>0</v>
      </c>
      <c r="AF145" s="8">
        <v>0</v>
      </c>
      <c r="AG145" s="1" t="s">
        <v>116</v>
      </c>
      <c r="AH145" s="1" t="s">
        <v>74</v>
      </c>
      <c r="AI145" s="1">
        <v>2</v>
      </c>
      <c r="AJ145" s="3">
        <v>45939</v>
      </c>
      <c r="AK145" s="3">
        <v>0</v>
      </c>
      <c r="AL145" s="3">
        <v>45930</v>
      </c>
      <c r="AM145" s="3">
        <v>45937</v>
      </c>
      <c r="AN145" s="3">
        <v>45938</v>
      </c>
      <c r="AO145" s="3">
        <v>45938</v>
      </c>
      <c r="AP145" s="3">
        <v>45934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272</v>
      </c>
      <c r="BD145" s="56">
        <v>0</v>
      </c>
    </row>
    <row r="146" spans="1:56" ht="27.75" customHeight="1" x14ac:dyDescent="0.45">
      <c r="A146" s="3">
        <v>45916</v>
      </c>
      <c r="B146" s="14" t="s">
        <v>128</v>
      </c>
      <c r="C146" s="9" t="s">
        <v>270</v>
      </c>
      <c r="D146" s="13" t="s">
        <v>581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45940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271</v>
      </c>
      <c r="AA146" s="8">
        <v>5657.85</v>
      </c>
      <c r="AB146" s="8">
        <v>5657.85</v>
      </c>
      <c r="AC146" s="8">
        <v>0</v>
      </c>
      <c r="AD146" s="8">
        <v>0</v>
      </c>
      <c r="AE146" s="8">
        <v>0</v>
      </c>
      <c r="AF146" s="8">
        <v>0</v>
      </c>
      <c r="AG146" s="1" t="s">
        <v>116</v>
      </c>
      <c r="AH146" s="1" t="s">
        <v>74</v>
      </c>
      <c r="AI146" s="1">
        <v>2</v>
      </c>
      <c r="AJ146" s="3">
        <v>45940</v>
      </c>
      <c r="AK146" s="3">
        <v>0</v>
      </c>
      <c r="AL146" s="3">
        <v>45931</v>
      </c>
      <c r="AM146" s="3">
        <v>45938</v>
      </c>
      <c r="AN146" s="3">
        <v>45939</v>
      </c>
      <c r="AO146" s="3">
        <v>45939</v>
      </c>
      <c r="AP146" s="3">
        <v>45935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272</v>
      </c>
      <c r="BD146" s="56">
        <v>0</v>
      </c>
    </row>
    <row r="147" spans="1:56" ht="27.75" customHeight="1" x14ac:dyDescent="0.45">
      <c r="A147" s="3">
        <v>45916</v>
      </c>
      <c r="B147" s="14" t="s">
        <v>128</v>
      </c>
      <c r="C147" s="9" t="s">
        <v>270</v>
      </c>
      <c r="D147" s="13" t="s">
        <v>582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45940</v>
      </c>
      <c r="U147" s="11">
        <v>7500</v>
      </c>
      <c r="V147" s="10">
        <v>0</v>
      </c>
      <c r="W147" s="10">
        <v>7500</v>
      </c>
      <c r="X147" s="10">
        <v>0</v>
      </c>
      <c r="Y147" s="10">
        <v>7875</v>
      </c>
      <c r="Z147" s="9" t="s">
        <v>271</v>
      </c>
      <c r="AA147" s="8">
        <v>8486.7750000000015</v>
      </c>
      <c r="AB147" s="8">
        <v>8486.7750000000015</v>
      </c>
      <c r="AC147" s="8">
        <v>0</v>
      </c>
      <c r="AD147" s="8">
        <v>0</v>
      </c>
      <c r="AE147" s="8">
        <v>0</v>
      </c>
      <c r="AF147" s="8">
        <v>0</v>
      </c>
      <c r="AG147" s="1" t="s">
        <v>116</v>
      </c>
      <c r="AH147" s="1" t="s">
        <v>74</v>
      </c>
      <c r="AI147" s="1">
        <v>2</v>
      </c>
      <c r="AJ147" s="3">
        <v>45940</v>
      </c>
      <c r="AK147" s="3">
        <v>0</v>
      </c>
      <c r="AL147" s="3">
        <v>45931</v>
      </c>
      <c r="AM147" s="3">
        <v>45938</v>
      </c>
      <c r="AN147" s="3">
        <v>45939</v>
      </c>
      <c r="AO147" s="3">
        <v>45939</v>
      </c>
      <c r="AP147" s="3">
        <v>45935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272</v>
      </c>
      <c r="BD147" s="56">
        <v>0</v>
      </c>
    </row>
    <row r="148" spans="1:56" ht="27.75" customHeight="1" x14ac:dyDescent="0.45">
      <c r="A148" s="3">
        <v>45916</v>
      </c>
      <c r="B148" s="14" t="s">
        <v>128</v>
      </c>
      <c r="C148" s="9" t="s">
        <v>270</v>
      </c>
      <c r="D148" s="13" t="s">
        <v>581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45945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271</v>
      </c>
      <c r="AA148" s="8">
        <v>11315.7</v>
      </c>
      <c r="AB148" s="8">
        <v>11315.7</v>
      </c>
      <c r="AC148" s="8">
        <v>0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74</v>
      </c>
      <c r="AI148" s="1">
        <v>2</v>
      </c>
      <c r="AJ148" s="3">
        <v>45945</v>
      </c>
      <c r="AK148" s="3">
        <v>0</v>
      </c>
      <c r="AL148" s="3">
        <v>45936</v>
      </c>
      <c r="AM148" s="3">
        <v>45943</v>
      </c>
      <c r="AN148" s="3">
        <v>45944</v>
      </c>
      <c r="AO148" s="3">
        <v>45944</v>
      </c>
      <c r="AP148" s="3">
        <v>45940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272</v>
      </c>
      <c r="BD148" s="56">
        <v>0</v>
      </c>
    </row>
    <row r="149" spans="1:56" ht="27.75" customHeight="1" x14ac:dyDescent="0.45">
      <c r="A149" s="3">
        <v>45916</v>
      </c>
      <c r="B149" s="14" t="s">
        <v>128</v>
      </c>
      <c r="C149" s="9" t="s">
        <v>270</v>
      </c>
      <c r="D149" s="13" t="s">
        <v>582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110</v>
      </c>
      <c r="T149" s="12">
        <v>45945</v>
      </c>
      <c r="U149" s="11">
        <v>7500</v>
      </c>
      <c r="V149" s="10">
        <v>0</v>
      </c>
      <c r="W149" s="10">
        <v>7500</v>
      </c>
      <c r="X149" s="10">
        <v>0</v>
      </c>
      <c r="Y149" s="10">
        <v>7875</v>
      </c>
      <c r="Z149" s="9" t="s">
        <v>271</v>
      </c>
      <c r="AA149" s="8">
        <v>8486.7750000000015</v>
      </c>
      <c r="AB149" s="8">
        <v>8486.7750000000015</v>
      </c>
      <c r="AC149" s="8">
        <v>0</v>
      </c>
      <c r="AD149" s="8">
        <v>0</v>
      </c>
      <c r="AE149" s="8">
        <v>0</v>
      </c>
      <c r="AF149" s="8">
        <v>0</v>
      </c>
      <c r="AG149" s="1" t="s">
        <v>116</v>
      </c>
      <c r="AH149" s="1" t="s">
        <v>74</v>
      </c>
      <c r="AI149" s="1">
        <v>2</v>
      </c>
      <c r="AJ149" s="3">
        <v>45945</v>
      </c>
      <c r="AK149" s="3">
        <v>0</v>
      </c>
      <c r="AL149" s="3">
        <v>45936</v>
      </c>
      <c r="AM149" s="3">
        <v>45943</v>
      </c>
      <c r="AN149" s="3">
        <v>45944</v>
      </c>
      <c r="AO149" s="3">
        <v>45944</v>
      </c>
      <c r="AP149" s="3">
        <v>45940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272</v>
      </c>
      <c r="BD149" s="56">
        <v>0</v>
      </c>
    </row>
    <row r="150" spans="1:56" ht="27.75" customHeight="1" x14ac:dyDescent="0.45">
      <c r="A150" s="3">
        <v>45916</v>
      </c>
      <c r="B150" s="14" t="s">
        <v>128</v>
      </c>
      <c r="C150" s="9" t="s">
        <v>270</v>
      </c>
      <c r="D150" s="13">
        <v>932</v>
      </c>
      <c r="E150" s="9">
        <v>20</v>
      </c>
      <c r="F150" s="9">
        <v>38</v>
      </c>
      <c r="G150" s="9" t="s">
        <v>60</v>
      </c>
      <c r="H150" s="9">
        <v>0</v>
      </c>
      <c r="I150" s="9">
        <v>82</v>
      </c>
      <c r="J150" s="9" t="s">
        <v>78</v>
      </c>
      <c r="K150" s="9">
        <v>0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110</v>
      </c>
      <c r="T150" s="12">
        <v>45945</v>
      </c>
      <c r="U150" s="11">
        <v>2500</v>
      </c>
      <c r="V150" s="10">
        <v>0</v>
      </c>
      <c r="W150" s="10">
        <v>2500</v>
      </c>
      <c r="X150" s="10">
        <v>0</v>
      </c>
      <c r="Y150" s="10">
        <v>2625</v>
      </c>
      <c r="Z150" s="9" t="s">
        <v>271</v>
      </c>
      <c r="AA150" s="8">
        <v>2759.0749999999998</v>
      </c>
      <c r="AB150" s="8">
        <v>2759.0749999999998</v>
      </c>
      <c r="AC150" s="8">
        <v>0</v>
      </c>
      <c r="AD150" s="8">
        <v>0</v>
      </c>
      <c r="AE150" s="8">
        <v>0</v>
      </c>
      <c r="AF150" s="8">
        <v>0</v>
      </c>
      <c r="AG150" s="1" t="s">
        <v>116</v>
      </c>
      <c r="AH150" s="1" t="s">
        <v>74</v>
      </c>
      <c r="AI150" s="1">
        <v>2</v>
      </c>
      <c r="AJ150" s="3">
        <v>45945</v>
      </c>
      <c r="AK150" s="3">
        <v>0</v>
      </c>
      <c r="AL150" s="3">
        <v>45936</v>
      </c>
      <c r="AM150" s="3">
        <v>45943</v>
      </c>
      <c r="AN150" s="3">
        <v>45944</v>
      </c>
      <c r="AO150" s="3">
        <v>45944</v>
      </c>
      <c r="AP150" s="3">
        <v>45940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272</v>
      </c>
      <c r="BD150" s="56">
        <v>0</v>
      </c>
    </row>
    <row r="151" spans="1:56" ht="27.75" customHeight="1" x14ac:dyDescent="0.45">
      <c r="A151" s="3">
        <v>45916</v>
      </c>
      <c r="B151" s="14" t="s">
        <v>128</v>
      </c>
      <c r="C151" s="9" t="s">
        <v>270</v>
      </c>
      <c r="D151" s="13">
        <v>21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110</v>
      </c>
      <c r="T151" s="12">
        <v>45946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271</v>
      </c>
      <c r="AA151" s="8">
        <v>2828.9250000000002</v>
      </c>
      <c r="AB151" s="8">
        <v>2828.9250000000002</v>
      </c>
      <c r="AC151" s="8">
        <v>0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74</v>
      </c>
      <c r="AI151" s="1">
        <v>2</v>
      </c>
      <c r="AJ151" s="3">
        <v>45946</v>
      </c>
      <c r="AK151" s="3">
        <v>0</v>
      </c>
      <c r="AL151" s="3">
        <v>45937</v>
      </c>
      <c r="AM151" s="3">
        <v>45944</v>
      </c>
      <c r="AN151" s="3">
        <v>45945</v>
      </c>
      <c r="AO151" s="3">
        <v>45945</v>
      </c>
      <c r="AP151" s="3">
        <v>45941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272</v>
      </c>
      <c r="BD151" s="56">
        <v>0</v>
      </c>
    </row>
    <row r="152" spans="1:56" ht="27.75" customHeight="1" x14ac:dyDescent="0.45">
      <c r="A152" s="3">
        <v>45916</v>
      </c>
      <c r="B152" s="14" t="s">
        <v>128</v>
      </c>
      <c r="C152" s="9" t="s">
        <v>270</v>
      </c>
      <c r="D152" s="13" t="s">
        <v>584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45946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271</v>
      </c>
      <c r="AA152" s="8">
        <v>5657.85</v>
      </c>
      <c r="AB152" s="8">
        <v>5657.85</v>
      </c>
      <c r="AC152" s="8">
        <v>0</v>
      </c>
      <c r="AD152" s="8">
        <v>0</v>
      </c>
      <c r="AE152" s="8">
        <v>0</v>
      </c>
      <c r="AF152" s="8">
        <v>0</v>
      </c>
      <c r="AG152" s="1" t="s">
        <v>116</v>
      </c>
      <c r="AH152" s="1" t="s">
        <v>74</v>
      </c>
      <c r="AI152" s="1">
        <v>2</v>
      </c>
      <c r="AJ152" s="3">
        <v>45946</v>
      </c>
      <c r="AK152" s="3">
        <v>0</v>
      </c>
      <c r="AL152" s="3">
        <v>45937</v>
      </c>
      <c r="AM152" s="3">
        <v>45944</v>
      </c>
      <c r="AN152" s="3">
        <v>45945</v>
      </c>
      <c r="AO152" s="3">
        <v>45945</v>
      </c>
      <c r="AP152" s="3">
        <v>45941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272</v>
      </c>
      <c r="BD152" s="56">
        <v>0</v>
      </c>
    </row>
    <row r="153" spans="1:56" ht="27.75" customHeight="1" x14ac:dyDescent="0.45">
      <c r="A153" s="3">
        <v>45916</v>
      </c>
      <c r="B153" s="14" t="s">
        <v>128</v>
      </c>
      <c r="C153" s="9" t="s">
        <v>270</v>
      </c>
      <c r="D153" s="13" t="s">
        <v>585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45946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271</v>
      </c>
      <c r="AA153" s="8">
        <v>5378.4500000000007</v>
      </c>
      <c r="AB153" s="8">
        <v>5378.4500000000007</v>
      </c>
      <c r="AC153" s="8">
        <v>0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74</v>
      </c>
      <c r="AI153" s="1">
        <v>2</v>
      </c>
      <c r="AJ153" s="3">
        <v>45946</v>
      </c>
      <c r="AK153" s="3">
        <v>0</v>
      </c>
      <c r="AL153" s="3">
        <v>45937</v>
      </c>
      <c r="AM153" s="3">
        <v>45944</v>
      </c>
      <c r="AN153" s="3">
        <v>45945</v>
      </c>
      <c r="AO153" s="3">
        <v>45945</v>
      </c>
      <c r="AP153" s="3">
        <v>45941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272</v>
      </c>
      <c r="BD153" s="56">
        <v>0</v>
      </c>
    </row>
    <row r="154" spans="1:56" ht="27.75" customHeight="1" x14ac:dyDescent="0.45">
      <c r="A154" s="3">
        <v>45916</v>
      </c>
      <c r="B154" s="14" t="s">
        <v>128</v>
      </c>
      <c r="C154" s="9" t="s">
        <v>270</v>
      </c>
      <c r="D154" s="13" t="s">
        <v>586</v>
      </c>
      <c r="E154" s="9">
        <v>20</v>
      </c>
      <c r="F154" s="9">
        <v>38</v>
      </c>
      <c r="G154" s="9" t="s">
        <v>60</v>
      </c>
      <c r="H154" s="9">
        <v>0</v>
      </c>
      <c r="I154" s="9">
        <v>82</v>
      </c>
      <c r="J154" s="9" t="s">
        <v>78</v>
      </c>
      <c r="K154" s="9">
        <v>0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110</v>
      </c>
      <c r="T154" s="12">
        <v>45947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271</v>
      </c>
      <c r="AA154" s="8">
        <v>5518.15</v>
      </c>
      <c r="AB154" s="8">
        <v>5518.15</v>
      </c>
      <c r="AC154" s="8">
        <v>0</v>
      </c>
      <c r="AD154" s="8">
        <v>0</v>
      </c>
      <c r="AE154" s="8">
        <v>0</v>
      </c>
      <c r="AF154" s="8">
        <v>0</v>
      </c>
      <c r="AG154" s="1" t="s">
        <v>116</v>
      </c>
      <c r="AH154" s="1" t="s">
        <v>74</v>
      </c>
      <c r="AI154" s="1">
        <v>2</v>
      </c>
      <c r="AJ154" s="3">
        <v>45947</v>
      </c>
      <c r="AK154" s="3">
        <v>0</v>
      </c>
      <c r="AL154" s="3">
        <v>45938</v>
      </c>
      <c r="AM154" s="3">
        <v>45945</v>
      </c>
      <c r="AN154" s="3">
        <v>45946</v>
      </c>
      <c r="AO154" s="3">
        <v>45946</v>
      </c>
      <c r="AP154" s="3">
        <v>45942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272</v>
      </c>
      <c r="BD154" s="56">
        <v>0</v>
      </c>
    </row>
    <row r="155" spans="1:56" ht="27.75" customHeight="1" x14ac:dyDescent="0.45">
      <c r="A155" s="3">
        <v>45916</v>
      </c>
      <c r="B155" s="14" t="s">
        <v>128</v>
      </c>
      <c r="C155" s="9" t="s">
        <v>270</v>
      </c>
      <c r="D155" s="13" t="s">
        <v>581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45947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271</v>
      </c>
      <c r="AA155" s="8">
        <v>5657.85</v>
      </c>
      <c r="AB155" s="8">
        <v>5657.85</v>
      </c>
      <c r="AC155" s="8">
        <v>0</v>
      </c>
      <c r="AD155" s="8">
        <v>0</v>
      </c>
      <c r="AE155" s="8">
        <v>0</v>
      </c>
      <c r="AF155" s="8">
        <v>0</v>
      </c>
      <c r="AG155" s="1" t="s">
        <v>116</v>
      </c>
      <c r="AH155" s="1" t="s">
        <v>74</v>
      </c>
      <c r="AI155" s="1">
        <v>2</v>
      </c>
      <c r="AJ155" s="3">
        <v>45947</v>
      </c>
      <c r="AK155" s="3">
        <v>0</v>
      </c>
      <c r="AL155" s="3">
        <v>45938</v>
      </c>
      <c r="AM155" s="3">
        <v>45945</v>
      </c>
      <c r="AN155" s="3">
        <v>45946</v>
      </c>
      <c r="AO155" s="3">
        <v>45946</v>
      </c>
      <c r="AP155" s="3">
        <v>45942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272</v>
      </c>
      <c r="BD155" s="56">
        <v>0</v>
      </c>
    </row>
    <row r="156" spans="1:56" ht="27.75" customHeight="1" x14ac:dyDescent="0.45">
      <c r="A156" s="3">
        <v>45916</v>
      </c>
      <c r="B156" s="14" t="s">
        <v>128</v>
      </c>
      <c r="C156" s="9" t="s">
        <v>270</v>
      </c>
      <c r="D156" s="13" t="s">
        <v>582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45947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271</v>
      </c>
      <c r="AA156" s="8">
        <v>5657.85</v>
      </c>
      <c r="AB156" s="8">
        <v>5657.85</v>
      </c>
      <c r="AC156" s="8">
        <v>0</v>
      </c>
      <c r="AD156" s="8">
        <v>0</v>
      </c>
      <c r="AE156" s="8">
        <v>0</v>
      </c>
      <c r="AF156" s="8">
        <v>0</v>
      </c>
      <c r="AG156" s="1" t="s">
        <v>116</v>
      </c>
      <c r="AH156" s="1" t="s">
        <v>74</v>
      </c>
      <c r="AI156" s="1">
        <v>2</v>
      </c>
      <c r="AJ156" s="3">
        <v>45947</v>
      </c>
      <c r="AK156" s="3">
        <v>0</v>
      </c>
      <c r="AL156" s="3">
        <v>45938</v>
      </c>
      <c r="AM156" s="3">
        <v>45945</v>
      </c>
      <c r="AN156" s="3">
        <v>45946</v>
      </c>
      <c r="AO156" s="3">
        <v>45946</v>
      </c>
      <c r="AP156" s="3">
        <v>45942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272</v>
      </c>
      <c r="BD156" s="56">
        <v>0</v>
      </c>
    </row>
    <row r="157" spans="1:56" ht="27.75" customHeight="1" x14ac:dyDescent="0.45">
      <c r="A157" s="3">
        <v>45916</v>
      </c>
      <c r="B157" s="14" t="s">
        <v>128</v>
      </c>
      <c r="C157" s="9" t="s">
        <v>270</v>
      </c>
      <c r="D157" s="13" t="s">
        <v>574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45947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271</v>
      </c>
      <c r="AA157" s="8">
        <v>2828.9250000000002</v>
      </c>
      <c r="AB157" s="8">
        <v>2828.9250000000002</v>
      </c>
      <c r="AC157" s="8">
        <v>0</v>
      </c>
      <c r="AD157" s="8">
        <v>0</v>
      </c>
      <c r="AE157" s="8">
        <v>0</v>
      </c>
      <c r="AF157" s="8">
        <v>0</v>
      </c>
      <c r="AG157" s="1" t="s">
        <v>116</v>
      </c>
      <c r="AH157" s="1" t="s">
        <v>74</v>
      </c>
      <c r="AI157" s="1">
        <v>2</v>
      </c>
      <c r="AJ157" s="3">
        <v>45947</v>
      </c>
      <c r="AK157" s="3">
        <v>0</v>
      </c>
      <c r="AL157" s="3">
        <v>45938</v>
      </c>
      <c r="AM157" s="3">
        <v>45945</v>
      </c>
      <c r="AN157" s="3">
        <v>45946</v>
      </c>
      <c r="AO157" s="3">
        <v>45946</v>
      </c>
      <c r="AP157" s="3">
        <v>45942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272</v>
      </c>
      <c r="BD157" s="56">
        <v>0</v>
      </c>
    </row>
    <row r="158" spans="1:56" ht="27.75" customHeight="1" x14ac:dyDescent="0.45">
      <c r="A158" s="3">
        <v>45916</v>
      </c>
      <c r="B158" s="14" t="s">
        <v>128</v>
      </c>
      <c r="C158" s="9" t="s">
        <v>270</v>
      </c>
      <c r="D158" s="13">
        <v>935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110</v>
      </c>
      <c r="T158" s="12">
        <v>45947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271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74</v>
      </c>
      <c r="AI158" s="1">
        <v>2</v>
      </c>
      <c r="AJ158" s="3">
        <v>45947</v>
      </c>
      <c r="AK158" s="3">
        <v>0</v>
      </c>
      <c r="AL158" s="3">
        <v>45938</v>
      </c>
      <c r="AM158" s="3">
        <v>45945</v>
      </c>
      <c r="AN158" s="3">
        <v>45946</v>
      </c>
      <c r="AO158" s="3">
        <v>45946</v>
      </c>
      <c r="AP158" s="3">
        <v>45942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272</v>
      </c>
      <c r="BD158" s="56">
        <v>847.40467777777781</v>
      </c>
    </row>
    <row r="159" spans="1:56" ht="27.75" customHeight="1" x14ac:dyDescent="0.45">
      <c r="A159" s="3">
        <v>45916</v>
      </c>
      <c r="B159" s="14" t="s">
        <v>128</v>
      </c>
      <c r="C159" s="9" t="s">
        <v>270</v>
      </c>
      <c r="D159" s="13" t="s">
        <v>587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110</v>
      </c>
      <c r="T159" s="12">
        <v>45947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271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>
        <v>0</v>
      </c>
      <c r="AG159" s="1" t="s">
        <v>116</v>
      </c>
      <c r="AH159" s="1" t="s">
        <v>74</v>
      </c>
      <c r="AI159" s="1">
        <v>2</v>
      </c>
      <c r="AJ159" s="3">
        <v>45947</v>
      </c>
      <c r="AK159" s="3">
        <v>0</v>
      </c>
      <c r="AL159" s="3">
        <v>45938</v>
      </c>
      <c r="AM159" s="3">
        <v>45945</v>
      </c>
      <c r="AN159" s="3">
        <v>45946</v>
      </c>
      <c r="AO159" s="3">
        <v>45946</v>
      </c>
      <c r="AP159" s="3">
        <v>45942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272</v>
      </c>
      <c r="BD159" s="56">
        <v>423.7023388888889</v>
      </c>
    </row>
    <row r="160" spans="1:56" ht="27.75" customHeight="1" x14ac:dyDescent="0.45">
      <c r="A160" s="3">
        <v>45916</v>
      </c>
      <c r="B160" s="14" t="s">
        <v>128</v>
      </c>
      <c r="C160" s="9" t="s">
        <v>270</v>
      </c>
      <c r="D160" s="13" t="s">
        <v>585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110</v>
      </c>
      <c r="T160" s="12">
        <v>45947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271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74</v>
      </c>
      <c r="AI160" s="1">
        <v>2</v>
      </c>
      <c r="AJ160" s="3">
        <v>45947</v>
      </c>
      <c r="AK160" s="3">
        <v>0</v>
      </c>
      <c r="AL160" s="3">
        <v>45938</v>
      </c>
      <c r="AM160" s="3">
        <v>45945</v>
      </c>
      <c r="AN160" s="3">
        <v>45946</v>
      </c>
      <c r="AO160" s="3">
        <v>45946</v>
      </c>
      <c r="AP160" s="3">
        <v>45942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272</v>
      </c>
      <c r="BD160" s="56">
        <v>423.7023388888889</v>
      </c>
    </row>
    <row r="161" spans="1:56" ht="27.75" customHeight="1" x14ac:dyDescent="0.45">
      <c r="A161" s="3">
        <v>45916</v>
      </c>
      <c r="B161" s="14" t="s">
        <v>128</v>
      </c>
      <c r="C161" s="9" t="s">
        <v>270</v>
      </c>
      <c r="D161" s="13" t="s">
        <v>581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>
        <v>45950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271</v>
      </c>
      <c r="AA161" s="8">
        <v>5657.85</v>
      </c>
      <c r="AB161" s="8">
        <v>0</v>
      </c>
      <c r="AC161" s="8">
        <v>5657.85</v>
      </c>
      <c r="AD161" s="8">
        <v>0</v>
      </c>
      <c r="AE161" s="8">
        <v>0</v>
      </c>
      <c r="AF161" s="8">
        <v>0</v>
      </c>
      <c r="AG161" s="1" t="s">
        <v>116</v>
      </c>
      <c r="AH161" s="1" t="s">
        <v>74</v>
      </c>
      <c r="AI161" s="1">
        <v>2</v>
      </c>
      <c r="AJ161" s="3">
        <v>45950</v>
      </c>
      <c r="AK161" s="3">
        <v>0</v>
      </c>
      <c r="AL161" s="3">
        <v>45941</v>
      </c>
      <c r="AM161" s="3">
        <v>45948</v>
      </c>
      <c r="AN161" s="3">
        <v>45949</v>
      </c>
      <c r="AO161" s="3">
        <v>45949</v>
      </c>
      <c r="AP161" s="3">
        <v>45945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272</v>
      </c>
      <c r="BD161" s="56">
        <v>445.71285000000012</v>
      </c>
    </row>
    <row r="162" spans="1:56" ht="27.75" customHeight="1" x14ac:dyDescent="0.45">
      <c r="A162" s="3">
        <v>45916</v>
      </c>
      <c r="B162" s="14" t="s">
        <v>128</v>
      </c>
      <c r="C162" s="9" t="s">
        <v>270</v>
      </c>
      <c r="D162" s="13">
        <v>931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110</v>
      </c>
      <c r="T162" s="12">
        <v>45950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271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74</v>
      </c>
      <c r="AI162" s="1">
        <v>2</v>
      </c>
      <c r="AJ162" s="3">
        <v>45950</v>
      </c>
      <c r="AK162" s="3">
        <v>0</v>
      </c>
      <c r="AL162" s="3">
        <v>45941</v>
      </c>
      <c r="AM162" s="3">
        <v>45948</v>
      </c>
      <c r="AN162" s="3">
        <v>45949</v>
      </c>
      <c r="AO162" s="3">
        <v>45949</v>
      </c>
      <c r="AP162" s="3">
        <v>45945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272</v>
      </c>
      <c r="BD162" s="56">
        <v>445.71285000000012</v>
      </c>
    </row>
    <row r="163" spans="1:56" ht="27.75" customHeight="1" x14ac:dyDescent="0.45">
      <c r="A163" s="3">
        <v>45916</v>
      </c>
      <c r="B163" s="14" t="s">
        <v>128</v>
      </c>
      <c r="C163" s="9" t="s">
        <v>270</v>
      </c>
      <c r="D163" s="13" t="s">
        <v>588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110</v>
      </c>
      <c r="T163" s="12">
        <v>45950</v>
      </c>
      <c r="U163" s="11">
        <v>2500</v>
      </c>
      <c r="V163" s="10">
        <v>0</v>
      </c>
      <c r="W163" s="10">
        <v>2500</v>
      </c>
      <c r="X163" s="10">
        <v>0</v>
      </c>
      <c r="Y163" s="10">
        <v>2625</v>
      </c>
      <c r="Z163" s="9" t="s">
        <v>271</v>
      </c>
      <c r="AA163" s="8">
        <v>2828.9250000000002</v>
      </c>
      <c r="AB163" s="8">
        <v>0</v>
      </c>
      <c r="AC163" s="8">
        <v>2828.9250000000002</v>
      </c>
      <c r="AD163" s="8">
        <v>0</v>
      </c>
      <c r="AE163" s="8">
        <v>0</v>
      </c>
      <c r="AF163" s="8">
        <v>0</v>
      </c>
      <c r="AG163" s="1" t="s">
        <v>116</v>
      </c>
      <c r="AH163" s="1" t="s">
        <v>74</v>
      </c>
      <c r="AI163" s="1">
        <v>2</v>
      </c>
      <c r="AJ163" s="3">
        <v>45950</v>
      </c>
      <c r="AK163" s="3">
        <v>0</v>
      </c>
      <c r="AL163" s="3">
        <v>45941</v>
      </c>
      <c r="AM163" s="3">
        <v>45948</v>
      </c>
      <c r="AN163" s="3">
        <v>45949</v>
      </c>
      <c r="AO163" s="3">
        <v>45949</v>
      </c>
      <c r="AP163" s="3">
        <v>45945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272</v>
      </c>
      <c r="BD163" s="56">
        <v>222.85642500000006</v>
      </c>
    </row>
    <row r="164" spans="1:56" ht="27.75" customHeight="1" x14ac:dyDescent="0.45">
      <c r="A164" s="3">
        <v>45916</v>
      </c>
      <c r="B164" s="14" t="s">
        <v>128</v>
      </c>
      <c r="C164" s="9" t="s">
        <v>270</v>
      </c>
      <c r="D164" s="13">
        <v>932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110</v>
      </c>
      <c r="T164" s="12">
        <v>45950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271</v>
      </c>
      <c r="AA164" s="8">
        <v>2759.0749999999998</v>
      </c>
      <c r="AB164" s="8">
        <v>0</v>
      </c>
      <c r="AC164" s="8">
        <v>2759.0749999999998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>
        <v>45950</v>
      </c>
      <c r="AK164" s="3">
        <v>0</v>
      </c>
      <c r="AL164" s="3">
        <v>45941</v>
      </c>
      <c r="AM164" s="3">
        <v>45948</v>
      </c>
      <c r="AN164" s="3">
        <v>45949</v>
      </c>
      <c r="AO164" s="3">
        <v>45949</v>
      </c>
      <c r="AP164" s="3">
        <v>45945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272</v>
      </c>
      <c r="BD164" s="56">
        <v>217.3537972222222</v>
      </c>
    </row>
    <row r="165" spans="1:56" ht="27.75" customHeight="1" x14ac:dyDescent="0.45">
      <c r="A165" s="3">
        <v>45916</v>
      </c>
      <c r="B165" s="14" t="s">
        <v>128</v>
      </c>
      <c r="C165" s="9" t="s">
        <v>270</v>
      </c>
      <c r="D165" s="13" t="s">
        <v>581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110</v>
      </c>
      <c r="T165" s="12">
        <v>45951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271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116</v>
      </c>
      <c r="AH165" s="1" t="s">
        <v>74</v>
      </c>
      <c r="AI165" s="1">
        <v>2</v>
      </c>
      <c r="AJ165" s="3">
        <v>45951</v>
      </c>
      <c r="AK165" s="3">
        <v>0</v>
      </c>
      <c r="AL165" s="3">
        <v>45942</v>
      </c>
      <c r="AM165" s="3">
        <v>45949</v>
      </c>
      <c r="AN165" s="3">
        <v>45950</v>
      </c>
      <c r="AO165" s="3">
        <v>45950</v>
      </c>
      <c r="AP165" s="3">
        <v>45946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272</v>
      </c>
      <c r="BD165" s="56">
        <v>445.71285000000012</v>
      </c>
    </row>
    <row r="166" spans="1:56" ht="27.75" customHeight="1" x14ac:dyDescent="0.45">
      <c r="A166" s="3">
        <v>45916</v>
      </c>
      <c r="B166" s="14" t="s">
        <v>128</v>
      </c>
      <c r="C166" s="9" t="s">
        <v>270</v>
      </c>
      <c r="D166" s="13" t="s">
        <v>582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110</v>
      </c>
      <c r="T166" s="12">
        <v>45951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271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74</v>
      </c>
      <c r="AI166" s="1">
        <v>2</v>
      </c>
      <c r="AJ166" s="3">
        <v>45951</v>
      </c>
      <c r="AK166" s="3">
        <v>0</v>
      </c>
      <c r="AL166" s="3">
        <v>45942</v>
      </c>
      <c r="AM166" s="3">
        <v>45949</v>
      </c>
      <c r="AN166" s="3">
        <v>45950</v>
      </c>
      <c r="AO166" s="3">
        <v>45950</v>
      </c>
      <c r="AP166" s="3">
        <v>45946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272</v>
      </c>
      <c r="BD166" s="56">
        <v>445.71285000000012</v>
      </c>
    </row>
    <row r="167" spans="1:56" ht="27.75" customHeight="1" x14ac:dyDescent="0.45">
      <c r="A167" s="3">
        <v>45916</v>
      </c>
      <c r="B167" s="14" t="s">
        <v>128</v>
      </c>
      <c r="C167" s="9" t="s">
        <v>270</v>
      </c>
      <c r="D167" s="13" t="s">
        <v>589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110</v>
      </c>
      <c r="T167" s="12">
        <v>45951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271</v>
      </c>
      <c r="AA167" s="8">
        <v>2828.9250000000002</v>
      </c>
      <c r="AB167" s="8">
        <v>0</v>
      </c>
      <c r="AC167" s="8">
        <v>2828.9250000000002</v>
      </c>
      <c r="AD167" s="8">
        <v>0</v>
      </c>
      <c r="AE167" s="8">
        <v>0</v>
      </c>
      <c r="AF167" s="8">
        <v>0</v>
      </c>
      <c r="AG167" s="1" t="s">
        <v>116</v>
      </c>
      <c r="AH167" s="1" t="s">
        <v>74</v>
      </c>
      <c r="AI167" s="1">
        <v>2</v>
      </c>
      <c r="AJ167" s="3">
        <v>45951</v>
      </c>
      <c r="AK167" s="3">
        <v>0</v>
      </c>
      <c r="AL167" s="3">
        <v>45942</v>
      </c>
      <c r="AM167" s="3">
        <v>45949</v>
      </c>
      <c r="AN167" s="3">
        <v>45950</v>
      </c>
      <c r="AO167" s="3">
        <v>45950</v>
      </c>
      <c r="AP167" s="3">
        <v>45946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272</v>
      </c>
      <c r="BD167" s="56">
        <v>222.85642500000006</v>
      </c>
    </row>
    <row r="168" spans="1:56" ht="27.75" customHeight="1" x14ac:dyDescent="0.45">
      <c r="A168" s="3">
        <v>45916</v>
      </c>
      <c r="B168" s="14" t="s">
        <v>128</v>
      </c>
      <c r="C168" s="9" t="s">
        <v>270</v>
      </c>
      <c r="D168" s="13">
        <v>935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110</v>
      </c>
      <c r="T168" s="12">
        <v>45951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271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74</v>
      </c>
      <c r="AI168" s="1">
        <v>2</v>
      </c>
      <c r="AJ168" s="3">
        <v>45951</v>
      </c>
      <c r="AK168" s="3">
        <v>0</v>
      </c>
      <c r="AL168" s="3">
        <v>45942</v>
      </c>
      <c r="AM168" s="3">
        <v>45949</v>
      </c>
      <c r="AN168" s="3">
        <v>45950</v>
      </c>
      <c r="AO168" s="3">
        <v>45950</v>
      </c>
      <c r="AP168" s="3">
        <v>45946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272</v>
      </c>
      <c r="BD168" s="56">
        <v>423.7023388888889</v>
      </c>
    </row>
    <row r="169" spans="1:56" ht="27.75" customHeight="1" x14ac:dyDescent="0.45">
      <c r="A169" s="3">
        <v>45916</v>
      </c>
      <c r="B169" s="14" t="s">
        <v>128</v>
      </c>
      <c r="C169" s="9" t="s">
        <v>270</v>
      </c>
      <c r="D169" s="13" t="s">
        <v>587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110</v>
      </c>
      <c r="T169" s="12">
        <v>45951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271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>
        <v>0</v>
      </c>
      <c r="AG169" s="1" t="s">
        <v>116</v>
      </c>
      <c r="AH169" s="1" t="s">
        <v>74</v>
      </c>
      <c r="AI169" s="1">
        <v>2</v>
      </c>
      <c r="AJ169" s="3">
        <v>45951</v>
      </c>
      <c r="AK169" s="3">
        <v>0</v>
      </c>
      <c r="AL169" s="3">
        <v>45942</v>
      </c>
      <c r="AM169" s="3">
        <v>45949</v>
      </c>
      <c r="AN169" s="3">
        <v>45950</v>
      </c>
      <c r="AO169" s="3">
        <v>45950</v>
      </c>
      <c r="AP169" s="3">
        <v>45946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272</v>
      </c>
      <c r="BD169" s="56">
        <v>423.7023388888889</v>
      </c>
    </row>
    <row r="170" spans="1:56" ht="27.75" customHeight="1" x14ac:dyDescent="0.45">
      <c r="A170" s="3">
        <v>45916</v>
      </c>
      <c r="B170" s="14" t="s">
        <v>128</v>
      </c>
      <c r="C170" s="9" t="s">
        <v>270</v>
      </c>
      <c r="D170" s="13" t="s">
        <v>585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110</v>
      </c>
      <c r="T170" s="12">
        <v>45951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271</v>
      </c>
      <c r="AA170" s="8">
        <v>10756.900000000001</v>
      </c>
      <c r="AB170" s="8">
        <v>0</v>
      </c>
      <c r="AC170" s="8">
        <v>10756.900000000001</v>
      </c>
      <c r="AD170" s="8">
        <v>0</v>
      </c>
      <c r="AE170" s="8">
        <v>0</v>
      </c>
      <c r="AF170" s="8">
        <v>0</v>
      </c>
      <c r="AG170" s="1" t="s">
        <v>116</v>
      </c>
      <c r="AH170" s="1" t="s">
        <v>74</v>
      </c>
      <c r="AI170" s="1">
        <v>2</v>
      </c>
      <c r="AJ170" s="3">
        <v>45951</v>
      </c>
      <c r="AK170" s="3">
        <v>0</v>
      </c>
      <c r="AL170" s="3">
        <v>45942</v>
      </c>
      <c r="AM170" s="3">
        <v>45949</v>
      </c>
      <c r="AN170" s="3">
        <v>45950</v>
      </c>
      <c r="AO170" s="3">
        <v>45950</v>
      </c>
      <c r="AP170" s="3">
        <v>45946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272</v>
      </c>
      <c r="BD170" s="56">
        <v>847.40467777777781</v>
      </c>
    </row>
    <row r="171" spans="1:56" ht="27.75" customHeight="1" x14ac:dyDescent="0.45">
      <c r="A171" s="3">
        <v>45916</v>
      </c>
      <c r="B171" s="14" t="s">
        <v>128</v>
      </c>
      <c r="C171" s="9" t="s">
        <v>270</v>
      </c>
      <c r="D171" s="13" t="s">
        <v>581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110</v>
      </c>
      <c r="T171" s="12">
        <v>45952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271</v>
      </c>
      <c r="AA171" s="8">
        <v>5657.85</v>
      </c>
      <c r="AB171" s="8">
        <v>0</v>
      </c>
      <c r="AC171" s="8">
        <v>5657.85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74</v>
      </c>
      <c r="AI171" s="1">
        <v>2</v>
      </c>
      <c r="AJ171" s="3">
        <v>45952</v>
      </c>
      <c r="AK171" s="3">
        <v>0</v>
      </c>
      <c r="AL171" s="3">
        <v>45943</v>
      </c>
      <c r="AM171" s="3">
        <v>45950</v>
      </c>
      <c r="AN171" s="3">
        <v>45951</v>
      </c>
      <c r="AO171" s="3">
        <v>45951</v>
      </c>
      <c r="AP171" s="3">
        <v>45947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272</v>
      </c>
      <c r="BD171" s="56">
        <v>445.71285000000012</v>
      </c>
    </row>
    <row r="172" spans="1:56" ht="27.75" customHeight="1" x14ac:dyDescent="0.45">
      <c r="A172" s="3">
        <v>45916</v>
      </c>
      <c r="B172" s="14" t="s">
        <v>128</v>
      </c>
      <c r="C172" s="9" t="s">
        <v>270</v>
      </c>
      <c r="D172" s="13">
        <v>21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110</v>
      </c>
      <c r="T172" s="12">
        <v>45952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271</v>
      </c>
      <c r="AA172" s="8">
        <v>2828.9250000000002</v>
      </c>
      <c r="AB172" s="8">
        <v>0</v>
      </c>
      <c r="AC172" s="8">
        <v>2828.9250000000002</v>
      </c>
      <c r="AD172" s="8">
        <v>0</v>
      </c>
      <c r="AE172" s="8">
        <v>0</v>
      </c>
      <c r="AF172" s="8">
        <v>0</v>
      </c>
      <c r="AG172" s="1" t="s">
        <v>116</v>
      </c>
      <c r="AH172" s="1" t="s">
        <v>74</v>
      </c>
      <c r="AI172" s="1">
        <v>2</v>
      </c>
      <c r="AJ172" s="3">
        <v>45952</v>
      </c>
      <c r="AK172" s="3">
        <v>0</v>
      </c>
      <c r="AL172" s="3">
        <v>45943</v>
      </c>
      <c r="AM172" s="3">
        <v>45950</v>
      </c>
      <c r="AN172" s="3">
        <v>45951</v>
      </c>
      <c r="AO172" s="3">
        <v>45951</v>
      </c>
      <c r="AP172" s="3">
        <v>45947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272</v>
      </c>
      <c r="BD172" s="56">
        <v>222.85642500000006</v>
      </c>
    </row>
    <row r="173" spans="1:56" ht="27.75" customHeight="1" x14ac:dyDescent="0.45">
      <c r="A173" s="3">
        <v>45916</v>
      </c>
      <c r="B173" s="14" t="s">
        <v>128</v>
      </c>
      <c r="C173" s="9" t="s">
        <v>270</v>
      </c>
      <c r="D173" s="13" t="s">
        <v>574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110</v>
      </c>
      <c r="T173" s="12">
        <v>45952</v>
      </c>
      <c r="U173" s="11">
        <v>2500</v>
      </c>
      <c r="V173" s="10">
        <v>0</v>
      </c>
      <c r="W173" s="10">
        <v>2500</v>
      </c>
      <c r="X173" s="10">
        <v>0</v>
      </c>
      <c r="Y173" s="10">
        <v>2625</v>
      </c>
      <c r="Z173" s="9" t="s">
        <v>271</v>
      </c>
      <c r="AA173" s="8">
        <v>2828.9250000000002</v>
      </c>
      <c r="AB173" s="8">
        <v>0</v>
      </c>
      <c r="AC173" s="8">
        <v>2828.9250000000002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74</v>
      </c>
      <c r="AI173" s="1">
        <v>2</v>
      </c>
      <c r="AJ173" s="3">
        <v>45952</v>
      </c>
      <c r="AK173" s="3">
        <v>0</v>
      </c>
      <c r="AL173" s="3">
        <v>45943</v>
      </c>
      <c r="AM173" s="3">
        <v>45950</v>
      </c>
      <c r="AN173" s="3">
        <v>45951</v>
      </c>
      <c r="AO173" s="3">
        <v>45951</v>
      </c>
      <c r="AP173" s="3">
        <v>45947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272</v>
      </c>
      <c r="BD173" s="56">
        <v>222.85642500000006</v>
      </c>
    </row>
    <row r="174" spans="1:56" ht="27.75" customHeight="1" x14ac:dyDescent="0.45">
      <c r="A174" s="3">
        <v>45916</v>
      </c>
      <c r="B174" s="14" t="s">
        <v>128</v>
      </c>
      <c r="C174" s="9" t="s">
        <v>270</v>
      </c>
      <c r="D174" s="13" t="s">
        <v>584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110</v>
      </c>
      <c r="T174" s="12">
        <v>45952</v>
      </c>
      <c r="U174" s="11">
        <v>2500</v>
      </c>
      <c r="V174" s="10">
        <v>0</v>
      </c>
      <c r="W174" s="10">
        <v>2500</v>
      </c>
      <c r="X174" s="10">
        <v>0</v>
      </c>
      <c r="Y174" s="10">
        <v>2625</v>
      </c>
      <c r="Z174" s="9" t="s">
        <v>271</v>
      </c>
      <c r="AA174" s="8">
        <v>2828.9250000000002</v>
      </c>
      <c r="AB174" s="8">
        <v>0</v>
      </c>
      <c r="AC174" s="8">
        <v>2828.9250000000002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74</v>
      </c>
      <c r="AI174" s="1">
        <v>2</v>
      </c>
      <c r="AJ174" s="3">
        <v>45952</v>
      </c>
      <c r="AK174" s="3">
        <v>0</v>
      </c>
      <c r="AL174" s="3">
        <v>45943</v>
      </c>
      <c r="AM174" s="3">
        <v>45950</v>
      </c>
      <c r="AN174" s="3">
        <v>45951</v>
      </c>
      <c r="AO174" s="3">
        <v>45951</v>
      </c>
      <c r="AP174" s="3">
        <v>45947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272</v>
      </c>
      <c r="BD174" s="56">
        <v>222.85642500000006</v>
      </c>
    </row>
    <row r="175" spans="1:56" ht="27.75" customHeight="1" x14ac:dyDescent="0.45">
      <c r="A175" s="3">
        <v>45916</v>
      </c>
      <c r="B175" s="14" t="s">
        <v>128</v>
      </c>
      <c r="C175" s="9" t="s">
        <v>270</v>
      </c>
      <c r="D175" s="13" t="s">
        <v>590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110</v>
      </c>
      <c r="T175" s="12">
        <v>45954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271</v>
      </c>
      <c r="AA175" s="8">
        <v>5518.15</v>
      </c>
      <c r="AB175" s="8">
        <v>0</v>
      </c>
      <c r="AC175" s="8">
        <v>5518.15</v>
      </c>
      <c r="AD175" s="8">
        <v>0</v>
      </c>
      <c r="AE175" s="8">
        <v>0</v>
      </c>
      <c r="AF175" s="8">
        <v>0</v>
      </c>
      <c r="AG175" s="1" t="s">
        <v>116</v>
      </c>
      <c r="AH175" s="1" t="s">
        <v>74</v>
      </c>
      <c r="AI175" s="1">
        <v>2</v>
      </c>
      <c r="AJ175" s="3">
        <v>45954</v>
      </c>
      <c r="AK175" s="3">
        <v>0</v>
      </c>
      <c r="AL175" s="3">
        <v>45945</v>
      </c>
      <c r="AM175" s="3">
        <v>45952</v>
      </c>
      <c r="AN175" s="3">
        <v>45953</v>
      </c>
      <c r="AO175" s="3">
        <v>45953</v>
      </c>
      <c r="AP175" s="3">
        <v>45949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272</v>
      </c>
      <c r="BD175" s="56">
        <v>434.7075944444444</v>
      </c>
    </row>
    <row r="176" spans="1:56" ht="27.75" customHeight="1" x14ac:dyDescent="0.45">
      <c r="A176" s="3">
        <v>45916</v>
      </c>
      <c r="B176" s="14" t="s">
        <v>128</v>
      </c>
      <c r="C176" s="9" t="s">
        <v>270</v>
      </c>
      <c r="D176" s="13" t="s">
        <v>581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91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110</v>
      </c>
      <c r="T176" s="12">
        <v>45954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271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116</v>
      </c>
      <c r="AH176" s="1" t="s">
        <v>74</v>
      </c>
      <c r="AI176" s="1">
        <v>2</v>
      </c>
      <c r="AJ176" s="3">
        <v>45954</v>
      </c>
      <c r="AK176" s="3">
        <v>0</v>
      </c>
      <c r="AL176" s="3">
        <v>45945</v>
      </c>
      <c r="AM176" s="3">
        <v>45952</v>
      </c>
      <c r="AN176" s="3">
        <v>45953</v>
      </c>
      <c r="AO176" s="3">
        <v>45953</v>
      </c>
      <c r="AP176" s="3">
        <v>45949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272</v>
      </c>
      <c r="BD176" s="56">
        <v>445.71285000000012</v>
      </c>
    </row>
    <row r="177" spans="1:56" ht="27.75" customHeight="1" x14ac:dyDescent="0.45">
      <c r="A177" s="3">
        <v>45916</v>
      </c>
      <c r="B177" s="14" t="s">
        <v>128</v>
      </c>
      <c r="C177" s="9" t="s">
        <v>270</v>
      </c>
      <c r="D177" s="13" t="s">
        <v>582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110</v>
      </c>
      <c r="T177" s="12">
        <v>45954</v>
      </c>
      <c r="U177" s="11">
        <v>7500</v>
      </c>
      <c r="V177" s="10">
        <v>0</v>
      </c>
      <c r="W177" s="10">
        <v>7500</v>
      </c>
      <c r="X177" s="10">
        <v>0</v>
      </c>
      <c r="Y177" s="10">
        <v>7875</v>
      </c>
      <c r="Z177" s="9" t="s">
        <v>271</v>
      </c>
      <c r="AA177" s="8">
        <v>8486.7750000000015</v>
      </c>
      <c r="AB177" s="8">
        <v>0</v>
      </c>
      <c r="AC177" s="8">
        <v>8486.7750000000015</v>
      </c>
      <c r="AD177" s="8">
        <v>0</v>
      </c>
      <c r="AE177" s="8">
        <v>0</v>
      </c>
      <c r="AF177" s="8">
        <v>0</v>
      </c>
      <c r="AG177" s="1" t="s">
        <v>116</v>
      </c>
      <c r="AH177" s="1" t="s">
        <v>74</v>
      </c>
      <c r="AI177" s="1">
        <v>2</v>
      </c>
      <c r="AJ177" s="3">
        <v>45954</v>
      </c>
      <c r="AK177" s="3">
        <v>0</v>
      </c>
      <c r="AL177" s="3">
        <v>45945</v>
      </c>
      <c r="AM177" s="3">
        <v>45952</v>
      </c>
      <c r="AN177" s="3">
        <v>45953</v>
      </c>
      <c r="AO177" s="3">
        <v>45953</v>
      </c>
      <c r="AP177" s="3">
        <v>45949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272</v>
      </c>
      <c r="BD177" s="56">
        <v>668.56927500000018</v>
      </c>
    </row>
    <row r="178" spans="1:56" ht="27.75" customHeight="1" x14ac:dyDescent="0.45">
      <c r="A178" s="3">
        <v>45916</v>
      </c>
      <c r="B178" s="14" t="s">
        <v>128</v>
      </c>
      <c r="C178" s="9" t="s">
        <v>270</v>
      </c>
      <c r="D178" s="13" t="s">
        <v>591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110</v>
      </c>
      <c r="T178" s="12">
        <v>45954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271</v>
      </c>
      <c r="AA178" s="8">
        <v>2828.9250000000002</v>
      </c>
      <c r="AB178" s="8">
        <v>0</v>
      </c>
      <c r="AC178" s="8">
        <v>2828.9250000000002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74</v>
      </c>
      <c r="AI178" s="1">
        <v>2</v>
      </c>
      <c r="AJ178" s="3">
        <v>45954</v>
      </c>
      <c r="AK178" s="3">
        <v>0</v>
      </c>
      <c r="AL178" s="3">
        <v>45945</v>
      </c>
      <c r="AM178" s="3">
        <v>45952</v>
      </c>
      <c r="AN178" s="3">
        <v>45953</v>
      </c>
      <c r="AO178" s="3">
        <v>45953</v>
      </c>
      <c r="AP178" s="3">
        <v>45949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272</v>
      </c>
      <c r="BD178" s="56">
        <v>222.85642500000006</v>
      </c>
    </row>
    <row r="179" spans="1:56" ht="27.75" customHeight="1" x14ac:dyDescent="0.45">
      <c r="A179" s="3">
        <v>45916</v>
      </c>
      <c r="B179" s="14" t="s">
        <v>128</v>
      </c>
      <c r="C179" s="9" t="s">
        <v>270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110</v>
      </c>
      <c r="T179" s="12">
        <v>45954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271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74</v>
      </c>
      <c r="AI179" s="1">
        <v>2</v>
      </c>
      <c r="AJ179" s="3">
        <v>45954</v>
      </c>
      <c r="AK179" s="3">
        <v>0</v>
      </c>
      <c r="AL179" s="3">
        <v>45945</v>
      </c>
      <c r="AM179" s="3">
        <v>45952</v>
      </c>
      <c r="AN179" s="3">
        <v>45953</v>
      </c>
      <c r="AO179" s="3">
        <v>45953</v>
      </c>
      <c r="AP179" s="3">
        <v>45949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272</v>
      </c>
      <c r="BD179" s="56">
        <v>423.7023388888889</v>
      </c>
    </row>
    <row r="180" spans="1:56" ht="27.75" customHeight="1" x14ac:dyDescent="0.45">
      <c r="A180" s="3">
        <v>45916</v>
      </c>
      <c r="B180" s="14" t="s">
        <v>128</v>
      </c>
      <c r="C180" s="9" t="s">
        <v>270</v>
      </c>
      <c r="D180" s="13" t="s">
        <v>585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110</v>
      </c>
      <c r="T180" s="12">
        <v>45954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271</v>
      </c>
      <c r="AA180" s="8">
        <v>5378.4500000000007</v>
      </c>
      <c r="AB180" s="8">
        <v>0</v>
      </c>
      <c r="AC180" s="8">
        <v>5378.4500000000007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74</v>
      </c>
      <c r="AI180" s="1">
        <v>2</v>
      </c>
      <c r="AJ180" s="3">
        <v>45954</v>
      </c>
      <c r="AK180" s="3">
        <v>0</v>
      </c>
      <c r="AL180" s="3">
        <v>45945</v>
      </c>
      <c r="AM180" s="3">
        <v>45952</v>
      </c>
      <c r="AN180" s="3">
        <v>45953</v>
      </c>
      <c r="AO180" s="3">
        <v>45953</v>
      </c>
      <c r="AP180" s="3">
        <v>45949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272</v>
      </c>
      <c r="BD180" s="56">
        <v>423.7023388888889</v>
      </c>
    </row>
    <row r="181" spans="1:56" ht="27.75" customHeight="1" x14ac:dyDescent="0.45">
      <c r="A181" s="3">
        <v>45916</v>
      </c>
      <c r="B181" s="14" t="s">
        <v>128</v>
      </c>
      <c r="C181" s="9" t="s">
        <v>270</v>
      </c>
      <c r="D181" s="13" t="s">
        <v>581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110</v>
      </c>
      <c r="T181" s="12">
        <v>45957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271</v>
      </c>
      <c r="AA181" s="8">
        <v>5657.85</v>
      </c>
      <c r="AB181" s="8">
        <v>0</v>
      </c>
      <c r="AC181" s="8">
        <v>5657.85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74</v>
      </c>
      <c r="AI181" s="1">
        <v>2</v>
      </c>
      <c r="AJ181" s="3">
        <v>45957</v>
      </c>
      <c r="AK181" s="3">
        <v>0</v>
      </c>
      <c r="AL181" s="3">
        <v>45948</v>
      </c>
      <c r="AM181" s="3">
        <v>45955</v>
      </c>
      <c r="AN181" s="3">
        <v>45956</v>
      </c>
      <c r="AO181" s="3">
        <v>45956</v>
      </c>
      <c r="AP181" s="3">
        <v>45952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272</v>
      </c>
      <c r="BD181" s="56">
        <v>445.71285000000012</v>
      </c>
    </row>
    <row r="182" spans="1:56" ht="27.75" customHeight="1" x14ac:dyDescent="0.45">
      <c r="A182" s="3">
        <v>45916</v>
      </c>
      <c r="B182" s="14" t="s">
        <v>128</v>
      </c>
      <c r="C182" s="9" t="s">
        <v>270</v>
      </c>
      <c r="D182" s="13">
        <v>935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110</v>
      </c>
      <c r="T182" s="12">
        <v>45957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271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116</v>
      </c>
      <c r="AH182" s="1" t="s">
        <v>74</v>
      </c>
      <c r="AI182" s="1">
        <v>2</v>
      </c>
      <c r="AJ182" s="3">
        <v>45957</v>
      </c>
      <c r="AK182" s="3">
        <v>0</v>
      </c>
      <c r="AL182" s="3">
        <v>45948</v>
      </c>
      <c r="AM182" s="3">
        <v>45955</v>
      </c>
      <c r="AN182" s="3">
        <v>45956</v>
      </c>
      <c r="AO182" s="3">
        <v>45956</v>
      </c>
      <c r="AP182" s="3">
        <v>45952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272</v>
      </c>
      <c r="BD182" s="56">
        <v>423.7023388888889</v>
      </c>
    </row>
    <row r="183" spans="1:56" ht="27.75" customHeight="1" x14ac:dyDescent="0.45">
      <c r="A183" s="3">
        <v>45916</v>
      </c>
      <c r="B183" s="14" t="s">
        <v>128</v>
      </c>
      <c r="C183" s="9" t="s">
        <v>270</v>
      </c>
      <c r="D183" s="13" t="s">
        <v>587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110</v>
      </c>
      <c r="T183" s="12">
        <v>45957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271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>
        <v>0</v>
      </c>
      <c r="AG183" s="1" t="s">
        <v>116</v>
      </c>
      <c r="AH183" s="1" t="s">
        <v>74</v>
      </c>
      <c r="AI183" s="1">
        <v>2</v>
      </c>
      <c r="AJ183" s="3">
        <v>45957</v>
      </c>
      <c r="AK183" s="3">
        <v>0</v>
      </c>
      <c r="AL183" s="3">
        <v>45948</v>
      </c>
      <c r="AM183" s="3">
        <v>45955</v>
      </c>
      <c r="AN183" s="3">
        <v>45956</v>
      </c>
      <c r="AO183" s="3">
        <v>45956</v>
      </c>
      <c r="AP183" s="3">
        <v>45952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272</v>
      </c>
      <c r="BD183" s="56">
        <v>423.7023388888889</v>
      </c>
    </row>
    <row r="184" spans="1:56" ht="27.75" customHeight="1" x14ac:dyDescent="0.45">
      <c r="A184" s="3">
        <v>45916</v>
      </c>
      <c r="B184" s="14" t="s">
        <v>128</v>
      </c>
      <c r="C184" s="9" t="s">
        <v>270</v>
      </c>
      <c r="D184" s="13" t="s">
        <v>585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110</v>
      </c>
      <c r="T184" s="12">
        <v>45957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271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116</v>
      </c>
      <c r="AH184" s="1" t="s">
        <v>74</v>
      </c>
      <c r="AI184" s="1">
        <v>2</v>
      </c>
      <c r="AJ184" s="3">
        <v>45957</v>
      </c>
      <c r="AK184" s="3">
        <v>0</v>
      </c>
      <c r="AL184" s="3">
        <v>45948</v>
      </c>
      <c r="AM184" s="3">
        <v>45955</v>
      </c>
      <c r="AN184" s="3">
        <v>45956</v>
      </c>
      <c r="AO184" s="3">
        <v>45956</v>
      </c>
      <c r="AP184" s="3">
        <v>45952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272</v>
      </c>
      <c r="BD184" s="56">
        <v>423.7023388888889</v>
      </c>
    </row>
    <row r="185" spans="1:56" ht="27.75" customHeight="1" x14ac:dyDescent="0.45">
      <c r="A185" s="3">
        <v>45916</v>
      </c>
      <c r="B185" s="14" t="s">
        <v>128</v>
      </c>
      <c r="C185" s="9" t="s">
        <v>270</v>
      </c>
      <c r="D185" s="13" t="s">
        <v>573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110</v>
      </c>
      <c r="T185" s="12">
        <v>45958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271</v>
      </c>
      <c r="AA185" s="8">
        <v>2828.9250000000002</v>
      </c>
      <c r="AB185" s="8">
        <v>2828.9250000000002</v>
      </c>
      <c r="AC185" s="8">
        <v>0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74</v>
      </c>
      <c r="AI185" s="1">
        <v>2</v>
      </c>
      <c r="AJ185" s="3">
        <v>45958</v>
      </c>
      <c r="AK185" s="3">
        <v>0</v>
      </c>
      <c r="AL185" s="3">
        <v>45949</v>
      </c>
      <c r="AM185" s="3">
        <v>45956</v>
      </c>
      <c r="AN185" s="3">
        <v>45957</v>
      </c>
      <c r="AO185" s="3">
        <v>45957</v>
      </c>
      <c r="AP185" s="3">
        <v>45953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272</v>
      </c>
      <c r="BD185" s="56">
        <v>0</v>
      </c>
    </row>
    <row r="186" spans="1:56" ht="27.75" customHeight="1" x14ac:dyDescent="0.45">
      <c r="A186" s="3">
        <v>45916</v>
      </c>
      <c r="B186" s="14" t="s">
        <v>128</v>
      </c>
      <c r="C186" s="9" t="s">
        <v>270</v>
      </c>
      <c r="D186" s="13" t="s">
        <v>582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110</v>
      </c>
      <c r="T186" s="12">
        <v>45958</v>
      </c>
      <c r="U186" s="11">
        <v>7500</v>
      </c>
      <c r="V186" s="10">
        <v>0</v>
      </c>
      <c r="W186" s="10">
        <v>7500</v>
      </c>
      <c r="X186" s="10">
        <v>0</v>
      </c>
      <c r="Y186" s="10">
        <v>7875</v>
      </c>
      <c r="Z186" s="9" t="s">
        <v>271</v>
      </c>
      <c r="AA186" s="8">
        <v>8486.7750000000015</v>
      </c>
      <c r="AB186" s="8">
        <v>0</v>
      </c>
      <c r="AC186" s="8">
        <v>8486.7750000000015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74</v>
      </c>
      <c r="AI186" s="1">
        <v>2</v>
      </c>
      <c r="AJ186" s="3">
        <v>45958</v>
      </c>
      <c r="AK186" s="3">
        <v>0</v>
      </c>
      <c r="AL186" s="3">
        <v>45949</v>
      </c>
      <c r="AM186" s="3">
        <v>45956</v>
      </c>
      <c r="AN186" s="3">
        <v>45957</v>
      </c>
      <c r="AO186" s="3">
        <v>45957</v>
      </c>
      <c r="AP186" s="3">
        <v>45953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272</v>
      </c>
      <c r="BD186" s="56">
        <v>668.56927500000018</v>
      </c>
    </row>
    <row r="187" spans="1:56" ht="27.75" customHeight="1" x14ac:dyDescent="0.45">
      <c r="A187" s="3">
        <v>45916</v>
      </c>
      <c r="B187" s="14" t="s">
        <v>128</v>
      </c>
      <c r="C187" s="9" t="s">
        <v>270</v>
      </c>
      <c r="D187" s="13">
        <v>21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110</v>
      </c>
      <c r="T187" s="12">
        <v>45958</v>
      </c>
      <c r="U187" s="11">
        <v>2500</v>
      </c>
      <c r="V187" s="10">
        <v>0</v>
      </c>
      <c r="W187" s="10">
        <v>2500</v>
      </c>
      <c r="X187" s="10">
        <v>0</v>
      </c>
      <c r="Y187" s="10">
        <v>2625</v>
      </c>
      <c r="Z187" s="9" t="s">
        <v>271</v>
      </c>
      <c r="AA187" s="8">
        <v>2828.9250000000002</v>
      </c>
      <c r="AB187" s="8">
        <v>0</v>
      </c>
      <c r="AC187" s="8">
        <v>2828.9250000000002</v>
      </c>
      <c r="AD187" s="8">
        <v>0</v>
      </c>
      <c r="AE187" s="8">
        <v>0</v>
      </c>
      <c r="AF187" s="8">
        <v>0</v>
      </c>
      <c r="AG187" s="1" t="s">
        <v>116</v>
      </c>
      <c r="AH187" s="1" t="s">
        <v>74</v>
      </c>
      <c r="AI187" s="1">
        <v>2</v>
      </c>
      <c r="AJ187" s="3">
        <v>45958</v>
      </c>
      <c r="AK187" s="3">
        <v>0</v>
      </c>
      <c r="AL187" s="3">
        <v>45949</v>
      </c>
      <c r="AM187" s="3">
        <v>45956</v>
      </c>
      <c r="AN187" s="3">
        <v>45957</v>
      </c>
      <c r="AO187" s="3">
        <v>45957</v>
      </c>
      <c r="AP187" s="3">
        <v>45953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272</v>
      </c>
      <c r="BD187" s="56">
        <v>222.85642500000006</v>
      </c>
    </row>
    <row r="188" spans="1:56" ht="27.75" customHeight="1" x14ac:dyDescent="0.45">
      <c r="A188" s="3">
        <v>45916</v>
      </c>
      <c r="B188" s="14" t="s">
        <v>128</v>
      </c>
      <c r="C188" s="9" t="s">
        <v>270</v>
      </c>
      <c r="D188" s="13">
        <v>932</v>
      </c>
      <c r="E188" s="9">
        <v>20</v>
      </c>
      <c r="F188" s="9">
        <v>38</v>
      </c>
      <c r="G188" s="9" t="s">
        <v>60</v>
      </c>
      <c r="H188" s="9">
        <v>0</v>
      </c>
      <c r="I188" s="9">
        <v>82</v>
      </c>
      <c r="J188" s="9" t="s">
        <v>78</v>
      </c>
      <c r="K188" s="9">
        <v>0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110</v>
      </c>
      <c r="T188" s="12">
        <v>45958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271</v>
      </c>
      <c r="AA188" s="8">
        <v>5518.15</v>
      </c>
      <c r="AB188" s="8">
        <v>0</v>
      </c>
      <c r="AC188" s="8">
        <v>5518.15</v>
      </c>
      <c r="AD188" s="8">
        <v>0</v>
      </c>
      <c r="AE188" s="8">
        <v>0</v>
      </c>
      <c r="AF188" s="8">
        <v>0</v>
      </c>
      <c r="AG188" s="1" t="s">
        <v>116</v>
      </c>
      <c r="AH188" s="1" t="s">
        <v>74</v>
      </c>
      <c r="AI188" s="1">
        <v>2</v>
      </c>
      <c r="AJ188" s="3">
        <v>45958</v>
      </c>
      <c r="AK188" s="3">
        <v>0</v>
      </c>
      <c r="AL188" s="3">
        <v>45949</v>
      </c>
      <c r="AM188" s="3">
        <v>45956</v>
      </c>
      <c r="AN188" s="3">
        <v>45957</v>
      </c>
      <c r="AO188" s="3">
        <v>45957</v>
      </c>
      <c r="AP188" s="3">
        <v>45953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272</v>
      </c>
      <c r="BD188" s="56">
        <v>434.7075944444444</v>
      </c>
    </row>
    <row r="189" spans="1:56" ht="27.75" customHeight="1" x14ac:dyDescent="0.45">
      <c r="A189" s="3">
        <v>45916</v>
      </c>
      <c r="B189" s="14" t="s">
        <v>128</v>
      </c>
      <c r="C189" s="9" t="s">
        <v>270</v>
      </c>
      <c r="D189" s="13">
        <v>959</v>
      </c>
      <c r="E189" s="9">
        <v>20</v>
      </c>
      <c r="F189" s="9">
        <v>38</v>
      </c>
      <c r="G189" s="9" t="s">
        <v>60</v>
      </c>
      <c r="H189" s="9">
        <v>0</v>
      </c>
      <c r="I189" s="9">
        <v>82</v>
      </c>
      <c r="J189" s="9" t="s">
        <v>78</v>
      </c>
      <c r="K189" s="9">
        <v>0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110</v>
      </c>
      <c r="T189" s="12">
        <v>45958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271</v>
      </c>
      <c r="AA189" s="8">
        <v>5518.15</v>
      </c>
      <c r="AB189" s="8">
        <v>0</v>
      </c>
      <c r="AC189" s="8">
        <v>5518.15</v>
      </c>
      <c r="AD189" s="8">
        <v>0</v>
      </c>
      <c r="AE189" s="8">
        <v>0</v>
      </c>
      <c r="AF189" s="8">
        <v>0</v>
      </c>
      <c r="AG189" s="1" t="s">
        <v>116</v>
      </c>
      <c r="AH189" s="1" t="s">
        <v>74</v>
      </c>
      <c r="AI189" s="1">
        <v>2</v>
      </c>
      <c r="AJ189" s="3">
        <v>45958</v>
      </c>
      <c r="AK189" s="3">
        <v>0</v>
      </c>
      <c r="AL189" s="3">
        <v>45949</v>
      </c>
      <c r="AM189" s="3">
        <v>45956</v>
      </c>
      <c r="AN189" s="3">
        <v>45957</v>
      </c>
      <c r="AO189" s="3">
        <v>45957</v>
      </c>
      <c r="AP189" s="3">
        <v>45953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272</v>
      </c>
      <c r="BD189" s="56">
        <v>434.7075944444444</v>
      </c>
    </row>
    <row r="190" spans="1:56" ht="27.75" customHeight="1" x14ac:dyDescent="0.45">
      <c r="A190" s="3">
        <v>45916</v>
      </c>
      <c r="B190" s="14" t="s">
        <v>128</v>
      </c>
      <c r="C190" s="9" t="s">
        <v>270</v>
      </c>
      <c r="D190" s="13" t="s">
        <v>592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110</v>
      </c>
      <c r="T190" s="12">
        <v>45959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271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116</v>
      </c>
      <c r="AH190" s="1" t="s">
        <v>74</v>
      </c>
      <c r="AI190" s="1">
        <v>2</v>
      </c>
      <c r="AJ190" s="3">
        <v>45959</v>
      </c>
      <c r="AK190" s="3">
        <v>0</v>
      </c>
      <c r="AL190" s="3">
        <v>45950</v>
      </c>
      <c r="AM190" s="3">
        <v>45957</v>
      </c>
      <c r="AN190" s="3">
        <v>45958</v>
      </c>
      <c r="AO190" s="3">
        <v>45958</v>
      </c>
      <c r="AP190" s="3">
        <v>45954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272</v>
      </c>
      <c r="BD190" s="56">
        <v>445.71285000000012</v>
      </c>
    </row>
    <row r="191" spans="1:56" ht="27.75" customHeight="1" x14ac:dyDescent="0.45">
      <c r="A191" s="3">
        <v>45916</v>
      </c>
      <c r="B191" s="14" t="s">
        <v>128</v>
      </c>
      <c r="C191" s="9" t="s">
        <v>270</v>
      </c>
      <c r="D191" s="13" t="s">
        <v>581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110</v>
      </c>
      <c r="T191" s="12">
        <v>45959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271</v>
      </c>
      <c r="AA191" s="8">
        <v>5657.85</v>
      </c>
      <c r="AB191" s="8">
        <v>0</v>
      </c>
      <c r="AC191" s="8">
        <v>5657.85</v>
      </c>
      <c r="AD191" s="8">
        <v>0</v>
      </c>
      <c r="AE191" s="8">
        <v>0</v>
      </c>
      <c r="AF191" s="8">
        <v>0</v>
      </c>
      <c r="AG191" s="1" t="s">
        <v>116</v>
      </c>
      <c r="AH191" s="1" t="s">
        <v>74</v>
      </c>
      <c r="AI191" s="1">
        <v>2</v>
      </c>
      <c r="AJ191" s="3">
        <v>45959</v>
      </c>
      <c r="AK191" s="3">
        <v>0</v>
      </c>
      <c r="AL191" s="3">
        <v>45950</v>
      </c>
      <c r="AM191" s="3">
        <v>45957</v>
      </c>
      <c r="AN191" s="3">
        <v>45958</v>
      </c>
      <c r="AO191" s="3">
        <v>45958</v>
      </c>
      <c r="AP191" s="3">
        <v>45954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272</v>
      </c>
      <c r="BD191" s="56">
        <v>445.71285000000012</v>
      </c>
    </row>
    <row r="192" spans="1:56" ht="27.75" customHeight="1" x14ac:dyDescent="0.45">
      <c r="A192" s="3">
        <v>45916</v>
      </c>
      <c r="B192" s="14" t="s">
        <v>128</v>
      </c>
      <c r="C192" s="9" t="s">
        <v>270</v>
      </c>
      <c r="D192" s="13">
        <v>931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110</v>
      </c>
      <c r="T192" s="12">
        <v>45959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271</v>
      </c>
      <c r="AA192" s="8">
        <v>5657.85</v>
      </c>
      <c r="AB192" s="8">
        <v>0</v>
      </c>
      <c r="AC192" s="8">
        <v>5657.85</v>
      </c>
      <c r="AD192" s="8">
        <v>0</v>
      </c>
      <c r="AE192" s="8">
        <v>0</v>
      </c>
      <c r="AF192" s="8">
        <v>0</v>
      </c>
      <c r="AG192" s="1" t="s">
        <v>116</v>
      </c>
      <c r="AH192" s="1" t="s">
        <v>74</v>
      </c>
      <c r="AI192" s="1">
        <v>2</v>
      </c>
      <c r="AJ192" s="3">
        <v>45959</v>
      </c>
      <c r="AK192" s="3">
        <v>0</v>
      </c>
      <c r="AL192" s="3">
        <v>45950</v>
      </c>
      <c r="AM192" s="3">
        <v>45957</v>
      </c>
      <c r="AN192" s="3">
        <v>45958</v>
      </c>
      <c r="AO192" s="3">
        <v>45958</v>
      </c>
      <c r="AP192" s="3">
        <v>45954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272</v>
      </c>
      <c r="BD192" s="56">
        <v>445.71285000000012</v>
      </c>
    </row>
    <row r="193" spans="1:56" ht="27.75" customHeight="1" x14ac:dyDescent="0.45">
      <c r="A193" s="3">
        <v>45916</v>
      </c>
      <c r="B193" s="14" t="s">
        <v>128</v>
      </c>
      <c r="C193" s="9" t="s">
        <v>270</v>
      </c>
      <c r="D193" s="13" t="s">
        <v>574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110</v>
      </c>
      <c r="T193" s="12">
        <v>45959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271</v>
      </c>
      <c r="AA193" s="8">
        <v>2828.9250000000002</v>
      </c>
      <c r="AB193" s="8">
        <v>0</v>
      </c>
      <c r="AC193" s="8">
        <v>2828.9250000000002</v>
      </c>
      <c r="AD193" s="8">
        <v>0</v>
      </c>
      <c r="AE193" s="8">
        <v>0</v>
      </c>
      <c r="AF193" s="8">
        <v>0</v>
      </c>
      <c r="AG193" s="1" t="s">
        <v>116</v>
      </c>
      <c r="AH193" s="1" t="s">
        <v>74</v>
      </c>
      <c r="AI193" s="1">
        <v>2</v>
      </c>
      <c r="AJ193" s="3">
        <v>45959</v>
      </c>
      <c r="AK193" s="3">
        <v>0</v>
      </c>
      <c r="AL193" s="3">
        <v>45950</v>
      </c>
      <c r="AM193" s="3">
        <v>45957</v>
      </c>
      <c r="AN193" s="3">
        <v>45958</v>
      </c>
      <c r="AO193" s="3">
        <v>45958</v>
      </c>
      <c r="AP193" s="3">
        <v>45954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272</v>
      </c>
      <c r="BD193" s="56">
        <v>222.85642500000006</v>
      </c>
    </row>
    <row r="194" spans="1:56" ht="27.75" customHeight="1" x14ac:dyDescent="0.45">
      <c r="A194" s="3">
        <v>45916</v>
      </c>
      <c r="B194" s="14" t="s">
        <v>128</v>
      </c>
      <c r="C194" s="9" t="s">
        <v>270</v>
      </c>
      <c r="D194" s="13" t="s">
        <v>591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110</v>
      </c>
      <c r="T194" s="12">
        <v>45959</v>
      </c>
      <c r="U194" s="11">
        <v>2500</v>
      </c>
      <c r="V194" s="10">
        <v>0</v>
      </c>
      <c r="W194" s="10">
        <v>2500</v>
      </c>
      <c r="X194" s="10">
        <v>0</v>
      </c>
      <c r="Y194" s="10">
        <v>2625</v>
      </c>
      <c r="Z194" s="9" t="s">
        <v>271</v>
      </c>
      <c r="AA194" s="8">
        <v>2828.9250000000002</v>
      </c>
      <c r="AB194" s="8">
        <v>0</v>
      </c>
      <c r="AC194" s="8">
        <v>2828.9250000000002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45959</v>
      </c>
      <c r="AK194" s="3">
        <v>0</v>
      </c>
      <c r="AL194" s="3">
        <v>45950</v>
      </c>
      <c r="AM194" s="3">
        <v>45957</v>
      </c>
      <c r="AN194" s="3">
        <v>45958</v>
      </c>
      <c r="AO194" s="3">
        <v>45958</v>
      </c>
      <c r="AP194" s="3">
        <v>45954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272</v>
      </c>
      <c r="BD194" s="56">
        <v>222.85642500000006</v>
      </c>
    </row>
    <row r="195" spans="1:56" ht="27.75" customHeight="1" x14ac:dyDescent="0.45">
      <c r="A195" s="3">
        <v>45916</v>
      </c>
      <c r="B195" s="14" t="s">
        <v>128</v>
      </c>
      <c r="C195" s="9" t="s">
        <v>270</v>
      </c>
      <c r="D195" s="13" t="s">
        <v>589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110</v>
      </c>
      <c r="T195" s="12">
        <v>45959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271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45959</v>
      </c>
      <c r="AK195" s="3">
        <v>0</v>
      </c>
      <c r="AL195" s="3">
        <v>45950</v>
      </c>
      <c r="AM195" s="3">
        <v>45957</v>
      </c>
      <c r="AN195" s="3">
        <v>45958</v>
      </c>
      <c r="AO195" s="3">
        <v>45958</v>
      </c>
      <c r="AP195" s="3">
        <v>45954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272</v>
      </c>
      <c r="BD195" s="56">
        <v>222.85642500000006</v>
      </c>
    </row>
    <row r="196" spans="1:56" ht="27.75" customHeight="1" x14ac:dyDescent="0.45">
      <c r="A196" s="3">
        <v>45916</v>
      </c>
      <c r="B196" s="14" t="s">
        <v>128</v>
      </c>
      <c r="C196" s="9" t="s">
        <v>270</v>
      </c>
      <c r="D196" s="13" t="s">
        <v>584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110</v>
      </c>
      <c r="T196" s="12">
        <v>45959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271</v>
      </c>
      <c r="AA196" s="8">
        <v>2828.9250000000002</v>
      </c>
      <c r="AB196" s="8">
        <v>0</v>
      </c>
      <c r="AC196" s="8">
        <v>2828.9250000000002</v>
      </c>
      <c r="AD196" s="8">
        <v>0</v>
      </c>
      <c r="AE196" s="8">
        <v>0</v>
      </c>
      <c r="AF196" s="8">
        <v>0</v>
      </c>
      <c r="AG196" s="1" t="s">
        <v>116</v>
      </c>
      <c r="AH196" s="1" t="s">
        <v>74</v>
      </c>
      <c r="AI196" s="1">
        <v>2</v>
      </c>
      <c r="AJ196" s="3">
        <v>45959</v>
      </c>
      <c r="AK196" s="3">
        <v>0</v>
      </c>
      <c r="AL196" s="3">
        <v>45950</v>
      </c>
      <c r="AM196" s="3">
        <v>45957</v>
      </c>
      <c r="AN196" s="3">
        <v>45958</v>
      </c>
      <c r="AO196" s="3">
        <v>45958</v>
      </c>
      <c r="AP196" s="3">
        <v>45954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272</v>
      </c>
      <c r="BD196" s="56">
        <v>222.85642500000006</v>
      </c>
    </row>
    <row r="197" spans="1:56" ht="27.75" customHeight="1" x14ac:dyDescent="0.45">
      <c r="A197" s="3">
        <v>45916</v>
      </c>
      <c r="B197" s="14" t="s">
        <v>128</v>
      </c>
      <c r="C197" s="9" t="s">
        <v>270</v>
      </c>
      <c r="D197" s="13" t="s">
        <v>585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78</v>
      </c>
      <c r="K197" s="9">
        <v>0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110</v>
      </c>
      <c r="T197" s="12">
        <v>45959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271</v>
      </c>
      <c r="AA197" s="8">
        <v>10756.900000000001</v>
      </c>
      <c r="AB197" s="8">
        <v>0</v>
      </c>
      <c r="AC197" s="8">
        <v>10756.900000000001</v>
      </c>
      <c r="AD197" s="8">
        <v>0</v>
      </c>
      <c r="AE197" s="8">
        <v>0</v>
      </c>
      <c r="AF197" s="8">
        <v>0</v>
      </c>
      <c r="AG197" s="1" t="s">
        <v>116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272</v>
      </c>
      <c r="BD197" s="56">
        <v>847.40467777777781</v>
      </c>
    </row>
    <row r="198" spans="1:56" ht="27.75" customHeight="1" x14ac:dyDescent="0.45">
      <c r="A198" s="3">
        <v>45916</v>
      </c>
      <c r="B198" s="14" t="s">
        <v>128</v>
      </c>
      <c r="C198" s="9" t="s">
        <v>270</v>
      </c>
      <c r="D198" s="13">
        <v>935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110</v>
      </c>
      <c r="T198" s="12">
        <v>45960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271</v>
      </c>
      <c r="AA198" s="8">
        <v>10756.900000000001</v>
      </c>
      <c r="AB198" s="8">
        <v>0</v>
      </c>
      <c r="AC198" s="8">
        <v>10756.900000000001</v>
      </c>
      <c r="AD198" s="8">
        <v>0</v>
      </c>
      <c r="AE198" s="8">
        <v>0</v>
      </c>
      <c r="AF198" s="8">
        <v>0</v>
      </c>
      <c r="AG198" s="1" t="s">
        <v>116</v>
      </c>
      <c r="AH198" s="1" t="s">
        <v>74</v>
      </c>
      <c r="AI198" s="1">
        <v>2</v>
      </c>
      <c r="AJ198" s="3">
        <v>45960</v>
      </c>
      <c r="AK198" s="3">
        <v>0</v>
      </c>
      <c r="AL198" s="3">
        <v>45951</v>
      </c>
      <c r="AM198" s="3">
        <v>45958</v>
      </c>
      <c r="AN198" s="3">
        <v>45959</v>
      </c>
      <c r="AO198" s="3">
        <v>45959</v>
      </c>
      <c r="AP198" s="3">
        <v>45955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272</v>
      </c>
      <c r="BD198" s="56">
        <v>847.40467777777781</v>
      </c>
    </row>
    <row r="199" spans="1:56" ht="27.75" customHeight="1" x14ac:dyDescent="0.45">
      <c r="A199" s="3">
        <v>45916</v>
      </c>
      <c r="B199" s="14" t="s">
        <v>128</v>
      </c>
      <c r="C199" s="9" t="s">
        <v>270</v>
      </c>
      <c r="D199" s="13" t="s">
        <v>587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110</v>
      </c>
      <c r="T199" s="12">
        <v>45960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271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116</v>
      </c>
      <c r="AH199" s="1" t="s">
        <v>74</v>
      </c>
      <c r="AI199" s="1">
        <v>2</v>
      </c>
      <c r="AJ199" s="3">
        <v>45960</v>
      </c>
      <c r="AK199" s="3">
        <v>0</v>
      </c>
      <c r="AL199" s="3">
        <v>45951</v>
      </c>
      <c r="AM199" s="3">
        <v>45958</v>
      </c>
      <c r="AN199" s="3">
        <v>45959</v>
      </c>
      <c r="AO199" s="3">
        <v>45959</v>
      </c>
      <c r="AP199" s="3">
        <v>45955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272</v>
      </c>
      <c r="BD199" s="56">
        <v>423.7023388888889</v>
      </c>
    </row>
    <row r="200" spans="1:56" ht="27.75" customHeight="1" x14ac:dyDescent="0.45">
      <c r="A200" s="3">
        <v>45916</v>
      </c>
      <c r="B200" s="14" t="s">
        <v>128</v>
      </c>
      <c r="C200" s="9" t="s">
        <v>270</v>
      </c>
      <c r="D200" s="13" t="s">
        <v>586</v>
      </c>
      <c r="E200" s="9">
        <v>20</v>
      </c>
      <c r="F200" s="9">
        <v>38</v>
      </c>
      <c r="G200" s="9" t="s">
        <v>60</v>
      </c>
      <c r="H200" s="9">
        <v>0</v>
      </c>
      <c r="I200" s="9">
        <v>82</v>
      </c>
      <c r="J200" s="9" t="s">
        <v>78</v>
      </c>
      <c r="K200" s="9">
        <v>0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110</v>
      </c>
      <c r="T200" s="12">
        <v>45961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271</v>
      </c>
      <c r="AA200" s="8">
        <v>5518.15</v>
      </c>
      <c r="AB200" s="8">
        <v>0</v>
      </c>
      <c r="AC200" s="8">
        <v>5518.15</v>
      </c>
      <c r="AD200" s="8">
        <v>0</v>
      </c>
      <c r="AE200" s="8">
        <v>0</v>
      </c>
      <c r="AF200" s="8">
        <v>0</v>
      </c>
      <c r="AG200" s="1" t="s">
        <v>116</v>
      </c>
      <c r="AH200" s="1" t="s">
        <v>74</v>
      </c>
      <c r="AI200" s="1">
        <v>2</v>
      </c>
      <c r="AJ200" s="3">
        <v>45961</v>
      </c>
      <c r="AK200" s="3">
        <v>0</v>
      </c>
      <c r="AL200" s="3">
        <v>45952</v>
      </c>
      <c r="AM200" s="3">
        <v>45959</v>
      </c>
      <c r="AN200" s="3">
        <v>45960</v>
      </c>
      <c r="AO200" s="3">
        <v>45960</v>
      </c>
      <c r="AP200" s="3">
        <v>45956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272</v>
      </c>
      <c r="BD200" s="56">
        <v>434.7075944444444</v>
      </c>
    </row>
    <row r="201" spans="1:56" ht="27.75" customHeight="1" x14ac:dyDescent="0.45">
      <c r="A201" s="3">
        <v>45916</v>
      </c>
      <c r="B201" s="14" t="s">
        <v>128</v>
      </c>
      <c r="C201" s="9" t="s">
        <v>270</v>
      </c>
      <c r="D201" s="13" t="s">
        <v>581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110</v>
      </c>
      <c r="T201" s="12">
        <v>45961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271</v>
      </c>
      <c r="AA201" s="8">
        <v>5657.85</v>
      </c>
      <c r="AB201" s="8">
        <v>0</v>
      </c>
      <c r="AC201" s="8">
        <v>5657.85</v>
      </c>
      <c r="AD201" s="8">
        <v>0</v>
      </c>
      <c r="AE201" s="8">
        <v>0</v>
      </c>
      <c r="AF201" s="8">
        <v>0</v>
      </c>
      <c r="AG201" s="1" t="s">
        <v>116</v>
      </c>
      <c r="AH201" s="1" t="s">
        <v>74</v>
      </c>
      <c r="AI201" s="1">
        <v>2</v>
      </c>
      <c r="AJ201" s="3">
        <v>45961</v>
      </c>
      <c r="AK201" s="3">
        <v>0</v>
      </c>
      <c r="AL201" s="3">
        <v>45952</v>
      </c>
      <c r="AM201" s="3">
        <v>45959</v>
      </c>
      <c r="AN201" s="3">
        <v>45960</v>
      </c>
      <c r="AO201" s="3">
        <v>45960</v>
      </c>
      <c r="AP201" s="3">
        <v>45956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272</v>
      </c>
      <c r="BD201" s="56">
        <v>445.71285000000012</v>
      </c>
    </row>
    <row r="202" spans="1:56" ht="27.75" customHeight="1" x14ac:dyDescent="0.45">
      <c r="A202" s="3">
        <v>45916</v>
      </c>
      <c r="B202" s="14" t="s">
        <v>128</v>
      </c>
      <c r="C202" s="9" t="s">
        <v>270</v>
      </c>
      <c r="D202" s="13" t="s">
        <v>582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110</v>
      </c>
      <c r="T202" s="12">
        <v>45961</v>
      </c>
      <c r="U202" s="11">
        <v>7500</v>
      </c>
      <c r="V202" s="10">
        <v>0</v>
      </c>
      <c r="W202" s="10">
        <v>7500</v>
      </c>
      <c r="X202" s="10">
        <v>0</v>
      </c>
      <c r="Y202" s="10">
        <v>7875</v>
      </c>
      <c r="Z202" s="9" t="s">
        <v>271</v>
      </c>
      <c r="AA202" s="8">
        <v>8486.7750000000015</v>
      </c>
      <c r="AB202" s="8">
        <v>0</v>
      </c>
      <c r="AC202" s="8">
        <v>8486.7750000000015</v>
      </c>
      <c r="AD202" s="8">
        <v>0</v>
      </c>
      <c r="AE202" s="8">
        <v>0</v>
      </c>
      <c r="AF202" s="8">
        <v>0</v>
      </c>
      <c r="AG202" s="1" t="s">
        <v>116</v>
      </c>
      <c r="AH202" s="1" t="s">
        <v>74</v>
      </c>
      <c r="AI202" s="1">
        <v>2</v>
      </c>
      <c r="AJ202" s="3">
        <v>45961</v>
      </c>
      <c r="AK202" s="3">
        <v>0</v>
      </c>
      <c r="AL202" s="3">
        <v>45952</v>
      </c>
      <c r="AM202" s="3">
        <v>45959</v>
      </c>
      <c r="AN202" s="3">
        <v>45960</v>
      </c>
      <c r="AO202" s="3">
        <v>45960</v>
      </c>
      <c r="AP202" s="3">
        <v>45956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272</v>
      </c>
      <c r="BD202" s="56">
        <v>668.56927500000018</v>
      </c>
    </row>
    <row r="203" spans="1:56" ht="27.75" customHeight="1" x14ac:dyDescent="0.45">
      <c r="A203" s="3">
        <v>45916</v>
      </c>
      <c r="B203" s="14" t="s">
        <v>128</v>
      </c>
      <c r="C203" s="9" t="s">
        <v>270</v>
      </c>
      <c r="D203" s="13" t="s">
        <v>588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110</v>
      </c>
      <c r="T203" s="12">
        <v>45961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271</v>
      </c>
      <c r="AA203" s="8">
        <v>2828.9250000000002</v>
      </c>
      <c r="AB203" s="8">
        <v>0</v>
      </c>
      <c r="AC203" s="8">
        <v>2828.9250000000002</v>
      </c>
      <c r="AD203" s="8">
        <v>0</v>
      </c>
      <c r="AE203" s="8">
        <v>0</v>
      </c>
      <c r="AF203" s="8">
        <v>0</v>
      </c>
      <c r="AG203" s="1" t="s">
        <v>61</v>
      </c>
      <c r="AH203" s="1" t="s">
        <v>74</v>
      </c>
      <c r="AI203" s="1">
        <v>2</v>
      </c>
      <c r="AJ203" s="3">
        <v>45961</v>
      </c>
      <c r="AK203" s="3">
        <v>0</v>
      </c>
      <c r="AL203" s="3">
        <v>45952</v>
      </c>
      <c r="AM203" s="3">
        <v>45959</v>
      </c>
      <c r="AN203" s="3">
        <v>45960</v>
      </c>
      <c r="AO203" s="3">
        <v>45960</v>
      </c>
      <c r="AP203" s="3">
        <v>45956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272</v>
      </c>
      <c r="BD203" s="56">
        <v>222.85642500000006</v>
      </c>
    </row>
    <row r="204" spans="1:56" ht="27.75" customHeight="1" x14ac:dyDescent="0.45">
      <c r="A204" s="3">
        <v>45916</v>
      </c>
      <c r="B204" s="14" t="s">
        <v>128</v>
      </c>
      <c r="C204" s="9" t="s">
        <v>270</v>
      </c>
      <c r="D204" s="13" t="s">
        <v>585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110</v>
      </c>
      <c r="T204" s="12">
        <v>45961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271</v>
      </c>
      <c r="AA204" s="8">
        <v>5378.4500000000007</v>
      </c>
      <c r="AB204" s="8">
        <v>0</v>
      </c>
      <c r="AC204" s="8">
        <v>5378.4500000000007</v>
      </c>
      <c r="AD204" s="8">
        <v>0</v>
      </c>
      <c r="AE204" s="8">
        <v>0</v>
      </c>
      <c r="AF204" s="8">
        <v>0</v>
      </c>
      <c r="AG204" s="1" t="s">
        <v>115</v>
      </c>
      <c r="AH204" s="1" t="s">
        <v>74</v>
      </c>
      <c r="AI204" s="1">
        <v>2</v>
      </c>
      <c r="AJ204" s="3">
        <v>45961</v>
      </c>
      <c r="AK204" s="3">
        <v>0</v>
      </c>
      <c r="AL204" s="3">
        <v>45952</v>
      </c>
      <c r="AM204" s="3">
        <v>45959</v>
      </c>
      <c r="AN204" s="3">
        <v>45960</v>
      </c>
      <c r="AO204" s="3">
        <v>45960</v>
      </c>
      <c r="AP204" s="3">
        <v>45956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272</v>
      </c>
      <c r="BD204" s="56">
        <v>423.7023388888889</v>
      </c>
    </row>
    <row r="205" spans="1:56" ht="27.75" customHeight="1" x14ac:dyDescent="0.45">
      <c r="A205" s="3">
        <v>45916</v>
      </c>
      <c r="B205" s="14" t="s">
        <v>128</v>
      </c>
      <c r="C205" s="9" t="s">
        <v>270</v>
      </c>
      <c r="D205" s="13" t="s">
        <v>583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110</v>
      </c>
      <c r="T205" s="12">
        <v>45961</v>
      </c>
      <c r="U205" s="11">
        <v>2500</v>
      </c>
      <c r="V205" s="10">
        <v>0</v>
      </c>
      <c r="W205" s="10">
        <v>2500</v>
      </c>
      <c r="X205" s="10">
        <v>0</v>
      </c>
      <c r="Y205" s="10">
        <v>2625</v>
      </c>
      <c r="Z205" s="9" t="s">
        <v>271</v>
      </c>
      <c r="AA205" s="8">
        <v>2689.2250000000004</v>
      </c>
      <c r="AB205" s="8">
        <v>0</v>
      </c>
      <c r="AC205" s="8">
        <v>2689.2250000000004</v>
      </c>
      <c r="AD205" s="8">
        <v>0</v>
      </c>
      <c r="AE205" s="8">
        <v>0</v>
      </c>
      <c r="AF205" s="8">
        <v>0</v>
      </c>
      <c r="AG205" s="1" t="s">
        <v>115</v>
      </c>
      <c r="AH205" s="1" t="s">
        <v>74</v>
      </c>
      <c r="AI205" s="1">
        <v>2</v>
      </c>
      <c r="AJ205" s="3">
        <v>45961</v>
      </c>
      <c r="AK205" s="3">
        <v>0</v>
      </c>
      <c r="AL205" s="3">
        <v>45952</v>
      </c>
      <c r="AM205" s="3">
        <v>45959</v>
      </c>
      <c r="AN205" s="3">
        <v>45960</v>
      </c>
      <c r="AO205" s="3">
        <v>45960</v>
      </c>
      <c r="AP205" s="3">
        <v>45956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272</v>
      </c>
      <c r="BD205" s="56">
        <v>211.85116944444445</v>
      </c>
    </row>
    <row r="206" spans="1:56" ht="27.75" customHeight="1" x14ac:dyDescent="0.45">
      <c r="A206" s="3" t="s">
        <v>135</v>
      </c>
      <c r="B206" s="14" t="s">
        <v>135</v>
      </c>
      <c r="C206" s="9" t="s">
        <v>270</v>
      </c>
      <c r="D206" s="13" t="s">
        <v>61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110</v>
      </c>
      <c r="T206" s="12" t="s">
        <v>63</v>
      </c>
      <c r="U206" s="11">
        <v>1267500</v>
      </c>
      <c r="V206" s="10">
        <v>0</v>
      </c>
      <c r="W206" s="10">
        <v>1267500</v>
      </c>
      <c r="X206" s="10">
        <v>0</v>
      </c>
      <c r="Y206" s="10">
        <v>1330875</v>
      </c>
      <c r="Z206" s="9" t="s">
        <v>271</v>
      </c>
      <c r="AA206" s="8">
        <v>1434264.9750000001</v>
      </c>
      <c r="AB206" s="8">
        <v>0</v>
      </c>
      <c r="AC206" s="8">
        <v>1434264.9750000001</v>
      </c>
      <c r="AD206" s="8">
        <v>0</v>
      </c>
      <c r="AE206" s="8">
        <v>0</v>
      </c>
      <c r="AF206" s="8">
        <v>0</v>
      </c>
      <c r="AG206" s="1" t="s">
        <v>117</v>
      </c>
      <c r="AH206" s="1" t="s">
        <v>74</v>
      </c>
      <c r="AI206" s="1">
        <v>2</v>
      </c>
      <c r="AJ206" s="3" t="s">
        <v>63</v>
      </c>
      <c r="AK206" s="3">
        <v>0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272</v>
      </c>
      <c r="BD206" s="56">
        <v>112988.20747500002</v>
      </c>
    </row>
    <row r="207" spans="1:56" ht="27.7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20</v>
      </c>
      <c r="F207" s="9">
        <v>38</v>
      </c>
      <c r="G207" s="9">
        <v>0</v>
      </c>
      <c r="H207" s="9">
        <v>0</v>
      </c>
      <c r="I207" s="9">
        <v>82</v>
      </c>
      <c r="J207" s="9" t="s">
        <v>78</v>
      </c>
      <c r="K207" s="9">
        <v>2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271</v>
      </c>
      <c r="AA207" s="8">
        <v>1803806.4000000001</v>
      </c>
      <c r="AB207" s="8">
        <v>118186.20000000003</v>
      </c>
      <c r="AC207" s="8">
        <v>1685620.2000000002</v>
      </c>
      <c r="AD207" s="8">
        <v>0</v>
      </c>
      <c r="AE207" s="8">
        <v>0</v>
      </c>
      <c r="AF207" s="8" t="s">
        <v>58</v>
      </c>
      <c r="AG207" s="1" t="s">
        <v>116</v>
      </c>
      <c r="AH207" s="1">
        <v>0</v>
      </c>
      <c r="AI207" s="1" t="s">
        <v>15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273</v>
      </c>
      <c r="BD207" s="56">
        <v>0</v>
      </c>
    </row>
    <row r="208" spans="1:56" ht="27.75" customHeight="1" x14ac:dyDescent="0.45">
      <c r="A208" s="3">
        <v>45887</v>
      </c>
      <c r="B208" s="14" t="s">
        <v>348</v>
      </c>
      <c r="C208" s="9" t="s">
        <v>139</v>
      </c>
      <c r="D208" s="13" t="s">
        <v>268</v>
      </c>
      <c r="E208" s="9">
        <v>20</v>
      </c>
      <c r="F208" s="9">
        <v>36</v>
      </c>
      <c r="G208" s="9" t="s">
        <v>60</v>
      </c>
      <c r="H208" s="9">
        <v>0</v>
      </c>
      <c r="I208" s="9">
        <v>78</v>
      </c>
      <c r="J208" s="9" t="s">
        <v>57</v>
      </c>
      <c r="K208" s="9">
        <v>5</v>
      </c>
      <c r="L208" s="9" t="s">
        <v>196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45926</v>
      </c>
      <c r="U208" s="11">
        <v>1360</v>
      </c>
      <c r="V208" s="10">
        <v>0</v>
      </c>
      <c r="W208" s="10">
        <v>1360</v>
      </c>
      <c r="X208" s="10">
        <v>20056</v>
      </c>
      <c r="Y208" s="10">
        <v>0</v>
      </c>
      <c r="Z208" s="9" t="s">
        <v>81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 t="s">
        <v>210</v>
      </c>
      <c r="AG208" s="1" t="s">
        <v>61</v>
      </c>
      <c r="AH208" s="1" t="s">
        <v>74</v>
      </c>
      <c r="AI208" s="1">
        <v>2</v>
      </c>
      <c r="AJ208" s="3">
        <v>45926</v>
      </c>
      <c r="AK208" s="3">
        <v>0</v>
      </c>
      <c r="AL208" s="3">
        <v>45917</v>
      </c>
      <c r="AM208" s="3">
        <v>45924</v>
      </c>
      <c r="AN208" s="3">
        <v>45925</v>
      </c>
      <c r="AO208" s="3">
        <v>45925</v>
      </c>
      <c r="AP208" s="3">
        <v>45921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 t="s">
        <v>334</v>
      </c>
      <c r="AZ208" s="2">
        <v>0</v>
      </c>
      <c r="BA208" s="2">
        <v>0</v>
      </c>
      <c r="BB208" s="2">
        <v>0</v>
      </c>
      <c r="BC208" s="1" t="s">
        <v>102</v>
      </c>
      <c r="BD208" s="56">
        <v>0</v>
      </c>
    </row>
    <row r="209" spans="1:56" ht="27.75" customHeight="1" x14ac:dyDescent="0.45">
      <c r="A209" s="3">
        <v>45912</v>
      </c>
      <c r="B209" s="14" t="s">
        <v>547</v>
      </c>
      <c r="C209" s="9" t="s">
        <v>73</v>
      </c>
      <c r="D209" s="13" t="s">
        <v>548</v>
      </c>
      <c r="E209" s="9">
        <v>20</v>
      </c>
      <c r="F209" s="9">
        <v>32</v>
      </c>
      <c r="G209" s="9" t="s">
        <v>60</v>
      </c>
      <c r="H209" s="9">
        <v>0</v>
      </c>
      <c r="I209" s="9">
        <v>72</v>
      </c>
      <c r="J209" s="9" t="s">
        <v>78</v>
      </c>
      <c r="K209" s="9">
        <v>5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141</v>
      </c>
      <c r="T209" s="12">
        <v>45927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81</v>
      </c>
      <c r="AA209" s="8">
        <v>4679.9500000000007</v>
      </c>
      <c r="AB209" s="8">
        <v>4679.9500000000007</v>
      </c>
      <c r="AC209" s="8">
        <v>0</v>
      </c>
      <c r="AD209" s="8">
        <v>0</v>
      </c>
      <c r="AE209" s="8">
        <v>0</v>
      </c>
      <c r="AF209" s="8">
        <v>0</v>
      </c>
      <c r="AG209" s="1" t="s">
        <v>115</v>
      </c>
      <c r="AH209" s="1" t="s">
        <v>74</v>
      </c>
      <c r="AI209" s="1">
        <v>2</v>
      </c>
      <c r="AJ209" s="3">
        <v>45927</v>
      </c>
      <c r="AK209" s="3">
        <v>0</v>
      </c>
      <c r="AL209" s="3">
        <v>45918</v>
      </c>
      <c r="AM209" s="3">
        <v>45925</v>
      </c>
      <c r="AN209" s="3">
        <v>45926</v>
      </c>
      <c r="AO209" s="3">
        <v>45926</v>
      </c>
      <c r="AP209" s="3">
        <v>45922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102</v>
      </c>
      <c r="BD209" s="56">
        <v>0</v>
      </c>
    </row>
    <row r="210" spans="1:56" ht="27.75" customHeight="1" x14ac:dyDescent="0.45">
      <c r="A210" s="3">
        <v>45915</v>
      </c>
      <c r="B210" s="14" t="s">
        <v>557</v>
      </c>
      <c r="C210" s="9" t="s">
        <v>558</v>
      </c>
      <c r="D210" s="13" t="s">
        <v>575</v>
      </c>
      <c r="E210" s="9">
        <v>20</v>
      </c>
      <c r="F210" s="9">
        <v>32</v>
      </c>
      <c r="G210" s="9" t="s">
        <v>60</v>
      </c>
      <c r="H210" s="9">
        <v>0</v>
      </c>
      <c r="I210" s="9">
        <v>70</v>
      </c>
      <c r="J210" s="9" t="s">
        <v>57</v>
      </c>
      <c r="K210" s="9">
        <v>5</v>
      </c>
      <c r="L210" s="9" t="s">
        <v>91</v>
      </c>
      <c r="M210" s="10">
        <v>21</v>
      </c>
      <c r="N210" s="9">
        <v>35</v>
      </c>
      <c r="O210" s="9">
        <v>40</v>
      </c>
      <c r="P210" s="10">
        <v>54.399375071999998</v>
      </c>
      <c r="Q210" s="10">
        <v>0</v>
      </c>
      <c r="R210" s="10">
        <v>54.399375071999998</v>
      </c>
      <c r="S210" s="9" t="s">
        <v>67</v>
      </c>
      <c r="T210" s="12">
        <v>45922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81</v>
      </c>
      <c r="AA210" s="8">
        <v>2807.97</v>
      </c>
      <c r="AB210" s="8">
        <v>2807.97</v>
      </c>
      <c r="AC210" s="8">
        <v>0</v>
      </c>
      <c r="AD210" s="8">
        <v>0</v>
      </c>
      <c r="AE210" s="8">
        <v>0</v>
      </c>
      <c r="AF210" s="8">
        <v>0</v>
      </c>
      <c r="AG210" s="1" t="s">
        <v>115</v>
      </c>
      <c r="AH210" s="1" t="s">
        <v>72</v>
      </c>
      <c r="AI210" s="1">
        <v>3</v>
      </c>
      <c r="AJ210" s="3">
        <v>45922</v>
      </c>
      <c r="AK210" s="3">
        <v>0</v>
      </c>
      <c r="AL210" s="3">
        <v>45912</v>
      </c>
      <c r="AM210" s="3">
        <v>45919</v>
      </c>
      <c r="AN210" s="3">
        <v>45920</v>
      </c>
      <c r="AO210" s="3">
        <v>45920</v>
      </c>
      <c r="AP210" s="3">
        <v>45917</v>
      </c>
      <c r="AQ210" s="3">
        <v>45921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 t="s">
        <v>561</v>
      </c>
      <c r="AZ210" s="2">
        <v>0</v>
      </c>
      <c r="BA210" s="2">
        <v>0</v>
      </c>
      <c r="BB210" s="2">
        <v>0</v>
      </c>
      <c r="BC210" s="1" t="s">
        <v>102</v>
      </c>
      <c r="BD210" s="56">
        <v>0</v>
      </c>
    </row>
    <row r="211" spans="1:56" ht="27.75" customHeight="1" x14ac:dyDescent="0.45">
      <c r="A211" s="3" t="s">
        <v>135</v>
      </c>
      <c r="B211" s="14" t="s">
        <v>135</v>
      </c>
      <c r="C211" s="9" t="s">
        <v>139</v>
      </c>
      <c r="D211" s="13" t="s">
        <v>61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196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 t="s">
        <v>63</v>
      </c>
      <c r="U211" s="11">
        <v>290000</v>
      </c>
      <c r="V211" s="10">
        <v>0</v>
      </c>
      <c r="W211" s="10">
        <v>290000</v>
      </c>
      <c r="X211" s="10">
        <v>0</v>
      </c>
      <c r="Y211" s="10">
        <v>304500</v>
      </c>
      <c r="Z211" s="9" t="s">
        <v>81</v>
      </c>
      <c r="AA211" s="8">
        <v>303847.5</v>
      </c>
      <c r="AB211" s="8">
        <v>94149</v>
      </c>
      <c r="AC211" s="8">
        <v>209698.5</v>
      </c>
      <c r="AD211" s="8">
        <v>0</v>
      </c>
      <c r="AE211" s="8">
        <v>0</v>
      </c>
      <c r="AF211" s="8" t="s">
        <v>210</v>
      </c>
      <c r="AG211" s="1" t="s">
        <v>115</v>
      </c>
      <c r="AH211" s="1" t="s">
        <v>74</v>
      </c>
      <c r="AI211" s="1">
        <v>2</v>
      </c>
      <c r="AJ211" s="3" t="s">
        <v>63</v>
      </c>
      <c r="AK211" s="3">
        <v>0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102</v>
      </c>
      <c r="BD211" s="56">
        <v>16030.285333333333</v>
      </c>
    </row>
    <row r="212" spans="1:56" ht="27.75" customHeight="1" x14ac:dyDescent="0.45">
      <c r="A212" s="3">
        <v>0</v>
      </c>
      <c r="B212" s="14">
        <v>0</v>
      </c>
      <c r="C212" s="9">
        <v>0</v>
      </c>
      <c r="D212" s="13">
        <v>0</v>
      </c>
      <c r="E212" s="9">
        <v>20</v>
      </c>
      <c r="F212" s="9">
        <v>37</v>
      </c>
      <c r="G212" s="9">
        <v>0</v>
      </c>
      <c r="H212" s="9">
        <v>0</v>
      </c>
      <c r="I212" s="9">
        <v>80</v>
      </c>
      <c r="J212" s="9" t="s">
        <v>57</v>
      </c>
      <c r="K212" s="9">
        <v>3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81</v>
      </c>
      <c r="AA212" s="8">
        <v>311335.42</v>
      </c>
      <c r="AB212" s="8">
        <v>101636.92</v>
      </c>
      <c r="AC212" s="8">
        <v>209698.5</v>
      </c>
      <c r="AD212" s="8">
        <v>0</v>
      </c>
      <c r="AE212" s="8">
        <v>0</v>
      </c>
      <c r="AF212" s="8" t="s">
        <v>58</v>
      </c>
      <c r="AG212" s="1" t="s">
        <v>115</v>
      </c>
      <c r="AH212" s="1">
        <v>0</v>
      </c>
      <c r="AI212" s="1" t="s">
        <v>15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102</v>
      </c>
      <c r="BD212" s="56">
        <v>0</v>
      </c>
    </row>
    <row r="213" spans="1:56" ht="27.75" customHeight="1" x14ac:dyDescent="0.45">
      <c r="A213" s="3">
        <v>45915</v>
      </c>
      <c r="B213" s="14" t="s">
        <v>557</v>
      </c>
      <c r="C213" s="9" t="s">
        <v>558</v>
      </c>
      <c r="D213" s="13" t="s">
        <v>576</v>
      </c>
      <c r="E213" s="9">
        <v>21</v>
      </c>
      <c r="F213" s="9">
        <v>32</v>
      </c>
      <c r="G213" s="9" t="s">
        <v>60</v>
      </c>
      <c r="H213" s="9">
        <v>0</v>
      </c>
      <c r="I213" s="9">
        <v>70</v>
      </c>
      <c r="J213" s="9" t="s">
        <v>57</v>
      </c>
      <c r="K213" s="9">
        <v>5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71</v>
      </c>
      <c r="T213" s="12">
        <v>45922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577</v>
      </c>
      <c r="AA213" s="8">
        <v>2339.9750000000004</v>
      </c>
      <c r="AB213" s="8">
        <v>2339.9750000000004</v>
      </c>
      <c r="AC213" s="8">
        <v>0</v>
      </c>
      <c r="AD213" s="8">
        <v>0</v>
      </c>
      <c r="AE213" s="8">
        <v>0</v>
      </c>
      <c r="AF213" s="8">
        <v>0</v>
      </c>
      <c r="AG213" s="1" t="s">
        <v>116</v>
      </c>
      <c r="AH213" s="1" t="s">
        <v>74</v>
      </c>
      <c r="AI213" s="1">
        <v>2</v>
      </c>
      <c r="AJ213" s="3">
        <v>45922</v>
      </c>
      <c r="AK213" s="3">
        <v>0</v>
      </c>
      <c r="AL213" s="3">
        <v>45913</v>
      </c>
      <c r="AM213" s="3">
        <v>45920</v>
      </c>
      <c r="AN213" s="3">
        <v>45921</v>
      </c>
      <c r="AO213" s="3">
        <v>45921</v>
      </c>
      <c r="AP213" s="3">
        <v>45917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 t="s">
        <v>561</v>
      </c>
      <c r="AZ213" s="2">
        <v>0</v>
      </c>
      <c r="BA213" s="2">
        <v>0</v>
      </c>
      <c r="BB213" s="2">
        <v>0</v>
      </c>
      <c r="BC213" s="1" t="s">
        <v>102</v>
      </c>
      <c r="BD213" s="56">
        <v>0</v>
      </c>
    </row>
    <row r="214" spans="1:56" ht="27.7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21</v>
      </c>
      <c r="F214" s="9">
        <v>37</v>
      </c>
      <c r="G214" s="9" t="s">
        <v>60</v>
      </c>
      <c r="H214" s="9">
        <v>0</v>
      </c>
      <c r="I214" s="9">
        <v>83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577</v>
      </c>
      <c r="AA214" s="8">
        <v>2339.9750000000004</v>
      </c>
      <c r="AB214" s="8">
        <v>2339.9750000000004</v>
      </c>
      <c r="AC214" s="8">
        <v>0</v>
      </c>
      <c r="AD214" s="8">
        <v>0</v>
      </c>
      <c r="AE214" s="8">
        <v>0</v>
      </c>
      <c r="AF214" s="8" t="s">
        <v>58</v>
      </c>
      <c r="AG214" s="1" t="s">
        <v>117</v>
      </c>
      <c r="AH214" s="1">
        <v>0</v>
      </c>
      <c r="AI214" s="1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578</v>
      </c>
      <c r="BD214" s="56">
        <v>0</v>
      </c>
    </row>
    <row r="215" spans="1:56" ht="27.75" customHeight="1" x14ac:dyDescent="0.45">
      <c r="A215" s="3">
        <v>45913</v>
      </c>
      <c r="B215" s="14" t="s">
        <v>549</v>
      </c>
      <c r="C215" s="9" t="s">
        <v>111</v>
      </c>
      <c r="D215" s="13" t="s">
        <v>550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>
        <v>45919</v>
      </c>
      <c r="U215" s="11">
        <v>10000</v>
      </c>
      <c r="V215" s="10">
        <v>10120</v>
      </c>
      <c r="W215" s="10">
        <v>0</v>
      </c>
      <c r="X215" s="10">
        <v>10600</v>
      </c>
      <c r="Y215" s="10">
        <v>0</v>
      </c>
      <c r="Z215" s="9" t="s">
        <v>120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116</v>
      </c>
      <c r="AH215" s="1" t="s">
        <v>68</v>
      </c>
      <c r="AI215" s="1">
        <v>4</v>
      </c>
      <c r="AJ215" s="3">
        <v>45919</v>
      </c>
      <c r="AK215" s="3">
        <v>45915</v>
      </c>
      <c r="AL215" s="3">
        <v>45909</v>
      </c>
      <c r="AM215" s="3">
        <v>45916</v>
      </c>
      <c r="AN215" s="3">
        <v>45917</v>
      </c>
      <c r="AO215" s="3">
        <v>45917</v>
      </c>
      <c r="AP215" s="3">
        <v>45914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 t="s">
        <v>551</v>
      </c>
      <c r="AZ215" s="2">
        <v>0</v>
      </c>
      <c r="BA215" s="2">
        <v>0</v>
      </c>
      <c r="BB215" s="2">
        <v>0</v>
      </c>
      <c r="BC215" s="1" t="s">
        <v>121</v>
      </c>
      <c r="BD215" s="56">
        <v>0</v>
      </c>
    </row>
    <row r="216" spans="1:56" ht="27.75" customHeight="1" x14ac:dyDescent="0.45">
      <c r="A216" s="3">
        <v>45909</v>
      </c>
      <c r="B216" s="14" t="s">
        <v>514</v>
      </c>
      <c r="C216" s="9" t="s">
        <v>495</v>
      </c>
      <c r="D216" s="13" t="s">
        <v>500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91</v>
      </c>
      <c r="M216" s="10">
        <v>22</v>
      </c>
      <c r="N216" s="9">
        <v>40</v>
      </c>
      <c r="O216" s="9">
        <v>40</v>
      </c>
      <c r="P216" s="10">
        <v>108.55204095999999</v>
      </c>
      <c r="Q216" s="10">
        <v>0</v>
      </c>
      <c r="R216" s="10">
        <v>108.55204095999999</v>
      </c>
      <c r="S216" s="9" t="s">
        <v>71</v>
      </c>
      <c r="T216" s="12">
        <v>45922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120</v>
      </c>
      <c r="AA216" s="8">
        <v>5378.4500000000007</v>
      </c>
      <c r="AB216" s="8">
        <v>5378.4500000000007</v>
      </c>
      <c r="AC216" s="8">
        <v>0</v>
      </c>
      <c r="AD216" s="8">
        <v>5378.4500000000007</v>
      </c>
      <c r="AE216" s="8">
        <v>0</v>
      </c>
      <c r="AF216" s="8">
        <v>0</v>
      </c>
      <c r="AG216" s="1" t="s">
        <v>116</v>
      </c>
      <c r="AH216" s="1" t="s">
        <v>68</v>
      </c>
      <c r="AI216" s="1">
        <v>4</v>
      </c>
      <c r="AJ216" s="3">
        <v>45922</v>
      </c>
      <c r="AK216" s="3">
        <v>45918</v>
      </c>
      <c r="AL216" s="3">
        <v>45912</v>
      </c>
      <c r="AM216" s="3">
        <v>45919</v>
      </c>
      <c r="AN216" s="3">
        <v>45920</v>
      </c>
      <c r="AO216" s="3">
        <v>45920</v>
      </c>
      <c r="AP216" s="3">
        <v>45917</v>
      </c>
      <c r="AQ216" s="3">
        <v>45921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121</v>
      </c>
      <c r="BD216" s="56">
        <v>0</v>
      </c>
    </row>
    <row r="217" spans="1:56" ht="27.75" customHeight="1" x14ac:dyDescent="0.45">
      <c r="A217" s="3">
        <v>45909</v>
      </c>
      <c r="B217" s="14" t="s">
        <v>515</v>
      </c>
      <c r="C217" s="9" t="s">
        <v>495</v>
      </c>
      <c r="D217" s="13" t="s">
        <v>501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91</v>
      </c>
      <c r="M217" s="10">
        <v>22</v>
      </c>
      <c r="N217" s="9">
        <v>40</v>
      </c>
      <c r="O217" s="9">
        <v>40</v>
      </c>
      <c r="P217" s="10">
        <v>217.10408191999997</v>
      </c>
      <c r="Q217" s="10">
        <v>0</v>
      </c>
      <c r="R217" s="10">
        <v>217.10408191999997</v>
      </c>
      <c r="S217" s="9" t="s">
        <v>71</v>
      </c>
      <c r="T217" s="12">
        <v>45922</v>
      </c>
      <c r="U217" s="11">
        <v>10000</v>
      </c>
      <c r="V217" s="10">
        <v>0</v>
      </c>
      <c r="W217" s="10">
        <v>10000</v>
      </c>
      <c r="X217" s="10">
        <v>10560</v>
      </c>
      <c r="Y217" s="10">
        <v>0</v>
      </c>
      <c r="Z217" s="9" t="s">
        <v>120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115</v>
      </c>
      <c r="AH217" s="1" t="s">
        <v>68</v>
      </c>
      <c r="AI217" s="1">
        <v>4</v>
      </c>
      <c r="AJ217" s="3">
        <v>45922</v>
      </c>
      <c r="AK217" s="3">
        <v>45918</v>
      </c>
      <c r="AL217" s="3">
        <v>45912</v>
      </c>
      <c r="AM217" s="3">
        <v>45919</v>
      </c>
      <c r="AN217" s="3">
        <v>45920</v>
      </c>
      <c r="AO217" s="3">
        <v>45920</v>
      </c>
      <c r="AP217" s="3">
        <v>45917</v>
      </c>
      <c r="AQ217" s="3">
        <v>45921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121</v>
      </c>
      <c r="BD217" s="56">
        <v>0</v>
      </c>
    </row>
    <row r="218" spans="1:56" ht="27.75" customHeight="1" x14ac:dyDescent="0.45">
      <c r="A218" s="3">
        <v>45909</v>
      </c>
      <c r="B218" s="14" t="s">
        <v>515</v>
      </c>
      <c r="C218" s="9" t="s">
        <v>495</v>
      </c>
      <c r="D218" s="13" t="s">
        <v>502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91</v>
      </c>
      <c r="M218" s="10">
        <v>22</v>
      </c>
      <c r="N218" s="9">
        <v>40</v>
      </c>
      <c r="O218" s="9">
        <v>40</v>
      </c>
      <c r="P218" s="10">
        <v>217.10408191999997</v>
      </c>
      <c r="Q218" s="10">
        <v>0</v>
      </c>
      <c r="R218" s="10">
        <v>217.10408191999997</v>
      </c>
      <c r="S218" s="9" t="s">
        <v>71</v>
      </c>
      <c r="T218" s="12">
        <v>45922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120</v>
      </c>
      <c r="AA218" s="8">
        <v>10756.900000000001</v>
      </c>
      <c r="AB218" s="8">
        <v>10756.900000000001</v>
      </c>
      <c r="AC218" s="8">
        <v>0</v>
      </c>
      <c r="AD218" s="8">
        <v>10756.900000000001</v>
      </c>
      <c r="AE218" s="8">
        <v>0</v>
      </c>
      <c r="AF218" s="8">
        <v>0</v>
      </c>
      <c r="AG218" s="1" t="s">
        <v>116</v>
      </c>
      <c r="AH218" s="1" t="s">
        <v>68</v>
      </c>
      <c r="AI218" s="1">
        <v>4</v>
      </c>
      <c r="AJ218" s="3">
        <v>45922</v>
      </c>
      <c r="AK218" s="3">
        <v>45918</v>
      </c>
      <c r="AL218" s="3">
        <v>45912</v>
      </c>
      <c r="AM218" s="3">
        <v>45919</v>
      </c>
      <c r="AN218" s="3">
        <v>45920</v>
      </c>
      <c r="AO218" s="3">
        <v>45920</v>
      </c>
      <c r="AP218" s="3">
        <v>45917</v>
      </c>
      <c r="AQ218" s="3">
        <v>45921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121</v>
      </c>
      <c r="BD218" s="56">
        <v>0</v>
      </c>
    </row>
    <row r="219" spans="1:56" ht="27.75" customHeight="1" x14ac:dyDescent="0.45">
      <c r="A219" s="3">
        <v>45915</v>
      </c>
      <c r="B219" s="14" t="s">
        <v>579</v>
      </c>
      <c r="C219" s="9" t="s">
        <v>280</v>
      </c>
      <c r="D219" s="13" t="s">
        <v>555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97</v>
      </c>
      <c r="J219" s="9" t="s">
        <v>57</v>
      </c>
      <c r="K219" s="9">
        <v>5</v>
      </c>
      <c r="L219" s="9" t="s">
        <v>91</v>
      </c>
      <c r="M219" s="10">
        <v>22</v>
      </c>
      <c r="N219" s="9">
        <v>40</v>
      </c>
      <c r="O219" s="9">
        <v>40</v>
      </c>
      <c r="P219" s="10">
        <v>108.55204095999999</v>
      </c>
      <c r="Q219" s="10">
        <v>0</v>
      </c>
      <c r="R219" s="10">
        <v>108.55204095999999</v>
      </c>
      <c r="S219" s="9" t="s">
        <v>71</v>
      </c>
      <c r="T219" s="12">
        <v>45922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120</v>
      </c>
      <c r="AA219" s="8">
        <v>5378.4500000000007</v>
      </c>
      <c r="AB219" s="8">
        <v>5378.4500000000007</v>
      </c>
      <c r="AC219" s="8">
        <v>0</v>
      </c>
      <c r="AD219" s="8">
        <v>5378.4500000000007</v>
      </c>
      <c r="AE219" s="8">
        <v>0</v>
      </c>
      <c r="AF219" s="8">
        <v>0</v>
      </c>
      <c r="AG219" s="1" t="s">
        <v>116</v>
      </c>
      <c r="AH219" s="1" t="s">
        <v>68</v>
      </c>
      <c r="AI219" s="1">
        <v>4</v>
      </c>
      <c r="AJ219" s="3">
        <v>45922</v>
      </c>
      <c r="AK219" s="3">
        <v>45918</v>
      </c>
      <c r="AL219" s="3">
        <v>45912</v>
      </c>
      <c r="AM219" s="3">
        <v>45919</v>
      </c>
      <c r="AN219" s="3">
        <v>45920</v>
      </c>
      <c r="AO219" s="3">
        <v>45920</v>
      </c>
      <c r="AP219" s="3">
        <v>45917</v>
      </c>
      <c r="AQ219" s="3">
        <v>45921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121</v>
      </c>
      <c r="BD219" s="56">
        <v>0</v>
      </c>
    </row>
    <row r="220" spans="1:56" ht="27.75" customHeight="1" x14ac:dyDescent="0.45">
      <c r="A220" s="3">
        <v>45876</v>
      </c>
      <c r="B220" s="14" t="s">
        <v>336</v>
      </c>
      <c r="C220" s="9" t="s">
        <v>107</v>
      </c>
      <c r="D220" s="13" t="s">
        <v>316</v>
      </c>
      <c r="E220" s="9">
        <v>21</v>
      </c>
      <c r="F220" s="9">
        <v>38</v>
      </c>
      <c r="G220" s="9" t="s">
        <v>60</v>
      </c>
      <c r="H220" s="9" t="s">
        <v>66</v>
      </c>
      <c r="I220" s="9">
        <v>102</v>
      </c>
      <c r="J220" s="9" t="s">
        <v>57</v>
      </c>
      <c r="K220" s="9">
        <v>5</v>
      </c>
      <c r="L220" s="9" t="s">
        <v>90</v>
      </c>
      <c r="M220" s="10">
        <v>22</v>
      </c>
      <c r="N220" s="9">
        <v>40</v>
      </c>
      <c r="O220" s="9">
        <v>40</v>
      </c>
      <c r="P220" s="10">
        <v>0</v>
      </c>
      <c r="Q220" s="10">
        <v>0</v>
      </c>
      <c r="R220" s="10">
        <v>0</v>
      </c>
      <c r="S220" s="9" t="s">
        <v>67</v>
      </c>
      <c r="T220" s="12">
        <v>45926</v>
      </c>
      <c r="U220" s="11">
        <v>3000</v>
      </c>
      <c r="V220" s="10">
        <v>3000</v>
      </c>
      <c r="W220" s="10">
        <v>0</v>
      </c>
      <c r="X220" s="10">
        <v>3175</v>
      </c>
      <c r="Y220" s="10">
        <v>0</v>
      </c>
      <c r="Z220" s="9" t="s">
        <v>120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61</v>
      </c>
      <c r="AH220" s="1" t="s">
        <v>68</v>
      </c>
      <c r="AI220" s="1">
        <v>4</v>
      </c>
      <c r="AJ220" s="3">
        <v>45926</v>
      </c>
      <c r="AK220" s="3">
        <v>45922</v>
      </c>
      <c r="AL220" s="3">
        <v>45916</v>
      </c>
      <c r="AM220" s="3">
        <v>45923</v>
      </c>
      <c r="AN220" s="3">
        <v>45924</v>
      </c>
      <c r="AO220" s="3">
        <v>45924</v>
      </c>
      <c r="AP220" s="3">
        <v>45921</v>
      </c>
      <c r="AQ220" s="3">
        <v>45925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121</v>
      </c>
      <c r="BD220" s="56">
        <v>0</v>
      </c>
    </row>
    <row r="221" spans="1:56" ht="27.75" customHeight="1" x14ac:dyDescent="0.45">
      <c r="A221" s="3">
        <v>45854</v>
      </c>
      <c r="B221" s="14" t="s">
        <v>295</v>
      </c>
      <c r="C221" s="9" t="s">
        <v>79</v>
      </c>
      <c r="D221" s="13" t="s">
        <v>296</v>
      </c>
      <c r="E221" s="9">
        <v>21</v>
      </c>
      <c r="F221" s="9">
        <v>38</v>
      </c>
      <c r="G221" s="9" t="s">
        <v>60</v>
      </c>
      <c r="H221" s="9" t="s">
        <v>76</v>
      </c>
      <c r="I221" s="9">
        <v>102</v>
      </c>
      <c r="J221" s="9" t="s">
        <v>57</v>
      </c>
      <c r="K221" s="9">
        <v>5</v>
      </c>
      <c r="L221" s="9" t="s">
        <v>91</v>
      </c>
      <c r="M221" s="10">
        <v>22</v>
      </c>
      <c r="N221" s="9">
        <v>40</v>
      </c>
      <c r="O221" s="9">
        <v>40</v>
      </c>
      <c r="P221" s="10">
        <v>65.13122457599998</v>
      </c>
      <c r="Q221" s="10">
        <v>0</v>
      </c>
      <c r="R221" s="10">
        <v>65.13122457599998</v>
      </c>
      <c r="S221" s="9" t="s">
        <v>67</v>
      </c>
      <c r="T221" s="12">
        <v>45930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120</v>
      </c>
      <c r="AA221" s="8">
        <v>3310.89</v>
      </c>
      <c r="AB221" s="8">
        <v>3310.89</v>
      </c>
      <c r="AC221" s="8">
        <v>0</v>
      </c>
      <c r="AD221" s="8">
        <v>0</v>
      </c>
      <c r="AE221" s="8">
        <v>3310.89</v>
      </c>
      <c r="AF221" s="8">
        <v>0</v>
      </c>
      <c r="AG221" s="1" t="s">
        <v>116</v>
      </c>
      <c r="AH221" s="1" t="s">
        <v>68</v>
      </c>
      <c r="AI221" s="1">
        <v>4</v>
      </c>
      <c r="AJ221" s="3">
        <v>45930</v>
      </c>
      <c r="AK221" s="3">
        <v>45926</v>
      </c>
      <c r="AL221" s="3">
        <v>45920</v>
      </c>
      <c r="AM221" s="3">
        <v>45927</v>
      </c>
      <c r="AN221" s="3">
        <v>45928</v>
      </c>
      <c r="AO221" s="3">
        <v>45928</v>
      </c>
      <c r="AP221" s="3">
        <v>45925</v>
      </c>
      <c r="AQ221" s="3">
        <v>45929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121</v>
      </c>
      <c r="BD221" s="56">
        <v>0</v>
      </c>
    </row>
    <row r="222" spans="1:56" ht="27.75" customHeight="1" x14ac:dyDescent="0.45">
      <c r="A222" s="3">
        <v>45876</v>
      </c>
      <c r="B222" s="14" t="s">
        <v>335</v>
      </c>
      <c r="C222" s="9" t="s">
        <v>107</v>
      </c>
      <c r="D222" s="13" t="s">
        <v>315</v>
      </c>
      <c r="E222" s="9">
        <v>21</v>
      </c>
      <c r="F222" s="9">
        <v>40</v>
      </c>
      <c r="G222" s="9" t="s">
        <v>60</v>
      </c>
      <c r="H222" s="9" t="s">
        <v>66</v>
      </c>
      <c r="I222" s="9">
        <v>108</v>
      </c>
      <c r="J222" s="9" t="s">
        <v>57</v>
      </c>
      <c r="K222" s="9">
        <v>5</v>
      </c>
      <c r="L222" s="9" t="s">
        <v>91</v>
      </c>
      <c r="M222" s="10">
        <v>22</v>
      </c>
      <c r="N222" s="9">
        <v>42</v>
      </c>
      <c r="O222" s="9">
        <v>40</v>
      </c>
      <c r="P222" s="10">
        <v>68.387785804799989</v>
      </c>
      <c r="Q222" s="10">
        <v>0</v>
      </c>
      <c r="R222" s="10">
        <v>68.387785804799989</v>
      </c>
      <c r="S222" s="9" t="s">
        <v>71</v>
      </c>
      <c r="T222" s="12">
        <v>45961</v>
      </c>
      <c r="U222" s="11">
        <v>3000</v>
      </c>
      <c r="V222" s="10">
        <v>0</v>
      </c>
      <c r="W222" s="10">
        <v>3000</v>
      </c>
      <c r="X222" s="10">
        <v>0</v>
      </c>
      <c r="Y222" s="10">
        <v>3150</v>
      </c>
      <c r="Z222" s="9" t="s">
        <v>120</v>
      </c>
      <c r="AA222" s="8">
        <v>3478.5300000000007</v>
      </c>
      <c r="AB222" s="8">
        <v>3478.5300000000007</v>
      </c>
      <c r="AC222" s="8">
        <v>0</v>
      </c>
      <c r="AD222" s="8">
        <v>3478.5300000000007</v>
      </c>
      <c r="AE222" s="8">
        <v>0</v>
      </c>
      <c r="AF222" s="8">
        <v>0</v>
      </c>
      <c r="AG222" s="1" t="s">
        <v>116</v>
      </c>
      <c r="AH222" s="1" t="s">
        <v>68</v>
      </c>
      <c r="AI222" s="1">
        <v>4</v>
      </c>
      <c r="AJ222" s="3">
        <v>45961</v>
      </c>
      <c r="AK222" s="3">
        <v>45957</v>
      </c>
      <c r="AL222" s="3">
        <v>45951</v>
      </c>
      <c r="AM222" s="3">
        <v>45958</v>
      </c>
      <c r="AN222" s="3">
        <v>45959</v>
      </c>
      <c r="AO222" s="3">
        <v>45959</v>
      </c>
      <c r="AP222" s="3">
        <v>45956</v>
      </c>
      <c r="AQ222" s="3">
        <v>45960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121</v>
      </c>
      <c r="BD222" s="56">
        <v>0</v>
      </c>
    </row>
    <row r="223" spans="1:56" ht="27.75" customHeight="1" x14ac:dyDescent="0.45">
      <c r="A223" s="3" t="s">
        <v>135</v>
      </c>
      <c r="B223" s="14" t="s">
        <v>135</v>
      </c>
      <c r="C223" s="9" t="s">
        <v>111</v>
      </c>
      <c r="D223" s="13" t="s">
        <v>61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91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67</v>
      </c>
      <c r="T223" s="12" t="s">
        <v>63</v>
      </c>
      <c r="U223" s="11">
        <v>100000</v>
      </c>
      <c r="V223" s="10">
        <v>0</v>
      </c>
      <c r="W223" s="10">
        <v>100000</v>
      </c>
      <c r="X223" s="10">
        <v>0</v>
      </c>
      <c r="Y223" s="10">
        <v>105000</v>
      </c>
      <c r="Z223" s="9" t="s">
        <v>120</v>
      </c>
      <c r="AA223" s="8">
        <v>107569.00000000001</v>
      </c>
      <c r="AB223" s="8">
        <v>30000</v>
      </c>
      <c r="AC223" s="8">
        <v>77569.000000000015</v>
      </c>
      <c r="AD223" s="8">
        <v>30000</v>
      </c>
      <c r="AE223" s="8">
        <v>77569.000000000015</v>
      </c>
      <c r="AF223" s="8">
        <v>0</v>
      </c>
      <c r="AG223" s="1" t="s">
        <v>116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121</v>
      </c>
      <c r="BD223" s="56">
        <v>5578.2453533333337</v>
      </c>
    </row>
    <row r="224" spans="1:56" ht="27.75" customHeight="1" x14ac:dyDescent="0.45">
      <c r="A224" s="3">
        <v>45631</v>
      </c>
      <c r="B224" s="14" t="s">
        <v>203</v>
      </c>
      <c r="C224" s="9" t="s">
        <v>109</v>
      </c>
      <c r="D224" s="13" t="s">
        <v>144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110</v>
      </c>
      <c r="T224" s="12" t="s">
        <v>63</v>
      </c>
      <c r="U224" s="11">
        <v>16000</v>
      </c>
      <c r="V224" s="10">
        <v>0</v>
      </c>
      <c r="W224" s="10">
        <v>16000</v>
      </c>
      <c r="X224" s="10">
        <v>0</v>
      </c>
      <c r="Y224" s="10">
        <v>16800</v>
      </c>
      <c r="Z224" s="9" t="s">
        <v>120</v>
      </c>
      <c r="AA224" s="8">
        <v>17211.04</v>
      </c>
      <c r="AB224" s="8">
        <v>17211.04</v>
      </c>
      <c r="AC224" s="8">
        <v>0</v>
      </c>
      <c r="AD224" s="8">
        <v>17211.04</v>
      </c>
      <c r="AE224" s="8">
        <v>0</v>
      </c>
      <c r="AF224" s="8">
        <v>0</v>
      </c>
      <c r="AG224" s="1" t="s">
        <v>116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 t="s">
        <v>218</v>
      </c>
      <c r="AZ224" s="2">
        <v>0</v>
      </c>
      <c r="BA224" s="2">
        <v>0</v>
      </c>
      <c r="BB224" s="2">
        <v>0</v>
      </c>
      <c r="BC224" s="1" t="s">
        <v>121</v>
      </c>
      <c r="BD224" s="56">
        <v>0</v>
      </c>
    </row>
    <row r="225" spans="1:56" ht="27.75" customHeight="1" x14ac:dyDescent="0.45">
      <c r="A225" s="3">
        <v>45631</v>
      </c>
      <c r="B225" s="14" t="s">
        <v>202</v>
      </c>
      <c r="C225" s="9" t="s">
        <v>109</v>
      </c>
      <c r="D225" s="13" t="s">
        <v>144</v>
      </c>
      <c r="E225" s="9">
        <v>21</v>
      </c>
      <c r="F225" s="9">
        <v>37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110</v>
      </c>
      <c r="T225" s="12" t="s">
        <v>63</v>
      </c>
      <c r="U225" s="11">
        <v>9000</v>
      </c>
      <c r="V225" s="10">
        <v>0</v>
      </c>
      <c r="W225" s="10">
        <v>9000</v>
      </c>
      <c r="X225" s="10">
        <v>0</v>
      </c>
      <c r="Y225" s="10">
        <v>9450</v>
      </c>
      <c r="Z225" s="9" t="s">
        <v>120</v>
      </c>
      <c r="AA225" s="8">
        <v>9681.2100000000009</v>
      </c>
      <c r="AB225" s="8">
        <v>9681.2100000000009</v>
      </c>
      <c r="AC225" s="8">
        <v>0</v>
      </c>
      <c r="AD225" s="8">
        <v>9681.2100000000009</v>
      </c>
      <c r="AE225" s="8">
        <v>0</v>
      </c>
      <c r="AF225" s="8">
        <v>0</v>
      </c>
      <c r="AG225" s="1" t="s">
        <v>116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 t="s">
        <v>217</v>
      </c>
      <c r="AZ225" s="2">
        <v>0</v>
      </c>
      <c r="BA225" s="2">
        <v>0</v>
      </c>
      <c r="BB225" s="2">
        <v>0</v>
      </c>
      <c r="BC225" s="1" t="s">
        <v>121</v>
      </c>
      <c r="BD225" s="56">
        <v>0</v>
      </c>
    </row>
    <row r="226" spans="1:56" ht="27.75" customHeight="1" x14ac:dyDescent="0.45">
      <c r="A226" s="3">
        <v>45896</v>
      </c>
      <c r="B226" s="14" t="s">
        <v>400</v>
      </c>
      <c r="C226" s="9" t="s">
        <v>107</v>
      </c>
      <c r="D226" s="13" t="s">
        <v>401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102</v>
      </c>
      <c r="J226" s="9" t="s">
        <v>57</v>
      </c>
      <c r="K226" s="9">
        <v>5</v>
      </c>
      <c r="L226" s="9" t="s">
        <v>90</v>
      </c>
      <c r="M226" s="10">
        <v>22</v>
      </c>
      <c r="N226" s="9">
        <v>40</v>
      </c>
      <c r="O226" s="9">
        <v>40</v>
      </c>
      <c r="P226" s="10">
        <v>65.13122457599998</v>
      </c>
      <c r="Q226" s="10">
        <v>0</v>
      </c>
      <c r="R226" s="10">
        <v>65.13122457599998</v>
      </c>
      <c r="S226" s="9" t="s">
        <v>67</v>
      </c>
      <c r="T226" s="12" t="s">
        <v>63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120</v>
      </c>
      <c r="AA226" s="8">
        <v>3310.89</v>
      </c>
      <c r="AB226" s="8">
        <v>3310.89</v>
      </c>
      <c r="AC226" s="8">
        <v>0</v>
      </c>
      <c r="AD226" s="8">
        <v>3310.89</v>
      </c>
      <c r="AE226" s="8">
        <v>0</v>
      </c>
      <c r="AF226" s="8">
        <v>0</v>
      </c>
      <c r="AG226" s="1" t="s">
        <v>116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121</v>
      </c>
      <c r="BD226" s="56">
        <v>0</v>
      </c>
    </row>
    <row r="227" spans="1:56" ht="27.75" customHeight="1" x14ac:dyDescent="0.45">
      <c r="A227" s="3">
        <v>45896</v>
      </c>
      <c r="B227" s="14" t="s">
        <v>402</v>
      </c>
      <c r="C227" s="9" t="s">
        <v>107</v>
      </c>
      <c r="D227" s="13" t="s">
        <v>313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90</v>
      </c>
      <c r="M227" s="10">
        <v>22</v>
      </c>
      <c r="N227" s="9">
        <v>40</v>
      </c>
      <c r="O227" s="9">
        <v>40</v>
      </c>
      <c r="P227" s="10">
        <v>108.55204095999999</v>
      </c>
      <c r="Q227" s="10">
        <v>0</v>
      </c>
      <c r="R227" s="10">
        <v>108.55204095999999</v>
      </c>
      <c r="S227" s="9" t="s">
        <v>67</v>
      </c>
      <c r="T227" s="12" t="s">
        <v>63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120</v>
      </c>
      <c r="AA227" s="8">
        <v>5518.15</v>
      </c>
      <c r="AB227" s="8">
        <v>5518.15</v>
      </c>
      <c r="AC227" s="8">
        <v>0</v>
      </c>
      <c r="AD227" s="8">
        <v>5518.15</v>
      </c>
      <c r="AE227" s="8">
        <v>0</v>
      </c>
      <c r="AF227" s="8">
        <v>0</v>
      </c>
      <c r="AG227" s="1" t="s">
        <v>116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121</v>
      </c>
      <c r="BD227" s="56">
        <v>0</v>
      </c>
    </row>
    <row r="228" spans="1:56" ht="27.75" customHeight="1" x14ac:dyDescent="0.45">
      <c r="A228" s="3">
        <v>45896</v>
      </c>
      <c r="B228" s="14" t="s">
        <v>403</v>
      </c>
      <c r="C228" s="9" t="s">
        <v>107</v>
      </c>
      <c r="D228" s="13" t="s">
        <v>404</v>
      </c>
      <c r="E228" s="9">
        <v>21</v>
      </c>
      <c r="F228" s="9">
        <v>38</v>
      </c>
      <c r="G228" s="9" t="s">
        <v>60</v>
      </c>
      <c r="H228" s="9" t="s">
        <v>66</v>
      </c>
      <c r="I228" s="9">
        <v>102</v>
      </c>
      <c r="J228" s="9" t="s">
        <v>57</v>
      </c>
      <c r="K228" s="9">
        <v>5</v>
      </c>
      <c r="L228" s="9" t="s">
        <v>90</v>
      </c>
      <c r="M228" s="10">
        <v>22</v>
      </c>
      <c r="N228" s="9">
        <v>40</v>
      </c>
      <c r="O228" s="9">
        <v>40</v>
      </c>
      <c r="P228" s="10">
        <v>65.13122457599998</v>
      </c>
      <c r="Q228" s="10">
        <v>0</v>
      </c>
      <c r="R228" s="10">
        <v>65.13122457599998</v>
      </c>
      <c r="S228" s="9" t="s">
        <v>67</v>
      </c>
      <c r="T228" s="12" t="s">
        <v>63</v>
      </c>
      <c r="U228" s="11">
        <v>3000</v>
      </c>
      <c r="V228" s="10">
        <v>0</v>
      </c>
      <c r="W228" s="10">
        <v>3000</v>
      </c>
      <c r="X228" s="10">
        <v>0</v>
      </c>
      <c r="Y228" s="10">
        <v>3150</v>
      </c>
      <c r="Z228" s="9" t="s">
        <v>120</v>
      </c>
      <c r="AA228" s="8">
        <v>3310.89</v>
      </c>
      <c r="AB228" s="8">
        <v>3310.89</v>
      </c>
      <c r="AC228" s="8">
        <v>0</v>
      </c>
      <c r="AD228" s="8">
        <v>3310.89</v>
      </c>
      <c r="AE228" s="8">
        <v>0</v>
      </c>
      <c r="AF228" s="8">
        <v>0</v>
      </c>
      <c r="AG228" s="1" t="s">
        <v>116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121</v>
      </c>
      <c r="BD228" s="56">
        <v>0</v>
      </c>
    </row>
    <row r="229" spans="1:56" ht="27.75" customHeight="1" x14ac:dyDescent="0.45">
      <c r="A229" s="3">
        <v>45876</v>
      </c>
      <c r="B229" s="14" t="s">
        <v>337</v>
      </c>
      <c r="C229" s="9" t="s">
        <v>107</v>
      </c>
      <c r="D229" s="13" t="s">
        <v>317</v>
      </c>
      <c r="E229" s="9">
        <v>21</v>
      </c>
      <c r="F229" s="9">
        <v>40</v>
      </c>
      <c r="G229" s="9" t="s">
        <v>60</v>
      </c>
      <c r="H229" s="9" t="s">
        <v>66</v>
      </c>
      <c r="I229" s="9">
        <v>108</v>
      </c>
      <c r="J229" s="9" t="s">
        <v>57</v>
      </c>
      <c r="K229" s="9">
        <v>5</v>
      </c>
      <c r="L229" s="9" t="s">
        <v>91</v>
      </c>
      <c r="M229" s="10">
        <v>22</v>
      </c>
      <c r="N229" s="9">
        <v>42</v>
      </c>
      <c r="O229" s="9">
        <v>40</v>
      </c>
      <c r="P229" s="10">
        <v>113.97964300799998</v>
      </c>
      <c r="Q229" s="10">
        <v>0</v>
      </c>
      <c r="R229" s="10">
        <v>113.97964300799998</v>
      </c>
      <c r="S229" s="9" t="s">
        <v>71</v>
      </c>
      <c r="T229" s="12" t="s">
        <v>63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120</v>
      </c>
      <c r="AA229" s="8">
        <v>5797.55</v>
      </c>
      <c r="AB229" s="8">
        <v>5797.55</v>
      </c>
      <c r="AC229" s="8">
        <v>0</v>
      </c>
      <c r="AD229" s="8">
        <v>5797.55</v>
      </c>
      <c r="AE229" s="8">
        <v>0</v>
      </c>
      <c r="AF229" s="8">
        <v>0</v>
      </c>
      <c r="AG229" s="1" t="s">
        <v>116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 t="e">
        <v>#VALUE!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121</v>
      </c>
      <c r="BD229" s="56">
        <v>0</v>
      </c>
    </row>
    <row r="230" spans="1:56" ht="27.75" customHeight="1" x14ac:dyDescent="0.45">
      <c r="A230" s="3">
        <v>45911</v>
      </c>
      <c r="B230" s="14" t="s">
        <v>532</v>
      </c>
      <c r="C230" s="9" t="s">
        <v>107</v>
      </c>
      <c r="D230" s="13" t="s">
        <v>533</v>
      </c>
      <c r="E230" s="9">
        <v>21</v>
      </c>
      <c r="F230" s="9">
        <v>38</v>
      </c>
      <c r="G230" s="9" t="s">
        <v>60</v>
      </c>
      <c r="H230" s="9" t="s">
        <v>66</v>
      </c>
      <c r="I230" s="9">
        <v>102</v>
      </c>
      <c r="J230" s="9" t="s">
        <v>57</v>
      </c>
      <c r="K230" s="9">
        <v>5</v>
      </c>
      <c r="L230" s="9" t="s">
        <v>91</v>
      </c>
      <c r="M230" s="10">
        <v>22</v>
      </c>
      <c r="N230" s="9">
        <v>40</v>
      </c>
      <c r="O230" s="9">
        <v>40</v>
      </c>
      <c r="P230" s="10">
        <v>65.13122457599998</v>
      </c>
      <c r="Q230" s="10">
        <v>0</v>
      </c>
      <c r="R230" s="10">
        <v>65.13122457599998</v>
      </c>
      <c r="S230" s="9" t="s">
        <v>67</v>
      </c>
      <c r="T230" s="12" t="s">
        <v>63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120</v>
      </c>
      <c r="AA230" s="8">
        <v>3310.89</v>
      </c>
      <c r="AB230" s="8">
        <v>3310.89</v>
      </c>
      <c r="AC230" s="8">
        <v>0</v>
      </c>
      <c r="AD230" s="8">
        <v>3310.89</v>
      </c>
      <c r="AE230" s="8">
        <v>0</v>
      </c>
      <c r="AF230" s="8">
        <v>0</v>
      </c>
      <c r="AG230" s="1" t="s">
        <v>116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121</v>
      </c>
      <c r="BD230" s="56">
        <v>0</v>
      </c>
    </row>
    <row r="231" spans="1:56" ht="27.75" customHeight="1" x14ac:dyDescent="0.45">
      <c r="A231" s="3">
        <v>45911</v>
      </c>
      <c r="B231" s="14" t="s">
        <v>534</v>
      </c>
      <c r="C231" s="9" t="s">
        <v>107</v>
      </c>
      <c r="D231" s="13" t="s">
        <v>535</v>
      </c>
      <c r="E231" s="9">
        <v>21</v>
      </c>
      <c r="F231" s="9">
        <v>40</v>
      </c>
      <c r="G231" s="9" t="s">
        <v>60</v>
      </c>
      <c r="H231" s="9" t="s">
        <v>66</v>
      </c>
      <c r="I231" s="9">
        <v>108</v>
      </c>
      <c r="J231" s="9" t="s">
        <v>57</v>
      </c>
      <c r="K231" s="9">
        <v>5</v>
      </c>
      <c r="L231" s="9" t="s">
        <v>90</v>
      </c>
      <c r="M231" s="10">
        <v>22</v>
      </c>
      <c r="N231" s="9">
        <v>42</v>
      </c>
      <c r="O231" s="9">
        <v>40</v>
      </c>
      <c r="P231" s="10">
        <v>68.387785804799989</v>
      </c>
      <c r="Q231" s="10">
        <v>0</v>
      </c>
      <c r="R231" s="10">
        <v>68.387785804799989</v>
      </c>
      <c r="S231" s="9" t="s">
        <v>67</v>
      </c>
      <c r="T231" s="12" t="s">
        <v>63</v>
      </c>
      <c r="U231" s="11">
        <v>3000</v>
      </c>
      <c r="V231" s="10">
        <v>0</v>
      </c>
      <c r="W231" s="10">
        <v>3000</v>
      </c>
      <c r="X231" s="10">
        <v>0</v>
      </c>
      <c r="Y231" s="10">
        <v>3150</v>
      </c>
      <c r="Z231" s="9" t="s">
        <v>120</v>
      </c>
      <c r="AA231" s="8">
        <v>3478.5300000000007</v>
      </c>
      <c r="AB231" s="8">
        <v>3478.5300000000007</v>
      </c>
      <c r="AC231" s="8">
        <v>0</v>
      </c>
      <c r="AD231" s="8">
        <v>3478.5300000000007</v>
      </c>
      <c r="AE231" s="8">
        <v>0</v>
      </c>
      <c r="AF231" s="8">
        <v>0</v>
      </c>
      <c r="AG231" s="1" t="s">
        <v>116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121</v>
      </c>
      <c r="BD231" s="56">
        <v>0</v>
      </c>
    </row>
    <row r="232" spans="1:56" ht="27.75" customHeight="1" x14ac:dyDescent="0.45">
      <c r="A232" s="3">
        <v>45911</v>
      </c>
      <c r="B232" s="14" t="s">
        <v>536</v>
      </c>
      <c r="C232" s="9" t="s">
        <v>107</v>
      </c>
      <c r="D232" s="13" t="s">
        <v>537</v>
      </c>
      <c r="E232" s="9">
        <v>21</v>
      </c>
      <c r="F232" s="9">
        <v>40</v>
      </c>
      <c r="G232" s="9" t="s">
        <v>60</v>
      </c>
      <c r="H232" s="9" t="s">
        <v>66</v>
      </c>
      <c r="I232" s="9">
        <v>108</v>
      </c>
      <c r="J232" s="9" t="s">
        <v>57</v>
      </c>
      <c r="K232" s="9">
        <v>5</v>
      </c>
      <c r="L232" s="9" t="s">
        <v>90</v>
      </c>
      <c r="M232" s="10">
        <v>22</v>
      </c>
      <c r="N232" s="9">
        <v>42</v>
      </c>
      <c r="O232" s="9">
        <v>40</v>
      </c>
      <c r="P232" s="10">
        <v>68.387785804799989</v>
      </c>
      <c r="Q232" s="10">
        <v>0</v>
      </c>
      <c r="R232" s="10">
        <v>68.387785804799989</v>
      </c>
      <c r="S232" s="9" t="s">
        <v>67</v>
      </c>
      <c r="T232" s="12" t="s">
        <v>63</v>
      </c>
      <c r="U232" s="11">
        <v>3000</v>
      </c>
      <c r="V232" s="10">
        <v>0</v>
      </c>
      <c r="W232" s="10">
        <v>3000</v>
      </c>
      <c r="X232" s="10">
        <v>0</v>
      </c>
      <c r="Y232" s="10">
        <v>3150</v>
      </c>
      <c r="Z232" s="9" t="s">
        <v>120</v>
      </c>
      <c r="AA232" s="8">
        <v>3478.5300000000007</v>
      </c>
      <c r="AB232" s="8">
        <v>3478.5300000000007</v>
      </c>
      <c r="AC232" s="8">
        <v>0</v>
      </c>
      <c r="AD232" s="8">
        <v>3478.5300000000007</v>
      </c>
      <c r="AE232" s="8">
        <v>0</v>
      </c>
      <c r="AF232" s="8">
        <v>0</v>
      </c>
      <c r="AG232" s="1" t="s">
        <v>116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121</v>
      </c>
      <c r="BD232" s="56">
        <v>0</v>
      </c>
    </row>
    <row r="233" spans="1:56" ht="27.75" customHeight="1" x14ac:dyDescent="0.45">
      <c r="A233" s="3">
        <v>45911</v>
      </c>
      <c r="B233" s="14" t="s">
        <v>538</v>
      </c>
      <c r="C233" s="9" t="s">
        <v>107</v>
      </c>
      <c r="D233" s="13" t="s">
        <v>539</v>
      </c>
      <c r="E233" s="9">
        <v>21</v>
      </c>
      <c r="F233" s="9">
        <v>40</v>
      </c>
      <c r="G233" s="9" t="s">
        <v>60</v>
      </c>
      <c r="H233" s="9" t="s">
        <v>66</v>
      </c>
      <c r="I233" s="9">
        <v>108</v>
      </c>
      <c r="J233" s="9" t="s">
        <v>57</v>
      </c>
      <c r="K233" s="9">
        <v>5</v>
      </c>
      <c r="L233" s="9" t="s">
        <v>90</v>
      </c>
      <c r="M233" s="10">
        <v>22</v>
      </c>
      <c r="N233" s="9">
        <v>42</v>
      </c>
      <c r="O233" s="9">
        <v>40</v>
      </c>
      <c r="P233" s="10">
        <v>68.387785804799989</v>
      </c>
      <c r="Q233" s="10">
        <v>0</v>
      </c>
      <c r="R233" s="10">
        <v>68.387785804799989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120</v>
      </c>
      <c r="AA233" s="8">
        <v>3478.5300000000007</v>
      </c>
      <c r="AB233" s="8">
        <v>3478.5300000000007</v>
      </c>
      <c r="AC233" s="8">
        <v>0</v>
      </c>
      <c r="AD233" s="8">
        <v>3478.5300000000007</v>
      </c>
      <c r="AE233" s="8">
        <v>0</v>
      </c>
      <c r="AF233" s="8">
        <v>0</v>
      </c>
      <c r="AG233" s="1" t="s">
        <v>116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121</v>
      </c>
      <c r="BD233" s="56">
        <v>0</v>
      </c>
    </row>
    <row r="234" spans="1:56" ht="27.75" customHeight="1" x14ac:dyDescent="0.45">
      <c r="A234" s="3" t="s">
        <v>135</v>
      </c>
      <c r="B234" s="14" t="s">
        <v>135</v>
      </c>
      <c r="C234" s="9" t="s">
        <v>109</v>
      </c>
      <c r="D234" s="13" t="s">
        <v>144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110</v>
      </c>
      <c r="T234" s="12" t="s">
        <v>63</v>
      </c>
      <c r="U234" s="11">
        <v>10000</v>
      </c>
      <c r="V234" s="10">
        <v>0</v>
      </c>
      <c r="W234" s="10">
        <v>10000</v>
      </c>
      <c r="X234" s="10">
        <v>0</v>
      </c>
      <c r="Y234" s="10">
        <v>10500</v>
      </c>
      <c r="Z234" s="9" t="s">
        <v>120</v>
      </c>
      <c r="AA234" s="8">
        <v>10756.900000000001</v>
      </c>
      <c r="AB234" s="8">
        <v>0</v>
      </c>
      <c r="AC234" s="8">
        <v>10756.900000000001</v>
      </c>
      <c r="AD234" s="8">
        <v>0</v>
      </c>
      <c r="AE234" s="8">
        <v>10756.900000000001</v>
      </c>
      <c r="AF234" s="8">
        <v>0</v>
      </c>
      <c r="AG234" s="1" t="s">
        <v>116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121</v>
      </c>
      <c r="BD234" s="56">
        <v>773.56453533333331</v>
      </c>
    </row>
    <row r="235" spans="1:56" ht="27.75" customHeight="1" x14ac:dyDescent="0.45">
      <c r="A235" s="3">
        <v>45854</v>
      </c>
      <c r="B235" s="14" t="s">
        <v>297</v>
      </c>
      <c r="C235" s="9" t="s">
        <v>79</v>
      </c>
      <c r="D235" s="13" t="s">
        <v>298</v>
      </c>
      <c r="E235" s="9">
        <v>21</v>
      </c>
      <c r="F235" s="9">
        <v>38</v>
      </c>
      <c r="G235" s="9" t="s">
        <v>60</v>
      </c>
      <c r="H235" s="9" t="s">
        <v>76</v>
      </c>
      <c r="I235" s="9">
        <v>102</v>
      </c>
      <c r="J235" s="9" t="s">
        <v>57</v>
      </c>
      <c r="K235" s="9">
        <v>5</v>
      </c>
      <c r="L235" s="9" t="s">
        <v>91</v>
      </c>
      <c r="M235" s="10">
        <v>22</v>
      </c>
      <c r="N235" s="9">
        <v>40</v>
      </c>
      <c r="O235" s="9">
        <v>40</v>
      </c>
      <c r="P235" s="10">
        <v>65.13122457599998</v>
      </c>
      <c r="Q235" s="10">
        <v>0</v>
      </c>
      <c r="R235" s="10">
        <v>65.13122457599998</v>
      </c>
      <c r="S235" s="9" t="s">
        <v>67</v>
      </c>
      <c r="T235" s="12" t="s">
        <v>63</v>
      </c>
      <c r="U235" s="11">
        <v>3000</v>
      </c>
      <c r="V235" s="10">
        <v>0</v>
      </c>
      <c r="W235" s="10">
        <v>3000</v>
      </c>
      <c r="X235" s="10">
        <v>0</v>
      </c>
      <c r="Y235" s="10">
        <v>3150</v>
      </c>
      <c r="Z235" s="9" t="s">
        <v>120</v>
      </c>
      <c r="AA235" s="8">
        <v>3310.89</v>
      </c>
      <c r="AB235" s="8">
        <v>3310.89</v>
      </c>
      <c r="AC235" s="8">
        <v>0</v>
      </c>
      <c r="AD235" s="8">
        <v>0</v>
      </c>
      <c r="AE235" s="8">
        <v>3310.89</v>
      </c>
      <c r="AF235" s="8">
        <v>0</v>
      </c>
      <c r="AG235" s="1" t="s">
        <v>115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121</v>
      </c>
      <c r="BD235" s="56">
        <v>0</v>
      </c>
    </row>
    <row r="236" spans="1:56" ht="27.75" customHeight="1" x14ac:dyDescent="0.45">
      <c r="A236" s="3">
        <v>45826</v>
      </c>
      <c r="B236" s="14" t="s">
        <v>274</v>
      </c>
      <c r="C236" s="9" t="s">
        <v>107</v>
      </c>
      <c r="D236" s="13" t="s">
        <v>262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91</v>
      </c>
      <c r="M236" s="10">
        <v>22</v>
      </c>
      <c r="N236" s="9">
        <v>40</v>
      </c>
      <c r="O236" s="9">
        <v>40</v>
      </c>
      <c r="P236" s="10">
        <v>163.47937368575995</v>
      </c>
      <c r="Q236" s="10">
        <v>0</v>
      </c>
      <c r="R236" s="10">
        <v>163.47937368575995</v>
      </c>
      <c r="S236" s="9" t="s">
        <v>67</v>
      </c>
      <c r="T236" s="12" t="s">
        <v>63</v>
      </c>
      <c r="U236" s="11">
        <v>8000</v>
      </c>
      <c r="V236" s="10">
        <v>470</v>
      </c>
      <c r="W236" s="10">
        <v>7530</v>
      </c>
      <c r="X236" s="10">
        <v>0</v>
      </c>
      <c r="Y236" s="10">
        <v>7906.5</v>
      </c>
      <c r="Z236" s="9" t="s">
        <v>120</v>
      </c>
      <c r="AA236" s="8">
        <v>8310.3338999999996</v>
      </c>
      <c r="AB236" s="8">
        <v>8310.3338999999996</v>
      </c>
      <c r="AC236" s="8">
        <v>0</v>
      </c>
      <c r="AD236" s="8">
        <v>8310.3338999999996</v>
      </c>
      <c r="AE236" s="8">
        <v>0</v>
      </c>
      <c r="AF236" s="8">
        <v>0</v>
      </c>
      <c r="AG236" s="1" t="s">
        <v>115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121</v>
      </c>
      <c r="BD236" s="56">
        <v>0</v>
      </c>
    </row>
    <row r="237" spans="1:56" ht="27.75" customHeight="1" x14ac:dyDescent="0.45">
      <c r="A237" s="3">
        <v>45066</v>
      </c>
      <c r="B237" s="14" t="s">
        <v>126</v>
      </c>
      <c r="C237" s="9" t="s">
        <v>79</v>
      </c>
      <c r="D237" s="13" t="s">
        <v>125</v>
      </c>
      <c r="E237" s="9">
        <v>21</v>
      </c>
      <c r="F237" s="9">
        <v>38</v>
      </c>
      <c r="G237" s="9" t="s">
        <v>60</v>
      </c>
      <c r="H237" s="9" t="s">
        <v>76</v>
      </c>
      <c r="I237" s="9">
        <v>102</v>
      </c>
      <c r="J237" s="9" t="s">
        <v>57</v>
      </c>
      <c r="K237" s="9">
        <v>5</v>
      </c>
      <c r="L237" s="9" t="s">
        <v>91</v>
      </c>
      <c r="M237" s="10">
        <v>22</v>
      </c>
      <c r="N237" s="9">
        <v>40</v>
      </c>
      <c r="O237" s="9">
        <v>40</v>
      </c>
      <c r="P237" s="10">
        <v>108.55204095999999</v>
      </c>
      <c r="Q237" s="10">
        <v>0</v>
      </c>
      <c r="R237" s="10">
        <v>108.55204095999999</v>
      </c>
      <c r="S237" s="9" t="s">
        <v>67</v>
      </c>
      <c r="T237" s="12" t="s">
        <v>63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120</v>
      </c>
      <c r="AA237" s="8">
        <v>5518.15</v>
      </c>
      <c r="AB237" s="8">
        <v>5518.15</v>
      </c>
      <c r="AC237" s="8">
        <v>0</v>
      </c>
      <c r="AD237" s="8">
        <v>0</v>
      </c>
      <c r="AE237" s="8">
        <v>5518.15</v>
      </c>
      <c r="AF237" s="8">
        <v>0</v>
      </c>
      <c r="AG237" s="1" t="s">
        <v>116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121</v>
      </c>
      <c r="BD237" s="56">
        <v>0</v>
      </c>
    </row>
    <row r="238" spans="1:56" ht="27.75" customHeight="1" x14ac:dyDescent="0.45">
      <c r="A238" s="3">
        <v>0</v>
      </c>
      <c r="B238" s="14">
        <v>0</v>
      </c>
      <c r="C238" s="9">
        <v>0</v>
      </c>
      <c r="D238" s="13">
        <v>0</v>
      </c>
      <c r="E238" s="9">
        <v>21</v>
      </c>
      <c r="F238" s="9">
        <v>37</v>
      </c>
      <c r="G238" s="9">
        <v>0</v>
      </c>
      <c r="H238" s="9">
        <v>0</v>
      </c>
      <c r="I238" s="9">
        <v>74</v>
      </c>
      <c r="J238" s="9" t="s">
        <v>57</v>
      </c>
      <c r="K238" s="9">
        <v>5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 t="s">
        <v>82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120</v>
      </c>
      <c r="AA238" s="8">
        <v>222344.70390000005</v>
      </c>
      <c r="AB238" s="8">
        <v>134018.8039</v>
      </c>
      <c r="AC238" s="8">
        <v>88325.900000000023</v>
      </c>
      <c r="AD238" s="8">
        <v>121878.87389999999</v>
      </c>
      <c r="AE238" s="8">
        <v>100465.83</v>
      </c>
      <c r="AF238" s="8" t="s">
        <v>58</v>
      </c>
      <c r="AG238" s="1" t="s">
        <v>61</v>
      </c>
      <c r="AH238" s="1">
        <v>0</v>
      </c>
      <c r="AI238" s="1" t="s">
        <v>15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122</v>
      </c>
      <c r="BD238" s="56">
        <v>0</v>
      </c>
    </row>
    <row r="239" spans="1:56" ht="27.75" customHeight="1" x14ac:dyDescent="0.45">
      <c r="A239" s="3" t="s">
        <v>135</v>
      </c>
      <c r="B239" s="14" t="s">
        <v>135</v>
      </c>
      <c r="C239" s="9" t="s">
        <v>216</v>
      </c>
      <c r="D239" s="13" t="s">
        <v>216</v>
      </c>
      <c r="E239" s="9">
        <v>23</v>
      </c>
      <c r="F239" s="9">
        <v>34</v>
      </c>
      <c r="G239" s="9" t="s">
        <v>60</v>
      </c>
      <c r="H239" s="9">
        <v>0</v>
      </c>
      <c r="I239" s="9">
        <v>68</v>
      </c>
      <c r="J239" s="9" t="s">
        <v>57</v>
      </c>
      <c r="K239" s="9">
        <v>5</v>
      </c>
      <c r="L239" s="9" t="s">
        <v>91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45930</v>
      </c>
      <c r="U239" s="11">
        <v>30000</v>
      </c>
      <c r="V239" s="10">
        <v>0</v>
      </c>
      <c r="W239" s="10">
        <v>30000</v>
      </c>
      <c r="X239" s="10">
        <v>0</v>
      </c>
      <c r="Y239" s="10">
        <v>31500</v>
      </c>
      <c r="Z239" s="9" t="s">
        <v>83</v>
      </c>
      <c r="AA239" s="8">
        <v>29756.100000000002</v>
      </c>
      <c r="AB239" s="8">
        <v>29756.100000000002</v>
      </c>
      <c r="AC239" s="8">
        <v>0</v>
      </c>
      <c r="AD239" s="8">
        <v>0</v>
      </c>
      <c r="AE239" s="8">
        <v>0</v>
      </c>
      <c r="AF239" s="8">
        <v>0</v>
      </c>
      <c r="AG239" s="1" t="s">
        <v>115</v>
      </c>
      <c r="AH239" s="1" t="s">
        <v>74</v>
      </c>
      <c r="AI239" s="1">
        <v>2</v>
      </c>
      <c r="AJ239" s="3">
        <v>45930</v>
      </c>
      <c r="AK239" s="3">
        <v>0</v>
      </c>
      <c r="AL239" s="3">
        <v>45921</v>
      </c>
      <c r="AM239" s="3">
        <v>45928</v>
      </c>
      <c r="AN239" s="3">
        <v>45929</v>
      </c>
      <c r="AO239" s="3">
        <v>45929</v>
      </c>
      <c r="AP239" s="3">
        <v>45925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103</v>
      </c>
      <c r="BD239" s="56">
        <v>0</v>
      </c>
    </row>
    <row r="240" spans="1:56" ht="27.75" customHeight="1" x14ac:dyDescent="0.45">
      <c r="A240" s="3" t="s">
        <v>135</v>
      </c>
      <c r="B240" s="14" t="s">
        <v>135</v>
      </c>
      <c r="C240" s="9" t="s">
        <v>221</v>
      </c>
      <c r="D240" s="13" t="s">
        <v>61</v>
      </c>
      <c r="E240" s="9">
        <v>23</v>
      </c>
      <c r="F240" s="9">
        <v>34</v>
      </c>
      <c r="G240" s="9" t="s">
        <v>60</v>
      </c>
      <c r="H240" s="9">
        <v>0</v>
      </c>
      <c r="I240" s="9">
        <v>68</v>
      </c>
      <c r="J240" s="9" t="s">
        <v>57</v>
      </c>
      <c r="K240" s="9">
        <v>5</v>
      </c>
      <c r="L240" s="9" t="s">
        <v>92</v>
      </c>
      <c r="M240" s="10">
        <v>24</v>
      </c>
      <c r="N240" s="9">
        <v>37</v>
      </c>
      <c r="O240" s="9">
        <v>50</v>
      </c>
      <c r="P240" s="10">
        <v>821.54158271999995</v>
      </c>
      <c r="Q240" s="10">
        <v>0</v>
      </c>
      <c r="R240" s="10">
        <v>821.54158271999995</v>
      </c>
      <c r="S240" s="9" t="s">
        <v>123</v>
      </c>
      <c r="T240" s="12">
        <v>45930</v>
      </c>
      <c r="U240" s="11">
        <v>30000</v>
      </c>
      <c r="V240" s="10">
        <v>0</v>
      </c>
      <c r="W240" s="10">
        <v>30000</v>
      </c>
      <c r="X240" s="10">
        <v>0</v>
      </c>
      <c r="Y240" s="10">
        <v>31500</v>
      </c>
      <c r="Z240" s="9" t="s">
        <v>83</v>
      </c>
      <c r="AA240" s="8">
        <v>29756.100000000002</v>
      </c>
      <c r="AB240" s="8">
        <v>29756.100000000002</v>
      </c>
      <c r="AC240" s="8">
        <v>0</v>
      </c>
      <c r="AD240" s="8">
        <v>0</v>
      </c>
      <c r="AE240" s="8">
        <v>0</v>
      </c>
      <c r="AF240" s="8">
        <v>0</v>
      </c>
      <c r="AG240" s="1" t="s">
        <v>115</v>
      </c>
      <c r="AH240" s="1" t="s">
        <v>72</v>
      </c>
      <c r="AI240" s="1">
        <v>3</v>
      </c>
      <c r="AJ240" s="3">
        <v>45930</v>
      </c>
      <c r="AK240" s="3">
        <v>0</v>
      </c>
      <c r="AL240" s="3">
        <v>45920</v>
      </c>
      <c r="AM240" s="3">
        <v>45927</v>
      </c>
      <c r="AN240" s="3">
        <v>45928</v>
      </c>
      <c r="AO240" s="3">
        <v>45928</v>
      </c>
      <c r="AP240" s="3">
        <v>45925</v>
      </c>
      <c r="AQ240" s="3">
        <v>45929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103</v>
      </c>
      <c r="BD240" s="56">
        <v>0</v>
      </c>
    </row>
    <row r="241" spans="1:56" ht="27.7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23</v>
      </c>
      <c r="F241" s="9">
        <v>34</v>
      </c>
      <c r="G241" s="9" t="s">
        <v>60</v>
      </c>
      <c r="H241" s="9">
        <v>0</v>
      </c>
      <c r="I241" s="9">
        <v>68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83</v>
      </c>
      <c r="AA241" s="8">
        <v>59512.200000000004</v>
      </c>
      <c r="AB241" s="8">
        <v>59512.200000000004</v>
      </c>
      <c r="AC241" s="8">
        <v>0</v>
      </c>
      <c r="AD241" s="8">
        <v>0</v>
      </c>
      <c r="AE241" s="8">
        <v>0</v>
      </c>
      <c r="AF241" s="8" t="s">
        <v>58</v>
      </c>
      <c r="AG241" s="1" t="s">
        <v>115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103</v>
      </c>
      <c r="BD241" s="56">
        <v>0</v>
      </c>
    </row>
    <row r="242" spans="1:56" ht="27.75" customHeight="1" x14ac:dyDescent="0.45">
      <c r="A242" s="3">
        <v>45913</v>
      </c>
      <c r="B242" s="14" t="s">
        <v>549</v>
      </c>
      <c r="C242" s="9" t="s">
        <v>111</v>
      </c>
      <c r="D242" s="13" t="s">
        <v>59</v>
      </c>
      <c r="E242" s="9">
        <v>23</v>
      </c>
      <c r="F242" s="9">
        <v>40</v>
      </c>
      <c r="G242" s="9" t="s">
        <v>60</v>
      </c>
      <c r="H242" s="9" t="s">
        <v>66</v>
      </c>
      <c r="I242" s="9">
        <v>125</v>
      </c>
      <c r="J242" s="9" t="s">
        <v>57</v>
      </c>
      <c r="K242" s="9">
        <v>5</v>
      </c>
      <c r="L242" s="9" t="s">
        <v>196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67</v>
      </c>
      <c r="T242" s="12">
        <v>45919</v>
      </c>
      <c r="U242" s="11">
        <v>10000</v>
      </c>
      <c r="V242" s="10">
        <v>10000</v>
      </c>
      <c r="W242" s="10">
        <v>0</v>
      </c>
      <c r="X242" s="10">
        <v>0</v>
      </c>
      <c r="Y242" s="10">
        <v>0</v>
      </c>
      <c r="Z242" s="9" t="s">
        <v>213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115</v>
      </c>
      <c r="AH242" s="1" t="s">
        <v>146</v>
      </c>
      <c r="AI242" s="1">
        <v>4</v>
      </c>
      <c r="AJ242" s="3">
        <v>45919</v>
      </c>
      <c r="AK242" s="3">
        <v>45915</v>
      </c>
      <c r="AL242" s="3">
        <v>0</v>
      </c>
      <c r="AM242" s="3">
        <v>0</v>
      </c>
      <c r="AN242" s="3">
        <v>0</v>
      </c>
      <c r="AO242" s="3">
        <v>45916</v>
      </c>
      <c r="AP242" s="3">
        <v>45914</v>
      </c>
      <c r="AQ242" s="3">
        <v>45917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143</v>
      </c>
      <c r="AX242" s="2" t="s">
        <v>95</v>
      </c>
      <c r="AY242" s="2" t="s">
        <v>552</v>
      </c>
      <c r="AZ242" s="2">
        <v>0</v>
      </c>
      <c r="BA242" s="2">
        <v>0</v>
      </c>
      <c r="BB242" s="2">
        <v>0</v>
      </c>
      <c r="BC242" s="1" t="s">
        <v>105</v>
      </c>
      <c r="BD242" s="56">
        <v>0</v>
      </c>
    </row>
    <row r="243" spans="1:56" ht="27.7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23</v>
      </c>
      <c r="F243" s="9">
        <v>37</v>
      </c>
      <c r="G243" s="9">
        <v>0</v>
      </c>
      <c r="H243" s="9">
        <v>0</v>
      </c>
      <c r="I243" s="9">
        <v>85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213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 t="s">
        <v>58</v>
      </c>
      <c r="AG243" s="1" t="s">
        <v>115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214</v>
      </c>
      <c r="BD243" s="56">
        <v>0</v>
      </c>
    </row>
    <row r="244" spans="1:56" ht="27.75" customHeight="1" x14ac:dyDescent="0.45">
      <c r="A244" s="3">
        <v>45601</v>
      </c>
      <c r="B244" s="14" t="s">
        <v>193</v>
      </c>
      <c r="C244" s="9" t="s">
        <v>93</v>
      </c>
      <c r="D244" s="13" t="s">
        <v>142</v>
      </c>
      <c r="E244" s="9">
        <v>23</v>
      </c>
      <c r="F244" s="9">
        <v>37</v>
      </c>
      <c r="G244" s="9" t="s">
        <v>60</v>
      </c>
      <c r="H244" s="9">
        <v>0</v>
      </c>
      <c r="I244" s="9">
        <v>130</v>
      </c>
      <c r="J244" s="9" t="s">
        <v>57</v>
      </c>
      <c r="K244" s="9">
        <v>5</v>
      </c>
      <c r="L244" s="9" t="s">
        <v>91</v>
      </c>
      <c r="M244" s="10">
        <v>24</v>
      </c>
      <c r="N244" s="9">
        <v>40</v>
      </c>
      <c r="O244" s="9">
        <v>55</v>
      </c>
      <c r="P244" s="10">
        <v>3207.7128103679997</v>
      </c>
      <c r="Q244" s="10">
        <v>0</v>
      </c>
      <c r="R244" s="10">
        <v>3207.7128103679997</v>
      </c>
      <c r="S244" s="9" t="s">
        <v>299</v>
      </c>
      <c r="T244" s="12" t="s">
        <v>63</v>
      </c>
      <c r="U244" s="11">
        <v>100000</v>
      </c>
      <c r="V244" s="10">
        <v>1500</v>
      </c>
      <c r="W244" s="10">
        <v>98500</v>
      </c>
      <c r="X244" s="10">
        <v>0</v>
      </c>
      <c r="Y244" s="10">
        <v>103425</v>
      </c>
      <c r="Z244" s="9" t="s">
        <v>99</v>
      </c>
      <c r="AA244" s="8">
        <v>105955.465</v>
      </c>
      <c r="AB244" s="8">
        <v>20359</v>
      </c>
      <c r="AC244" s="8">
        <v>85596.464999999997</v>
      </c>
      <c r="AD244" s="8">
        <v>0</v>
      </c>
      <c r="AE244" s="8">
        <v>0</v>
      </c>
      <c r="AF244" s="8">
        <v>0</v>
      </c>
      <c r="AG244" s="1" t="s">
        <v>115</v>
      </c>
      <c r="AH244" s="1" t="s">
        <v>72</v>
      </c>
      <c r="AI244" s="1">
        <v>3</v>
      </c>
      <c r="AJ244" s="3" t="s">
        <v>63</v>
      </c>
      <c r="AK244" s="3">
        <v>0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 t="e">
        <v>#VALUE!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113</v>
      </c>
      <c r="BD244" s="56">
        <v>10965.216264845832</v>
      </c>
    </row>
    <row r="245" spans="1:56" ht="27.75" customHeight="1" x14ac:dyDescent="0.45">
      <c r="A245" s="3">
        <v>45601</v>
      </c>
      <c r="B245" s="14" t="s">
        <v>193</v>
      </c>
      <c r="C245" s="9" t="s">
        <v>93</v>
      </c>
      <c r="D245" s="13" t="s">
        <v>142</v>
      </c>
      <c r="E245" s="9">
        <v>23</v>
      </c>
      <c r="F245" s="9">
        <v>37</v>
      </c>
      <c r="G245" s="9" t="s">
        <v>60</v>
      </c>
      <c r="H245" s="9">
        <v>0</v>
      </c>
      <c r="I245" s="9">
        <v>130</v>
      </c>
      <c r="J245" s="9" t="s">
        <v>57</v>
      </c>
      <c r="K245" s="9">
        <v>5</v>
      </c>
      <c r="L245" s="9" t="s">
        <v>91</v>
      </c>
      <c r="M245" s="10">
        <v>24</v>
      </c>
      <c r="N245" s="9">
        <v>40</v>
      </c>
      <c r="O245" s="9">
        <v>55</v>
      </c>
      <c r="P245" s="10">
        <v>11003.203948644863</v>
      </c>
      <c r="Q245" s="10">
        <v>0</v>
      </c>
      <c r="R245" s="10">
        <v>11003.203948644863</v>
      </c>
      <c r="S245" s="9" t="s">
        <v>299</v>
      </c>
      <c r="T245" s="12" t="s">
        <v>63</v>
      </c>
      <c r="U245" s="11">
        <v>337878</v>
      </c>
      <c r="V245" s="10">
        <v>0</v>
      </c>
      <c r="W245" s="10">
        <v>337878</v>
      </c>
      <c r="X245" s="10">
        <v>0</v>
      </c>
      <c r="Y245" s="10">
        <v>354771.9</v>
      </c>
      <c r="Z245" s="9" t="s">
        <v>99</v>
      </c>
      <c r="AA245" s="8">
        <v>363451.98582000006</v>
      </c>
      <c r="AB245" s="8">
        <v>0</v>
      </c>
      <c r="AC245" s="8">
        <v>363451.98582000006</v>
      </c>
      <c r="AD245" s="8">
        <v>0</v>
      </c>
      <c r="AE245" s="8">
        <v>0</v>
      </c>
      <c r="AF245" s="8">
        <v>0</v>
      </c>
      <c r="AG245" s="1" t="s">
        <v>115</v>
      </c>
      <c r="AH245" s="1" t="s">
        <v>72</v>
      </c>
      <c r="AI245" s="1">
        <v>3</v>
      </c>
      <c r="AJ245" s="3" t="s">
        <v>63</v>
      </c>
      <c r="AK245" s="3">
        <v>0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113</v>
      </c>
      <c r="BD245" s="56">
        <v>46559.511849046357</v>
      </c>
    </row>
    <row r="246" spans="1:56" ht="27.75" customHeight="1" x14ac:dyDescent="0.45">
      <c r="A246" s="3">
        <v>0</v>
      </c>
      <c r="B246" s="14">
        <v>0</v>
      </c>
      <c r="C246" s="9">
        <v>0</v>
      </c>
      <c r="D246" s="13">
        <v>0</v>
      </c>
      <c r="E246" s="9">
        <v>23</v>
      </c>
      <c r="F246" s="9">
        <v>37</v>
      </c>
      <c r="G246" s="9">
        <v>0</v>
      </c>
      <c r="H246" s="9">
        <v>0</v>
      </c>
      <c r="I246" s="9">
        <v>128</v>
      </c>
      <c r="J246" s="9" t="s">
        <v>57</v>
      </c>
      <c r="K246" s="9">
        <v>5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99</v>
      </c>
      <c r="AA246" s="8">
        <v>469407.45082000003</v>
      </c>
      <c r="AB246" s="8">
        <v>20359</v>
      </c>
      <c r="AC246" s="8">
        <v>449048.45082000003</v>
      </c>
      <c r="AD246" s="8">
        <v>0</v>
      </c>
      <c r="AE246" s="8">
        <v>0</v>
      </c>
      <c r="AF246" s="8" t="s">
        <v>58</v>
      </c>
      <c r="AG246" s="1" t="s">
        <v>115</v>
      </c>
      <c r="AH246" s="1">
        <v>0</v>
      </c>
      <c r="AI246" s="1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114</v>
      </c>
      <c r="BD246" s="56">
        <v>0</v>
      </c>
    </row>
    <row r="247" spans="1:56" ht="27.75" customHeight="1" x14ac:dyDescent="0.45">
      <c r="A247" s="3">
        <v>45894</v>
      </c>
      <c r="B247" s="14" t="s">
        <v>374</v>
      </c>
      <c r="C247" s="9" t="s">
        <v>137</v>
      </c>
      <c r="D247" s="13" t="s">
        <v>59</v>
      </c>
      <c r="E247" s="9">
        <v>26</v>
      </c>
      <c r="F247" s="9">
        <v>39</v>
      </c>
      <c r="G247" s="9" t="s">
        <v>60</v>
      </c>
      <c r="H247" s="9">
        <v>0</v>
      </c>
      <c r="I247" s="9">
        <v>93</v>
      </c>
      <c r="J247" s="9" t="s">
        <v>57</v>
      </c>
      <c r="K247" s="9">
        <v>5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123</v>
      </c>
      <c r="T247" s="12">
        <v>45920</v>
      </c>
      <c r="U247" s="11">
        <v>5000</v>
      </c>
      <c r="V247" s="10">
        <v>5000</v>
      </c>
      <c r="W247" s="10">
        <v>0</v>
      </c>
      <c r="X247" s="10">
        <v>0</v>
      </c>
      <c r="Y247" s="10">
        <v>0</v>
      </c>
      <c r="Z247" s="9" t="s">
        <v>84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115</v>
      </c>
      <c r="AH247" s="1" t="s">
        <v>77</v>
      </c>
      <c r="AI247" s="1">
        <v>1</v>
      </c>
      <c r="AJ247" s="3">
        <v>45920</v>
      </c>
      <c r="AK247" s="3">
        <v>0</v>
      </c>
      <c r="AL247" s="3">
        <v>0</v>
      </c>
      <c r="AM247" s="3">
        <v>0</v>
      </c>
      <c r="AN247" s="3">
        <v>0</v>
      </c>
      <c r="AO247" s="3">
        <v>45919</v>
      </c>
      <c r="AP247" s="3">
        <v>45915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</v>
      </c>
      <c r="AX247" s="2">
        <v>0</v>
      </c>
      <c r="AY247" s="2" t="s">
        <v>132</v>
      </c>
      <c r="AZ247" s="2">
        <v>0</v>
      </c>
      <c r="BA247" s="2">
        <v>0</v>
      </c>
      <c r="BB247" s="2">
        <v>0</v>
      </c>
      <c r="BC247" s="1" t="s">
        <v>103</v>
      </c>
      <c r="BD247" s="56">
        <v>0</v>
      </c>
    </row>
    <row r="248" spans="1:56" ht="27.75" customHeight="1" x14ac:dyDescent="0.45">
      <c r="A248" s="3">
        <v>45906</v>
      </c>
      <c r="B248" s="14" t="s">
        <v>478</v>
      </c>
      <c r="C248" s="9" t="s">
        <v>179</v>
      </c>
      <c r="D248" s="13" t="s">
        <v>479</v>
      </c>
      <c r="E248" s="9">
        <v>26</v>
      </c>
      <c r="F248" s="9">
        <v>41</v>
      </c>
      <c r="G248" s="9" t="s">
        <v>60</v>
      </c>
      <c r="H248" s="9">
        <v>0</v>
      </c>
      <c r="I248" s="9">
        <v>97</v>
      </c>
      <c r="J248" s="9" t="s">
        <v>57</v>
      </c>
      <c r="K248" s="9">
        <v>5</v>
      </c>
      <c r="L248" s="9" t="s">
        <v>91</v>
      </c>
      <c r="M248" s="10">
        <v>27</v>
      </c>
      <c r="N248" s="9">
        <v>43</v>
      </c>
      <c r="O248" s="9">
        <v>40</v>
      </c>
      <c r="P248" s="10">
        <v>0</v>
      </c>
      <c r="Q248" s="10">
        <v>0</v>
      </c>
      <c r="R248" s="10">
        <v>0</v>
      </c>
      <c r="S248" s="9" t="s">
        <v>185</v>
      </c>
      <c r="T248" s="12">
        <v>45919</v>
      </c>
      <c r="U248" s="11">
        <v>4000</v>
      </c>
      <c r="V248" s="10">
        <v>4000</v>
      </c>
      <c r="W248" s="10">
        <v>0</v>
      </c>
      <c r="X248" s="10">
        <v>4295</v>
      </c>
      <c r="Y248" s="10">
        <v>0</v>
      </c>
      <c r="Z248" s="9" t="s">
        <v>84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 t="s">
        <v>115</v>
      </c>
      <c r="AH248" s="1" t="s">
        <v>72</v>
      </c>
      <c r="AI248" s="1">
        <v>3</v>
      </c>
      <c r="AJ248" s="3">
        <v>45919</v>
      </c>
      <c r="AK248" s="3">
        <v>0</v>
      </c>
      <c r="AL248" s="3">
        <v>45909</v>
      </c>
      <c r="AM248" s="3">
        <v>45916</v>
      </c>
      <c r="AN248" s="3">
        <v>45917</v>
      </c>
      <c r="AO248" s="3">
        <v>45917</v>
      </c>
      <c r="AP248" s="3">
        <v>45914</v>
      </c>
      <c r="AQ248" s="3">
        <v>45918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103</v>
      </c>
      <c r="BD248" s="56">
        <v>0</v>
      </c>
    </row>
    <row r="249" spans="1:56" ht="27.75" customHeight="1" x14ac:dyDescent="0.45">
      <c r="A249" s="3">
        <v>45906</v>
      </c>
      <c r="B249" s="14" t="s">
        <v>478</v>
      </c>
      <c r="C249" s="9" t="s">
        <v>179</v>
      </c>
      <c r="D249" s="13" t="s">
        <v>480</v>
      </c>
      <c r="E249" s="9">
        <v>26</v>
      </c>
      <c r="F249" s="9">
        <v>41</v>
      </c>
      <c r="G249" s="9" t="s">
        <v>60</v>
      </c>
      <c r="H249" s="9">
        <v>0</v>
      </c>
      <c r="I249" s="9">
        <v>97</v>
      </c>
      <c r="J249" s="9" t="s">
        <v>57</v>
      </c>
      <c r="K249" s="9">
        <v>5</v>
      </c>
      <c r="L249" s="9" t="s">
        <v>91</v>
      </c>
      <c r="M249" s="10">
        <v>27</v>
      </c>
      <c r="N249" s="9">
        <v>43</v>
      </c>
      <c r="O249" s="9">
        <v>40</v>
      </c>
      <c r="P249" s="10">
        <v>0</v>
      </c>
      <c r="Q249" s="10">
        <v>0</v>
      </c>
      <c r="R249" s="10">
        <v>0</v>
      </c>
      <c r="S249" s="9" t="s">
        <v>185</v>
      </c>
      <c r="T249" s="12">
        <v>45919</v>
      </c>
      <c r="U249" s="11">
        <v>4000</v>
      </c>
      <c r="V249" s="10">
        <v>4000</v>
      </c>
      <c r="W249" s="10">
        <v>0</v>
      </c>
      <c r="X249" s="10">
        <v>4670</v>
      </c>
      <c r="Y249" s="10">
        <v>0</v>
      </c>
      <c r="Z249" s="9" t="s">
        <v>84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 t="s">
        <v>115</v>
      </c>
      <c r="AH249" s="1" t="s">
        <v>72</v>
      </c>
      <c r="AI249" s="1">
        <v>3</v>
      </c>
      <c r="AJ249" s="3">
        <v>45919</v>
      </c>
      <c r="AK249" s="3">
        <v>0</v>
      </c>
      <c r="AL249" s="3">
        <v>45909</v>
      </c>
      <c r="AM249" s="3">
        <v>45916</v>
      </c>
      <c r="AN249" s="3">
        <v>45917</v>
      </c>
      <c r="AO249" s="3">
        <v>45917</v>
      </c>
      <c r="AP249" s="3">
        <v>45914</v>
      </c>
      <c r="AQ249" s="3">
        <v>45918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103</v>
      </c>
      <c r="BD249" s="56">
        <v>0</v>
      </c>
    </row>
    <row r="250" spans="1:56" ht="27.75" customHeight="1" x14ac:dyDescent="0.45">
      <c r="A250" s="3">
        <v>45906</v>
      </c>
      <c r="B250" s="14" t="s">
        <v>519</v>
      </c>
      <c r="C250" s="9" t="s">
        <v>179</v>
      </c>
      <c r="D250" s="13" t="s">
        <v>481</v>
      </c>
      <c r="E250" s="9">
        <v>26</v>
      </c>
      <c r="F250" s="9">
        <v>41</v>
      </c>
      <c r="G250" s="9" t="s">
        <v>60</v>
      </c>
      <c r="H250" s="9">
        <v>0</v>
      </c>
      <c r="I250" s="9">
        <v>97</v>
      </c>
      <c r="J250" s="9" t="s">
        <v>57</v>
      </c>
      <c r="K250" s="9">
        <v>5</v>
      </c>
      <c r="L250" s="9" t="s">
        <v>91</v>
      </c>
      <c r="M250" s="10">
        <v>27</v>
      </c>
      <c r="N250" s="9">
        <v>43</v>
      </c>
      <c r="O250" s="9">
        <v>40</v>
      </c>
      <c r="P250" s="10">
        <v>0</v>
      </c>
      <c r="Q250" s="10">
        <v>0</v>
      </c>
      <c r="R250" s="10">
        <v>0</v>
      </c>
      <c r="S250" s="9" t="s">
        <v>185</v>
      </c>
      <c r="T250" s="12">
        <v>45919</v>
      </c>
      <c r="U250" s="11">
        <v>4000</v>
      </c>
      <c r="V250" s="10">
        <v>4000</v>
      </c>
      <c r="W250" s="10">
        <v>0</v>
      </c>
      <c r="X250" s="10">
        <v>4330</v>
      </c>
      <c r="Y250" s="10">
        <v>0</v>
      </c>
      <c r="Z250" s="9" t="s">
        <v>84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115</v>
      </c>
      <c r="AH250" s="1" t="s">
        <v>72</v>
      </c>
      <c r="AI250" s="1">
        <v>3</v>
      </c>
      <c r="AJ250" s="3">
        <v>45919</v>
      </c>
      <c r="AK250" s="3">
        <v>0</v>
      </c>
      <c r="AL250" s="3">
        <v>45909</v>
      </c>
      <c r="AM250" s="3">
        <v>45916</v>
      </c>
      <c r="AN250" s="3">
        <v>45917</v>
      </c>
      <c r="AO250" s="3">
        <v>45917</v>
      </c>
      <c r="AP250" s="3">
        <v>45914</v>
      </c>
      <c r="AQ250" s="3">
        <v>45918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 t="s">
        <v>566</v>
      </c>
      <c r="AZ250" s="2">
        <v>0</v>
      </c>
      <c r="BA250" s="2">
        <v>0</v>
      </c>
      <c r="BB250" s="2">
        <v>0</v>
      </c>
      <c r="BC250" s="1" t="s">
        <v>103</v>
      </c>
      <c r="BD250" s="56">
        <v>0</v>
      </c>
    </row>
    <row r="251" spans="1:56" ht="27.75" customHeight="1" x14ac:dyDescent="0.45">
      <c r="A251" s="3">
        <v>0</v>
      </c>
      <c r="B251" s="14">
        <v>0</v>
      </c>
      <c r="C251" s="9">
        <v>0</v>
      </c>
      <c r="D251" s="13">
        <v>0</v>
      </c>
      <c r="E251" s="9">
        <v>26</v>
      </c>
      <c r="F251" s="9">
        <v>43</v>
      </c>
      <c r="G251" s="9" t="s">
        <v>60</v>
      </c>
      <c r="H251" s="9">
        <v>0</v>
      </c>
      <c r="I251" s="9">
        <v>102</v>
      </c>
      <c r="J251" s="9" t="s">
        <v>57</v>
      </c>
      <c r="K251" s="9">
        <v>5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84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 t="s">
        <v>58</v>
      </c>
      <c r="AG251" s="1" t="s">
        <v>115</v>
      </c>
      <c r="AH251" s="1">
        <v>0</v>
      </c>
      <c r="AI251" s="1" t="s">
        <v>15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103</v>
      </c>
      <c r="BD251" s="56">
        <v>0</v>
      </c>
    </row>
    <row r="252" spans="1:56" ht="27.75" customHeight="1" x14ac:dyDescent="0.45">
      <c r="A252" s="3" t="s">
        <v>135</v>
      </c>
      <c r="B252" s="14" t="s">
        <v>135</v>
      </c>
      <c r="C252" s="9" t="s">
        <v>109</v>
      </c>
      <c r="D252" s="13" t="s">
        <v>59</v>
      </c>
      <c r="E252" s="9">
        <v>26</v>
      </c>
      <c r="F252" s="9">
        <v>43</v>
      </c>
      <c r="G252" s="9" t="s">
        <v>60</v>
      </c>
      <c r="H252" s="9">
        <v>0</v>
      </c>
      <c r="I252" s="9">
        <v>116</v>
      </c>
      <c r="J252" s="9" t="s">
        <v>57</v>
      </c>
      <c r="K252" s="9">
        <v>5</v>
      </c>
      <c r="L252" s="9" t="s">
        <v>92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110</v>
      </c>
      <c r="T252" s="12">
        <v>45925</v>
      </c>
      <c r="U252" s="11">
        <v>10000</v>
      </c>
      <c r="V252" s="10">
        <v>0</v>
      </c>
      <c r="W252" s="10">
        <v>10000</v>
      </c>
      <c r="X252" s="10">
        <v>0</v>
      </c>
      <c r="Y252" s="10">
        <v>0</v>
      </c>
      <c r="Z252" s="9" t="s">
        <v>197</v>
      </c>
      <c r="AA252" s="8">
        <v>12433.3</v>
      </c>
      <c r="AB252" s="8">
        <v>12433.3</v>
      </c>
      <c r="AC252" s="8">
        <v>0</v>
      </c>
      <c r="AD252" s="8">
        <v>0</v>
      </c>
      <c r="AE252" s="8">
        <v>0</v>
      </c>
      <c r="AF252" s="8">
        <v>0</v>
      </c>
      <c r="AG252" s="1" t="s">
        <v>119</v>
      </c>
      <c r="AH252" s="1" t="s">
        <v>77</v>
      </c>
      <c r="AI252" s="1">
        <v>1</v>
      </c>
      <c r="AJ252" s="3">
        <v>45925</v>
      </c>
      <c r="AK252" s="3">
        <v>0</v>
      </c>
      <c r="AL252" s="3">
        <v>0</v>
      </c>
      <c r="AM252" s="3">
        <v>0</v>
      </c>
      <c r="AN252" s="3">
        <v>0</v>
      </c>
      <c r="AO252" s="3">
        <v>45924</v>
      </c>
      <c r="AP252" s="3">
        <v>45920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102</v>
      </c>
      <c r="BD252" s="56">
        <v>0</v>
      </c>
    </row>
    <row r="253" spans="1:56" ht="27.7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26</v>
      </c>
      <c r="F253" s="9">
        <v>43</v>
      </c>
      <c r="G253" s="9">
        <v>0</v>
      </c>
      <c r="H253" s="9">
        <v>0</v>
      </c>
      <c r="I253" s="9">
        <v>116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197</v>
      </c>
      <c r="AA253" s="8">
        <v>12433.3</v>
      </c>
      <c r="AB253" s="8">
        <v>12433.3</v>
      </c>
      <c r="AC253" s="8">
        <v>0</v>
      </c>
      <c r="AD253" s="8">
        <v>0</v>
      </c>
      <c r="AE253" s="8">
        <v>0</v>
      </c>
      <c r="AF253" s="8" t="s">
        <v>58</v>
      </c>
      <c r="AG253" s="1" t="s">
        <v>116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198</v>
      </c>
      <c r="BD253" s="56">
        <v>0</v>
      </c>
    </row>
    <row r="254" spans="1:56" ht="27.75" customHeight="1" x14ac:dyDescent="0.45">
      <c r="A254" s="3">
        <v>45911</v>
      </c>
      <c r="B254" s="14" t="s">
        <v>540</v>
      </c>
      <c r="C254" s="9" t="s">
        <v>109</v>
      </c>
      <c r="D254" s="13" t="s">
        <v>541</v>
      </c>
      <c r="E254" s="9">
        <v>26</v>
      </c>
      <c r="F254" s="9">
        <v>43</v>
      </c>
      <c r="G254" s="9" t="s">
        <v>60</v>
      </c>
      <c r="H254" s="9" t="s">
        <v>66</v>
      </c>
      <c r="I254" s="9">
        <v>150</v>
      </c>
      <c r="J254" s="9" t="s">
        <v>57</v>
      </c>
      <c r="K254" s="9">
        <v>5</v>
      </c>
      <c r="L254" s="9" t="s">
        <v>91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110</v>
      </c>
      <c r="T254" s="12">
        <v>45929</v>
      </c>
      <c r="U254" s="11">
        <v>10000</v>
      </c>
      <c r="V254" s="10">
        <v>500</v>
      </c>
      <c r="W254" s="10">
        <v>9500</v>
      </c>
      <c r="X254" s="10">
        <v>0</v>
      </c>
      <c r="Y254" s="10">
        <v>9975</v>
      </c>
      <c r="Z254" s="9" t="s">
        <v>88</v>
      </c>
      <c r="AA254" s="8">
        <v>11811.635</v>
      </c>
      <c r="AB254" s="8">
        <v>11811.635</v>
      </c>
      <c r="AC254" s="8">
        <v>0</v>
      </c>
      <c r="AD254" s="8">
        <v>0</v>
      </c>
      <c r="AE254" s="8">
        <v>11811.635</v>
      </c>
      <c r="AF254" s="8">
        <v>0</v>
      </c>
      <c r="AG254" s="1" t="s">
        <v>115</v>
      </c>
      <c r="AH254" s="1" t="s">
        <v>75</v>
      </c>
      <c r="AI254" s="1">
        <v>4</v>
      </c>
      <c r="AJ254" s="3">
        <v>45929</v>
      </c>
      <c r="AK254" s="3">
        <v>45925</v>
      </c>
      <c r="AL254" s="3">
        <v>45918</v>
      </c>
      <c r="AM254" s="3">
        <v>45926</v>
      </c>
      <c r="AN254" s="3">
        <v>45927</v>
      </c>
      <c r="AO254" s="3">
        <v>45928</v>
      </c>
      <c r="AP254" s="3">
        <v>45924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104</v>
      </c>
      <c r="BD254" s="56">
        <v>0</v>
      </c>
    </row>
    <row r="255" spans="1:56" ht="27.75" customHeight="1" x14ac:dyDescent="0.45">
      <c r="A255" s="3">
        <v>45901</v>
      </c>
      <c r="B255" s="14" t="s">
        <v>421</v>
      </c>
      <c r="C255" s="9" t="s">
        <v>109</v>
      </c>
      <c r="D255" s="13" t="s">
        <v>144</v>
      </c>
      <c r="E255" s="9">
        <v>26</v>
      </c>
      <c r="F255" s="9">
        <v>43</v>
      </c>
      <c r="G255" s="9" t="s">
        <v>60</v>
      </c>
      <c r="H255" s="9" t="s">
        <v>66</v>
      </c>
      <c r="I255" s="9">
        <v>150</v>
      </c>
      <c r="J255" s="9" t="s">
        <v>57</v>
      </c>
      <c r="K255" s="9">
        <v>5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110</v>
      </c>
      <c r="T255" s="12">
        <v>45930</v>
      </c>
      <c r="U255" s="11">
        <v>30000</v>
      </c>
      <c r="V255" s="10">
        <v>3600</v>
      </c>
      <c r="W255" s="10">
        <v>26400</v>
      </c>
      <c r="X255" s="10">
        <v>9475</v>
      </c>
      <c r="Y255" s="10">
        <v>21551.25</v>
      </c>
      <c r="Z255" s="9" t="s">
        <v>88</v>
      </c>
      <c r="AA255" s="8">
        <v>26795.315662500001</v>
      </c>
      <c r="AB255" s="8">
        <v>5470</v>
      </c>
      <c r="AC255" s="8">
        <v>21325.315662500001</v>
      </c>
      <c r="AD255" s="8">
        <v>0</v>
      </c>
      <c r="AE255" s="8">
        <v>26795.315662500001</v>
      </c>
      <c r="AF255" s="8">
        <v>0</v>
      </c>
      <c r="AG255" s="1" t="s">
        <v>115</v>
      </c>
      <c r="AH255" s="1" t="s">
        <v>75</v>
      </c>
      <c r="AI255" s="1">
        <v>4</v>
      </c>
      <c r="AJ255" s="3">
        <v>45930</v>
      </c>
      <c r="AK255" s="3">
        <v>45926</v>
      </c>
      <c r="AL255" s="3">
        <v>45919</v>
      </c>
      <c r="AM255" s="3">
        <v>45927</v>
      </c>
      <c r="AN255" s="3">
        <v>45928</v>
      </c>
      <c r="AO255" s="3">
        <v>45929</v>
      </c>
      <c r="AP255" s="3">
        <v>45925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104</v>
      </c>
      <c r="BD255" s="56">
        <v>2199.3508886591671</v>
      </c>
    </row>
    <row r="256" spans="1:56" ht="27.75" customHeight="1" x14ac:dyDescent="0.45">
      <c r="A256" s="3">
        <v>45901</v>
      </c>
      <c r="B256" s="14" t="s">
        <v>422</v>
      </c>
      <c r="C256" s="9" t="s">
        <v>109</v>
      </c>
      <c r="D256" s="13" t="s">
        <v>144</v>
      </c>
      <c r="E256" s="9">
        <v>26</v>
      </c>
      <c r="F256" s="9">
        <v>43</v>
      </c>
      <c r="G256" s="9" t="s">
        <v>60</v>
      </c>
      <c r="H256" s="9" t="s">
        <v>66</v>
      </c>
      <c r="I256" s="9">
        <v>150</v>
      </c>
      <c r="J256" s="9" t="s">
        <v>57</v>
      </c>
      <c r="K256" s="9">
        <v>5</v>
      </c>
      <c r="L256" s="9" t="s">
        <v>91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110</v>
      </c>
      <c r="T256" s="12">
        <v>45945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88</v>
      </c>
      <c r="AA256" s="8">
        <v>12433.3</v>
      </c>
      <c r="AB256" s="8">
        <v>0</v>
      </c>
      <c r="AC256" s="8">
        <v>12433.3</v>
      </c>
      <c r="AD256" s="8">
        <v>0</v>
      </c>
      <c r="AE256" s="8">
        <v>12433.3</v>
      </c>
      <c r="AF256" s="8">
        <v>0</v>
      </c>
      <c r="AG256" s="1" t="s">
        <v>119</v>
      </c>
      <c r="AH256" s="1" t="s">
        <v>75</v>
      </c>
      <c r="AI256" s="1">
        <v>4</v>
      </c>
      <c r="AJ256" s="3">
        <v>45945</v>
      </c>
      <c r="AK256" s="3">
        <v>45941</v>
      </c>
      <c r="AL256" s="3">
        <v>45934</v>
      </c>
      <c r="AM256" s="3">
        <v>45942</v>
      </c>
      <c r="AN256" s="3">
        <v>45943</v>
      </c>
      <c r="AO256" s="3">
        <v>45944</v>
      </c>
      <c r="AP256" s="3">
        <v>45940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104</v>
      </c>
      <c r="BD256" s="56">
        <v>1282.2876733333333</v>
      </c>
    </row>
    <row r="257" spans="1:56" ht="27.75" customHeight="1" x14ac:dyDescent="0.45">
      <c r="A257" s="3">
        <v>0</v>
      </c>
      <c r="B257" s="14">
        <v>0</v>
      </c>
      <c r="C257" s="9">
        <v>0</v>
      </c>
      <c r="D257" s="13">
        <v>0</v>
      </c>
      <c r="E257" s="9">
        <v>26</v>
      </c>
      <c r="F257" s="9">
        <v>43</v>
      </c>
      <c r="G257" s="9">
        <v>0</v>
      </c>
      <c r="H257" s="9">
        <v>0</v>
      </c>
      <c r="I257" s="9">
        <v>120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88</v>
      </c>
      <c r="AA257" s="8">
        <v>51040.250662499995</v>
      </c>
      <c r="AB257" s="8">
        <v>17281.635000000002</v>
      </c>
      <c r="AC257" s="8">
        <v>33758.6156625</v>
      </c>
      <c r="AD257" s="8">
        <v>0</v>
      </c>
      <c r="AE257" s="8">
        <v>51040.250662499995</v>
      </c>
      <c r="AF257" s="8" t="s">
        <v>58</v>
      </c>
      <c r="AG257" s="1" t="s">
        <v>118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106</v>
      </c>
      <c r="BD257" s="56">
        <v>0</v>
      </c>
    </row>
    <row r="258" spans="1:56" ht="27.75" customHeight="1" x14ac:dyDescent="0.45">
      <c r="A258" s="3">
        <v>45909</v>
      </c>
      <c r="B258" s="14" t="s">
        <v>520</v>
      </c>
      <c r="C258" s="9" t="s">
        <v>147</v>
      </c>
      <c r="D258" s="13" t="s">
        <v>148</v>
      </c>
      <c r="E258" s="9">
        <v>28</v>
      </c>
      <c r="F258" s="9">
        <v>41</v>
      </c>
      <c r="G258" s="9" t="s">
        <v>60</v>
      </c>
      <c r="H258" s="9">
        <v>0</v>
      </c>
      <c r="I258" s="9">
        <v>120</v>
      </c>
      <c r="J258" s="9" t="s">
        <v>78</v>
      </c>
      <c r="K258" s="9">
        <v>3</v>
      </c>
      <c r="L258" s="9" t="s">
        <v>92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45920</v>
      </c>
      <c r="U258" s="11">
        <v>50000</v>
      </c>
      <c r="V258" s="10">
        <v>12500</v>
      </c>
      <c r="W258" s="10">
        <v>37500</v>
      </c>
      <c r="X258" s="10">
        <v>16500</v>
      </c>
      <c r="Y258" s="10">
        <v>35175</v>
      </c>
      <c r="Z258" s="9" t="s">
        <v>127</v>
      </c>
      <c r="AA258" s="8">
        <v>41768.553749999999</v>
      </c>
      <c r="AB258" s="8">
        <v>34904</v>
      </c>
      <c r="AC258" s="8">
        <v>6864.5537499999991</v>
      </c>
      <c r="AD258" s="8">
        <v>0</v>
      </c>
      <c r="AE258" s="8">
        <v>0</v>
      </c>
      <c r="AF258" s="8">
        <v>0</v>
      </c>
      <c r="AG258" s="1" t="s">
        <v>115</v>
      </c>
      <c r="AH258" s="1" t="s">
        <v>74</v>
      </c>
      <c r="AI258" s="1">
        <v>2</v>
      </c>
      <c r="AJ258" s="3">
        <v>45920</v>
      </c>
      <c r="AK258" s="3">
        <v>0</v>
      </c>
      <c r="AL258" s="3">
        <v>45911</v>
      </c>
      <c r="AM258" s="3">
        <v>45918</v>
      </c>
      <c r="AN258" s="3">
        <v>45919</v>
      </c>
      <c r="AO258" s="3">
        <v>45919</v>
      </c>
      <c r="AP258" s="3">
        <v>45915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 t="s">
        <v>486</v>
      </c>
      <c r="AZ258" s="2">
        <v>0</v>
      </c>
      <c r="BA258" s="2">
        <v>0</v>
      </c>
      <c r="BB258" s="2">
        <v>0</v>
      </c>
      <c r="BC258" s="1" t="s">
        <v>104</v>
      </c>
      <c r="BD258" s="56">
        <v>771.49956868055551</v>
      </c>
    </row>
    <row r="259" spans="1:56" ht="27.75" customHeight="1" x14ac:dyDescent="0.45">
      <c r="A259" s="3" t="s">
        <v>135</v>
      </c>
      <c r="B259" s="14" t="s">
        <v>135</v>
      </c>
      <c r="C259" s="9" t="s">
        <v>109</v>
      </c>
      <c r="D259" s="13" t="s">
        <v>59</v>
      </c>
      <c r="E259" s="9">
        <v>28</v>
      </c>
      <c r="F259" s="9">
        <v>47</v>
      </c>
      <c r="G259" s="9" t="s">
        <v>60</v>
      </c>
      <c r="H259" s="9" t="s">
        <v>66</v>
      </c>
      <c r="I259" s="9">
        <v>180</v>
      </c>
      <c r="J259" s="9" t="s">
        <v>57</v>
      </c>
      <c r="K259" s="9">
        <v>5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110</v>
      </c>
      <c r="T259" s="12">
        <v>45925</v>
      </c>
      <c r="U259" s="11">
        <v>5000</v>
      </c>
      <c r="V259" s="10">
        <v>0</v>
      </c>
      <c r="W259" s="10">
        <v>5000</v>
      </c>
      <c r="X259" s="10">
        <v>0</v>
      </c>
      <c r="Y259" s="10">
        <v>0</v>
      </c>
      <c r="Z259" s="9" t="s">
        <v>127</v>
      </c>
      <c r="AA259" s="8">
        <v>6775.4500000000007</v>
      </c>
      <c r="AB259" s="8">
        <v>0</v>
      </c>
      <c r="AC259" s="8">
        <v>6775.4500000000007</v>
      </c>
      <c r="AD259" s="8">
        <v>0</v>
      </c>
      <c r="AE259" s="8">
        <v>6775.4500000000007</v>
      </c>
      <c r="AF259" s="8">
        <v>0</v>
      </c>
      <c r="AG259" s="1">
        <v>0</v>
      </c>
      <c r="AH259" s="1" t="s">
        <v>146</v>
      </c>
      <c r="AI259" s="1">
        <v>2</v>
      </c>
      <c r="AJ259" s="3">
        <v>45925</v>
      </c>
      <c r="AK259" s="3">
        <v>45923</v>
      </c>
      <c r="AL259" s="3">
        <v>0</v>
      </c>
      <c r="AM259" s="3">
        <v>0</v>
      </c>
      <c r="AN259" s="3">
        <v>0</v>
      </c>
      <c r="AO259" s="3">
        <v>45924</v>
      </c>
      <c r="AP259" s="3">
        <v>45920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143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104</v>
      </c>
      <c r="BD259" s="56">
        <v>761.48529722222236</v>
      </c>
    </row>
    <row r="260" spans="1:56" ht="27.7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28</v>
      </c>
      <c r="F260" s="9">
        <v>43</v>
      </c>
      <c r="G260" s="9">
        <v>0</v>
      </c>
      <c r="H260" s="9">
        <v>0</v>
      </c>
      <c r="I260" s="9">
        <v>130</v>
      </c>
      <c r="J260" s="9" t="s">
        <v>57</v>
      </c>
      <c r="K260" s="9">
        <v>3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127</v>
      </c>
      <c r="AA260" s="8">
        <v>48544.003750000003</v>
      </c>
      <c r="AB260" s="8">
        <v>34904</v>
      </c>
      <c r="AC260" s="8">
        <v>13640.00375</v>
      </c>
      <c r="AD260" s="8">
        <v>0</v>
      </c>
      <c r="AE260" s="8">
        <v>6775.4500000000007</v>
      </c>
      <c r="AF260" s="8" t="s">
        <v>58</v>
      </c>
      <c r="AG260" s="1">
        <v>0</v>
      </c>
      <c r="AH260" s="1">
        <v>0</v>
      </c>
      <c r="AI260" s="1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149</v>
      </c>
      <c r="BD260" s="56">
        <v>0</v>
      </c>
    </row>
  </sheetData>
  <autoFilter ref="A5:BD26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60">
    <cfRule type="expression" dxfId="1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3E381-D19C-4849-8C4D-EED3C0C4EC48}">
  <sheetPr>
    <tabColor rgb="FFFFFF00"/>
  </sheetPr>
  <dimension ref="A1:BD265"/>
  <sheetViews>
    <sheetView topLeftCell="A5" zoomScale="80" zoomScaleNormal="80" workbookViewId="0">
      <selection activeCell="D14" sqref="D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45916</v>
      </c>
      <c r="E3" s="84" t="s">
        <v>52</v>
      </c>
      <c r="F3" s="84"/>
      <c r="G3" s="85">
        <v>14.49</v>
      </c>
      <c r="H3" s="8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7">
        <v>10.3</v>
      </c>
      <c r="F4" s="88"/>
      <c r="G4" s="89"/>
      <c r="H4" s="90"/>
      <c r="I4" s="91" t="s">
        <v>50</v>
      </c>
      <c r="J4" s="92"/>
      <c r="K4" s="93"/>
      <c r="L4" s="31" t="s">
        <v>89</v>
      </c>
      <c r="M4" s="94" t="s">
        <v>49</v>
      </c>
      <c r="N4" s="95"/>
      <c r="O4" s="95"/>
      <c r="P4" s="9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2" t="s">
        <v>46</v>
      </c>
      <c r="AA4" s="8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45920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132</v>
      </c>
      <c r="AG6" s="1" t="s">
        <v>115</v>
      </c>
      <c r="AH6" s="1" t="s">
        <v>68</v>
      </c>
      <c r="AI6" s="1">
        <v>4</v>
      </c>
      <c r="AJ6" s="3">
        <v>45915</v>
      </c>
      <c r="AK6" s="3">
        <v>45911</v>
      </c>
      <c r="AL6" s="3">
        <v>45905</v>
      </c>
      <c r="AM6" s="3">
        <v>45912</v>
      </c>
      <c r="AN6" s="3">
        <v>45913</v>
      </c>
      <c r="AO6" s="3">
        <v>45913</v>
      </c>
      <c r="AP6" s="3">
        <v>45910</v>
      </c>
      <c r="AQ6" s="3">
        <v>45914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116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556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115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>
        <v>45915</v>
      </c>
      <c r="B10" s="14" t="s">
        <v>557</v>
      </c>
      <c r="C10" s="9" t="s">
        <v>558</v>
      </c>
      <c r="D10" s="13" t="s">
        <v>559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45922</v>
      </c>
      <c r="U10" s="11">
        <v>10100</v>
      </c>
      <c r="V10" s="10">
        <v>0</v>
      </c>
      <c r="W10" s="10">
        <v>10100</v>
      </c>
      <c r="X10" s="10">
        <v>0</v>
      </c>
      <c r="Y10" s="10">
        <v>10605</v>
      </c>
      <c r="Z10" s="9" t="s">
        <v>560</v>
      </c>
      <c r="AA10" s="8">
        <v>7760.3350000000009</v>
      </c>
      <c r="AB10" s="8">
        <v>7760.3350000000009</v>
      </c>
      <c r="AC10" s="8">
        <v>0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45922</v>
      </c>
      <c r="AK10" s="3">
        <v>0</v>
      </c>
      <c r="AL10" s="3">
        <v>45913</v>
      </c>
      <c r="AM10" s="3">
        <v>45920</v>
      </c>
      <c r="AN10" s="3">
        <v>45921</v>
      </c>
      <c r="AO10" s="3">
        <v>45921</v>
      </c>
      <c r="AP10" s="3">
        <v>45917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 t="s">
        <v>561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560</v>
      </c>
      <c r="AA11" s="8">
        <v>7760.3350000000009</v>
      </c>
      <c r="AB11" s="8">
        <v>7760.3350000000009</v>
      </c>
      <c r="AC11" s="8">
        <v>0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562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115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45912</v>
      </c>
      <c r="B14" s="14" t="s">
        <v>542</v>
      </c>
      <c r="C14" s="9" t="s">
        <v>302</v>
      </c>
      <c r="D14" s="13" t="s">
        <v>543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45924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417</v>
      </c>
      <c r="AA14" s="8">
        <v>8801.1</v>
      </c>
      <c r="AB14" s="8">
        <v>8801.1</v>
      </c>
      <c r="AC14" s="8">
        <v>0</v>
      </c>
      <c r="AD14" s="8">
        <v>1900</v>
      </c>
      <c r="AE14" s="8">
        <v>6901.1</v>
      </c>
      <c r="AF14" s="8" t="s">
        <v>307</v>
      </c>
      <c r="AG14" s="1" t="s">
        <v>116</v>
      </c>
      <c r="AH14" s="1" t="s">
        <v>75</v>
      </c>
      <c r="AI14" s="1">
        <v>4</v>
      </c>
      <c r="AJ14" s="3">
        <v>45924</v>
      </c>
      <c r="AK14" s="3">
        <v>45920</v>
      </c>
      <c r="AL14" s="3">
        <v>45913</v>
      </c>
      <c r="AM14" s="3">
        <v>45921</v>
      </c>
      <c r="AN14" s="3">
        <v>45922</v>
      </c>
      <c r="AO14" s="3">
        <v>45923</v>
      </c>
      <c r="AP14" s="3">
        <v>45919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8801.1</v>
      </c>
      <c r="AB15" s="8">
        <v>8801.1</v>
      </c>
      <c r="AC15" s="8">
        <v>0</v>
      </c>
      <c r="AD15" s="8">
        <v>1900</v>
      </c>
      <c r="AE15" s="8">
        <v>6901.1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45917</v>
      </c>
      <c r="U16" s="11">
        <v>50000</v>
      </c>
      <c r="V16" s="10">
        <v>50000</v>
      </c>
      <c r="W16" s="10">
        <v>0</v>
      </c>
      <c r="X16" s="10">
        <v>52901</v>
      </c>
      <c r="Y16" s="10">
        <v>0</v>
      </c>
      <c r="Z16" s="9" t="s">
        <v>168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45917</v>
      </c>
      <c r="AK16" s="3">
        <v>0</v>
      </c>
      <c r="AL16" s="3">
        <v>45908</v>
      </c>
      <c r="AM16" s="3">
        <v>45915</v>
      </c>
      <c r="AN16" s="3">
        <v>45916</v>
      </c>
      <c r="AO16" s="3">
        <v>45916</v>
      </c>
      <c r="AP16" s="3">
        <v>45912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544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45916</v>
      </c>
      <c r="B17" s="14" t="s">
        <v>128</v>
      </c>
      <c r="C17" s="9" t="s">
        <v>237</v>
      </c>
      <c r="D17" s="13" t="s">
        <v>563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45925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168</v>
      </c>
      <c r="AA17" s="8">
        <v>17602.2</v>
      </c>
      <c r="AB17" s="8">
        <v>14424</v>
      </c>
      <c r="AC17" s="8">
        <v>3178.2000000000007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45925</v>
      </c>
      <c r="AK17" s="3">
        <v>0</v>
      </c>
      <c r="AL17" s="3">
        <v>45916</v>
      </c>
      <c r="AM17" s="3">
        <v>45923</v>
      </c>
      <c r="AN17" s="3">
        <v>45924</v>
      </c>
      <c r="AO17" s="3">
        <v>45924</v>
      </c>
      <c r="AP17" s="3">
        <v>45920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230.80794666666674</v>
      </c>
    </row>
    <row r="18" spans="1:56" ht="27.75" customHeight="1" x14ac:dyDescent="0.45">
      <c r="A18" s="3" t="s">
        <v>135</v>
      </c>
      <c r="B18" s="14" t="s">
        <v>135</v>
      </c>
      <c r="C18" s="9" t="s">
        <v>204</v>
      </c>
      <c r="D18" s="13" t="s">
        <v>205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92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45925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168</v>
      </c>
      <c r="AA18" s="8">
        <v>18501.714330000003</v>
      </c>
      <c r="AB18" s="8">
        <v>0</v>
      </c>
      <c r="AC18" s="8">
        <v>18501.714330000003</v>
      </c>
      <c r="AD18" s="8">
        <v>0</v>
      </c>
      <c r="AE18" s="8">
        <v>0</v>
      </c>
      <c r="AF18" s="8">
        <v>0</v>
      </c>
      <c r="AG18" s="1" t="s">
        <v>115</v>
      </c>
      <c r="AH18" s="1" t="s">
        <v>72</v>
      </c>
      <c r="AI18" s="1">
        <v>3</v>
      </c>
      <c r="AJ18" s="3">
        <v>45925</v>
      </c>
      <c r="AK18" s="3">
        <v>0</v>
      </c>
      <c r="AL18" s="3">
        <v>45915</v>
      </c>
      <c r="AM18" s="3">
        <v>45922</v>
      </c>
      <c r="AN18" s="3">
        <v>45923</v>
      </c>
      <c r="AO18" s="3">
        <v>45923</v>
      </c>
      <c r="AP18" s="3">
        <v>45920</v>
      </c>
      <c r="AQ18" s="3">
        <v>45924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1343.6356095653334</v>
      </c>
    </row>
    <row r="19" spans="1:56" ht="27.75" customHeight="1" x14ac:dyDescent="0.45">
      <c r="A19" s="3" t="s">
        <v>135</v>
      </c>
      <c r="B19" s="14" t="s">
        <v>135</v>
      </c>
      <c r="C19" s="9" t="s">
        <v>237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 t="s">
        <v>63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168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 t="s">
        <v>63</v>
      </c>
      <c r="AK19" s="3">
        <v>0</v>
      </c>
      <c r="AL19" s="3" t="e">
        <v>#VALUE!</v>
      </c>
      <c r="AM19" s="3" t="e">
        <v>#VALUE!</v>
      </c>
      <c r="AN19" s="3" t="e">
        <v>#VALUE!</v>
      </c>
      <c r="AO19" s="3" t="e">
        <v>#VALUE!</v>
      </c>
      <c r="AP19" s="3" t="e">
        <v>#VALUE!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135</v>
      </c>
      <c r="B20" s="14" t="s">
        <v>135</v>
      </c>
      <c r="C20" s="9" t="s">
        <v>136</v>
      </c>
      <c r="D20" s="13" t="s">
        <v>124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 t="s">
        <v>63</v>
      </c>
      <c r="U20" s="11">
        <v>140000</v>
      </c>
      <c r="V20" s="10">
        <v>0</v>
      </c>
      <c r="W20" s="10">
        <v>140000</v>
      </c>
      <c r="X20" s="10">
        <v>0</v>
      </c>
      <c r="Y20" s="10">
        <v>147000</v>
      </c>
      <c r="Z20" s="9" t="s">
        <v>168</v>
      </c>
      <c r="AA20" s="8">
        <v>123215.4</v>
      </c>
      <c r="AB20" s="8">
        <v>0</v>
      </c>
      <c r="AC20" s="8">
        <v>123215.4</v>
      </c>
      <c r="AD20" s="8">
        <v>0</v>
      </c>
      <c r="AE20" s="8">
        <v>0</v>
      </c>
      <c r="AF20" s="8">
        <v>0</v>
      </c>
      <c r="AG20" s="1" t="s">
        <v>115</v>
      </c>
      <c r="AH20" s="1" t="s">
        <v>74</v>
      </c>
      <c r="AI20" s="1">
        <v>2</v>
      </c>
      <c r="AJ20" s="3" t="s">
        <v>63</v>
      </c>
      <c r="AK20" s="3">
        <v>0</v>
      </c>
      <c r="AL20" s="3" t="e">
        <v>#VALUE!</v>
      </c>
      <c r="AM20" s="3" t="e">
        <v>#VALUE!</v>
      </c>
      <c r="AN20" s="3" t="e">
        <v>#VALUE!</v>
      </c>
      <c r="AO20" s="3" t="e">
        <v>#VALUE!</v>
      </c>
      <c r="AP20" s="3" t="e">
        <v>#VALUE!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8948.1761600000009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168</v>
      </c>
      <c r="AA21" s="8">
        <v>194523.71432999999</v>
      </c>
      <c r="AB21" s="8">
        <v>14424</v>
      </c>
      <c r="AC21" s="8">
        <v>180099.71432999999</v>
      </c>
      <c r="AD21" s="8">
        <v>0</v>
      </c>
      <c r="AE21" s="8">
        <v>0</v>
      </c>
      <c r="AF21" s="8" t="s">
        <v>58</v>
      </c>
      <c r="AG21" s="1" t="s">
        <v>115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266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45918</v>
      </c>
      <c r="U22" s="11">
        <v>5000</v>
      </c>
      <c r="V22" s="10">
        <v>5140</v>
      </c>
      <c r="W22" s="10">
        <v>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466</v>
      </c>
      <c r="AG22" s="1" t="s">
        <v>115</v>
      </c>
      <c r="AH22" s="1" t="s">
        <v>74</v>
      </c>
      <c r="AI22" s="1">
        <v>2</v>
      </c>
      <c r="AJ22" s="3">
        <v>45918</v>
      </c>
      <c r="AK22" s="3">
        <v>0</v>
      </c>
      <c r="AL22" s="3">
        <v>45909</v>
      </c>
      <c r="AM22" s="3">
        <v>45916</v>
      </c>
      <c r="AN22" s="3">
        <v>45917</v>
      </c>
      <c r="AO22" s="3">
        <v>45917</v>
      </c>
      <c r="AP22" s="3">
        <v>45913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467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45918</v>
      </c>
      <c r="U23" s="11">
        <v>5000</v>
      </c>
      <c r="V23" s="10">
        <v>5000</v>
      </c>
      <c r="W23" s="10">
        <v>0</v>
      </c>
      <c r="X23" s="10">
        <v>5023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463</v>
      </c>
      <c r="AG23" s="1" t="s">
        <v>115</v>
      </c>
      <c r="AH23" s="1" t="s">
        <v>74</v>
      </c>
      <c r="AI23" s="1">
        <v>2</v>
      </c>
      <c r="AJ23" s="3">
        <v>45918</v>
      </c>
      <c r="AK23" s="3">
        <v>0</v>
      </c>
      <c r="AL23" s="3">
        <v>45909</v>
      </c>
      <c r="AM23" s="3">
        <v>45916</v>
      </c>
      <c r="AN23" s="3">
        <v>45917</v>
      </c>
      <c r="AO23" s="3">
        <v>45917</v>
      </c>
      <c r="AP23" s="3">
        <v>45913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 t="s">
        <v>135</v>
      </c>
      <c r="B24" s="14" t="s">
        <v>135</v>
      </c>
      <c r="C24" s="9" t="s">
        <v>73</v>
      </c>
      <c r="D24" s="13" t="s">
        <v>467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 t="s">
        <v>63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118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45905</v>
      </c>
      <c r="B25" s="14" t="s">
        <v>461</v>
      </c>
      <c r="C25" s="9" t="s">
        <v>73</v>
      </c>
      <c r="D25" s="13" t="s">
        <v>288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45918</v>
      </c>
      <c r="U25" s="11">
        <v>10000</v>
      </c>
      <c r="V25" s="10">
        <v>10000</v>
      </c>
      <c r="W25" s="10">
        <v>0</v>
      </c>
      <c r="X25" s="10">
        <v>10400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466</v>
      </c>
      <c r="AG25" s="1" t="s">
        <v>118</v>
      </c>
      <c r="AH25" s="1" t="s">
        <v>74</v>
      </c>
      <c r="AI25" s="1">
        <v>2</v>
      </c>
      <c r="AJ25" s="3">
        <v>45918</v>
      </c>
      <c r="AK25" s="3">
        <v>0</v>
      </c>
      <c r="AL25" s="3">
        <v>45909</v>
      </c>
      <c r="AM25" s="3">
        <v>45916</v>
      </c>
      <c r="AN25" s="3">
        <v>45917</v>
      </c>
      <c r="AO25" s="3">
        <v>45917</v>
      </c>
      <c r="AP25" s="3">
        <v>45913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282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466</v>
      </c>
      <c r="AG26" s="1" t="s">
        <v>115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544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45904</v>
      </c>
      <c r="B27" s="14" t="s">
        <v>446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447</v>
      </c>
      <c r="T27" s="12">
        <v>45924</v>
      </c>
      <c r="U27" s="11">
        <v>20000</v>
      </c>
      <c r="V27" s="10">
        <v>21000</v>
      </c>
      <c r="W27" s="10">
        <v>0</v>
      </c>
      <c r="X27" s="10">
        <v>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115</v>
      </c>
      <c r="AH27" s="1" t="s">
        <v>77</v>
      </c>
      <c r="AI27" s="1">
        <v>1</v>
      </c>
      <c r="AJ27" s="3">
        <v>45924</v>
      </c>
      <c r="AK27" s="3">
        <v>0</v>
      </c>
      <c r="AL27" s="3">
        <v>0</v>
      </c>
      <c r="AM27" s="3">
        <v>0</v>
      </c>
      <c r="AN27" s="3">
        <v>0</v>
      </c>
      <c r="AO27" s="3">
        <v>45923</v>
      </c>
      <c r="AP27" s="3">
        <v>45919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45904</v>
      </c>
      <c r="B28" s="14" t="s">
        <v>448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447</v>
      </c>
      <c r="T28" s="12">
        <v>45924</v>
      </c>
      <c r="U28" s="11">
        <v>20000</v>
      </c>
      <c r="V28" s="10">
        <v>21000</v>
      </c>
      <c r="W28" s="10">
        <v>0</v>
      </c>
      <c r="X28" s="10">
        <v>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115</v>
      </c>
      <c r="AH28" s="1" t="s">
        <v>77</v>
      </c>
      <c r="AI28" s="1">
        <v>1</v>
      </c>
      <c r="AJ28" s="3">
        <v>45924</v>
      </c>
      <c r="AK28" s="3">
        <v>0</v>
      </c>
      <c r="AL28" s="3">
        <v>0</v>
      </c>
      <c r="AM28" s="3">
        <v>0</v>
      </c>
      <c r="AN28" s="3">
        <v>0</v>
      </c>
      <c r="AO28" s="3">
        <v>45923</v>
      </c>
      <c r="AP28" s="3">
        <v>45919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45910</v>
      </c>
      <c r="B29" s="14" t="s">
        <v>503</v>
      </c>
      <c r="C29" s="9" t="s">
        <v>73</v>
      </c>
      <c r="D29" s="13" t="s">
        <v>288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45920</v>
      </c>
      <c r="U29" s="11">
        <v>10000</v>
      </c>
      <c r="V29" s="10">
        <v>10000</v>
      </c>
      <c r="W29" s="10">
        <v>0</v>
      </c>
      <c r="X29" s="10">
        <v>10400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504</v>
      </c>
      <c r="AG29" s="1" t="s">
        <v>115</v>
      </c>
      <c r="AH29" s="1" t="s">
        <v>74</v>
      </c>
      <c r="AI29" s="1">
        <v>2</v>
      </c>
      <c r="AJ29" s="3">
        <v>45920</v>
      </c>
      <c r="AK29" s="3">
        <v>0</v>
      </c>
      <c r="AL29" s="3">
        <v>45911</v>
      </c>
      <c r="AM29" s="3">
        <v>45918</v>
      </c>
      <c r="AN29" s="3">
        <v>45919</v>
      </c>
      <c r="AO29" s="3">
        <v>45919</v>
      </c>
      <c r="AP29" s="3">
        <v>45915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45910</v>
      </c>
      <c r="B30" s="14" t="s">
        <v>503</v>
      </c>
      <c r="C30" s="9" t="s">
        <v>73</v>
      </c>
      <c r="D30" s="13" t="s">
        <v>189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45920</v>
      </c>
      <c r="U30" s="11">
        <v>10000</v>
      </c>
      <c r="V30" s="10">
        <v>10000</v>
      </c>
      <c r="W30" s="10">
        <v>0</v>
      </c>
      <c r="X30" s="10">
        <v>10490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504</v>
      </c>
      <c r="AG30" s="1" t="s">
        <v>115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 t="s">
        <v>564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45910</v>
      </c>
      <c r="B31" s="14" t="s">
        <v>503</v>
      </c>
      <c r="C31" s="9" t="s">
        <v>73</v>
      </c>
      <c r="D31" s="13" t="s">
        <v>275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45920</v>
      </c>
      <c r="U31" s="11">
        <v>5000</v>
      </c>
      <c r="V31" s="10">
        <v>5000</v>
      </c>
      <c r="W31" s="10">
        <v>0</v>
      </c>
      <c r="X31" s="10">
        <v>5250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504</v>
      </c>
      <c r="AG31" s="1" t="s">
        <v>115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 t="s">
        <v>565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45910</v>
      </c>
      <c r="B32" s="14" t="s">
        <v>503</v>
      </c>
      <c r="C32" s="9" t="s">
        <v>73</v>
      </c>
      <c r="D32" s="13" t="s">
        <v>505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45925</v>
      </c>
      <c r="U32" s="11">
        <v>5000</v>
      </c>
      <c r="V32" s="10">
        <v>5000</v>
      </c>
      <c r="W32" s="10">
        <v>0</v>
      </c>
      <c r="X32" s="10">
        <v>5710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506</v>
      </c>
      <c r="AG32" s="1" t="s">
        <v>115</v>
      </c>
      <c r="AH32" s="1" t="s">
        <v>74</v>
      </c>
      <c r="AI32" s="1">
        <v>2</v>
      </c>
      <c r="AJ32" s="3">
        <v>45925</v>
      </c>
      <c r="AK32" s="3">
        <v>0</v>
      </c>
      <c r="AL32" s="3">
        <v>45916</v>
      </c>
      <c r="AM32" s="3">
        <v>45923</v>
      </c>
      <c r="AN32" s="3">
        <v>45924</v>
      </c>
      <c r="AO32" s="3">
        <v>45924</v>
      </c>
      <c r="AP32" s="3">
        <v>45920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 t="s">
        <v>566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45910</v>
      </c>
      <c r="B33" s="14" t="s">
        <v>503</v>
      </c>
      <c r="C33" s="9" t="s">
        <v>73</v>
      </c>
      <c r="D33" s="13" t="s">
        <v>266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45925</v>
      </c>
      <c r="U33" s="11">
        <v>5000</v>
      </c>
      <c r="V33" s="10">
        <v>5000</v>
      </c>
      <c r="W33" s="10">
        <v>0</v>
      </c>
      <c r="X33" s="10">
        <v>5400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506</v>
      </c>
      <c r="AG33" s="1" t="s">
        <v>115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45910</v>
      </c>
      <c r="B34" s="14" t="s">
        <v>503</v>
      </c>
      <c r="C34" s="9" t="s">
        <v>73</v>
      </c>
      <c r="D34" s="13" t="s">
        <v>289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45925</v>
      </c>
      <c r="U34" s="11">
        <v>5000</v>
      </c>
      <c r="V34" s="10">
        <v>5000</v>
      </c>
      <c r="W34" s="10">
        <v>0</v>
      </c>
      <c r="X34" s="10">
        <v>5400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506</v>
      </c>
      <c r="AG34" s="1" t="s">
        <v>116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 t="s">
        <v>567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45910</v>
      </c>
      <c r="B35" s="14" t="s">
        <v>503</v>
      </c>
      <c r="C35" s="9" t="s">
        <v>73</v>
      </c>
      <c r="D35" s="13" t="s">
        <v>290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45925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506</v>
      </c>
      <c r="AG35" s="1" t="s">
        <v>116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45910</v>
      </c>
      <c r="B36" s="14" t="s">
        <v>503</v>
      </c>
      <c r="C36" s="9" t="s">
        <v>73</v>
      </c>
      <c r="D36" s="13">
        <v>997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45925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506</v>
      </c>
      <c r="AG36" s="1" t="s">
        <v>116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45912</v>
      </c>
      <c r="B37" s="14" t="s">
        <v>521</v>
      </c>
      <c r="C37" s="9" t="s">
        <v>73</v>
      </c>
      <c r="D37" s="13" t="s">
        <v>522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523</v>
      </c>
      <c r="AG37" s="1" t="s">
        <v>116</v>
      </c>
      <c r="AH37" s="1" t="s">
        <v>74</v>
      </c>
      <c r="AI37" s="1">
        <v>2</v>
      </c>
      <c r="AJ37" s="3">
        <v>45920</v>
      </c>
      <c r="AK37" s="3">
        <v>0</v>
      </c>
      <c r="AL37" s="3">
        <v>45911</v>
      </c>
      <c r="AM37" s="3">
        <v>45918</v>
      </c>
      <c r="AN37" s="3">
        <v>45919</v>
      </c>
      <c r="AO37" s="3">
        <v>45919</v>
      </c>
      <c r="AP37" s="3">
        <v>45915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45912</v>
      </c>
      <c r="B38" s="14" t="s">
        <v>521</v>
      </c>
      <c r="C38" s="9" t="s">
        <v>73</v>
      </c>
      <c r="D38" s="13" t="s">
        <v>386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45920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172</v>
      </c>
      <c r="AA38" s="8">
        <v>9359.9000000000015</v>
      </c>
      <c r="AB38" s="8">
        <v>9359.9000000000015</v>
      </c>
      <c r="AC38" s="8">
        <v>0</v>
      </c>
      <c r="AD38" s="8">
        <v>0</v>
      </c>
      <c r="AE38" s="8">
        <v>0</v>
      </c>
      <c r="AF38" s="8" t="s">
        <v>523</v>
      </c>
      <c r="AG38" s="1" t="s">
        <v>117</v>
      </c>
      <c r="AH38" s="1" t="s">
        <v>74</v>
      </c>
      <c r="AI38" s="1">
        <v>2</v>
      </c>
      <c r="AJ38" s="3">
        <v>45920</v>
      </c>
      <c r="AK38" s="3">
        <v>0</v>
      </c>
      <c r="AL38" s="3">
        <v>45911</v>
      </c>
      <c r="AM38" s="3">
        <v>45918</v>
      </c>
      <c r="AN38" s="3">
        <v>45919</v>
      </c>
      <c r="AO38" s="3">
        <v>45919</v>
      </c>
      <c r="AP38" s="3">
        <v>45915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45912</v>
      </c>
      <c r="B39" s="14" t="s">
        <v>521</v>
      </c>
      <c r="C39" s="9" t="s">
        <v>73</v>
      </c>
      <c r="D39" s="13" t="s">
        <v>282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45920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172</v>
      </c>
      <c r="AA39" s="8">
        <v>9359.9000000000015</v>
      </c>
      <c r="AB39" s="8">
        <v>9359.9000000000015</v>
      </c>
      <c r="AC39" s="8">
        <v>0</v>
      </c>
      <c r="AD39" s="8">
        <v>0</v>
      </c>
      <c r="AE39" s="8">
        <v>0</v>
      </c>
      <c r="AF39" s="8" t="s">
        <v>523</v>
      </c>
      <c r="AG39" s="1" t="s">
        <v>116</v>
      </c>
      <c r="AH39" s="1" t="s">
        <v>74</v>
      </c>
      <c r="AI39" s="1">
        <v>2</v>
      </c>
      <c r="AJ39" s="3">
        <v>45920</v>
      </c>
      <c r="AK39" s="3">
        <v>0</v>
      </c>
      <c r="AL39" s="3">
        <v>45911</v>
      </c>
      <c r="AM39" s="3">
        <v>45918</v>
      </c>
      <c r="AN39" s="3">
        <v>45919</v>
      </c>
      <c r="AO39" s="3">
        <v>45919</v>
      </c>
      <c r="AP39" s="3">
        <v>45915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45912</v>
      </c>
      <c r="B40" s="14" t="s">
        <v>521</v>
      </c>
      <c r="C40" s="9" t="s">
        <v>73</v>
      </c>
      <c r="D40" s="13" t="s">
        <v>288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45925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172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524</v>
      </c>
      <c r="AG40" s="1" t="s">
        <v>116</v>
      </c>
      <c r="AH40" s="1" t="s">
        <v>74</v>
      </c>
      <c r="AI40" s="1">
        <v>2</v>
      </c>
      <c r="AJ40" s="3">
        <v>45925</v>
      </c>
      <c r="AK40" s="3">
        <v>0</v>
      </c>
      <c r="AL40" s="3">
        <v>45916</v>
      </c>
      <c r="AM40" s="3">
        <v>45923</v>
      </c>
      <c r="AN40" s="3">
        <v>45924</v>
      </c>
      <c r="AO40" s="3">
        <v>45924</v>
      </c>
      <c r="AP40" s="3">
        <v>45920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45912</v>
      </c>
      <c r="B41" s="14" t="s">
        <v>521</v>
      </c>
      <c r="C41" s="9" t="s">
        <v>73</v>
      </c>
      <c r="D41" s="13" t="s">
        <v>464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45925</v>
      </c>
      <c r="U41" s="11">
        <v>5000</v>
      </c>
      <c r="V41" s="10">
        <v>0</v>
      </c>
      <c r="W41" s="10">
        <v>5000</v>
      </c>
      <c r="X41" s="10">
        <v>5300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524</v>
      </c>
      <c r="AG41" s="1" t="s">
        <v>117</v>
      </c>
      <c r="AH41" s="1" t="s">
        <v>74</v>
      </c>
      <c r="AI41" s="1">
        <v>2</v>
      </c>
      <c r="AJ41" s="3">
        <v>45925</v>
      </c>
      <c r="AK41" s="3">
        <v>0</v>
      </c>
      <c r="AL41" s="3">
        <v>45916</v>
      </c>
      <c r="AM41" s="3">
        <v>45923</v>
      </c>
      <c r="AN41" s="3">
        <v>45924</v>
      </c>
      <c r="AO41" s="3">
        <v>45924</v>
      </c>
      <c r="AP41" s="3">
        <v>45920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45912</v>
      </c>
      <c r="B42" s="14" t="s">
        <v>521</v>
      </c>
      <c r="C42" s="9" t="s">
        <v>73</v>
      </c>
      <c r="D42" s="13" t="s">
        <v>291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45925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172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524</v>
      </c>
      <c r="AG42" s="1" t="s">
        <v>116</v>
      </c>
      <c r="AH42" s="1" t="s">
        <v>74</v>
      </c>
      <c r="AI42" s="1">
        <v>2</v>
      </c>
      <c r="AJ42" s="3">
        <v>45925</v>
      </c>
      <c r="AK42" s="3">
        <v>0</v>
      </c>
      <c r="AL42" s="3">
        <v>45916</v>
      </c>
      <c r="AM42" s="3">
        <v>45923</v>
      </c>
      <c r="AN42" s="3">
        <v>45924</v>
      </c>
      <c r="AO42" s="3">
        <v>45924</v>
      </c>
      <c r="AP42" s="3">
        <v>45920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45912</v>
      </c>
      <c r="B43" s="14" t="s">
        <v>545</v>
      </c>
      <c r="C43" s="9" t="s">
        <v>73</v>
      </c>
      <c r="D43" s="13" t="s">
        <v>522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45927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172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546</v>
      </c>
      <c r="AG43" s="1" t="s">
        <v>116</v>
      </c>
      <c r="AH43" s="1" t="s">
        <v>74</v>
      </c>
      <c r="AI43" s="1">
        <v>2</v>
      </c>
      <c r="AJ43" s="3">
        <v>45927</v>
      </c>
      <c r="AK43" s="3">
        <v>0</v>
      </c>
      <c r="AL43" s="3">
        <v>45918</v>
      </c>
      <c r="AM43" s="3">
        <v>45925</v>
      </c>
      <c r="AN43" s="3">
        <v>45926</v>
      </c>
      <c r="AO43" s="3">
        <v>45926</v>
      </c>
      <c r="AP43" s="3">
        <v>45922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45912</v>
      </c>
      <c r="B44" s="14" t="s">
        <v>545</v>
      </c>
      <c r="C44" s="9" t="s">
        <v>73</v>
      </c>
      <c r="D44" s="13" t="s">
        <v>464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45927</v>
      </c>
      <c r="U44" s="11">
        <v>5000</v>
      </c>
      <c r="V44" s="10">
        <v>0</v>
      </c>
      <c r="W44" s="10">
        <v>5000</v>
      </c>
      <c r="X44" s="10">
        <v>5300</v>
      </c>
      <c r="Y44" s="10">
        <v>0</v>
      </c>
      <c r="Z44" s="9" t="s">
        <v>172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546</v>
      </c>
      <c r="AG44" s="1" t="s">
        <v>116</v>
      </c>
      <c r="AH44" s="1" t="s">
        <v>74</v>
      </c>
      <c r="AI44" s="1">
        <v>2</v>
      </c>
      <c r="AJ44" s="3">
        <v>45927</v>
      </c>
      <c r="AK44" s="3">
        <v>0</v>
      </c>
      <c r="AL44" s="3">
        <v>45918</v>
      </c>
      <c r="AM44" s="3">
        <v>45925</v>
      </c>
      <c r="AN44" s="3">
        <v>45926</v>
      </c>
      <c r="AO44" s="3">
        <v>45926</v>
      </c>
      <c r="AP44" s="3">
        <v>45922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0</v>
      </c>
    </row>
    <row r="45" spans="1:56" ht="27.75" customHeight="1" x14ac:dyDescent="0.45">
      <c r="A45" s="3">
        <v>45912</v>
      </c>
      <c r="B45" s="14" t="s">
        <v>545</v>
      </c>
      <c r="C45" s="9" t="s">
        <v>73</v>
      </c>
      <c r="D45" s="13" t="s">
        <v>282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45927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172</v>
      </c>
      <c r="AA45" s="8">
        <v>9359.9000000000015</v>
      </c>
      <c r="AB45" s="8">
        <v>6845</v>
      </c>
      <c r="AC45" s="8">
        <v>2514.9000000000015</v>
      </c>
      <c r="AD45" s="8">
        <v>0</v>
      </c>
      <c r="AE45" s="8">
        <v>0</v>
      </c>
      <c r="AF45" s="8" t="s">
        <v>546</v>
      </c>
      <c r="AG45" s="1" t="s">
        <v>116</v>
      </c>
      <c r="AH45" s="1" t="s">
        <v>74</v>
      </c>
      <c r="AI45" s="1">
        <v>2</v>
      </c>
      <c r="AJ45" s="3">
        <v>45927</v>
      </c>
      <c r="AK45" s="3">
        <v>0</v>
      </c>
      <c r="AL45" s="3">
        <v>45918</v>
      </c>
      <c r="AM45" s="3">
        <v>45925</v>
      </c>
      <c r="AN45" s="3">
        <v>45926</v>
      </c>
      <c r="AO45" s="3">
        <v>45926</v>
      </c>
      <c r="AP45" s="3">
        <v>45922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189.43344533333342</v>
      </c>
    </row>
    <row r="46" spans="1:56" ht="27.75" customHeight="1" x14ac:dyDescent="0.45">
      <c r="A46" s="3">
        <v>45916</v>
      </c>
      <c r="B46" s="14" t="s">
        <v>568</v>
      </c>
      <c r="C46" s="9" t="s">
        <v>73</v>
      </c>
      <c r="D46" s="13" t="s">
        <v>386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45927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172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569</v>
      </c>
      <c r="AG46" s="1" t="s">
        <v>118</v>
      </c>
      <c r="AH46" s="1" t="s">
        <v>74</v>
      </c>
      <c r="AI46" s="1">
        <v>2</v>
      </c>
      <c r="AJ46" s="3">
        <v>45927</v>
      </c>
      <c r="AK46" s="3">
        <v>0</v>
      </c>
      <c r="AL46" s="3">
        <v>45918</v>
      </c>
      <c r="AM46" s="3">
        <v>45925</v>
      </c>
      <c r="AN46" s="3">
        <v>45926</v>
      </c>
      <c r="AO46" s="3">
        <v>45926</v>
      </c>
      <c r="AP46" s="3">
        <v>45922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705.02926755555563</v>
      </c>
    </row>
    <row r="47" spans="1:56" ht="27.75" customHeight="1" x14ac:dyDescent="0.45">
      <c r="A47" s="3">
        <v>45916</v>
      </c>
      <c r="B47" s="14" t="s">
        <v>568</v>
      </c>
      <c r="C47" s="9" t="s">
        <v>73</v>
      </c>
      <c r="D47" s="13" t="s">
        <v>282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45927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172</v>
      </c>
      <c r="AA47" s="8">
        <v>9359.9000000000015</v>
      </c>
      <c r="AB47" s="8">
        <v>0</v>
      </c>
      <c r="AC47" s="8">
        <v>9359.9000000000015</v>
      </c>
      <c r="AD47" s="8">
        <v>0</v>
      </c>
      <c r="AE47" s="8">
        <v>0</v>
      </c>
      <c r="AF47" s="8" t="s">
        <v>569</v>
      </c>
      <c r="AG47" s="1" t="s">
        <v>116</v>
      </c>
      <c r="AH47" s="1" t="s">
        <v>74</v>
      </c>
      <c r="AI47" s="1">
        <v>2</v>
      </c>
      <c r="AJ47" s="3">
        <v>45927</v>
      </c>
      <c r="AK47" s="3">
        <v>0</v>
      </c>
      <c r="AL47" s="3">
        <v>45918</v>
      </c>
      <c r="AM47" s="3">
        <v>45925</v>
      </c>
      <c r="AN47" s="3">
        <v>45926</v>
      </c>
      <c r="AO47" s="3">
        <v>45926</v>
      </c>
      <c r="AP47" s="3">
        <v>45922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705.02926755555563</v>
      </c>
    </row>
    <row r="48" spans="1:56" ht="27.75" customHeight="1" x14ac:dyDescent="0.45">
      <c r="A48" s="3">
        <v>45916</v>
      </c>
      <c r="B48" s="14" t="s">
        <v>568</v>
      </c>
      <c r="C48" s="9" t="s">
        <v>73</v>
      </c>
      <c r="D48" s="13" t="s">
        <v>382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45927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569</v>
      </c>
      <c r="AG48" s="1" t="s">
        <v>116</v>
      </c>
      <c r="AH48" s="1" t="s">
        <v>74</v>
      </c>
      <c r="AI48" s="1">
        <v>2</v>
      </c>
      <c r="AJ48" s="3">
        <v>45927</v>
      </c>
      <c r="AK48" s="3">
        <v>0</v>
      </c>
      <c r="AL48" s="3">
        <v>45918</v>
      </c>
      <c r="AM48" s="3">
        <v>45925</v>
      </c>
      <c r="AN48" s="3">
        <v>45926</v>
      </c>
      <c r="AO48" s="3">
        <v>45926</v>
      </c>
      <c r="AP48" s="3">
        <v>45922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352.51463377777782</v>
      </c>
    </row>
    <row r="49" spans="1:56" ht="27.75" customHeight="1" x14ac:dyDescent="0.45">
      <c r="A49" s="3">
        <v>45913</v>
      </c>
      <c r="B49" s="14" t="s">
        <v>553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10000</v>
      </c>
      <c r="V49" s="10">
        <v>0</v>
      </c>
      <c r="W49" s="10">
        <v>10000</v>
      </c>
      <c r="X49" s="10">
        <v>0</v>
      </c>
      <c r="Y49" s="10">
        <v>0</v>
      </c>
      <c r="Z49" s="9" t="s">
        <v>172</v>
      </c>
      <c r="AA49" s="8">
        <v>10477.5</v>
      </c>
      <c r="AB49" s="8">
        <v>0</v>
      </c>
      <c r="AC49" s="8">
        <v>10477.5</v>
      </c>
      <c r="AD49" s="8">
        <v>0</v>
      </c>
      <c r="AE49" s="8">
        <v>0</v>
      </c>
      <c r="AF49" s="8" t="s">
        <v>554</v>
      </c>
      <c r="AG49" s="1" t="s">
        <v>61</v>
      </c>
      <c r="AH49" s="1" t="s">
        <v>77</v>
      </c>
      <c r="AI49" s="1">
        <v>1</v>
      </c>
      <c r="AJ49" s="3">
        <v>45930</v>
      </c>
      <c r="AK49" s="3">
        <v>0</v>
      </c>
      <c r="AL49" s="3">
        <v>0</v>
      </c>
      <c r="AM49" s="3">
        <v>0</v>
      </c>
      <c r="AN49" s="3">
        <v>0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 t="s">
        <v>95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789.21186666666665</v>
      </c>
    </row>
    <row r="50" spans="1:56" ht="27.75" customHeight="1" x14ac:dyDescent="0.45">
      <c r="A50" s="3">
        <v>45913</v>
      </c>
      <c r="B50" s="14" t="s">
        <v>553</v>
      </c>
      <c r="C50" s="9" t="s">
        <v>73</v>
      </c>
      <c r="D50" s="13" t="s">
        <v>189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141</v>
      </c>
      <c r="T50" s="12">
        <v>45930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172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 t="s">
        <v>554</v>
      </c>
      <c r="AG50" s="1" t="s">
        <v>115</v>
      </c>
      <c r="AH50" s="1" t="s">
        <v>74</v>
      </c>
      <c r="AI50" s="1">
        <v>2</v>
      </c>
      <c r="AJ50" s="3">
        <v>45930</v>
      </c>
      <c r="AK50" s="3">
        <v>0</v>
      </c>
      <c r="AL50" s="3">
        <v>45921</v>
      </c>
      <c r="AM50" s="3">
        <v>45928</v>
      </c>
      <c r="AN50" s="3">
        <v>45929</v>
      </c>
      <c r="AO50" s="3">
        <v>45929</v>
      </c>
      <c r="AP50" s="3">
        <v>45925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705.02926755555563</v>
      </c>
    </row>
    <row r="51" spans="1:56" ht="27.75" customHeight="1" x14ac:dyDescent="0.45">
      <c r="A51" s="3">
        <v>45913</v>
      </c>
      <c r="B51" s="14" t="s">
        <v>553</v>
      </c>
      <c r="C51" s="9" t="s">
        <v>73</v>
      </c>
      <c r="D51" s="13" t="s">
        <v>248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141</v>
      </c>
      <c r="T51" s="12">
        <v>45930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172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554</v>
      </c>
      <c r="AG51" s="1" t="s">
        <v>115</v>
      </c>
      <c r="AH51" s="1" t="s">
        <v>74</v>
      </c>
      <c r="AI51" s="1">
        <v>2</v>
      </c>
      <c r="AJ51" s="3">
        <v>45930</v>
      </c>
      <c r="AK51" s="3">
        <v>0</v>
      </c>
      <c r="AL51" s="3">
        <v>45921</v>
      </c>
      <c r="AM51" s="3">
        <v>45928</v>
      </c>
      <c r="AN51" s="3">
        <v>45929</v>
      </c>
      <c r="AO51" s="3">
        <v>45929</v>
      </c>
      <c r="AP51" s="3">
        <v>45925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352.51463377777782</v>
      </c>
    </row>
    <row r="52" spans="1:56" ht="27.75" customHeight="1" x14ac:dyDescent="0.45">
      <c r="A52" s="3" t="s">
        <v>135</v>
      </c>
      <c r="B52" s="14" t="s">
        <v>135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141</v>
      </c>
      <c r="T52" s="12">
        <v>45961</v>
      </c>
      <c r="U52" s="11">
        <v>400000</v>
      </c>
      <c r="V52" s="10">
        <v>0</v>
      </c>
      <c r="W52" s="10">
        <v>400000</v>
      </c>
      <c r="X52" s="10">
        <v>0</v>
      </c>
      <c r="Y52" s="10">
        <v>420000</v>
      </c>
      <c r="Z52" s="9" t="s">
        <v>172</v>
      </c>
      <c r="AA52" s="8">
        <v>374396.00000000006</v>
      </c>
      <c r="AB52" s="8">
        <v>0</v>
      </c>
      <c r="AC52" s="8">
        <v>374396.00000000006</v>
      </c>
      <c r="AD52" s="8">
        <v>0</v>
      </c>
      <c r="AE52" s="8">
        <v>0</v>
      </c>
      <c r="AF52" s="8">
        <v>0</v>
      </c>
      <c r="AG52" s="1" t="s">
        <v>115</v>
      </c>
      <c r="AH52" s="1" t="s">
        <v>74</v>
      </c>
      <c r="AI52" s="1">
        <v>2</v>
      </c>
      <c r="AJ52" s="3">
        <v>45961</v>
      </c>
      <c r="AK52" s="3">
        <v>0</v>
      </c>
      <c r="AL52" s="3">
        <v>45952</v>
      </c>
      <c r="AM52" s="3">
        <v>45959</v>
      </c>
      <c r="AN52" s="3">
        <v>45960</v>
      </c>
      <c r="AO52" s="3">
        <v>45960</v>
      </c>
      <c r="AP52" s="3">
        <v>45956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28201.170702222225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172</v>
      </c>
      <c r="AA53" s="8">
        <v>473792.55000000005</v>
      </c>
      <c r="AB53" s="8">
        <v>48964.55</v>
      </c>
      <c r="AC53" s="8">
        <v>424828.00000000006</v>
      </c>
      <c r="AD53" s="8">
        <v>0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174</v>
      </c>
      <c r="BD53" s="56">
        <v>0</v>
      </c>
    </row>
    <row r="54" spans="1:56" ht="27.75" customHeight="1" x14ac:dyDescent="0.45">
      <c r="A54" s="3">
        <v>45905</v>
      </c>
      <c r="B54" s="14" t="s">
        <v>470</v>
      </c>
      <c r="C54" s="9" t="s">
        <v>139</v>
      </c>
      <c r="D54" s="13" t="s">
        <v>250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196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45920</v>
      </c>
      <c r="U54" s="11">
        <v>5040</v>
      </c>
      <c r="V54" s="10">
        <v>5040</v>
      </c>
      <c r="W54" s="10">
        <v>0</v>
      </c>
      <c r="X54" s="10">
        <v>6500</v>
      </c>
      <c r="Y54" s="10">
        <v>0</v>
      </c>
      <c r="Z54" s="9" t="s">
        <v>112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45920</v>
      </c>
      <c r="AK54" s="3">
        <v>45916</v>
      </c>
      <c r="AL54" s="3">
        <v>45909</v>
      </c>
      <c r="AM54" s="3">
        <v>45917</v>
      </c>
      <c r="AN54" s="3">
        <v>45918</v>
      </c>
      <c r="AO54" s="3">
        <v>45919</v>
      </c>
      <c r="AP54" s="3">
        <v>45915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191</v>
      </c>
      <c r="BD54" s="56">
        <v>0</v>
      </c>
    </row>
    <row r="55" spans="1:56" ht="27.75" customHeight="1" x14ac:dyDescent="0.45">
      <c r="A55" s="3">
        <v>45905</v>
      </c>
      <c r="B55" s="14" t="s">
        <v>470</v>
      </c>
      <c r="C55" s="9" t="s">
        <v>139</v>
      </c>
      <c r="D55" s="13" t="s">
        <v>449</v>
      </c>
      <c r="E55" s="9">
        <v>19</v>
      </c>
      <c r="F55" s="9">
        <v>34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196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45920</v>
      </c>
      <c r="U55" s="11">
        <v>5040</v>
      </c>
      <c r="V55" s="10">
        <v>5040</v>
      </c>
      <c r="W55" s="10">
        <v>0</v>
      </c>
      <c r="X55" s="10">
        <v>6124</v>
      </c>
      <c r="Y55" s="10">
        <v>0</v>
      </c>
      <c r="Z55" s="9" t="s">
        <v>112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75</v>
      </c>
      <c r="AI55" s="1">
        <v>4</v>
      </c>
      <c r="AJ55" s="3">
        <v>45920</v>
      </c>
      <c r="AK55" s="3">
        <v>45916</v>
      </c>
      <c r="AL55" s="3">
        <v>45909</v>
      </c>
      <c r="AM55" s="3">
        <v>45917</v>
      </c>
      <c r="AN55" s="3">
        <v>45918</v>
      </c>
      <c r="AO55" s="3">
        <v>45919</v>
      </c>
      <c r="AP55" s="3">
        <v>45915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191</v>
      </c>
      <c r="BD55" s="56">
        <v>0</v>
      </c>
    </row>
    <row r="56" spans="1:56" ht="27.75" customHeight="1" x14ac:dyDescent="0.45">
      <c r="A56" s="3">
        <v>45796</v>
      </c>
      <c r="B56" s="14" t="s">
        <v>255</v>
      </c>
      <c r="C56" s="9" t="s">
        <v>139</v>
      </c>
      <c r="D56" s="13" t="s">
        <v>250</v>
      </c>
      <c r="E56" s="9">
        <v>19</v>
      </c>
      <c r="F56" s="9">
        <v>34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196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 t="s">
        <v>63</v>
      </c>
      <c r="U56" s="11">
        <v>503</v>
      </c>
      <c r="V56" s="10">
        <v>0</v>
      </c>
      <c r="W56" s="10">
        <v>503</v>
      </c>
      <c r="X56" s="10">
        <v>5250</v>
      </c>
      <c r="Y56" s="10">
        <v>0</v>
      </c>
      <c r="Z56" s="9" t="s">
        <v>112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191</v>
      </c>
      <c r="BD56" s="56">
        <v>0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34</v>
      </c>
      <c r="G57" s="9" t="s">
        <v>60</v>
      </c>
      <c r="H57" s="9">
        <v>0</v>
      </c>
      <c r="I57" s="9">
        <v>80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112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115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192</v>
      </c>
      <c r="BD57" s="56">
        <v>0</v>
      </c>
    </row>
    <row r="58" spans="1:56" ht="27.75" customHeight="1" x14ac:dyDescent="0.45">
      <c r="A58" s="3">
        <v>45905</v>
      </c>
      <c r="B58" s="14" t="s">
        <v>471</v>
      </c>
      <c r="C58" s="9" t="s">
        <v>139</v>
      </c>
      <c r="D58" s="13" t="s">
        <v>451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45919</v>
      </c>
      <c r="U58" s="11">
        <v>5040</v>
      </c>
      <c r="V58" s="10">
        <v>5040</v>
      </c>
      <c r="W58" s="10">
        <v>0</v>
      </c>
      <c r="X58" s="10">
        <v>6100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115</v>
      </c>
      <c r="AH58" s="1" t="s">
        <v>75</v>
      </c>
      <c r="AI58" s="1">
        <v>4</v>
      </c>
      <c r="AJ58" s="3">
        <v>45919</v>
      </c>
      <c r="AK58" s="3">
        <v>45915</v>
      </c>
      <c r="AL58" s="3">
        <v>45908</v>
      </c>
      <c r="AM58" s="3">
        <v>45916</v>
      </c>
      <c r="AN58" s="3">
        <v>45917</v>
      </c>
      <c r="AO58" s="3">
        <v>45918</v>
      </c>
      <c r="AP58" s="3">
        <v>45914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45905</v>
      </c>
      <c r="B59" s="14" t="s">
        <v>471</v>
      </c>
      <c r="C59" s="9" t="s">
        <v>139</v>
      </c>
      <c r="D59" s="13" t="s">
        <v>306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45919</v>
      </c>
      <c r="U59" s="11">
        <v>10000</v>
      </c>
      <c r="V59" s="10">
        <v>10000</v>
      </c>
      <c r="W59" s="10">
        <v>0</v>
      </c>
      <c r="X59" s="10">
        <v>11200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45919</v>
      </c>
      <c r="AK59" s="3">
        <v>45915</v>
      </c>
      <c r="AL59" s="3">
        <v>45908</v>
      </c>
      <c r="AM59" s="3">
        <v>45916</v>
      </c>
      <c r="AN59" s="3">
        <v>45917</v>
      </c>
      <c r="AO59" s="3">
        <v>45918</v>
      </c>
      <c r="AP59" s="3">
        <v>45914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45902</v>
      </c>
      <c r="B60" s="14" t="s">
        <v>439</v>
      </c>
      <c r="C60" s="9" t="s">
        <v>267</v>
      </c>
      <c r="D60" s="13" t="s">
        <v>429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45920</v>
      </c>
      <c r="U60" s="11">
        <v>8000</v>
      </c>
      <c r="V60" s="10">
        <v>8000</v>
      </c>
      <c r="W60" s="10">
        <v>0</v>
      </c>
      <c r="X60" s="10">
        <v>20753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488</v>
      </c>
      <c r="AG60" s="1" t="s">
        <v>115</v>
      </c>
      <c r="AH60" s="1" t="s">
        <v>75</v>
      </c>
      <c r="AI60" s="1">
        <v>4</v>
      </c>
      <c r="AJ60" s="3">
        <v>45920</v>
      </c>
      <c r="AK60" s="3">
        <v>45916</v>
      </c>
      <c r="AL60" s="3">
        <v>45909</v>
      </c>
      <c r="AM60" s="3">
        <v>45917</v>
      </c>
      <c r="AN60" s="3">
        <v>45918</v>
      </c>
      <c r="AO60" s="3">
        <v>45919</v>
      </c>
      <c r="AP60" s="3">
        <v>45915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45902</v>
      </c>
      <c r="B61" s="14" t="s">
        <v>440</v>
      </c>
      <c r="C61" s="9" t="s">
        <v>267</v>
      </c>
      <c r="D61" s="13" t="s">
        <v>433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45920</v>
      </c>
      <c r="U61" s="11">
        <v>5000</v>
      </c>
      <c r="V61" s="10">
        <v>4876</v>
      </c>
      <c r="W61" s="10">
        <v>124</v>
      </c>
      <c r="X61" s="10">
        <v>10200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45920</v>
      </c>
      <c r="AK61" s="3">
        <v>45916</v>
      </c>
      <c r="AL61" s="3">
        <v>45909</v>
      </c>
      <c r="AM61" s="3">
        <v>45917</v>
      </c>
      <c r="AN61" s="3">
        <v>45918</v>
      </c>
      <c r="AO61" s="3">
        <v>45919</v>
      </c>
      <c r="AP61" s="3">
        <v>45915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45905</v>
      </c>
      <c r="B62" s="14" t="s">
        <v>472</v>
      </c>
      <c r="C62" s="9" t="s">
        <v>139</v>
      </c>
      <c r="D62" s="13" t="s">
        <v>251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45920</v>
      </c>
      <c r="U62" s="11">
        <v>5040</v>
      </c>
      <c r="V62" s="10">
        <v>5040</v>
      </c>
      <c r="W62" s="10">
        <v>0</v>
      </c>
      <c r="X62" s="10">
        <v>5950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117</v>
      </c>
      <c r="AH62" s="1" t="s">
        <v>75</v>
      </c>
      <c r="AI62" s="1">
        <v>4</v>
      </c>
      <c r="AJ62" s="3">
        <v>45920</v>
      </c>
      <c r="AK62" s="3">
        <v>45916</v>
      </c>
      <c r="AL62" s="3">
        <v>45909</v>
      </c>
      <c r="AM62" s="3">
        <v>45917</v>
      </c>
      <c r="AN62" s="3">
        <v>45918</v>
      </c>
      <c r="AO62" s="3">
        <v>45919</v>
      </c>
      <c r="AP62" s="3">
        <v>45915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427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45796</v>
      </c>
      <c r="B63" s="14" t="s">
        <v>256</v>
      </c>
      <c r="C63" s="9" t="s">
        <v>139</v>
      </c>
      <c r="D63" s="13" t="s">
        <v>251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45920</v>
      </c>
      <c r="U63" s="11">
        <v>366</v>
      </c>
      <c r="V63" s="10">
        <v>366</v>
      </c>
      <c r="W63" s="10">
        <v>0</v>
      </c>
      <c r="X63" s="10">
        <v>400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117</v>
      </c>
      <c r="AH63" s="1" t="s">
        <v>75</v>
      </c>
      <c r="AI63" s="1">
        <v>4</v>
      </c>
      <c r="AJ63" s="3">
        <v>45920</v>
      </c>
      <c r="AK63" s="3">
        <v>45916</v>
      </c>
      <c r="AL63" s="3">
        <v>45909</v>
      </c>
      <c r="AM63" s="3">
        <v>45917</v>
      </c>
      <c r="AN63" s="3">
        <v>45918</v>
      </c>
      <c r="AO63" s="3">
        <v>45919</v>
      </c>
      <c r="AP63" s="3">
        <v>45915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45905</v>
      </c>
      <c r="B64" s="14" t="s">
        <v>472</v>
      </c>
      <c r="C64" s="9" t="s">
        <v>139</v>
      </c>
      <c r="D64" s="13" t="s">
        <v>452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45920</v>
      </c>
      <c r="U64" s="11">
        <v>5040</v>
      </c>
      <c r="V64" s="10">
        <v>5040</v>
      </c>
      <c r="W64" s="10">
        <v>0</v>
      </c>
      <c r="X64" s="10">
        <v>6100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45920</v>
      </c>
      <c r="AK64" s="3">
        <v>45916</v>
      </c>
      <c r="AL64" s="3">
        <v>45909</v>
      </c>
      <c r="AM64" s="3">
        <v>45917</v>
      </c>
      <c r="AN64" s="3">
        <v>45918</v>
      </c>
      <c r="AO64" s="3">
        <v>45919</v>
      </c>
      <c r="AP64" s="3">
        <v>45915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45902</v>
      </c>
      <c r="B65" s="14" t="s">
        <v>438</v>
      </c>
      <c r="C65" s="9" t="s">
        <v>267</v>
      </c>
      <c r="D65" s="13" t="s">
        <v>430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45920</v>
      </c>
      <c r="U65" s="11">
        <v>20000</v>
      </c>
      <c r="V65" s="10">
        <v>18716</v>
      </c>
      <c r="W65" s="10">
        <v>1284</v>
      </c>
      <c r="X65" s="10">
        <v>20630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117</v>
      </c>
      <c r="AH65" s="1" t="s">
        <v>75</v>
      </c>
      <c r="AI65" s="1">
        <v>4</v>
      </c>
      <c r="AJ65" s="3">
        <v>45920</v>
      </c>
      <c r="AK65" s="3">
        <v>45916</v>
      </c>
      <c r="AL65" s="3">
        <v>45909</v>
      </c>
      <c r="AM65" s="3">
        <v>45917</v>
      </c>
      <c r="AN65" s="3">
        <v>45918</v>
      </c>
      <c r="AO65" s="3">
        <v>45919</v>
      </c>
      <c r="AP65" s="3">
        <v>45915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45908</v>
      </c>
      <c r="B66" s="14" t="s">
        <v>507</v>
      </c>
      <c r="C66" s="9" t="s">
        <v>259</v>
      </c>
      <c r="D66" s="13" t="s">
        <v>260</v>
      </c>
      <c r="E66" s="9">
        <v>20</v>
      </c>
      <c r="F66" s="9">
        <v>34</v>
      </c>
      <c r="G66" s="9" t="s">
        <v>60</v>
      </c>
      <c r="H66" s="9" t="s">
        <v>66</v>
      </c>
      <c r="I66" s="9">
        <v>95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45922</v>
      </c>
      <c r="U66" s="11">
        <v>8000</v>
      </c>
      <c r="V66" s="10">
        <v>0</v>
      </c>
      <c r="W66" s="10">
        <v>8000</v>
      </c>
      <c r="X66" s="10">
        <v>8120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116</v>
      </c>
      <c r="AH66" s="1" t="s">
        <v>75</v>
      </c>
      <c r="AI66" s="1">
        <v>4</v>
      </c>
      <c r="AJ66" s="3">
        <v>45922</v>
      </c>
      <c r="AK66" s="3">
        <v>45918</v>
      </c>
      <c r="AL66" s="3">
        <v>45911</v>
      </c>
      <c r="AM66" s="3">
        <v>45919</v>
      </c>
      <c r="AN66" s="3">
        <v>45920</v>
      </c>
      <c r="AO66" s="3">
        <v>45921</v>
      </c>
      <c r="AP66" s="3">
        <v>45917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45908</v>
      </c>
      <c r="B67" s="14" t="s">
        <v>507</v>
      </c>
      <c r="C67" s="9" t="s">
        <v>259</v>
      </c>
      <c r="D67" s="13" t="s">
        <v>358</v>
      </c>
      <c r="E67" s="9">
        <v>20</v>
      </c>
      <c r="F67" s="9">
        <v>34</v>
      </c>
      <c r="G67" s="9" t="s">
        <v>60</v>
      </c>
      <c r="H67" s="9" t="s">
        <v>66</v>
      </c>
      <c r="I67" s="9">
        <v>95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45922</v>
      </c>
      <c r="U67" s="11">
        <v>8000</v>
      </c>
      <c r="V67" s="10">
        <v>0</v>
      </c>
      <c r="W67" s="10">
        <v>8000</v>
      </c>
      <c r="X67" s="10">
        <v>0</v>
      </c>
      <c r="Y67" s="10">
        <v>8400</v>
      </c>
      <c r="Z67" s="9" t="s">
        <v>80</v>
      </c>
      <c r="AA67" s="8">
        <v>7934.96</v>
      </c>
      <c r="AB67" s="8">
        <v>7934.96</v>
      </c>
      <c r="AC67" s="8">
        <v>0</v>
      </c>
      <c r="AD67" s="8">
        <v>7934.96</v>
      </c>
      <c r="AE67" s="8">
        <v>0</v>
      </c>
      <c r="AF67" s="8">
        <v>0</v>
      </c>
      <c r="AG67" s="1" t="s">
        <v>115</v>
      </c>
      <c r="AH67" s="1" t="s">
        <v>75</v>
      </c>
      <c r="AI67" s="1">
        <v>4</v>
      </c>
      <c r="AJ67" s="3">
        <v>45922</v>
      </c>
      <c r="AK67" s="3">
        <v>45918</v>
      </c>
      <c r="AL67" s="3">
        <v>45911</v>
      </c>
      <c r="AM67" s="3">
        <v>45919</v>
      </c>
      <c r="AN67" s="3">
        <v>45920</v>
      </c>
      <c r="AO67" s="3">
        <v>45921</v>
      </c>
      <c r="AP67" s="3">
        <v>45917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45799</v>
      </c>
      <c r="B68" s="14" t="s">
        <v>264</v>
      </c>
      <c r="C68" s="9" t="s">
        <v>259</v>
      </c>
      <c r="D68" s="13" t="s">
        <v>260</v>
      </c>
      <c r="E68" s="9">
        <v>20</v>
      </c>
      <c r="F68" s="9">
        <v>34</v>
      </c>
      <c r="G68" s="9" t="s">
        <v>60</v>
      </c>
      <c r="H68" s="9" t="s">
        <v>66</v>
      </c>
      <c r="I68" s="9">
        <v>95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45922</v>
      </c>
      <c r="U68" s="11">
        <v>4000</v>
      </c>
      <c r="V68" s="10">
        <v>2840</v>
      </c>
      <c r="W68" s="10">
        <v>1160</v>
      </c>
      <c r="X68" s="10">
        <v>4140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210</v>
      </c>
      <c r="AG68" s="1" t="s">
        <v>116</v>
      </c>
      <c r="AH68" s="1" t="s">
        <v>75</v>
      </c>
      <c r="AI68" s="1">
        <v>4</v>
      </c>
      <c r="AJ68" s="3">
        <v>45922</v>
      </c>
      <c r="AK68" s="3">
        <v>45918</v>
      </c>
      <c r="AL68" s="3">
        <v>45911</v>
      </c>
      <c r="AM68" s="3">
        <v>45919</v>
      </c>
      <c r="AN68" s="3">
        <v>45920</v>
      </c>
      <c r="AO68" s="3">
        <v>45921</v>
      </c>
      <c r="AP68" s="3">
        <v>45917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45799</v>
      </c>
      <c r="B69" s="14" t="s">
        <v>264</v>
      </c>
      <c r="C69" s="9" t="s">
        <v>259</v>
      </c>
      <c r="D69" s="13" t="s">
        <v>358</v>
      </c>
      <c r="E69" s="9">
        <v>20</v>
      </c>
      <c r="F69" s="9">
        <v>34</v>
      </c>
      <c r="G69" s="9" t="s">
        <v>60</v>
      </c>
      <c r="H69" s="9" t="s">
        <v>66</v>
      </c>
      <c r="I69" s="9">
        <v>95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71</v>
      </c>
      <c r="T69" s="12">
        <v>45922</v>
      </c>
      <c r="U69" s="11">
        <v>4000</v>
      </c>
      <c r="V69" s="10">
        <v>2654</v>
      </c>
      <c r="W69" s="10">
        <v>1346</v>
      </c>
      <c r="X69" s="10">
        <v>0</v>
      </c>
      <c r="Y69" s="10">
        <v>1413.3</v>
      </c>
      <c r="Z69" s="9" t="s">
        <v>80</v>
      </c>
      <c r="AA69" s="8">
        <v>1335.05702</v>
      </c>
      <c r="AB69" s="8">
        <v>1335.05702</v>
      </c>
      <c r="AC69" s="8">
        <v>0</v>
      </c>
      <c r="AD69" s="8">
        <v>1335.05702</v>
      </c>
      <c r="AE69" s="8">
        <v>0</v>
      </c>
      <c r="AF69" s="8" t="s">
        <v>210</v>
      </c>
      <c r="AG69" s="1" t="s">
        <v>116</v>
      </c>
      <c r="AH69" s="1" t="s">
        <v>75</v>
      </c>
      <c r="AI69" s="1">
        <v>4</v>
      </c>
      <c r="AJ69" s="3">
        <v>45922</v>
      </c>
      <c r="AK69" s="3">
        <v>45918</v>
      </c>
      <c r="AL69" s="3">
        <v>45911</v>
      </c>
      <c r="AM69" s="3">
        <v>45919</v>
      </c>
      <c r="AN69" s="3">
        <v>45920</v>
      </c>
      <c r="AO69" s="3">
        <v>45921</v>
      </c>
      <c r="AP69" s="3">
        <v>45917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45902</v>
      </c>
      <c r="B70" s="14" t="s">
        <v>439</v>
      </c>
      <c r="C70" s="9" t="s">
        <v>267</v>
      </c>
      <c r="D70" s="13" t="s">
        <v>432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45923</v>
      </c>
      <c r="U70" s="11">
        <v>10000</v>
      </c>
      <c r="V70" s="10">
        <v>9620</v>
      </c>
      <c r="W70" s="10">
        <v>380</v>
      </c>
      <c r="X70" s="10">
        <v>10294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45923</v>
      </c>
      <c r="AK70" s="3">
        <v>45919</v>
      </c>
      <c r="AL70" s="3">
        <v>45912</v>
      </c>
      <c r="AM70" s="3">
        <v>45920</v>
      </c>
      <c r="AN70" s="3">
        <v>45921</v>
      </c>
      <c r="AO70" s="3">
        <v>45922</v>
      </c>
      <c r="AP70" s="3">
        <v>45918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45909</v>
      </c>
      <c r="B71" s="14" t="s">
        <v>508</v>
      </c>
      <c r="C71" s="9" t="s">
        <v>79</v>
      </c>
      <c r="D71" s="13" t="s">
        <v>489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45925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3310.89</v>
      </c>
      <c r="AB71" s="8">
        <v>3310.89</v>
      </c>
      <c r="AC71" s="8">
        <v>0</v>
      </c>
      <c r="AD71" s="8">
        <v>3310.89</v>
      </c>
      <c r="AE71" s="8">
        <v>0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45925</v>
      </c>
      <c r="AK71" s="3">
        <v>45921</v>
      </c>
      <c r="AL71" s="3">
        <v>45914</v>
      </c>
      <c r="AM71" s="3">
        <v>45922</v>
      </c>
      <c r="AN71" s="3">
        <v>45923</v>
      </c>
      <c r="AO71" s="3">
        <v>45924</v>
      </c>
      <c r="AP71" s="3">
        <v>45920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134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45909</v>
      </c>
      <c r="B72" s="14" t="s">
        <v>509</v>
      </c>
      <c r="C72" s="9" t="s">
        <v>79</v>
      </c>
      <c r="D72" s="13" t="s">
        <v>490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45925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3310.89</v>
      </c>
      <c r="AC72" s="8">
        <v>0</v>
      </c>
      <c r="AD72" s="8">
        <v>3310.89</v>
      </c>
      <c r="AE72" s="8">
        <v>0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45925</v>
      </c>
      <c r="AK72" s="3">
        <v>45921</v>
      </c>
      <c r="AL72" s="3">
        <v>45914</v>
      </c>
      <c r="AM72" s="3">
        <v>45922</v>
      </c>
      <c r="AN72" s="3">
        <v>45923</v>
      </c>
      <c r="AO72" s="3">
        <v>45924</v>
      </c>
      <c r="AP72" s="3">
        <v>45920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134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45896</v>
      </c>
      <c r="B73" s="14" t="s">
        <v>396</v>
      </c>
      <c r="C73" s="9" t="s">
        <v>79</v>
      </c>
      <c r="D73" s="13" t="s">
        <v>397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45926</v>
      </c>
      <c r="U73" s="11">
        <v>8000</v>
      </c>
      <c r="V73" s="10">
        <v>8000</v>
      </c>
      <c r="W73" s="10">
        <v>0</v>
      </c>
      <c r="X73" s="10">
        <v>8100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116</v>
      </c>
      <c r="AH73" s="1" t="s">
        <v>75</v>
      </c>
      <c r="AI73" s="1">
        <v>5</v>
      </c>
      <c r="AJ73" s="3">
        <v>45926</v>
      </c>
      <c r="AK73" s="3">
        <v>45921</v>
      </c>
      <c r="AL73" s="3">
        <v>45914</v>
      </c>
      <c r="AM73" s="3">
        <v>45922</v>
      </c>
      <c r="AN73" s="3">
        <v>45923</v>
      </c>
      <c r="AO73" s="3">
        <v>45924</v>
      </c>
      <c r="AP73" s="3">
        <v>45921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45916</v>
      </c>
      <c r="B74" s="14" t="s">
        <v>128</v>
      </c>
      <c r="C74" s="9" t="s">
        <v>270</v>
      </c>
      <c r="D74" s="13" t="s">
        <v>571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110</v>
      </c>
      <c r="T74" s="12">
        <v>45926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80</v>
      </c>
      <c r="AA74" s="8">
        <v>11036.3</v>
      </c>
      <c r="AB74" s="8">
        <v>11036.3</v>
      </c>
      <c r="AC74" s="8">
        <v>0</v>
      </c>
      <c r="AD74" s="8">
        <v>0</v>
      </c>
      <c r="AE74" s="8">
        <v>11036.3</v>
      </c>
      <c r="AF74" s="8">
        <v>0</v>
      </c>
      <c r="AG74" s="1" t="s">
        <v>115</v>
      </c>
      <c r="AH74" s="1" t="s">
        <v>75</v>
      </c>
      <c r="AI74" s="1">
        <v>4</v>
      </c>
      <c r="AJ74" s="3">
        <v>45926</v>
      </c>
      <c r="AK74" s="3">
        <v>45922</v>
      </c>
      <c r="AL74" s="3">
        <v>45915</v>
      </c>
      <c r="AM74" s="3">
        <v>45923</v>
      </c>
      <c r="AN74" s="3">
        <v>45924</v>
      </c>
      <c r="AO74" s="3">
        <v>45925</v>
      </c>
      <c r="AP74" s="3">
        <v>45921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45916</v>
      </c>
      <c r="B75" s="14" t="s">
        <v>128</v>
      </c>
      <c r="C75" s="9" t="s">
        <v>270</v>
      </c>
      <c r="D75" s="13" t="s">
        <v>572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>
        <v>45926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5518.15</v>
      </c>
      <c r="AC75" s="8">
        <v>0</v>
      </c>
      <c r="AD75" s="8">
        <v>0</v>
      </c>
      <c r="AE75" s="8">
        <v>5518.15</v>
      </c>
      <c r="AF75" s="8">
        <v>0</v>
      </c>
      <c r="AG75" s="1" t="s">
        <v>115</v>
      </c>
      <c r="AH75" s="1" t="s">
        <v>75</v>
      </c>
      <c r="AI75" s="1">
        <v>4</v>
      </c>
      <c r="AJ75" s="3">
        <v>45926</v>
      </c>
      <c r="AK75" s="3">
        <v>45922</v>
      </c>
      <c r="AL75" s="3">
        <v>45915</v>
      </c>
      <c r="AM75" s="3">
        <v>45923</v>
      </c>
      <c r="AN75" s="3">
        <v>45924</v>
      </c>
      <c r="AO75" s="3">
        <v>45925</v>
      </c>
      <c r="AP75" s="3">
        <v>45921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45916</v>
      </c>
      <c r="B76" s="14" t="s">
        <v>128</v>
      </c>
      <c r="C76" s="9" t="s">
        <v>270</v>
      </c>
      <c r="D76" s="13">
        <v>952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110</v>
      </c>
      <c r="T76" s="12">
        <v>45926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5518.15</v>
      </c>
      <c r="AC76" s="8">
        <v>0</v>
      </c>
      <c r="AD76" s="8">
        <v>0</v>
      </c>
      <c r="AE76" s="8">
        <v>5518.15</v>
      </c>
      <c r="AF76" s="8">
        <v>0</v>
      </c>
      <c r="AG76" s="1" t="s">
        <v>115</v>
      </c>
      <c r="AH76" s="1" t="s">
        <v>75</v>
      </c>
      <c r="AI76" s="1">
        <v>4</v>
      </c>
      <c r="AJ76" s="3">
        <v>45926</v>
      </c>
      <c r="AK76" s="3">
        <v>45922</v>
      </c>
      <c r="AL76" s="3">
        <v>45915</v>
      </c>
      <c r="AM76" s="3">
        <v>45923</v>
      </c>
      <c r="AN76" s="3">
        <v>45924</v>
      </c>
      <c r="AO76" s="3">
        <v>45925</v>
      </c>
      <c r="AP76" s="3">
        <v>45921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45892</v>
      </c>
      <c r="B77" s="14" t="s">
        <v>363</v>
      </c>
      <c r="C77" s="9" t="s">
        <v>79</v>
      </c>
      <c r="D77" s="13" t="s">
        <v>364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45930</v>
      </c>
      <c r="U77" s="11">
        <v>3000</v>
      </c>
      <c r="V77" s="10">
        <v>3000</v>
      </c>
      <c r="W77" s="10">
        <v>0</v>
      </c>
      <c r="X77" s="10">
        <v>3100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45930</v>
      </c>
      <c r="AK77" s="3">
        <v>45926</v>
      </c>
      <c r="AL77" s="3">
        <v>45919</v>
      </c>
      <c r="AM77" s="3">
        <v>45927</v>
      </c>
      <c r="AN77" s="3">
        <v>45928</v>
      </c>
      <c r="AO77" s="3">
        <v>45929</v>
      </c>
      <c r="AP77" s="3">
        <v>45925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570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45891</v>
      </c>
      <c r="B78" s="14" t="s">
        <v>389</v>
      </c>
      <c r="C78" s="9" t="s">
        <v>79</v>
      </c>
      <c r="D78" s="13" t="s">
        <v>390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45930</v>
      </c>
      <c r="U78" s="11">
        <v>9000</v>
      </c>
      <c r="V78" s="10">
        <v>8447</v>
      </c>
      <c r="W78" s="10">
        <v>553</v>
      </c>
      <c r="X78" s="10">
        <v>9150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5</v>
      </c>
      <c r="AJ78" s="3">
        <v>45930</v>
      </c>
      <c r="AK78" s="3">
        <v>45925</v>
      </c>
      <c r="AL78" s="3">
        <v>45918</v>
      </c>
      <c r="AM78" s="3">
        <v>45926</v>
      </c>
      <c r="AN78" s="3">
        <v>45927</v>
      </c>
      <c r="AO78" s="3">
        <v>45928</v>
      </c>
      <c r="AP78" s="3">
        <v>45925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45891</v>
      </c>
      <c r="B79" s="14" t="s">
        <v>391</v>
      </c>
      <c r="C79" s="9" t="s">
        <v>79</v>
      </c>
      <c r="D79" s="13" t="s">
        <v>392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45930</v>
      </c>
      <c r="U79" s="11">
        <v>4000</v>
      </c>
      <c r="V79" s="10">
        <v>3780</v>
      </c>
      <c r="W79" s="10">
        <v>220</v>
      </c>
      <c r="X79" s="10">
        <v>4100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61</v>
      </c>
      <c r="AH79" s="1" t="s">
        <v>75</v>
      </c>
      <c r="AI79" s="1">
        <v>5</v>
      </c>
      <c r="AJ79" s="3">
        <v>45930</v>
      </c>
      <c r="AK79" s="3">
        <v>45925</v>
      </c>
      <c r="AL79" s="3">
        <v>45918</v>
      </c>
      <c r="AM79" s="3">
        <v>45926</v>
      </c>
      <c r="AN79" s="3">
        <v>45927</v>
      </c>
      <c r="AO79" s="3">
        <v>45928</v>
      </c>
      <c r="AP79" s="3">
        <v>45925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45891</v>
      </c>
      <c r="B80" s="14" t="s">
        <v>393</v>
      </c>
      <c r="C80" s="9" t="s">
        <v>79</v>
      </c>
      <c r="D80" s="13" t="s">
        <v>394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45930</v>
      </c>
      <c r="U80" s="11">
        <v>9000</v>
      </c>
      <c r="V80" s="10">
        <v>8500</v>
      </c>
      <c r="W80" s="10">
        <v>500</v>
      </c>
      <c r="X80" s="10">
        <v>9455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61</v>
      </c>
      <c r="AH80" s="1" t="s">
        <v>75</v>
      </c>
      <c r="AI80" s="1">
        <v>5</v>
      </c>
      <c r="AJ80" s="3">
        <v>45930</v>
      </c>
      <c r="AK80" s="3">
        <v>45925</v>
      </c>
      <c r="AL80" s="3">
        <v>45918</v>
      </c>
      <c r="AM80" s="3">
        <v>45926</v>
      </c>
      <c r="AN80" s="3">
        <v>45927</v>
      </c>
      <c r="AO80" s="3">
        <v>45928</v>
      </c>
      <c r="AP80" s="3">
        <v>45925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45782</v>
      </c>
      <c r="B81" s="14" t="s">
        <v>249</v>
      </c>
      <c r="C81" s="9" t="s">
        <v>79</v>
      </c>
      <c r="D81" s="13" t="s">
        <v>243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45930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5518.15</v>
      </c>
      <c r="AC81" s="8">
        <v>0</v>
      </c>
      <c r="AD81" s="8">
        <v>0</v>
      </c>
      <c r="AE81" s="8">
        <v>5518.15</v>
      </c>
      <c r="AF81" s="8">
        <v>0</v>
      </c>
      <c r="AG81" s="1" t="s">
        <v>61</v>
      </c>
      <c r="AH81" s="1" t="s">
        <v>75</v>
      </c>
      <c r="AI81" s="1">
        <v>4</v>
      </c>
      <c r="AJ81" s="3">
        <v>45930</v>
      </c>
      <c r="AK81" s="3">
        <v>45926</v>
      </c>
      <c r="AL81" s="3">
        <v>45919</v>
      </c>
      <c r="AM81" s="3">
        <v>45927</v>
      </c>
      <c r="AN81" s="3">
        <v>45928</v>
      </c>
      <c r="AO81" s="3">
        <v>45929</v>
      </c>
      <c r="AP81" s="3">
        <v>45925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 t="s">
        <v>135</v>
      </c>
      <c r="B82" s="14" t="s">
        <v>135</v>
      </c>
      <c r="C82" s="9" t="s">
        <v>139</v>
      </c>
      <c r="D82" s="13" t="s">
        <v>61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45930</v>
      </c>
      <c r="U82" s="11">
        <v>100000</v>
      </c>
      <c r="V82" s="10">
        <v>0</v>
      </c>
      <c r="W82" s="10">
        <v>100000</v>
      </c>
      <c r="X82" s="10">
        <v>0</v>
      </c>
      <c r="Y82" s="10">
        <v>105000</v>
      </c>
      <c r="Z82" s="9" t="s">
        <v>80</v>
      </c>
      <c r="AA82" s="8">
        <v>104775.00000000001</v>
      </c>
      <c r="AB82" s="8">
        <v>17551</v>
      </c>
      <c r="AC82" s="8">
        <v>87224.000000000015</v>
      </c>
      <c r="AD82" s="8">
        <v>17551</v>
      </c>
      <c r="AE82" s="8">
        <v>87224.000000000015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45930</v>
      </c>
      <c r="AK82" s="3">
        <v>45926</v>
      </c>
      <c r="AL82" s="3">
        <v>45919</v>
      </c>
      <c r="AM82" s="3">
        <v>45927</v>
      </c>
      <c r="AN82" s="3">
        <v>45928</v>
      </c>
      <c r="AO82" s="3">
        <v>45929</v>
      </c>
      <c r="AP82" s="3">
        <v>45925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6590.2577777777778</v>
      </c>
    </row>
    <row r="83" spans="1:56" ht="27.75" customHeight="1" x14ac:dyDescent="0.45">
      <c r="A83" s="3" t="s">
        <v>135</v>
      </c>
      <c r="B83" s="14" t="s">
        <v>135</v>
      </c>
      <c r="C83" s="9" t="s">
        <v>79</v>
      </c>
      <c r="D83" s="13" t="s">
        <v>61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45930</v>
      </c>
      <c r="U83" s="11">
        <v>20000</v>
      </c>
      <c r="V83" s="10">
        <v>0</v>
      </c>
      <c r="W83" s="10">
        <v>20000</v>
      </c>
      <c r="X83" s="10">
        <v>0</v>
      </c>
      <c r="Y83" s="10">
        <v>21000</v>
      </c>
      <c r="Z83" s="9" t="s">
        <v>80</v>
      </c>
      <c r="AA83" s="8">
        <v>22072.6</v>
      </c>
      <c r="AB83" s="8">
        <v>0</v>
      </c>
      <c r="AC83" s="8">
        <v>22072.6</v>
      </c>
      <c r="AD83" s="8">
        <v>0</v>
      </c>
      <c r="AE83" s="8">
        <v>22072.6</v>
      </c>
      <c r="AF83" s="8">
        <v>0</v>
      </c>
      <c r="AG83" s="1" t="s">
        <v>116</v>
      </c>
      <c r="AH83" s="1" t="s">
        <v>75</v>
      </c>
      <c r="AI83" s="1">
        <v>4</v>
      </c>
      <c r="AJ83" s="3">
        <v>45930</v>
      </c>
      <c r="AK83" s="3">
        <v>45926</v>
      </c>
      <c r="AL83" s="3">
        <v>45919</v>
      </c>
      <c r="AM83" s="3">
        <v>45927</v>
      </c>
      <c r="AN83" s="3">
        <v>45928</v>
      </c>
      <c r="AO83" s="3">
        <v>45929</v>
      </c>
      <c r="AP83" s="3">
        <v>45925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1667.7075555555555</v>
      </c>
    </row>
    <row r="84" spans="1:56" ht="27.75" customHeight="1" x14ac:dyDescent="0.45">
      <c r="A84" s="3" t="s">
        <v>135</v>
      </c>
      <c r="B84" s="14" t="s">
        <v>135</v>
      </c>
      <c r="C84" s="9" t="s">
        <v>97</v>
      </c>
      <c r="D84" s="13" t="s">
        <v>61</v>
      </c>
      <c r="E84" s="9">
        <v>20</v>
      </c>
      <c r="F84" s="9">
        <v>37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>
        <v>45930</v>
      </c>
      <c r="U84" s="11">
        <v>20000</v>
      </c>
      <c r="V84" s="10">
        <v>0</v>
      </c>
      <c r="W84" s="10">
        <v>20000</v>
      </c>
      <c r="X84" s="10">
        <v>0</v>
      </c>
      <c r="Y84" s="10">
        <v>21000</v>
      </c>
      <c r="Z84" s="9" t="s">
        <v>80</v>
      </c>
      <c r="AA84" s="8">
        <v>21513.800000000003</v>
      </c>
      <c r="AB84" s="8">
        <v>0</v>
      </c>
      <c r="AC84" s="8">
        <v>21513.800000000003</v>
      </c>
      <c r="AD84" s="8">
        <v>0</v>
      </c>
      <c r="AE84" s="8">
        <v>21513.800000000003</v>
      </c>
      <c r="AF84" s="8">
        <v>0</v>
      </c>
      <c r="AG84" s="1" t="s">
        <v>116</v>
      </c>
      <c r="AH84" s="1" t="s">
        <v>75</v>
      </c>
      <c r="AI84" s="1">
        <v>4</v>
      </c>
      <c r="AJ84" s="3">
        <v>45930</v>
      </c>
      <c r="AK84" s="3">
        <v>45926</v>
      </c>
      <c r="AL84" s="3">
        <v>45919</v>
      </c>
      <c r="AM84" s="3">
        <v>45927</v>
      </c>
      <c r="AN84" s="3">
        <v>45928</v>
      </c>
      <c r="AO84" s="3">
        <v>45929</v>
      </c>
      <c r="AP84" s="3">
        <v>45925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1625.4871111111113</v>
      </c>
    </row>
    <row r="85" spans="1:56" ht="27.75" customHeight="1" x14ac:dyDescent="0.45">
      <c r="A85" s="3">
        <v>45916</v>
      </c>
      <c r="B85" s="14" t="s">
        <v>128</v>
      </c>
      <c r="C85" s="9" t="s">
        <v>270</v>
      </c>
      <c r="D85" s="13" t="s">
        <v>571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110</v>
      </c>
      <c r="T85" s="12">
        <v>45933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5518.15</v>
      </c>
      <c r="AC85" s="8">
        <v>0</v>
      </c>
      <c r="AD85" s="8">
        <v>0</v>
      </c>
      <c r="AE85" s="8">
        <v>5518.15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45933</v>
      </c>
      <c r="AK85" s="3">
        <v>45929</v>
      </c>
      <c r="AL85" s="3">
        <v>45922</v>
      </c>
      <c r="AM85" s="3">
        <v>45930</v>
      </c>
      <c r="AN85" s="3">
        <v>45931</v>
      </c>
      <c r="AO85" s="3">
        <v>45932</v>
      </c>
      <c r="AP85" s="3">
        <v>45928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45916</v>
      </c>
      <c r="B86" s="14" t="s">
        <v>128</v>
      </c>
      <c r="C86" s="9" t="s">
        <v>270</v>
      </c>
      <c r="D86" s="13" t="s">
        <v>572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>
        <v>45933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5518.15</v>
      </c>
      <c r="AC86" s="8">
        <v>0</v>
      </c>
      <c r="AD86" s="8">
        <v>0</v>
      </c>
      <c r="AE86" s="8">
        <v>5518.15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45933</v>
      </c>
      <c r="AK86" s="3">
        <v>45929</v>
      </c>
      <c r="AL86" s="3">
        <v>45922</v>
      </c>
      <c r="AM86" s="3">
        <v>45930</v>
      </c>
      <c r="AN86" s="3">
        <v>45931</v>
      </c>
      <c r="AO86" s="3">
        <v>45932</v>
      </c>
      <c r="AP86" s="3">
        <v>45928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45916</v>
      </c>
      <c r="B87" s="14" t="s">
        <v>128</v>
      </c>
      <c r="C87" s="9" t="s">
        <v>270</v>
      </c>
      <c r="D87" s="13">
        <v>952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110</v>
      </c>
      <c r="T87" s="12">
        <v>45933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5518.15</v>
      </c>
      <c r="AC87" s="8">
        <v>0</v>
      </c>
      <c r="AD87" s="8">
        <v>0</v>
      </c>
      <c r="AE87" s="8">
        <v>5518.15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45933</v>
      </c>
      <c r="AK87" s="3">
        <v>45929</v>
      </c>
      <c r="AL87" s="3">
        <v>45922</v>
      </c>
      <c r="AM87" s="3">
        <v>45930</v>
      </c>
      <c r="AN87" s="3">
        <v>45931</v>
      </c>
      <c r="AO87" s="3">
        <v>45932</v>
      </c>
      <c r="AP87" s="3">
        <v>45928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45916</v>
      </c>
      <c r="B88" s="14" t="s">
        <v>128</v>
      </c>
      <c r="C88" s="9" t="s">
        <v>270</v>
      </c>
      <c r="D88" s="13">
        <v>953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110</v>
      </c>
      <c r="T88" s="12">
        <v>45937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5518.15</v>
      </c>
      <c r="AC88" s="8">
        <v>0</v>
      </c>
      <c r="AD88" s="8">
        <v>0</v>
      </c>
      <c r="AE88" s="8">
        <v>5518.15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45937</v>
      </c>
      <c r="AK88" s="3">
        <v>45933</v>
      </c>
      <c r="AL88" s="3">
        <v>45926</v>
      </c>
      <c r="AM88" s="3">
        <v>45934</v>
      </c>
      <c r="AN88" s="3">
        <v>45935</v>
      </c>
      <c r="AO88" s="3">
        <v>45936</v>
      </c>
      <c r="AP88" s="3">
        <v>45932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45916</v>
      </c>
      <c r="B89" s="14" t="s">
        <v>128</v>
      </c>
      <c r="C89" s="9" t="s">
        <v>270</v>
      </c>
      <c r="D89" s="13">
        <v>956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110</v>
      </c>
      <c r="T89" s="12">
        <v>45937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80</v>
      </c>
      <c r="AA89" s="8">
        <v>2759.0749999999998</v>
      </c>
      <c r="AB89" s="8">
        <v>2759.0749999999998</v>
      </c>
      <c r="AC89" s="8">
        <v>0</v>
      </c>
      <c r="AD89" s="8">
        <v>0</v>
      </c>
      <c r="AE89" s="8">
        <v>2759.0749999999998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45937</v>
      </c>
      <c r="AK89" s="3">
        <v>45933</v>
      </c>
      <c r="AL89" s="3">
        <v>45926</v>
      </c>
      <c r="AM89" s="3">
        <v>45934</v>
      </c>
      <c r="AN89" s="3">
        <v>45935</v>
      </c>
      <c r="AO89" s="3">
        <v>45936</v>
      </c>
      <c r="AP89" s="3">
        <v>45932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45916</v>
      </c>
      <c r="B90" s="14" t="s">
        <v>128</v>
      </c>
      <c r="C90" s="9" t="s">
        <v>270</v>
      </c>
      <c r="D90" s="13" t="s">
        <v>571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110</v>
      </c>
      <c r="T90" s="12">
        <v>45939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5518.15</v>
      </c>
      <c r="AC90" s="8">
        <v>0</v>
      </c>
      <c r="AD90" s="8">
        <v>0</v>
      </c>
      <c r="AE90" s="8">
        <v>5518.15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45939</v>
      </c>
      <c r="AK90" s="3">
        <v>45935</v>
      </c>
      <c r="AL90" s="3">
        <v>45928</v>
      </c>
      <c r="AM90" s="3">
        <v>45936</v>
      </c>
      <c r="AN90" s="3">
        <v>45937</v>
      </c>
      <c r="AO90" s="3">
        <v>45938</v>
      </c>
      <c r="AP90" s="3">
        <v>45934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45916</v>
      </c>
      <c r="B91" s="14" t="s">
        <v>128</v>
      </c>
      <c r="C91" s="9" t="s">
        <v>270</v>
      </c>
      <c r="D91" s="13" t="s">
        <v>572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110</v>
      </c>
      <c r="T91" s="12">
        <v>45939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5518.15</v>
      </c>
      <c r="AC91" s="8">
        <v>0</v>
      </c>
      <c r="AD91" s="8">
        <v>0</v>
      </c>
      <c r="AE91" s="8">
        <v>5518.15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45939</v>
      </c>
      <c r="AK91" s="3">
        <v>45935</v>
      </c>
      <c r="AL91" s="3">
        <v>45928</v>
      </c>
      <c r="AM91" s="3">
        <v>45936</v>
      </c>
      <c r="AN91" s="3">
        <v>45937</v>
      </c>
      <c r="AO91" s="3">
        <v>45938</v>
      </c>
      <c r="AP91" s="3">
        <v>45934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45916</v>
      </c>
      <c r="B92" s="14" t="s">
        <v>128</v>
      </c>
      <c r="C92" s="9" t="s">
        <v>270</v>
      </c>
      <c r="D92" s="13" t="s">
        <v>580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>
        <v>45940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80</v>
      </c>
      <c r="AA92" s="8">
        <v>2759.0749999999998</v>
      </c>
      <c r="AB92" s="8">
        <v>2759.0749999999998</v>
      </c>
      <c r="AC92" s="8">
        <v>0</v>
      </c>
      <c r="AD92" s="8">
        <v>0</v>
      </c>
      <c r="AE92" s="8">
        <v>2759.0749999999998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45940</v>
      </c>
      <c r="AK92" s="3">
        <v>45936</v>
      </c>
      <c r="AL92" s="3">
        <v>45929</v>
      </c>
      <c r="AM92" s="3">
        <v>45937</v>
      </c>
      <c r="AN92" s="3">
        <v>45938</v>
      </c>
      <c r="AO92" s="3">
        <v>45939</v>
      </c>
      <c r="AP92" s="3">
        <v>45935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45916</v>
      </c>
      <c r="B93" s="14" t="s">
        <v>128</v>
      </c>
      <c r="C93" s="9" t="s">
        <v>270</v>
      </c>
      <c r="D93" s="13">
        <v>952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110</v>
      </c>
      <c r="T93" s="12">
        <v>45940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5518.15</v>
      </c>
      <c r="AC93" s="8">
        <v>0</v>
      </c>
      <c r="AD93" s="8">
        <v>0</v>
      </c>
      <c r="AE93" s="8">
        <v>5518.15</v>
      </c>
      <c r="AF93" s="8">
        <v>0</v>
      </c>
      <c r="AG93" s="1" t="s">
        <v>116</v>
      </c>
      <c r="AH93" s="1" t="s">
        <v>75</v>
      </c>
      <c r="AI93" s="1">
        <v>4</v>
      </c>
      <c r="AJ93" s="3">
        <v>45940</v>
      </c>
      <c r="AK93" s="3">
        <v>45936</v>
      </c>
      <c r="AL93" s="3">
        <v>45929</v>
      </c>
      <c r="AM93" s="3">
        <v>45937</v>
      </c>
      <c r="AN93" s="3">
        <v>45938</v>
      </c>
      <c r="AO93" s="3">
        <v>45939</v>
      </c>
      <c r="AP93" s="3">
        <v>45935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45877</v>
      </c>
      <c r="B94" s="14" t="s">
        <v>318</v>
      </c>
      <c r="C94" s="9" t="s">
        <v>79</v>
      </c>
      <c r="D94" s="13" t="s">
        <v>319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45944</v>
      </c>
      <c r="U94" s="11">
        <v>7000</v>
      </c>
      <c r="V94" s="10">
        <v>0</v>
      </c>
      <c r="W94" s="10">
        <v>7000</v>
      </c>
      <c r="X94" s="10">
        <v>0</v>
      </c>
      <c r="Y94" s="10">
        <v>7350</v>
      </c>
      <c r="Z94" s="9" t="s">
        <v>80</v>
      </c>
      <c r="AA94" s="8">
        <v>7725.41</v>
      </c>
      <c r="AB94" s="8">
        <v>7725.41</v>
      </c>
      <c r="AC94" s="8">
        <v>0</v>
      </c>
      <c r="AD94" s="8">
        <v>0</v>
      </c>
      <c r="AE94" s="8">
        <v>7725.41</v>
      </c>
      <c r="AF94" s="8">
        <v>0</v>
      </c>
      <c r="AG94" s="1" t="s">
        <v>116</v>
      </c>
      <c r="AH94" s="1" t="s">
        <v>75</v>
      </c>
      <c r="AI94" s="1">
        <v>4</v>
      </c>
      <c r="AJ94" s="3">
        <v>45944</v>
      </c>
      <c r="AK94" s="3">
        <v>45940</v>
      </c>
      <c r="AL94" s="3">
        <v>45933</v>
      </c>
      <c r="AM94" s="3">
        <v>45941</v>
      </c>
      <c r="AN94" s="3">
        <v>45942</v>
      </c>
      <c r="AO94" s="3">
        <v>45943</v>
      </c>
      <c r="AP94" s="3">
        <v>45939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45916</v>
      </c>
      <c r="B95" s="14" t="s">
        <v>128</v>
      </c>
      <c r="C95" s="9" t="s">
        <v>270</v>
      </c>
      <c r="D95" s="13" t="s">
        <v>571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>
        <v>45945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5518.15</v>
      </c>
      <c r="AC95" s="8">
        <v>0</v>
      </c>
      <c r="AD95" s="8">
        <v>0</v>
      </c>
      <c r="AE95" s="8">
        <v>5518.15</v>
      </c>
      <c r="AF95" s="8">
        <v>0</v>
      </c>
      <c r="AG95" s="1" t="s">
        <v>116</v>
      </c>
      <c r="AH95" s="1" t="s">
        <v>75</v>
      </c>
      <c r="AI95" s="1">
        <v>4</v>
      </c>
      <c r="AJ95" s="3">
        <v>45945</v>
      </c>
      <c r="AK95" s="3">
        <v>45941</v>
      </c>
      <c r="AL95" s="3">
        <v>45934</v>
      </c>
      <c r="AM95" s="3">
        <v>45942</v>
      </c>
      <c r="AN95" s="3">
        <v>45943</v>
      </c>
      <c r="AO95" s="3">
        <v>45944</v>
      </c>
      <c r="AP95" s="3">
        <v>45940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45916</v>
      </c>
      <c r="B96" s="14" t="s">
        <v>128</v>
      </c>
      <c r="C96" s="9" t="s">
        <v>270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110</v>
      </c>
      <c r="T96" s="12">
        <v>45946</v>
      </c>
      <c r="U96" s="11">
        <v>7500</v>
      </c>
      <c r="V96" s="10">
        <v>0</v>
      </c>
      <c r="W96" s="10">
        <v>7500</v>
      </c>
      <c r="X96" s="10">
        <v>0</v>
      </c>
      <c r="Y96" s="10">
        <v>7875</v>
      </c>
      <c r="Z96" s="9" t="s">
        <v>80</v>
      </c>
      <c r="AA96" s="8">
        <v>8277.2250000000004</v>
      </c>
      <c r="AB96" s="8">
        <v>8277.2250000000004</v>
      </c>
      <c r="AC96" s="8">
        <v>0</v>
      </c>
      <c r="AD96" s="8">
        <v>0</v>
      </c>
      <c r="AE96" s="8">
        <v>8277.2250000000004</v>
      </c>
      <c r="AF96" s="8">
        <v>0</v>
      </c>
      <c r="AG96" s="1" t="s">
        <v>116</v>
      </c>
      <c r="AH96" s="1" t="s">
        <v>75</v>
      </c>
      <c r="AI96" s="1">
        <v>4</v>
      </c>
      <c r="AJ96" s="3">
        <v>45946</v>
      </c>
      <c r="AK96" s="3">
        <v>45942</v>
      </c>
      <c r="AL96" s="3">
        <v>45935</v>
      </c>
      <c r="AM96" s="3">
        <v>45943</v>
      </c>
      <c r="AN96" s="3">
        <v>45944</v>
      </c>
      <c r="AO96" s="3">
        <v>45945</v>
      </c>
      <c r="AP96" s="3">
        <v>45941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45916</v>
      </c>
      <c r="B97" s="14" t="s">
        <v>128</v>
      </c>
      <c r="C97" s="9" t="s">
        <v>270</v>
      </c>
      <c r="D97" s="13">
        <v>953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110</v>
      </c>
      <c r="T97" s="12">
        <v>45946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5518.15</v>
      </c>
      <c r="AC97" s="8">
        <v>0</v>
      </c>
      <c r="AD97" s="8">
        <v>0</v>
      </c>
      <c r="AE97" s="8">
        <v>5518.15</v>
      </c>
      <c r="AF97" s="8">
        <v>0</v>
      </c>
      <c r="AG97" s="1" t="s">
        <v>116</v>
      </c>
      <c r="AH97" s="1" t="s">
        <v>75</v>
      </c>
      <c r="AI97" s="1">
        <v>4</v>
      </c>
      <c r="AJ97" s="3">
        <v>45946</v>
      </c>
      <c r="AK97" s="3">
        <v>45942</v>
      </c>
      <c r="AL97" s="3">
        <v>45935</v>
      </c>
      <c r="AM97" s="3">
        <v>45943</v>
      </c>
      <c r="AN97" s="3">
        <v>45944</v>
      </c>
      <c r="AO97" s="3">
        <v>45945</v>
      </c>
      <c r="AP97" s="3">
        <v>45941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45916</v>
      </c>
      <c r="B98" s="14" t="s">
        <v>128</v>
      </c>
      <c r="C98" s="9" t="s">
        <v>270</v>
      </c>
      <c r="D98" s="13" t="s">
        <v>580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110</v>
      </c>
      <c r="T98" s="12">
        <v>45947</v>
      </c>
      <c r="U98" s="11">
        <v>2500</v>
      </c>
      <c r="V98" s="10">
        <v>0</v>
      </c>
      <c r="W98" s="10">
        <v>2500</v>
      </c>
      <c r="X98" s="10">
        <v>0</v>
      </c>
      <c r="Y98" s="10">
        <v>2625</v>
      </c>
      <c r="Z98" s="9" t="s">
        <v>80</v>
      </c>
      <c r="AA98" s="8">
        <v>2759.0749999999998</v>
      </c>
      <c r="AB98" s="8">
        <v>2759.0749999999998</v>
      </c>
      <c r="AC98" s="8">
        <v>0</v>
      </c>
      <c r="AD98" s="8">
        <v>0</v>
      </c>
      <c r="AE98" s="8">
        <v>2759.0749999999998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45947</v>
      </c>
      <c r="AK98" s="3">
        <v>45943</v>
      </c>
      <c r="AL98" s="3">
        <v>45936</v>
      </c>
      <c r="AM98" s="3">
        <v>45944</v>
      </c>
      <c r="AN98" s="3">
        <v>45945</v>
      </c>
      <c r="AO98" s="3">
        <v>45946</v>
      </c>
      <c r="AP98" s="3">
        <v>45942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45916</v>
      </c>
      <c r="B99" s="14" t="s">
        <v>128</v>
      </c>
      <c r="C99" s="9" t="s">
        <v>270</v>
      </c>
      <c r="D99" s="13" t="s">
        <v>572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>
        <v>45947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5518.15</v>
      </c>
      <c r="AC99" s="8">
        <v>0</v>
      </c>
      <c r="AD99" s="8">
        <v>0</v>
      </c>
      <c r="AE99" s="8">
        <v>5518.15</v>
      </c>
      <c r="AF99" s="8">
        <v>0</v>
      </c>
      <c r="AG99" s="1" t="s">
        <v>116</v>
      </c>
      <c r="AH99" s="1" t="s">
        <v>75</v>
      </c>
      <c r="AI99" s="1">
        <v>4</v>
      </c>
      <c r="AJ99" s="3">
        <v>45947</v>
      </c>
      <c r="AK99" s="3">
        <v>45943</v>
      </c>
      <c r="AL99" s="3">
        <v>45936</v>
      </c>
      <c r="AM99" s="3">
        <v>45944</v>
      </c>
      <c r="AN99" s="3">
        <v>45945</v>
      </c>
      <c r="AO99" s="3">
        <v>45946</v>
      </c>
      <c r="AP99" s="3">
        <v>45942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45911</v>
      </c>
      <c r="B100" s="14" t="s">
        <v>525</v>
      </c>
      <c r="C100" s="9" t="s">
        <v>107</v>
      </c>
      <c r="D100" s="13" t="s">
        <v>526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45947</v>
      </c>
      <c r="U100" s="11">
        <v>8000</v>
      </c>
      <c r="V100" s="10">
        <v>0</v>
      </c>
      <c r="W100" s="10">
        <v>8000</v>
      </c>
      <c r="X100" s="10">
        <v>0</v>
      </c>
      <c r="Y100" s="10">
        <v>8400</v>
      </c>
      <c r="Z100" s="9" t="s">
        <v>80</v>
      </c>
      <c r="AA100" s="8">
        <v>8829.0399999999991</v>
      </c>
      <c r="AB100" s="8">
        <v>8829.0399999999991</v>
      </c>
      <c r="AC100" s="8">
        <v>0</v>
      </c>
      <c r="AD100" s="8">
        <v>0</v>
      </c>
      <c r="AE100" s="8">
        <v>8829.0399999999991</v>
      </c>
      <c r="AF100" s="8">
        <v>0</v>
      </c>
      <c r="AG100" s="1" t="s">
        <v>116</v>
      </c>
      <c r="AH100" s="1" t="s">
        <v>75</v>
      </c>
      <c r="AI100" s="1">
        <v>4</v>
      </c>
      <c r="AJ100" s="3">
        <v>45947</v>
      </c>
      <c r="AK100" s="3">
        <v>45943</v>
      </c>
      <c r="AL100" s="3">
        <v>45936</v>
      </c>
      <c r="AM100" s="3">
        <v>45944</v>
      </c>
      <c r="AN100" s="3">
        <v>45945</v>
      </c>
      <c r="AO100" s="3">
        <v>45946</v>
      </c>
      <c r="AP100" s="3">
        <v>45942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45916</v>
      </c>
      <c r="B101" s="14" t="s">
        <v>128</v>
      </c>
      <c r="C101" s="9" t="s">
        <v>270</v>
      </c>
      <c r="D101" s="13" t="s">
        <v>571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>
        <v>45950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5518.15</v>
      </c>
      <c r="AC101" s="8">
        <v>0</v>
      </c>
      <c r="AD101" s="8">
        <v>0</v>
      </c>
      <c r="AE101" s="8">
        <v>5518.15</v>
      </c>
      <c r="AF101" s="8">
        <v>0</v>
      </c>
      <c r="AG101" s="1" t="s">
        <v>116</v>
      </c>
      <c r="AH101" s="1" t="s">
        <v>75</v>
      </c>
      <c r="AI101" s="1">
        <v>4</v>
      </c>
      <c r="AJ101" s="3">
        <v>45950</v>
      </c>
      <c r="AK101" s="3">
        <v>45946</v>
      </c>
      <c r="AL101" s="3">
        <v>45939</v>
      </c>
      <c r="AM101" s="3">
        <v>45947</v>
      </c>
      <c r="AN101" s="3">
        <v>45948</v>
      </c>
      <c r="AO101" s="3">
        <v>45949</v>
      </c>
      <c r="AP101" s="3">
        <v>45945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45916</v>
      </c>
      <c r="B102" s="14" t="s">
        <v>128</v>
      </c>
      <c r="C102" s="9" t="s">
        <v>270</v>
      </c>
      <c r="D102" s="13" t="s">
        <v>572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110</v>
      </c>
      <c r="T102" s="12">
        <v>45951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5518.15</v>
      </c>
      <c r="AC102" s="8">
        <v>0</v>
      </c>
      <c r="AD102" s="8">
        <v>0</v>
      </c>
      <c r="AE102" s="8">
        <v>5518.15</v>
      </c>
      <c r="AF102" s="8">
        <v>0</v>
      </c>
      <c r="AG102" s="1" t="s">
        <v>116</v>
      </c>
      <c r="AH102" s="1" t="s">
        <v>75</v>
      </c>
      <c r="AI102" s="1">
        <v>4</v>
      </c>
      <c r="AJ102" s="3">
        <v>45951</v>
      </c>
      <c r="AK102" s="3">
        <v>45947</v>
      </c>
      <c r="AL102" s="3">
        <v>45940</v>
      </c>
      <c r="AM102" s="3">
        <v>45948</v>
      </c>
      <c r="AN102" s="3">
        <v>45949</v>
      </c>
      <c r="AO102" s="3">
        <v>45950</v>
      </c>
      <c r="AP102" s="3">
        <v>45946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45916</v>
      </c>
      <c r="B103" s="14" t="s">
        <v>128</v>
      </c>
      <c r="C103" s="9" t="s">
        <v>270</v>
      </c>
      <c r="D103" s="13">
        <v>956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>
        <v>45951</v>
      </c>
      <c r="U103" s="11">
        <v>2500</v>
      </c>
      <c r="V103" s="10">
        <v>0</v>
      </c>
      <c r="W103" s="10">
        <v>2500</v>
      </c>
      <c r="X103" s="10">
        <v>0</v>
      </c>
      <c r="Y103" s="10">
        <v>2625</v>
      </c>
      <c r="Z103" s="9" t="s">
        <v>80</v>
      </c>
      <c r="AA103" s="8">
        <v>2759.0749999999998</v>
      </c>
      <c r="AB103" s="8">
        <v>2759.0749999999998</v>
      </c>
      <c r="AC103" s="8">
        <v>0</v>
      </c>
      <c r="AD103" s="8">
        <v>0</v>
      </c>
      <c r="AE103" s="8">
        <v>2759.0749999999998</v>
      </c>
      <c r="AF103" s="8">
        <v>0</v>
      </c>
      <c r="AG103" s="1" t="s">
        <v>116</v>
      </c>
      <c r="AH103" s="1" t="s">
        <v>75</v>
      </c>
      <c r="AI103" s="1">
        <v>4</v>
      </c>
      <c r="AJ103" s="3">
        <v>45951</v>
      </c>
      <c r="AK103" s="3">
        <v>45947</v>
      </c>
      <c r="AL103" s="3">
        <v>45940</v>
      </c>
      <c r="AM103" s="3">
        <v>45948</v>
      </c>
      <c r="AN103" s="3">
        <v>45949</v>
      </c>
      <c r="AO103" s="3">
        <v>45950</v>
      </c>
      <c r="AP103" s="3">
        <v>45946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45892</v>
      </c>
      <c r="B104" s="14" t="s">
        <v>365</v>
      </c>
      <c r="C104" s="9" t="s">
        <v>79</v>
      </c>
      <c r="D104" s="13" t="s">
        <v>220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45951</v>
      </c>
      <c r="U104" s="11">
        <v>6000</v>
      </c>
      <c r="V104" s="10">
        <v>0</v>
      </c>
      <c r="W104" s="10">
        <v>6000</v>
      </c>
      <c r="X104" s="10">
        <v>0</v>
      </c>
      <c r="Y104" s="10">
        <v>6300</v>
      </c>
      <c r="Z104" s="9" t="s">
        <v>80</v>
      </c>
      <c r="AA104" s="8">
        <v>6621.78</v>
      </c>
      <c r="AB104" s="8">
        <v>6621.78</v>
      </c>
      <c r="AC104" s="8">
        <v>0</v>
      </c>
      <c r="AD104" s="8">
        <v>0</v>
      </c>
      <c r="AE104" s="8">
        <v>6621.78</v>
      </c>
      <c r="AF104" s="8">
        <v>0</v>
      </c>
      <c r="AG104" s="1" t="s">
        <v>116</v>
      </c>
      <c r="AH104" s="1" t="s">
        <v>75</v>
      </c>
      <c r="AI104" s="1">
        <v>4</v>
      </c>
      <c r="AJ104" s="3">
        <v>45951</v>
      </c>
      <c r="AK104" s="3">
        <v>45947</v>
      </c>
      <c r="AL104" s="3">
        <v>45940</v>
      </c>
      <c r="AM104" s="3">
        <v>45948</v>
      </c>
      <c r="AN104" s="3">
        <v>45949</v>
      </c>
      <c r="AO104" s="3">
        <v>45950</v>
      </c>
      <c r="AP104" s="3">
        <v>45946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45916</v>
      </c>
      <c r="B105" s="14" t="s">
        <v>128</v>
      </c>
      <c r="C105" s="9" t="s">
        <v>270</v>
      </c>
      <c r="D105" s="13">
        <v>917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98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110</v>
      </c>
      <c r="T105" s="12">
        <v>45952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2689.2250000000004</v>
      </c>
      <c r="AB105" s="8">
        <v>2689.2250000000004</v>
      </c>
      <c r="AC105" s="8">
        <v>0</v>
      </c>
      <c r="AD105" s="8">
        <v>0</v>
      </c>
      <c r="AE105" s="8">
        <v>2689.2250000000004</v>
      </c>
      <c r="AF105" s="8">
        <v>0</v>
      </c>
      <c r="AG105" s="1" t="s">
        <v>116</v>
      </c>
      <c r="AH105" s="1" t="s">
        <v>75</v>
      </c>
      <c r="AI105" s="1">
        <v>4</v>
      </c>
      <c r="AJ105" s="3">
        <v>45952</v>
      </c>
      <c r="AK105" s="3">
        <v>45948</v>
      </c>
      <c r="AL105" s="3">
        <v>45941</v>
      </c>
      <c r="AM105" s="3">
        <v>45949</v>
      </c>
      <c r="AN105" s="3">
        <v>45950</v>
      </c>
      <c r="AO105" s="3">
        <v>45951</v>
      </c>
      <c r="AP105" s="3">
        <v>45947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45916</v>
      </c>
      <c r="B106" s="14" t="s">
        <v>128</v>
      </c>
      <c r="C106" s="9" t="s">
        <v>270</v>
      </c>
      <c r="D106" s="13">
        <v>952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110</v>
      </c>
      <c r="T106" s="12">
        <v>45952</v>
      </c>
      <c r="U106" s="11">
        <v>7500</v>
      </c>
      <c r="V106" s="10">
        <v>0</v>
      </c>
      <c r="W106" s="10">
        <v>7500</v>
      </c>
      <c r="X106" s="10">
        <v>0</v>
      </c>
      <c r="Y106" s="10">
        <v>7875</v>
      </c>
      <c r="Z106" s="9" t="s">
        <v>80</v>
      </c>
      <c r="AA106" s="8">
        <v>8277.2250000000004</v>
      </c>
      <c r="AB106" s="8">
        <v>8277.2250000000004</v>
      </c>
      <c r="AC106" s="8">
        <v>0</v>
      </c>
      <c r="AD106" s="8">
        <v>0</v>
      </c>
      <c r="AE106" s="8">
        <v>8277.2250000000004</v>
      </c>
      <c r="AF106" s="8">
        <v>0</v>
      </c>
      <c r="AG106" s="1" t="s">
        <v>116</v>
      </c>
      <c r="AH106" s="1" t="s">
        <v>75</v>
      </c>
      <c r="AI106" s="1">
        <v>4</v>
      </c>
      <c r="AJ106" s="3">
        <v>45952</v>
      </c>
      <c r="AK106" s="3">
        <v>45948</v>
      </c>
      <c r="AL106" s="3">
        <v>45941</v>
      </c>
      <c r="AM106" s="3">
        <v>45949</v>
      </c>
      <c r="AN106" s="3">
        <v>45950</v>
      </c>
      <c r="AO106" s="3">
        <v>45951</v>
      </c>
      <c r="AP106" s="3">
        <v>45947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45916</v>
      </c>
      <c r="B107" s="14" t="s">
        <v>128</v>
      </c>
      <c r="C107" s="9" t="s">
        <v>270</v>
      </c>
      <c r="D107" s="13" t="s">
        <v>580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110</v>
      </c>
      <c r="T107" s="12">
        <v>45954</v>
      </c>
      <c r="U107" s="11">
        <v>2500</v>
      </c>
      <c r="V107" s="10">
        <v>0</v>
      </c>
      <c r="W107" s="10">
        <v>2500</v>
      </c>
      <c r="X107" s="10">
        <v>0</v>
      </c>
      <c r="Y107" s="10">
        <v>2625</v>
      </c>
      <c r="Z107" s="9" t="s">
        <v>80</v>
      </c>
      <c r="AA107" s="8">
        <v>2759.0749999999998</v>
      </c>
      <c r="AB107" s="8">
        <v>2759.0749999999998</v>
      </c>
      <c r="AC107" s="8">
        <v>0</v>
      </c>
      <c r="AD107" s="8">
        <v>0</v>
      </c>
      <c r="AE107" s="8">
        <v>2759.0749999999998</v>
      </c>
      <c r="AF107" s="8">
        <v>0</v>
      </c>
      <c r="AG107" s="1" t="s">
        <v>116</v>
      </c>
      <c r="AH107" s="1" t="s">
        <v>75</v>
      </c>
      <c r="AI107" s="1">
        <v>4</v>
      </c>
      <c r="AJ107" s="3">
        <v>45954</v>
      </c>
      <c r="AK107" s="3">
        <v>45950</v>
      </c>
      <c r="AL107" s="3">
        <v>45943</v>
      </c>
      <c r="AM107" s="3">
        <v>45951</v>
      </c>
      <c r="AN107" s="3">
        <v>45952</v>
      </c>
      <c r="AO107" s="3">
        <v>45953</v>
      </c>
      <c r="AP107" s="3">
        <v>45949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45916</v>
      </c>
      <c r="B108" s="14" t="s">
        <v>128</v>
      </c>
      <c r="C108" s="9" t="s">
        <v>270</v>
      </c>
      <c r="D108" s="13" t="s">
        <v>571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>
        <v>45954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5518.15</v>
      </c>
      <c r="AC108" s="8">
        <v>0</v>
      </c>
      <c r="AD108" s="8">
        <v>0</v>
      </c>
      <c r="AE108" s="8">
        <v>5518.15</v>
      </c>
      <c r="AF108" s="8">
        <v>0</v>
      </c>
      <c r="AG108" s="1" t="s">
        <v>116</v>
      </c>
      <c r="AH108" s="1" t="s">
        <v>75</v>
      </c>
      <c r="AI108" s="1">
        <v>4</v>
      </c>
      <c r="AJ108" s="3">
        <v>45954</v>
      </c>
      <c r="AK108" s="3">
        <v>45950</v>
      </c>
      <c r="AL108" s="3">
        <v>45943</v>
      </c>
      <c r="AM108" s="3">
        <v>45951</v>
      </c>
      <c r="AN108" s="3">
        <v>45952</v>
      </c>
      <c r="AO108" s="3">
        <v>45953</v>
      </c>
      <c r="AP108" s="3">
        <v>45949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45916</v>
      </c>
      <c r="B109" s="14" t="s">
        <v>128</v>
      </c>
      <c r="C109" s="9" t="s">
        <v>270</v>
      </c>
      <c r="D109" s="13" t="s">
        <v>572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>
        <v>45957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5518.15</v>
      </c>
      <c r="AC109" s="8">
        <v>0</v>
      </c>
      <c r="AD109" s="8">
        <v>0</v>
      </c>
      <c r="AE109" s="8">
        <v>5518.15</v>
      </c>
      <c r="AF109" s="8">
        <v>0</v>
      </c>
      <c r="AG109" s="1" t="s">
        <v>116</v>
      </c>
      <c r="AH109" s="1" t="s">
        <v>75</v>
      </c>
      <c r="AI109" s="1">
        <v>4</v>
      </c>
      <c r="AJ109" s="3">
        <v>45957</v>
      </c>
      <c r="AK109" s="3">
        <v>45953</v>
      </c>
      <c r="AL109" s="3">
        <v>45946</v>
      </c>
      <c r="AM109" s="3">
        <v>45954</v>
      </c>
      <c r="AN109" s="3">
        <v>45955</v>
      </c>
      <c r="AO109" s="3">
        <v>45956</v>
      </c>
      <c r="AP109" s="3">
        <v>45952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45916</v>
      </c>
      <c r="B110" s="14" t="s">
        <v>128</v>
      </c>
      <c r="C110" s="9" t="s">
        <v>270</v>
      </c>
      <c r="D110" s="13">
        <v>952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>
        <v>45958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80</v>
      </c>
      <c r="AA110" s="8">
        <v>5518.15</v>
      </c>
      <c r="AB110" s="8">
        <v>5518.15</v>
      </c>
      <c r="AC110" s="8">
        <v>0</v>
      </c>
      <c r="AD110" s="8">
        <v>0</v>
      </c>
      <c r="AE110" s="8">
        <v>5518.15</v>
      </c>
      <c r="AF110" s="8">
        <v>0</v>
      </c>
      <c r="AG110" s="1" t="s">
        <v>116</v>
      </c>
      <c r="AH110" s="1" t="s">
        <v>75</v>
      </c>
      <c r="AI110" s="1">
        <v>4</v>
      </c>
      <c r="AJ110" s="3">
        <v>45958</v>
      </c>
      <c r="AK110" s="3">
        <v>45954</v>
      </c>
      <c r="AL110" s="3">
        <v>45947</v>
      </c>
      <c r="AM110" s="3">
        <v>45955</v>
      </c>
      <c r="AN110" s="3">
        <v>45956</v>
      </c>
      <c r="AO110" s="3">
        <v>45957</v>
      </c>
      <c r="AP110" s="3">
        <v>45953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45909</v>
      </c>
      <c r="B111" s="14" t="s">
        <v>510</v>
      </c>
      <c r="C111" s="9" t="s">
        <v>79</v>
      </c>
      <c r="D111" s="13" t="s">
        <v>491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45958</v>
      </c>
      <c r="U111" s="11">
        <v>6000</v>
      </c>
      <c r="V111" s="10">
        <v>0</v>
      </c>
      <c r="W111" s="10">
        <v>6000</v>
      </c>
      <c r="X111" s="10">
        <v>0</v>
      </c>
      <c r="Y111" s="10">
        <v>6300</v>
      </c>
      <c r="Z111" s="9" t="s">
        <v>80</v>
      </c>
      <c r="AA111" s="8">
        <v>6621.78</v>
      </c>
      <c r="AB111" s="8">
        <v>6621.78</v>
      </c>
      <c r="AC111" s="8">
        <v>0</v>
      </c>
      <c r="AD111" s="8">
        <v>6621.78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>
        <v>45958</v>
      </c>
      <c r="AK111" s="3">
        <v>45954</v>
      </c>
      <c r="AL111" s="3">
        <v>45947</v>
      </c>
      <c r="AM111" s="3">
        <v>45955</v>
      </c>
      <c r="AN111" s="3">
        <v>45956</v>
      </c>
      <c r="AO111" s="3">
        <v>45957</v>
      </c>
      <c r="AP111" s="3">
        <v>45953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134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45916</v>
      </c>
      <c r="B112" s="14" t="s">
        <v>128</v>
      </c>
      <c r="C112" s="9" t="s">
        <v>270</v>
      </c>
      <c r="D112" s="13">
        <v>953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110</v>
      </c>
      <c r="T112" s="12">
        <v>45959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80</v>
      </c>
      <c r="AA112" s="8">
        <v>5518.15</v>
      </c>
      <c r="AB112" s="8">
        <v>5518.15</v>
      </c>
      <c r="AC112" s="8">
        <v>0</v>
      </c>
      <c r="AD112" s="8">
        <v>0</v>
      </c>
      <c r="AE112" s="8">
        <v>5518.15</v>
      </c>
      <c r="AF112" s="8">
        <v>0</v>
      </c>
      <c r="AG112" s="1" t="s">
        <v>116</v>
      </c>
      <c r="AH112" s="1" t="s">
        <v>75</v>
      </c>
      <c r="AI112" s="1">
        <v>4</v>
      </c>
      <c r="AJ112" s="3">
        <v>45959</v>
      </c>
      <c r="AK112" s="3">
        <v>45955</v>
      </c>
      <c r="AL112" s="3">
        <v>45948</v>
      </c>
      <c r="AM112" s="3">
        <v>45956</v>
      </c>
      <c r="AN112" s="3">
        <v>45957</v>
      </c>
      <c r="AO112" s="3">
        <v>45958</v>
      </c>
      <c r="AP112" s="3">
        <v>45954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45916</v>
      </c>
      <c r="B113" s="14" t="s">
        <v>128</v>
      </c>
      <c r="C113" s="9" t="s">
        <v>270</v>
      </c>
      <c r="D113" s="13" t="s">
        <v>571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110</v>
      </c>
      <c r="T113" s="12">
        <v>45960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5518.15</v>
      </c>
      <c r="AC113" s="8">
        <v>0</v>
      </c>
      <c r="AD113" s="8">
        <v>0</v>
      </c>
      <c r="AE113" s="8">
        <v>5518.15</v>
      </c>
      <c r="AF113" s="8">
        <v>0</v>
      </c>
      <c r="AG113" s="1" t="s">
        <v>116</v>
      </c>
      <c r="AH113" s="1" t="s">
        <v>75</v>
      </c>
      <c r="AI113" s="1">
        <v>4</v>
      </c>
      <c r="AJ113" s="3">
        <v>45960</v>
      </c>
      <c r="AK113" s="3">
        <v>45956</v>
      </c>
      <c r="AL113" s="3">
        <v>45949</v>
      </c>
      <c r="AM113" s="3">
        <v>45957</v>
      </c>
      <c r="AN113" s="3">
        <v>45958</v>
      </c>
      <c r="AO113" s="3">
        <v>45959</v>
      </c>
      <c r="AP113" s="3">
        <v>45955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45916</v>
      </c>
      <c r="B114" s="14" t="s">
        <v>128</v>
      </c>
      <c r="C114" s="9" t="s">
        <v>270</v>
      </c>
      <c r="D114" s="13" t="s">
        <v>580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110</v>
      </c>
      <c r="T114" s="12">
        <v>45961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80</v>
      </c>
      <c r="AA114" s="8">
        <v>2759.0749999999998</v>
      </c>
      <c r="AB114" s="8">
        <v>2759.0749999999998</v>
      </c>
      <c r="AC114" s="8">
        <v>0</v>
      </c>
      <c r="AD114" s="8">
        <v>0</v>
      </c>
      <c r="AE114" s="8">
        <v>2759.0749999999998</v>
      </c>
      <c r="AF114" s="8">
        <v>0</v>
      </c>
      <c r="AG114" s="1" t="s">
        <v>116</v>
      </c>
      <c r="AH114" s="1" t="s">
        <v>75</v>
      </c>
      <c r="AI114" s="1">
        <v>4</v>
      </c>
      <c r="AJ114" s="3">
        <v>45961</v>
      </c>
      <c r="AK114" s="3">
        <v>45957</v>
      </c>
      <c r="AL114" s="3">
        <v>45950</v>
      </c>
      <c r="AM114" s="3">
        <v>45958</v>
      </c>
      <c r="AN114" s="3">
        <v>45959</v>
      </c>
      <c r="AO114" s="3">
        <v>45960</v>
      </c>
      <c r="AP114" s="3">
        <v>45956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45916</v>
      </c>
      <c r="B115" s="14" t="s">
        <v>128</v>
      </c>
      <c r="C115" s="9" t="s">
        <v>270</v>
      </c>
      <c r="D115" s="13">
        <v>917</v>
      </c>
      <c r="E115" s="9">
        <v>20</v>
      </c>
      <c r="F115" s="9">
        <v>37</v>
      </c>
      <c r="G115" s="9" t="s">
        <v>60</v>
      </c>
      <c r="H115" s="9" t="s">
        <v>76</v>
      </c>
      <c r="I115" s="9">
        <v>98</v>
      </c>
      <c r="J115" s="9" t="s">
        <v>78</v>
      </c>
      <c r="K115" s="9">
        <v>0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110</v>
      </c>
      <c r="T115" s="12">
        <v>45961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80</v>
      </c>
      <c r="AA115" s="8">
        <v>2689.2250000000004</v>
      </c>
      <c r="AB115" s="8">
        <v>2689.2250000000004</v>
      </c>
      <c r="AC115" s="8">
        <v>0</v>
      </c>
      <c r="AD115" s="8">
        <v>0</v>
      </c>
      <c r="AE115" s="8">
        <v>2689.2250000000004</v>
      </c>
      <c r="AF115" s="8">
        <v>0</v>
      </c>
      <c r="AG115" s="1" t="s">
        <v>116</v>
      </c>
      <c r="AH115" s="1" t="s">
        <v>75</v>
      </c>
      <c r="AI115" s="1">
        <v>4</v>
      </c>
      <c r="AJ115" s="3">
        <v>45961</v>
      </c>
      <c r="AK115" s="3">
        <v>45957</v>
      </c>
      <c r="AL115" s="3">
        <v>45950</v>
      </c>
      <c r="AM115" s="3">
        <v>45958</v>
      </c>
      <c r="AN115" s="3">
        <v>45959</v>
      </c>
      <c r="AO115" s="3">
        <v>45960</v>
      </c>
      <c r="AP115" s="3">
        <v>45956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45916</v>
      </c>
      <c r="B116" s="14" t="s">
        <v>128</v>
      </c>
      <c r="C116" s="9" t="s">
        <v>270</v>
      </c>
      <c r="D116" s="13">
        <v>952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>
        <v>45961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80</v>
      </c>
      <c r="AA116" s="8">
        <v>5518.15</v>
      </c>
      <c r="AB116" s="8">
        <v>5518.15</v>
      </c>
      <c r="AC116" s="8">
        <v>0</v>
      </c>
      <c r="AD116" s="8">
        <v>0</v>
      </c>
      <c r="AE116" s="8">
        <v>5518.15</v>
      </c>
      <c r="AF116" s="8">
        <v>0</v>
      </c>
      <c r="AG116" s="1" t="s">
        <v>116</v>
      </c>
      <c r="AH116" s="1" t="s">
        <v>75</v>
      </c>
      <c r="AI116" s="1">
        <v>4</v>
      </c>
      <c r="AJ116" s="3">
        <v>45961</v>
      </c>
      <c r="AK116" s="3">
        <v>45957</v>
      </c>
      <c r="AL116" s="3">
        <v>45950</v>
      </c>
      <c r="AM116" s="3">
        <v>45958</v>
      </c>
      <c r="AN116" s="3">
        <v>45959</v>
      </c>
      <c r="AO116" s="3">
        <v>45960</v>
      </c>
      <c r="AP116" s="3">
        <v>45956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45911</v>
      </c>
      <c r="B117" s="14" t="s">
        <v>527</v>
      </c>
      <c r="C117" s="9" t="s">
        <v>107</v>
      </c>
      <c r="D117" s="13" t="s">
        <v>528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45961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3310.89</v>
      </c>
      <c r="AB117" s="8">
        <v>3310.89</v>
      </c>
      <c r="AC117" s="8">
        <v>0</v>
      </c>
      <c r="AD117" s="8">
        <v>0</v>
      </c>
      <c r="AE117" s="8">
        <v>3310.89</v>
      </c>
      <c r="AF117" s="8">
        <v>0</v>
      </c>
      <c r="AG117" s="1" t="s">
        <v>116</v>
      </c>
      <c r="AH117" s="1" t="s">
        <v>75</v>
      </c>
      <c r="AI117" s="1">
        <v>4</v>
      </c>
      <c r="AJ117" s="3">
        <v>45961</v>
      </c>
      <c r="AK117" s="3">
        <v>45957</v>
      </c>
      <c r="AL117" s="3">
        <v>45950</v>
      </c>
      <c r="AM117" s="3">
        <v>45958</v>
      </c>
      <c r="AN117" s="3">
        <v>45959</v>
      </c>
      <c r="AO117" s="3">
        <v>45960</v>
      </c>
      <c r="AP117" s="3">
        <v>45956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>
        <v>45911</v>
      </c>
      <c r="B118" s="14" t="s">
        <v>529</v>
      </c>
      <c r="C118" s="9" t="s">
        <v>107</v>
      </c>
      <c r="D118" s="13" t="s">
        <v>530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45961</v>
      </c>
      <c r="U118" s="11">
        <v>4000</v>
      </c>
      <c r="V118" s="10">
        <v>0</v>
      </c>
      <c r="W118" s="10">
        <v>4000</v>
      </c>
      <c r="X118" s="10">
        <v>0</v>
      </c>
      <c r="Y118" s="10">
        <v>4200</v>
      </c>
      <c r="Z118" s="9" t="s">
        <v>80</v>
      </c>
      <c r="AA118" s="8">
        <v>4414.5199999999995</v>
      </c>
      <c r="AB118" s="8">
        <v>4414.5199999999995</v>
      </c>
      <c r="AC118" s="8">
        <v>0</v>
      </c>
      <c r="AD118" s="8">
        <v>0</v>
      </c>
      <c r="AE118" s="8">
        <v>4414.5199999999995</v>
      </c>
      <c r="AF118" s="8">
        <v>0</v>
      </c>
      <c r="AG118" s="1" t="s">
        <v>61</v>
      </c>
      <c r="AH118" s="1" t="s">
        <v>75</v>
      </c>
      <c r="AI118" s="1">
        <v>4</v>
      </c>
      <c r="AJ118" s="3">
        <v>45961</v>
      </c>
      <c r="AK118" s="3">
        <v>45957</v>
      </c>
      <c r="AL118" s="3">
        <v>45950</v>
      </c>
      <c r="AM118" s="3">
        <v>45958</v>
      </c>
      <c r="AN118" s="3">
        <v>45959</v>
      </c>
      <c r="AO118" s="3">
        <v>45960</v>
      </c>
      <c r="AP118" s="3">
        <v>45956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45909</v>
      </c>
      <c r="B119" s="14" t="s">
        <v>511</v>
      </c>
      <c r="C119" s="9" t="s">
        <v>107</v>
      </c>
      <c r="D119" s="13" t="s">
        <v>492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45961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80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115</v>
      </c>
      <c r="AH119" s="1" t="s">
        <v>75</v>
      </c>
      <c r="AI119" s="1">
        <v>4</v>
      </c>
      <c r="AJ119" s="3">
        <v>45961</v>
      </c>
      <c r="AK119" s="3">
        <v>45957</v>
      </c>
      <c r="AL119" s="3">
        <v>45950</v>
      </c>
      <c r="AM119" s="3">
        <v>45958</v>
      </c>
      <c r="AN119" s="3">
        <v>45959</v>
      </c>
      <c r="AO119" s="3">
        <v>45960</v>
      </c>
      <c r="AP119" s="3">
        <v>45956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134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45909</v>
      </c>
      <c r="B120" s="14" t="s">
        <v>512</v>
      </c>
      <c r="C120" s="9" t="s">
        <v>107</v>
      </c>
      <c r="D120" s="13" t="s">
        <v>493</v>
      </c>
      <c r="E120" s="9">
        <v>20</v>
      </c>
      <c r="F120" s="9">
        <v>40</v>
      </c>
      <c r="G120" s="9" t="s">
        <v>60</v>
      </c>
      <c r="H120" s="9" t="s">
        <v>66</v>
      </c>
      <c r="I120" s="9">
        <v>108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45961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80</v>
      </c>
      <c r="AA120" s="8">
        <v>3478.5300000000007</v>
      </c>
      <c r="AB120" s="8">
        <v>3478.5300000000007</v>
      </c>
      <c r="AC120" s="8">
        <v>0</v>
      </c>
      <c r="AD120" s="8">
        <v>0</v>
      </c>
      <c r="AE120" s="8">
        <v>3478.5300000000007</v>
      </c>
      <c r="AF120" s="8">
        <v>0</v>
      </c>
      <c r="AG120" s="1" t="s">
        <v>117</v>
      </c>
      <c r="AH120" s="1" t="s">
        <v>75</v>
      </c>
      <c r="AI120" s="1">
        <v>4</v>
      </c>
      <c r="AJ120" s="3">
        <v>45961</v>
      </c>
      <c r="AK120" s="3">
        <v>45957</v>
      </c>
      <c r="AL120" s="3">
        <v>45950</v>
      </c>
      <c r="AM120" s="3">
        <v>45958</v>
      </c>
      <c r="AN120" s="3">
        <v>45959</v>
      </c>
      <c r="AO120" s="3">
        <v>45960</v>
      </c>
      <c r="AP120" s="3">
        <v>45956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134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 t="s">
        <v>135</v>
      </c>
      <c r="B121" s="14" t="s">
        <v>135</v>
      </c>
      <c r="C121" s="9" t="s">
        <v>270</v>
      </c>
      <c r="D121" s="13" t="s">
        <v>61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110</v>
      </c>
      <c r="T121" s="12" t="s">
        <v>63</v>
      </c>
      <c r="U121" s="11">
        <v>305000</v>
      </c>
      <c r="V121" s="10">
        <v>0</v>
      </c>
      <c r="W121" s="10">
        <v>305000</v>
      </c>
      <c r="X121" s="10">
        <v>0</v>
      </c>
      <c r="Y121" s="10">
        <v>320250</v>
      </c>
      <c r="Z121" s="9" t="s">
        <v>80</v>
      </c>
      <c r="AA121" s="8">
        <v>336607.14999999997</v>
      </c>
      <c r="AB121" s="8">
        <v>36280</v>
      </c>
      <c r="AC121" s="8">
        <v>300327.14999999997</v>
      </c>
      <c r="AD121" s="8">
        <v>0</v>
      </c>
      <c r="AE121" s="8">
        <v>336607.14999999997</v>
      </c>
      <c r="AF121" s="8">
        <v>0</v>
      </c>
      <c r="AG121" s="1" t="s">
        <v>115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22691.384666666665</v>
      </c>
    </row>
    <row r="122" spans="1:56" ht="27.75" customHeight="1" x14ac:dyDescent="0.45">
      <c r="A122" s="3">
        <v>45892</v>
      </c>
      <c r="B122" s="14" t="s">
        <v>360</v>
      </c>
      <c r="C122" s="9" t="s">
        <v>139</v>
      </c>
      <c r="D122" s="13" t="s">
        <v>329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 t="s">
        <v>63</v>
      </c>
      <c r="U122" s="11">
        <v>640</v>
      </c>
      <c r="V122" s="10">
        <v>0</v>
      </c>
      <c r="W122" s="10">
        <v>640</v>
      </c>
      <c r="X122" s="10">
        <v>6000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116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370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45892</v>
      </c>
      <c r="B123" s="14" t="s">
        <v>362</v>
      </c>
      <c r="C123" s="9" t="s">
        <v>139</v>
      </c>
      <c r="D123" s="13" t="s">
        <v>131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 t="s">
        <v>63</v>
      </c>
      <c r="U123" s="11">
        <v>1840</v>
      </c>
      <c r="V123" s="10">
        <v>80</v>
      </c>
      <c r="W123" s="10">
        <v>1760</v>
      </c>
      <c r="X123" s="10">
        <v>10650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>
        <v>45887</v>
      </c>
      <c r="B124" s="14" t="s">
        <v>345</v>
      </c>
      <c r="C124" s="9" t="s">
        <v>139</v>
      </c>
      <c r="D124" s="13" t="s">
        <v>224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 t="s">
        <v>63</v>
      </c>
      <c r="U124" s="11">
        <v>104</v>
      </c>
      <c r="V124" s="10">
        <v>0</v>
      </c>
      <c r="W124" s="10">
        <v>104</v>
      </c>
      <c r="X124" s="10">
        <v>11230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134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45896</v>
      </c>
      <c r="B125" s="14" t="s">
        <v>395</v>
      </c>
      <c r="C125" s="9" t="s">
        <v>79</v>
      </c>
      <c r="D125" s="13" t="s">
        <v>310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80</v>
      </c>
      <c r="AA125" s="8">
        <v>3310.89</v>
      </c>
      <c r="AB125" s="8">
        <v>3310.89</v>
      </c>
      <c r="AC125" s="8">
        <v>0</v>
      </c>
      <c r="AD125" s="8">
        <v>0</v>
      </c>
      <c r="AE125" s="8">
        <v>3310.89</v>
      </c>
      <c r="AF125" s="8">
        <v>0</v>
      </c>
      <c r="AG125" s="1" t="s">
        <v>115</v>
      </c>
      <c r="AH125" s="1" t="s">
        <v>75</v>
      </c>
      <c r="AI125" s="1">
        <v>5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134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45796</v>
      </c>
      <c r="B126" s="14" t="s">
        <v>258</v>
      </c>
      <c r="C126" s="9" t="s">
        <v>139</v>
      </c>
      <c r="D126" s="13" t="s">
        <v>145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 t="s">
        <v>63</v>
      </c>
      <c r="U126" s="11">
        <v>240</v>
      </c>
      <c r="V126" s="10">
        <v>0</v>
      </c>
      <c r="W126" s="10">
        <v>240</v>
      </c>
      <c r="X126" s="10">
        <v>0</v>
      </c>
      <c r="Y126" s="10">
        <v>252</v>
      </c>
      <c r="Z126" s="9" t="s">
        <v>80</v>
      </c>
      <c r="AA126" s="8">
        <v>251.46</v>
      </c>
      <c r="AB126" s="8">
        <v>251.46</v>
      </c>
      <c r="AC126" s="8">
        <v>0</v>
      </c>
      <c r="AD126" s="8">
        <v>0</v>
      </c>
      <c r="AE126" s="8">
        <v>251.46</v>
      </c>
      <c r="AF126" s="8">
        <v>0</v>
      </c>
      <c r="AG126" s="1" t="s">
        <v>115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 t="s">
        <v>254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>
        <v>45876</v>
      </c>
      <c r="B127" s="14" t="s">
        <v>328</v>
      </c>
      <c r="C127" s="9" t="s">
        <v>107</v>
      </c>
      <c r="D127" s="13" t="s">
        <v>314</v>
      </c>
      <c r="E127" s="9">
        <v>20</v>
      </c>
      <c r="F127" s="9">
        <v>40</v>
      </c>
      <c r="G127" s="9" t="s">
        <v>60</v>
      </c>
      <c r="H127" s="9" t="s">
        <v>66</v>
      </c>
      <c r="I127" s="9">
        <v>108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3000</v>
      </c>
      <c r="V127" s="10">
        <v>3075</v>
      </c>
      <c r="W127" s="10">
        <v>0</v>
      </c>
      <c r="X127" s="10">
        <v>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116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7.75" customHeight="1" x14ac:dyDescent="0.45">
      <c r="A128" s="3">
        <v>45825</v>
      </c>
      <c r="B128" s="14" t="s">
        <v>269</v>
      </c>
      <c r="C128" s="9" t="s">
        <v>139</v>
      </c>
      <c r="D128" s="13" t="s">
        <v>239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246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 t="s">
        <v>63</v>
      </c>
      <c r="U128" s="11">
        <v>894</v>
      </c>
      <c r="V128" s="10">
        <v>525</v>
      </c>
      <c r="W128" s="10">
        <v>369</v>
      </c>
      <c r="X128" s="10">
        <v>6000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115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134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45796</v>
      </c>
      <c r="B129" s="14" t="s">
        <v>257</v>
      </c>
      <c r="C129" s="9" t="s">
        <v>139</v>
      </c>
      <c r="D129" s="13" t="s">
        <v>253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 t="s">
        <v>63</v>
      </c>
      <c r="U129" s="11">
        <v>302</v>
      </c>
      <c r="V129" s="10">
        <v>0</v>
      </c>
      <c r="W129" s="10">
        <v>302</v>
      </c>
      <c r="X129" s="10">
        <v>5300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>
        <v>45798</v>
      </c>
      <c r="B130" s="14" t="s">
        <v>263</v>
      </c>
      <c r="C130" s="9" t="s">
        <v>107</v>
      </c>
      <c r="D130" s="13" t="s">
        <v>261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80</v>
      </c>
      <c r="AA130" s="8">
        <v>5518.15</v>
      </c>
      <c r="AB130" s="8">
        <v>5518.15</v>
      </c>
      <c r="AC130" s="8">
        <v>0</v>
      </c>
      <c r="AD130" s="8">
        <v>0</v>
      </c>
      <c r="AE130" s="8">
        <v>5518.15</v>
      </c>
      <c r="AF130" s="8">
        <v>0</v>
      </c>
      <c r="AG130" s="1" t="s">
        <v>117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134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7.75" customHeight="1" x14ac:dyDescent="0.45">
      <c r="A131" s="3">
        <v>45674</v>
      </c>
      <c r="B131" s="14" t="s">
        <v>226</v>
      </c>
      <c r="C131" s="9" t="s">
        <v>139</v>
      </c>
      <c r="D131" s="13" t="s">
        <v>225</v>
      </c>
      <c r="E131" s="9">
        <v>20</v>
      </c>
      <c r="F131" s="9">
        <v>35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196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 t="s">
        <v>63</v>
      </c>
      <c r="U131" s="11">
        <v>152</v>
      </c>
      <c r="V131" s="10">
        <v>0</v>
      </c>
      <c r="W131" s="10">
        <v>152</v>
      </c>
      <c r="X131" s="10">
        <v>6000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5987</v>
      </c>
      <c r="AG131" s="1" t="s">
        <v>115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235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7.75" customHeight="1" x14ac:dyDescent="0.45">
      <c r="A132" s="3">
        <v>45611</v>
      </c>
      <c r="B132" s="14" t="s">
        <v>195</v>
      </c>
      <c r="C132" s="9" t="s">
        <v>139</v>
      </c>
      <c r="D132" s="13" t="s">
        <v>194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 t="s">
        <v>63</v>
      </c>
      <c r="U132" s="11">
        <v>117</v>
      </c>
      <c r="V132" s="10">
        <v>0</v>
      </c>
      <c r="W132" s="10">
        <v>117</v>
      </c>
      <c r="X132" s="10">
        <v>10065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0</v>
      </c>
    </row>
    <row r="133" spans="1:56" ht="27.75" customHeight="1" x14ac:dyDescent="0.45">
      <c r="A133" s="3">
        <v>45523</v>
      </c>
      <c r="B133" s="14" t="s">
        <v>178</v>
      </c>
      <c r="C133" s="9" t="s">
        <v>139</v>
      </c>
      <c r="D133" s="13" t="s">
        <v>176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 t="s">
        <v>63</v>
      </c>
      <c r="U133" s="11">
        <v>1260</v>
      </c>
      <c r="V133" s="10">
        <v>0</v>
      </c>
      <c r="W133" s="10">
        <v>1260</v>
      </c>
      <c r="X133" s="10">
        <v>11095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0</v>
      </c>
    </row>
    <row r="134" spans="1:56" ht="27.75" customHeight="1" x14ac:dyDescent="0.45">
      <c r="A134" s="3">
        <v>45523</v>
      </c>
      <c r="B134" s="14" t="s">
        <v>178</v>
      </c>
      <c r="C134" s="9" t="s">
        <v>139</v>
      </c>
      <c r="D134" s="13" t="s">
        <v>177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 t="s">
        <v>63</v>
      </c>
      <c r="U134" s="11">
        <v>89</v>
      </c>
      <c r="V134" s="10">
        <v>0</v>
      </c>
      <c r="W134" s="10">
        <v>89</v>
      </c>
      <c r="X134" s="10">
        <v>11180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7.75" customHeight="1" x14ac:dyDescent="0.45">
      <c r="A135" s="3">
        <v>45741</v>
      </c>
      <c r="B135" s="14" t="s">
        <v>242</v>
      </c>
      <c r="C135" s="9" t="s">
        <v>107</v>
      </c>
      <c r="D135" s="13" t="s">
        <v>241</v>
      </c>
      <c r="E135" s="9">
        <v>20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132</v>
      </c>
      <c r="U135" s="11">
        <v>4000</v>
      </c>
      <c r="V135" s="10">
        <v>3867</v>
      </c>
      <c r="W135" s="10">
        <v>133</v>
      </c>
      <c r="X135" s="10">
        <v>4200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115</v>
      </c>
      <c r="AH135" s="1" t="s">
        <v>75</v>
      </c>
      <c r="AI135" s="1">
        <v>4</v>
      </c>
      <c r="AJ135" s="3" t="s">
        <v>132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 t="s">
        <v>244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7.75" customHeight="1" x14ac:dyDescent="0.45">
      <c r="A136" s="3">
        <v>45720</v>
      </c>
      <c r="B136" s="14" t="s">
        <v>128</v>
      </c>
      <c r="C136" s="9" t="s">
        <v>107</v>
      </c>
      <c r="D136" s="13" t="s">
        <v>209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132</v>
      </c>
      <c r="U136" s="11">
        <v>4000</v>
      </c>
      <c r="V136" s="10">
        <v>4010</v>
      </c>
      <c r="W136" s="10">
        <v>0</v>
      </c>
      <c r="X136" s="10">
        <v>4470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115</v>
      </c>
      <c r="AH136" s="1" t="s">
        <v>75</v>
      </c>
      <c r="AI136" s="1">
        <v>4</v>
      </c>
      <c r="AJ136" s="3" t="s">
        <v>132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7.75" customHeight="1" x14ac:dyDescent="0.45">
      <c r="A137" s="3">
        <v>45720</v>
      </c>
      <c r="B137" s="14" t="s">
        <v>128</v>
      </c>
      <c r="C137" s="9" t="s">
        <v>107</v>
      </c>
      <c r="D137" s="13" t="s">
        <v>219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132</v>
      </c>
      <c r="U137" s="11">
        <v>3000</v>
      </c>
      <c r="V137" s="10">
        <v>3065</v>
      </c>
      <c r="W137" s="10">
        <v>0</v>
      </c>
      <c r="X137" s="10">
        <v>3300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75</v>
      </c>
      <c r="AI137" s="1">
        <v>4</v>
      </c>
      <c r="AJ137" s="3" t="s">
        <v>132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45541</v>
      </c>
      <c r="B138" s="14" t="s">
        <v>182</v>
      </c>
      <c r="C138" s="9" t="s">
        <v>107</v>
      </c>
      <c r="D138" s="13" t="s">
        <v>183</v>
      </c>
      <c r="E138" s="9">
        <v>20</v>
      </c>
      <c r="F138" s="9">
        <v>40</v>
      </c>
      <c r="G138" s="9" t="s">
        <v>60</v>
      </c>
      <c r="H138" s="9" t="s">
        <v>76</v>
      </c>
      <c r="I138" s="9">
        <v>108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132</v>
      </c>
      <c r="U138" s="11">
        <v>3000</v>
      </c>
      <c r="V138" s="10">
        <v>3318</v>
      </c>
      <c r="W138" s="10">
        <v>0</v>
      </c>
      <c r="X138" s="10">
        <v>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184</v>
      </c>
      <c r="AG138" s="1" t="s">
        <v>116</v>
      </c>
      <c r="AH138" s="1" t="s">
        <v>75</v>
      </c>
      <c r="AI138" s="1">
        <v>4</v>
      </c>
      <c r="AJ138" s="3" t="s">
        <v>132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>
        <v>0</v>
      </c>
      <c r="AY138" s="2" t="s">
        <v>222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45581</v>
      </c>
      <c r="B139" s="14" t="s">
        <v>187</v>
      </c>
      <c r="C139" s="9" t="s">
        <v>107</v>
      </c>
      <c r="D139" s="13" t="s">
        <v>188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132</v>
      </c>
      <c r="U139" s="11">
        <v>3000</v>
      </c>
      <c r="V139" s="10">
        <v>3194</v>
      </c>
      <c r="W139" s="10">
        <v>0</v>
      </c>
      <c r="X139" s="10">
        <v>5632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116</v>
      </c>
      <c r="AH139" s="1" t="s">
        <v>75</v>
      </c>
      <c r="AI139" s="1">
        <v>4</v>
      </c>
      <c r="AJ139" s="3" t="s">
        <v>132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20</v>
      </c>
      <c r="F140" s="9">
        <v>38</v>
      </c>
      <c r="G140" s="9">
        <v>0</v>
      </c>
      <c r="H140" s="9">
        <v>0</v>
      </c>
      <c r="I140" s="9">
        <v>84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80</v>
      </c>
      <c r="AA140" s="8">
        <v>719658.48702000035</v>
      </c>
      <c r="AB140" s="8">
        <v>288520.93702000001</v>
      </c>
      <c r="AC140" s="8">
        <v>431137.55</v>
      </c>
      <c r="AD140" s="8">
        <v>40064.577019999997</v>
      </c>
      <c r="AE140" s="8">
        <v>679593.91000000015</v>
      </c>
      <c r="AF140" s="8" t="s">
        <v>58</v>
      </c>
      <c r="AG140" s="1" t="s">
        <v>116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45">
      <c r="A141" s="3">
        <v>45916</v>
      </c>
      <c r="B141" s="14" t="s">
        <v>128</v>
      </c>
      <c r="C141" s="9" t="s">
        <v>270</v>
      </c>
      <c r="D141" s="13" t="s">
        <v>573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45926</v>
      </c>
      <c r="U141" s="11">
        <v>2500</v>
      </c>
      <c r="V141" s="10">
        <v>0</v>
      </c>
      <c r="W141" s="10">
        <v>2500</v>
      </c>
      <c r="X141" s="10">
        <v>0</v>
      </c>
      <c r="Y141" s="10">
        <v>2625</v>
      </c>
      <c r="Z141" s="9" t="s">
        <v>271</v>
      </c>
      <c r="AA141" s="8">
        <v>2828.9250000000002</v>
      </c>
      <c r="AB141" s="8">
        <v>2828.9250000000002</v>
      </c>
      <c r="AC141" s="8">
        <v>0</v>
      </c>
      <c r="AD141" s="8">
        <v>0</v>
      </c>
      <c r="AE141" s="8">
        <v>0</v>
      </c>
      <c r="AF141" s="8">
        <v>0</v>
      </c>
      <c r="AG141" s="1" t="s">
        <v>116</v>
      </c>
      <c r="AH141" s="1" t="s">
        <v>74</v>
      </c>
      <c r="AI141" s="1">
        <v>2</v>
      </c>
      <c r="AJ141" s="3">
        <v>45926</v>
      </c>
      <c r="AK141" s="3">
        <v>0</v>
      </c>
      <c r="AL141" s="3">
        <v>45917</v>
      </c>
      <c r="AM141" s="3">
        <v>45924</v>
      </c>
      <c r="AN141" s="3">
        <v>45925</v>
      </c>
      <c r="AO141" s="3">
        <v>45925</v>
      </c>
      <c r="AP141" s="3">
        <v>45921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272</v>
      </c>
      <c r="BD141" s="56">
        <v>0</v>
      </c>
    </row>
    <row r="142" spans="1:56" ht="27.75" customHeight="1" x14ac:dyDescent="0.45">
      <c r="A142" s="3">
        <v>45916</v>
      </c>
      <c r="B142" s="14" t="s">
        <v>128</v>
      </c>
      <c r="C142" s="9" t="s">
        <v>270</v>
      </c>
      <c r="D142" s="13" t="s">
        <v>574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110</v>
      </c>
      <c r="T142" s="12">
        <v>45933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271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116</v>
      </c>
      <c r="AH142" s="1" t="s">
        <v>74</v>
      </c>
      <c r="AI142" s="1">
        <v>2</v>
      </c>
      <c r="AJ142" s="3">
        <v>45933</v>
      </c>
      <c r="AK142" s="3">
        <v>0</v>
      </c>
      <c r="AL142" s="3">
        <v>45924</v>
      </c>
      <c r="AM142" s="3">
        <v>45931</v>
      </c>
      <c r="AN142" s="3">
        <v>45932</v>
      </c>
      <c r="AO142" s="3">
        <v>45932</v>
      </c>
      <c r="AP142" s="3">
        <v>45928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272</v>
      </c>
      <c r="BD142" s="56">
        <v>0</v>
      </c>
    </row>
    <row r="143" spans="1:56" ht="27.75" customHeight="1" x14ac:dyDescent="0.45">
      <c r="A143" s="3">
        <v>45916</v>
      </c>
      <c r="B143" s="14" t="s">
        <v>128</v>
      </c>
      <c r="C143" s="9" t="s">
        <v>270</v>
      </c>
      <c r="D143" s="13">
        <v>21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110</v>
      </c>
      <c r="T143" s="12">
        <v>45933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271</v>
      </c>
      <c r="AA143" s="8">
        <v>5657.85</v>
      </c>
      <c r="AB143" s="8">
        <v>5657.85</v>
      </c>
      <c r="AC143" s="8">
        <v>0</v>
      </c>
      <c r="AD143" s="8">
        <v>0</v>
      </c>
      <c r="AE143" s="8">
        <v>0</v>
      </c>
      <c r="AF143" s="8">
        <v>0</v>
      </c>
      <c r="AG143" s="1" t="s">
        <v>116</v>
      </c>
      <c r="AH143" s="1" t="s">
        <v>74</v>
      </c>
      <c r="AI143" s="1">
        <v>2</v>
      </c>
      <c r="AJ143" s="3">
        <v>45933</v>
      </c>
      <c r="AK143" s="3">
        <v>0</v>
      </c>
      <c r="AL143" s="3">
        <v>45924</v>
      </c>
      <c r="AM143" s="3">
        <v>45931</v>
      </c>
      <c r="AN143" s="3">
        <v>45932</v>
      </c>
      <c r="AO143" s="3">
        <v>45932</v>
      </c>
      <c r="AP143" s="3">
        <v>45928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272</v>
      </c>
      <c r="BD143" s="56">
        <v>0</v>
      </c>
    </row>
    <row r="144" spans="1:56" ht="27.75" customHeight="1" x14ac:dyDescent="0.45">
      <c r="A144" s="3">
        <v>45916</v>
      </c>
      <c r="B144" s="14" t="s">
        <v>128</v>
      </c>
      <c r="C144" s="9" t="s">
        <v>270</v>
      </c>
      <c r="D144" s="13" t="s">
        <v>581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45937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271</v>
      </c>
      <c r="AA144" s="8">
        <v>5657.85</v>
      </c>
      <c r="AB144" s="8">
        <v>5657.85</v>
      </c>
      <c r="AC144" s="8">
        <v>0</v>
      </c>
      <c r="AD144" s="8">
        <v>0</v>
      </c>
      <c r="AE144" s="8">
        <v>0</v>
      </c>
      <c r="AF144" s="8">
        <v>0</v>
      </c>
      <c r="AG144" s="1" t="s">
        <v>116</v>
      </c>
      <c r="AH144" s="1" t="s">
        <v>74</v>
      </c>
      <c r="AI144" s="1">
        <v>2</v>
      </c>
      <c r="AJ144" s="3">
        <v>45937</v>
      </c>
      <c r="AK144" s="3">
        <v>0</v>
      </c>
      <c r="AL144" s="3">
        <v>45928</v>
      </c>
      <c r="AM144" s="3">
        <v>45935</v>
      </c>
      <c r="AN144" s="3">
        <v>45936</v>
      </c>
      <c r="AO144" s="3">
        <v>45936</v>
      </c>
      <c r="AP144" s="3">
        <v>45932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272</v>
      </c>
      <c r="BD144" s="56">
        <v>0</v>
      </c>
    </row>
    <row r="145" spans="1:56" ht="27.75" customHeight="1" x14ac:dyDescent="0.45">
      <c r="A145" s="3">
        <v>45916</v>
      </c>
      <c r="B145" s="14" t="s">
        <v>128</v>
      </c>
      <c r="C145" s="9" t="s">
        <v>270</v>
      </c>
      <c r="D145" s="13" t="s">
        <v>582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110</v>
      </c>
      <c r="T145" s="12">
        <v>45937</v>
      </c>
      <c r="U145" s="11">
        <v>7500</v>
      </c>
      <c r="V145" s="10">
        <v>0</v>
      </c>
      <c r="W145" s="10">
        <v>7500</v>
      </c>
      <c r="X145" s="10">
        <v>0</v>
      </c>
      <c r="Y145" s="10">
        <v>7875</v>
      </c>
      <c r="Z145" s="9" t="s">
        <v>271</v>
      </c>
      <c r="AA145" s="8">
        <v>8486.7750000000015</v>
      </c>
      <c r="AB145" s="8">
        <v>8486.7750000000015</v>
      </c>
      <c r="AC145" s="8">
        <v>0</v>
      </c>
      <c r="AD145" s="8">
        <v>0</v>
      </c>
      <c r="AE145" s="8">
        <v>0</v>
      </c>
      <c r="AF145" s="8">
        <v>0</v>
      </c>
      <c r="AG145" s="1" t="s">
        <v>116</v>
      </c>
      <c r="AH145" s="1" t="s">
        <v>74</v>
      </c>
      <c r="AI145" s="1">
        <v>2</v>
      </c>
      <c r="AJ145" s="3">
        <v>45937</v>
      </c>
      <c r="AK145" s="3">
        <v>0</v>
      </c>
      <c r="AL145" s="3">
        <v>45928</v>
      </c>
      <c r="AM145" s="3">
        <v>45935</v>
      </c>
      <c r="AN145" s="3">
        <v>45936</v>
      </c>
      <c r="AO145" s="3">
        <v>45936</v>
      </c>
      <c r="AP145" s="3">
        <v>45932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272</v>
      </c>
      <c r="BD145" s="56">
        <v>0</v>
      </c>
    </row>
    <row r="146" spans="1:56" ht="27.75" customHeight="1" x14ac:dyDescent="0.45">
      <c r="A146" s="3">
        <v>45916</v>
      </c>
      <c r="B146" s="14" t="s">
        <v>128</v>
      </c>
      <c r="C146" s="9" t="s">
        <v>270</v>
      </c>
      <c r="D146" s="13">
        <v>21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45937</v>
      </c>
      <c r="U146" s="11">
        <v>2500</v>
      </c>
      <c r="V146" s="10">
        <v>0</v>
      </c>
      <c r="W146" s="10">
        <v>2500</v>
      </c>
      <c r="X146" s="10">
        <v>0</v>
      </c>
      <c r="Y146" s="10">
        <v>2625</v>
      </c>
      <c r="Z146" s="9" t="s">
        <v>271</v>
      </c>
      <c r="AA146" s="8">
        <v>2828.9250000000002</v>
      </c>
      <c r="AB146" s="8">
        <v>2828.9250000000002</v>
      </c>
      <c r="AC146" s="8">
        <v>0</v>
      </c>
      <c r="AD146" s="8">
        <v>0</v>
      </c>
      <c r="AE146" s="8">
        <v>0</v>
      </c>
      <c r="AF146" s="8">
        <v>0</v>
      </c>
      <c r="AG146" s="1" t="s">
        <v>116</v>
      </c>
      <c r="AH146" s="1" t="s">
        <v>74</v>
      </c>
      <c r="AI146" s="1">
        <v>2</v>
      </c>
      <c r="AJ146" s="3">
        <v>45937</v>
      </c>
      <c r="AK146" s="3">
        <v>0</v>
      </c>
      <c r="AL146" s="3">
        <v>45928</v>
      </c>
      <c r="AM146" s="3">
        <v>45935</v>
      </c>
      <c r="AN146" s="3">
        <v>45936</v>
      </c>
      <c r="AO146" s="3">
        <v>45936</v>
      </c>
      <c r="AP146" s="3">
        <v>45932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272</v>
      </c>
      <c r="BD146" s="56">
        <v>0</v>
      </c>
    </row>
    <row r="147" spans="1:56" ht="27.75" customHeight="1" x14ac:dyDescent="0.45">
      <c r="A147" s="3">
        <v>45916</v>
      </c>
      <c r="B147" s="14" t="s">
        <v>128</v>
      </c>
      <c r="C147" s="9" t="s">
        <v>270</v>
      </c>
      <c r="D147" s="13" t="s">
        <v>583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45937</v>
      </c>
      <c r="U147" s="11">
        <v>2500</v>
      </c>
      <c r="V147" s="10">
        <v>0</v>
      </c>
      <c r="W147" s="10">
        <v>2500</v>
      </c>
      <c r="X147" s="10">
        <v>0</v>
      </c>
      <c r="Y147" s="10">
        <v>2625</v>
      </c>
      <c r="Z147" s="9" t="s">
        <v>271</v>
      </c>
      <c r="AA147" s="8">
        <v>2689.2250000000004</v>
      </c>
      <c r="AB147" s="8">
        <v>2689.2250000000004</v>
      </c>
      <c r="AC147" s="8">
        <v>0</v>
      </c>
      <c r="AD147" s="8">
        <v>0</v>
      </c>
      <c r="AE147" s="8">
        <v>0</v>
      </c>
      <c r="AF147" s="8">
        <v>0</v>
      </c>
      <c r="AG147" s="1" t="s">
        <v>116</v>
      </c>
      <c r="AH147" s="1" t="s">
        <v>74</v>
      </c>
      <c r="AI147" s="1">
        <v>2</v>
      </c>
      <c r="AJ147" s="3">
        <v>45937</v>
      </c>
      <c r="AK147" s="3">
        <v>0</v>
      </c>
      <c r="AL147" s="3">
        <v>45928</v>
      </c>
      <c r="AM147" s="3">
        <v>45935</v>
      </c>
      <c r="AN147" s="3">
        <v>45936</v>
      </c>
      <c r="AO147" s="3">
        <v>45936</v>
      </c>
      <c r="AP147" s="3">
        <v>45932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272</v>
      </c>
      <c r="BD147" s="56">
        <v>0</v>
      </c>
    </row>
    <row r="148" spans="1:56" ht="27.75" customHeight="1" x14ac:dyDescent="0.45">
      <c r="A148" s="3">
        <v>45916</v>
      </c>
      <c r="B148" s="14" t="s">
        <v>128</v>
      </c>
      <c r="C148" s="9" t="s">
        <v>270</v>
      </c>
      <c r="D148" s="13" t="s">
        <v>581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45939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271</v>
      </c>
      <c r="AA148" s="8">
        <v>11315.7</v>
      </c>
      <c r="AB148" s="8">
        <v>11315.7</v>
      </c>
      <c r="AC148" s="8">
        <v>0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74</v>
      </c>
      <c r="AI148" s="1">
        <v>2</v>
      </c>
      <c r="AJ148" s="3">
        <v>45939</v>
      </c>
      <c r="AK148" s="3">
        <v>0</v>
      </c>
      <c r="AL148" s="3">
        <v>45930</v>
      </c>
      <c r="AM148" s="3">
        <v>45937</v>
      </c>
      <c r="AN148" s="3">
        <v>45938</v>
      </c>
      <c r="AO148" s="3">
        <v>45938</v>
      </c>
      <c r="AP148" s="3">
        <v>45934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272</v>
      </c>
      <c r="BD148" s="56">
        <v>0</v>
      </c>
    </row>
    <row r="149" spans="1:56" ht="27.75" customHeight="1" x14ac:dyDescent="0.45">
      <c r="A149" s="3">
        <v>45916</v>
      </c>
      <c r="B149" s="14" t="s">
        <v>128</v>
      </c>
      <c r="C149" s="9" t="s">
        <v>270</v>
      </c>
      <c r="D149" s="13" t="s">
        <v>581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110</v>
      </c>
      <c r="T149" s="12">
        <v>45940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271</v>
      </c>
      <c r="AA149" s="8">
        <v>5657.85</v>
      </c>
      <c r="AB149" s="8">
        <v>5657.85</v>
      </c>
      <c r="AC149" s="8">
        <v>0</v>
      </c>
      <c r="AD149" s="8">
        <v>0</v>
      </c>
      <c r="AE149" s="8">
        <v>0</v>
      </c>
      <c r="AF149" s="8">
        <v>0</v>
      </c>
      <c r="AG149" s="1" t="s">
        <v>116</v>
      </c>
      <c r="AH149" s="1" t="s">
        <v>74</v>
      </c>
      <c r="AI149" s="1">
        <v>2</v>
      </c>
      <c r="AJ149" s="3">
        <v>45940</v>
      </c>
      <c r="AK149" s="3">
        <v>0</v>
      </c>
      <c r="AL149" s="3">
        <v>45931</v>
      </c>
      <c r="AM149" s="3">
        <v>45938</v>
      </c>
      <c r="AN149" s="3">
        <v>45939</v>
      </c>
      <c r="AO149" s="3">
        <v>45939</v>
      </c>
      <c r="AP149" s="3">
        <v>45935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272</v>
      </c>
      <c r="BD149" s="56">
        <v>0</v>
      </c>
    </row>
    <row r="150" spans="1:56" ht="27.75" customHeight="1" x14ac:dyDescent="0.45">
      <c r="A150" s="3">
        <v>45916</v>
      </c>
      <c r="B150" s="14" t="s">
        <v>128</v>
      </c>
      <c r="C150" s="9" t="s">
        <v>270</v>
      </c>
      <c r="D150" s="13" t="s">
        <v>582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110</v>
      </c>
      <c r="T150" s="12">
        <v>45940</v>
      </c>
      <c r="U150" s="11">
        <v>7500</v>
      </c>
      <c r="V150" s="10">
        <v>0</v>
      </c>
      <c r="W150" s="10">
        <v>7500</v>
      </c>
      <c r="X150" s="10">
        <v>0</v>
      </c>
      <c r="Y150" s="10">
        <v>7875</v>
      </c>
      <c r="Z150" s="9" t="s">
        <v>271</v>
      </c>
      <c r="AA150" s="8">
        <v>8486.7750000000015</v>
      </c>
      <c r="AB150" s="8">
        <v>8486.7750000000015</v>
      </c>
      <c r="AC150" s="8">
        <v>0</v>
      </c>
      <c r="AD150" s="8">
        <v>0</v>
      </c>
      <c r="AE150" s="8">
        <v>0</v>
      </c>
      <c r="AF150" s="8">
        <v>0</v>
      </c>
      <c r="AG150" s="1" t="s">
        <v>116</v>
      </c>
      <c r="AH150" s="1" t="s">
        <v>74</v>
      </c>
      <c r="AI150" s="1">
        <v>2</v>
      </c>
      <c r="AJ150" s="3">
        <v>45940</v>
      </c>
      <c r="AK150" s="3">
        <v>0</v>
      </c>
      <c r="AL150" s="3">
        <v>45931</v>
      </c>
      <c r="AM150" s="3">
        <v>45938</v>
      </c>
      <c r="AN150" s="3">
        <v>45939</v>
      </c>
      <c r="AO150" s="3">
        <v>45939</v>
      </c>
      <c r="AP150" s="3">
        <v>45935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272</v>
      </c>
      <c r="BD150" s="56">
        <v>0</v>
      </c>
    </row>
    <row r="151" spans="1:56" ht="27.75" customHeight="1" x14ac:dyDescent="0.45">
      <c r="A151" s="3">
        <v>45916</v>
      </c>
      <c r="B151" s="14" t="s">
        <v>128</v>
      </c>
      <c r="C151" s="9" t="s">
        <v>270</v>
      </c>
      <c r="D151" s="13" t="s">
        <v>581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110</v>
      </c>
      <c r="T151" s="12">
        <v>45945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271</v>
      </c>
      <c r="AA151" s="8">
        <v>11315.7</v>
      </c>
      <c r="AB151" s="8">
        <v>11315.7</v>
      </c>
      <c r="AC151" s="8">
        <v>0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74</v>
      </c>
      <c r="AI151" s="1">
        <v>2</v>
      </c>
      <c r="AJ151" s="3">
        <v>45945</v>
      </c>
      <c r="AK151" s="3">
        <v>0</v>
      </c>
      <c r="AL151" s="3">
        <v>45936</v>
      </c>
      <c r="AM151" s="3">
        <v>45943</v>
      </c>
      <c r="AN151" s="3">
        <v>45944</v>
      </c>
      <c r="AO151" s="3">
        <v>45944</v>
      </c>
      <c r="AP151" s="3">
        <v>45940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272</v>
      </c>
      <c r="BD151" s="56">
        <v>0</v>
      </c>
    </row>
    <row r="152" spans="1:56" ht="27.75" customHeight="1" x14ac:dyDescent="0.45">
      <c r="A152" s="3">
        <v>45916</v>
      </c>
      <c r="B152" s="14" t="s">
        <v>128</v>
      </c>
      <c r="C152" s="9" t="s">
        <v>270</v>
      </c>
      <c r="D152" s="13" t="s">
        <v>582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45945</v>
      </c>
      <c r="U152" s="11">
        <v>7500</v>
      </c>
      <c r="V152" s="10">
        <v>0</v>
      </c>
      <c r="W152" s="10">
        <v>7500</v>
      </c>
      <c r="X152" s="10">
        <v>0</v>
      </c>
      <c r="Y152" s="10">
        <v>7875</v>
      </c>
      <c r="Z152" s="9" t="s">
        <v>271</v>
      </c>
      <c r="AA152" s="8">
        <v>8486.7750000000015</v>
      </c>
      <c r="AB152" s="8">
        <v>8486.7750000000015</v>
      </c>
      <c r="AC152" s="8">
        <v>0</v>
      </c>
      <c r="AD152" s="8">
        <v>0</v>
      </c>
      <c r="AE152" s="8">
        <v>0</v>
      </c>
      <c r="AF152" s="8">
        <v>0</v>
      </c>
      <c r="AG152" s="1" t="s">
        <v>116</v>
      </c>
      <c r="AH152" s="1" t="s">
        <v>74</v>
      </c>
      <c r="AI152" s="1">
        <v>2</v>
      </c>
      <c r="AJ152" s="3">
        <v>45945</v>
      </c>
      <c r="AK152" s="3">
        <v>0</v>
      </c>
      <c r="AL152" s="3">
        <v>45936</v>
      </c>
      <c r="AM152" s="3">
        <v>45943</v>
      </c>
      <c r="AN152" s="3">
        <v>45944</v>
      </c>
      <c r="AO152" s="3">
        <v>45944</v>
      </c>
      <c r="AP152" s="3">
        <v>45940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272</v>
      </c>
      <c r="BD152" s="56">
        <v>0</v>
      </c>
    </row>
    <row r="153" spans="1:56" ht="27.75" customHeight="1" x14ac:dyDescent="0.45">
      <c r="A153" s="3">
        <v>45916</v>
      </c>
      <c r="B153" s="14" t="s">
        <v>128</v>
      </c>
      <c r="C153" s="9" t="s">
        <v>270</v>
      </c>
      <c r="D153" s="13">
        <v>932</v>
      </c>
      <c r="E153" s="9">
        <v>20</v>
      </c>
      <c r="F153" s="9">
        <v>38</v>
      </c>
      <c r="G153" s="9" t="s">
        <v>60</v>
      </c>
      <c r="H153" s="9">
        <v>0</v>
      </c>
      <c r="I153" s="9">
        <v>82</v>
      </c>
      <c r="J153" s="9" t="s">
        <v>78</v>
      </c>
      <c r="K153" s="9">
        <v>0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45945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271</v>
      </c>
      <c r="AA153" s="8">
        <v>2759.0749999999998</v>
      </c>
      <c r="AB153" s="8">
        <v>2759.0749999999998</v>
      </c>
      <c r="AC153" s="8">
        <v>0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74</v>
      </c>
      <c r="AI153" s="1">
        <v>2</v>
      </c>
      <c r="AJ153" s="3">
        <v>45945</v>
      </c>
      <c r="AK153" s="3">
        <v>0</v>
      </c>
      <c r="AL153" s="3">
        <v>45936</v>
      </c>
      <c r="AM153" s="3">
        <v>45943</v>
      </c>
      <c r="AN153" s="3">
        <v>45944</v>
      </c>
      <c r="AO153" s="3">
        <v>45944</v>
      </c>
      <c r="AP153" s="3">
        <v>45940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272</v>
      </c>
      <c r="BD153" s="56">
        <v>0</v>
      </c>
    </row>
    <row r="154" spans="1:56" ht="27.75" customHeight="1" x14ac:dyDescent="0.45">
      <c r="A154" s="3">
        <v>45916</v>
      </c>
      <c r="B154" s="14" t="s">
        <v>128</v>
      </c>
      <c r="C154" s="9" t="s">
        <v>270</v>
      </c>
      <c r="D154" s="13">
        <v>21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110</v>
      </c>
      <c r="T154" s="12">
        <v>45946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271</v>
      </c>
      <c r="AA154" s="8">
        <v>2828.9250000000002</v>
      </c>
      <c r="AB154" s="8">
        <v>2828.9250000000002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116</v>
      </c>
      <c r="AH154" s="1" t="s">
        <v>74</v>
      </c>
      <c r="AI154" s="1">
        <v>2</v>
      </c>
      <c r="AJ154" s="3">
        <v>45946</v>
      </c>
      <c r="AK154" s="3">
        <v>0</v>
      </c>
      <c r="AL154" s="3">
        <v>45937</v>
      </c>
      <c r="AM154" s="3">
        <v>45944</v>
      </c>
      <c r="AN154" s="3">
        <v>45945</v>
      </c>
      <c r="AO154" s="3">
        <v>45945</v>
      </c>
      <c r="AP154" s="3">
        <v>45941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272</v>
      </c>
      <c r="BD154" s="56">
        <v>0</v>
      </c>
    </row>
    <row r="155" spans="1:56" ht="27.75" customHeight="1" x14ac:dyDescent="0.45">
      <c r="A155" s="3">
        <v>45916</v>
      </c>
      <c r="B155" s="14" t="s">
        <v>128</v>
      </c>
      <c r="C155" s="9" t="s">
        <v>270</v>
      </c>
      <c r="D155" s="13" t="s">
        <v>584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45946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271</v>
      </c>
      <c r="AA155" s="8">
        <v>5657.85</v>
      </c>
      <c r="AB155" s="8">
        <v>5657.85</v>
      </c>
      <c r="AC155" s="8">
        <v>0</v>
      </c>
      <c r="AD155" s="8">
        <v>0</v>
      </c>
      <c r="AE155" s="8">
        <v>0</v>
      </c>
      <c r="AF155" s="8">
        <v>0</v>
      </c>
      <c r="AG155" s="1" t="s">
        <v>116</v>
      </c>
      <c r="AH155" s="1" t="s">
        <v>74</v>
      </c>
      <c r="AI155" s="1">
        <v>2</v>
      </c>
      <c r="AJ155" s="3">
        <v>45946</v>
      </c>
      <c r="AK155" s="3">
        <v>0</v>
      </c>
      <c r="AL155" s="3">
        <v>45937</v>
      </c>
      <c r="AM155" s="3">
        <v>45944</v>
      </c>
      <c r="AN155" s="3">
        <v>45945</v>
      </c>
      <c r="AO155" s="3">
        <v>45945</v>
      </c>
      <c r="AP155" s="3">
        <v>45941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272</v>
      </c>
      <c r="BD155" s="56">
        <v>0</v>
      </c>
    </row>
    <row r="156" spans="1:56" ht="27.75" customHeight="1" x14ac:dyDescent="0.45">
      <c r="A156" s="3">
        <v>45916</v>
      </c>
      <c r="B156" s="14" t="s">
        <v>128</v>
      </c>
      <c r="C156" s="9" t="s">
        <v>270</v>
      </c>
      <c r="D156" s="13" t="s">
        <v>585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45946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271</v>
      </c>
      <c r="AA156" s="8">
        <v>5378.4500000000007</v>
      </c>
      <c r="AB156" s="8">
        <v>5378.4500000000007</v>
      </c>
      <c r="AC156" s="8">
        <v>0</v>
      </c>
      <c r="AD156" s="8">
        <v>0</v>
      </c>
      <c r="AE156" s="8">
        <v>0</v>
      </c>
      <c r="AF156" s="8">
        <v>0</v>
      </c>
      <c r="AG156" s="1" t="s">
        <v>116</v>
      </c>
      <c r="AH156" s="1" t="s">
        <v>74</v>
      </c>
      <c r="AI156" s="1">
        <v>2</v>
      </c>
      <c r="AJ156" s="3">
        <v>45946</v>
      </c>
      <c r="AK156" s="3">
        <v>0</v>
      </c>
      <c r="AL156" s="3">
        <v>45937</v>
      </c>
      <c r="AM156" s="3">
        <v>45944</v>
      </c>
      <c r="AN156" s="3">
        <v>45945</v>
      </c>
      <c r="AO156" s="3">
        <v>45945</v>
      </c>
      <c r="AP156" s="3">
        <v>45941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272</v>
      </c>
      <c r="BD156" s="56">
        <v>0</v>
      </c>
    </row>
    <row r="157" spans="1:56" ht="27.75" customHeight="1" x14ac:dyDescent="0.45">
      <c r="A157" s="3">
        <v>45916</v>
      </c>
      <c r="B157" s="14" t="s">
        <v>128</v>
      </c>
      <c r="C157" s="9" t="s">
        <v>270</v>
      </c>
      <c r="D157" s="13" t="s">
        <v>586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45947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271</v>
      </c>
      <c r="AA157" s="8">
        <v>5518.15</v>
      </c>
      <c r="AB157" s="8">
        <v>5518.15</v>
      </c>
      <c r="AC157" s="8">
        <v>0</v>
      </c>
      <c r="AD157" s="8">
        <v>0</v>
      </c>
      <c r="AE157" s="8">
        <v>0</v>
      </c>
      <c r="AF157" s="8">
        <v>0</v>
      </c>
      <c r="AG157" s="1" t="s">
        <v>116</v>
      </c>
      <c r="AH157" s="1" t="s">
        <v>74</v>
      </c>
      <c r="AI157" s="1">
        <v>2</v>
      </c>
      <c r="AJ157" s="3">
        <v>45947</v>
      </c>
      <c r="AK157" s="3">
        <v>0</v>
      </c>
      <c r="AL157" s="3">
        <v>45938</v>
      </c>
      <c r="AM157" s="3">
        <v>45945</v>
      </c>
      <c r="AN157" s="3">
        <v>45946</v>
      </c>
      <c r="AO157" s="3">
        <v>45946</v>
      </c>
      <c r="AP157" s="3">
        <v>45942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272</v>
      </c>
      <c r="BD157" s="56">
        <v>0</v>
      </c>
    </row>
    <row r="158" spans="1:56" ht="27.75" customHeight="1" x14ac:dyDescent="0.45">
      <c r="A158" s="3">
        <v>45916</v>
      </c>
      <c r="B158" s="14" t="s">
        <v>128</v>
      </c>
      <c r="C158" s="9" t="s">
        <v>270</v>
      </c>
      <c r="D158" s="13" t="s">
        <v>581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110</v>
      </c>
      <c r="T158" s="12">
        <v>45947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271</v>
      </c>
      <c r="AA158" s="8">
        <v>5657.85</v>
      </c>
      <c r="AB158" s="8">
        <v>5657.85</v>
      </c>
      <c r="AC158" s="8">
        <v>0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74</v>
      </c>
      <c r="AI158" s="1">
        <v>2</v>
      </c>
      <c r="AJ158" s="3">
        <v>45947</v>
      </c>
      <c r="AK158" s="3">
        <v>0</v>
      </c>
      <c r="AL158" s="3">
        <v>45938</v>
      </c>
      <c r="AM158" s="3">
        <v>45945</v>
      </c>
      <c r="AN158" s="3">
        <v>45946</v>
      </c>
      <c r="AO158" s="3">
        <v>45946</v>
      </c>
      <c r="AP158" s="3">
        <v>45942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272</v>
      </c>
      <c r="BD158" s="56">
        <v>0</v>
      </c>
    </row>
    <row r="159" spans="1:56" ht="27.75" customHeight="1" x14ac:dyDescent="0.45">
      <c r="A159" s="3">
        <v>45916</v>
      </c>
      <c r="B159" s="14" t="s">
        <v>128</v>
      </c>
      <c r="C159" s="9" t="s">
        <v>270</v>
      </c>
      <c r="D159" s="13" t="s">
        <v>582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110</v>
      </c>
      <c r="T159" s="12">
        <v>45947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271</v>
      </c>
      <c r="AA159" s="8">
        <v>5657.85</v>
      </c>
      <c r="AB159" s="8">
        <v>5657.85</v>
      </c>
      <c r="AC159" s="8">
        <v>0</v>
      </c>
      <c r="AD159" s="8">
        <v>0</v>
      </c>
      <c r="AE159" s="8">
        <v>0</v>
      </c>
      <c r="AF159" s="8">
        <v>0</v>
      </c>
      <c r="AG159" s="1" t="s">
        <v>116</v>
      </c>
      <c r="AH159" s="1" t="s">
        <v>74</v>
      </c>
      <c r="AI159" s="1">
        <v>2</v>
      </c>
      <c r="AJ159" s="3">
        <v>45947</v>
      </c>
      <c r="AK159" s="3">
        <v>0</v>
      </c>
      <c r="AL159" s="3">
        <v>45938</v>
      </c>
      <c r="AM159" s="3">
        <v>45945</v>
      </c>
      <c r="AN159" s="3">
        <v>45946</v>
      </c>
      <c r="AO159" s="3">
        <v>45946</v>
      </c>
      <c r="AP159" s="3">
        <v>45942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272</v>
      </c>
      <c r="BD159" s="56">
        <v>0</v>
      </c>
    </row>
    <row r="160" spans="1:56" ht="27.75" customHeight="1" x14ac:dyDescent="0.45">
      <c r="A160" s="3">
        <v>45916</v>
      </c>
      <c r="B160" s="14" t="s">
        <v>128</v>
      </c>
      <c r="C160" s="9" t="s">
        <v>270</v>
      </c>
      <c r="D160" s="13" t="s">
        <v>574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110</v>
      </c>
      <c r="T160" s="12">
        <v>45947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271</v>
      </c>
      <c r="AA160" s="8">
        <v>2828.9250000000002</v>
      </c>
      <c r="AB160" s="8">
        <v>2828.9250000000002</v>
      </c>
      <c r="AC160" s="8">
        <v>0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74</v>
      </c>
      <c r="AI160" s="1">
        <v>2</v>
      </c>
      <c r="AJ160" s="3">
        <v>45947</v>
      </c>
      <c r="AK160" s="3">
        <v>0</v>
      </c>
      <c r="AL160" s="3">
        <v>45938</v>
      </c>
      <c r="AM160" s="3">
        <v>45945</v>
      </c>
      <c r="AN160" s="3">
        <v>45946</v>
      </c>
      <c r="AO160" s="3">
        <v>45946</v>
      </c>
      <c r="AP160" s="3">
        <v>45942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272</v>
      </c>
      <c r="BD160" s="56">
        <v>0</v>
      </c>
    </row>
    <row r="161" spans="1:56" ht="27.75" customHeight="1" x14ac:dyDescent="0.45">
      <c r="A161" s="3">
        <v>45916</v>
      </c>
      <c r="B161" s="14" t="s">
        <v>128</v>
      </c>
      <c r="C161" s="9" t="s">
        <v>270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>
        <v>45947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271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>
        <v>0</v>
      </c>
      <c r="AG161" s="1" t="s">
        <v>116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272</v>
      </c>
      <c r="BD161" s="56">
        <v>847.40467777777781</v>
      </c>
    </row>
    <row r="162" spans="1:56" ht="27.75" customHeight="1" x14ac:dyDescent="0.45">
      <c r="A162" s="3">
        <v>45916</v>
      </c>
      <c r="B162" s="14" t="s">
        <v>128</v>
      </c>
      <c r="C162" s="9" t="s">
        <v>270</v>
      </c>
      <c r="D162" s="13" t="s">
        <v>587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110</v>
      </c>
      <c r="T162" s="12">
        <v>45947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271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272</v>
      </c>
      <c r="BD162" s="56">
        <v>423.7023388888889</v>
      </c>
    </row>
    <row r="163" spans="1:56" ht="27.75" customHeight="1" x14ac:dyDescent="0.45">
      <c r="A163" s="3">
        <v>45916</v>
      </c>
      <c r="B163" s="14" t="s">
        <v>128</v>
      </c>
      <c r="C163" s="9" t="s">
        <v>270</v>
      </c>
      <c r="D163" s="13" t="s">
        <v>585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110</v>
      </c>
      <c r="T163" s="12">
        <v>45947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271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116</v>
      </c>
      <c r="AH163" s="1" t="s">
        <v>74</v>
      </c>
      <c r="AI163" s="1">
        <v>2</v>
      </c>
      <c r="AJ163" s="3">
        <v>45947</v>
      </c>
      <c r="AK163" s="3">
        <v>0</v>
      </c>
      <c r="AL163" s="3">
        <v>45938</v>
      </c>
      <c r="AM163" s="3">
        <v>45945</v>
      </c>
      <c r="AN163" s="3">
        <v>45946</v>
      </c>
      <c r="AO163" s="3">
        <v>45946</v>
      </c>
      <c r="AP163" s="3">
        <v>45942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272</v>
      </c>
      <c r="BD163" s="56">
        <v>423.7023388888889</v>
      </c>
    </row>
    <row r="164" spans="1:56" ht="27.75" customHeight="1" x14ac:dyDescent="0.45">
      <c r="A164" s="3">
        <v>45916</v>
      </c>
      <c r="B164" s="14" t="s">
        <v>128</v>
      </c>
      <c r="C164" s="9" t="s">
        <v>270</v>
      </c>
      <c r="D164" s="13" t="s">
        <v>581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110</v>
      </c>
      <c r="T164" s="12">
        <v>45950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271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>
        <v>45950</v>
      </c>
      <c r="AK164" s="3">
        <v>0</v>
      </c>
      <c r="AL164" s="3">
        <v>45941</v>
      </c>
      <c r="AM164" s="3">
        <v>45948</v>
      </c>
      <c r="AN164" s="3">
        <v>45949</v>
      </c>
      <c r="AO164" s="3">
        <v>45949</v>
      </c>
      <c r="AP164" s="3">
        <v>45945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272</v>
      </c>
      <c r="BD164" s="56">
        <v>445.71285000000012</v>
      </c>
    </row>
    <row r="165" spans="1:56" ht="27.75" customHeight="1" x14ac:dyDescent="0.45">
      <c r="A165" s="3">
        <v>45916</v>
      </c>
      <c r="B165" s="14" t="s">
        <v>128</v>
      </c>
      <c r="C165" s="9" t="s">
        <v>270</v>
      </c>
      <c r="D165" s="13">
        <v>931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110</v>
      </c>
      <c r="T165" s="12">
        <v>45950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271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116</v>
      </c>
      <c r="AH165" s="1" t="s">
        <v>74</v>
      </c>
      <c r="AI165" s="1">
        <v>2</v>
      </c>
      <c r="AJ165" s="3">
        <v>45950</v>
      </c>
      <c r="AK165" s="3">
        <v>0</v>
      </c>
      <c r="AL165" s="3">
        <v>45941</v>
      </c>
      <c r="AM165" s="3">
        <v>45948</v>
      </c>
      <c r="AN165" s="3">
        <v>45949</v>
      </c>
      <c r="AO165" s="3">
        <v>45949</v>
      </c>
      <c r="AP165" s="3">
        <v>45945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272</v>
      </c>
      <c r="BD165" s="56">
        <v>445.71285000000012</v>
      </c>
    </row>
    <row r="166" spans="1:56" ht="27.75" customHeight="1" x14ac:dyDescent="0.45">
      <c r="A166" s="3">
        <v>45916</v>
      </c>
      <c r="B166" s="14" t="s">
        <v>128</v>
      </c>
      <c r="C166" s="9" t="s">
        <v>270</v>
      </c>
      <c r="D166" s="13" t="s">
        <v>588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110</v>
      </c>
      <c r="T166" s="12">
        <v>45950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271</v>
      </c>
      <c r="AA166" s="8">
        <v>2828.9250000000002</v>
      </c>
      <c r="AB166" s="8">
        <v>0</v>
      </c>
      <c r="AC166" s="8">
        <v>2828.9250000000002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74</v>
      </c>
      <c r="AI166" s="1">
        <v>2</v>
      </c>
      <c r="AJ166" s="3">
        <v>45950</v>
      </c>
      <c r="AK166" s="3">
        <v>0</v>
      </c>
      <c r="AL166" s="3">
        <v>45941</v>
      </c>
      <c r="AM166" s="3">
        <v>45948</v>
      </c>
      <c r="AN166" s="3">
        <v>45949</v>
      </c>
      <c r="AO166" s="3">
        <v>45949</v>
      </c>
      <c r="AP166" s="3">
        <v>45945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272</v>
      </c>
      <c r="BD166" s="56">
        <v>222.85642500000006</v>
      </c>
    </row>
    <row r="167" spans="1:56" ht="27.75" customHeight="1" x14ac:dyDescent="0.45">
      <c r="A167" s="3">
        <v>45916</v>
      </c>
      <c r="B167" s="14" t="s">
        <v>128</v>
      </c>
      <c r="C167" s="9" t="s">
        <v>270</v>
      </c>
      <c r="D167" s="13">
        <v>932</v>
      </c>
      <c r="E167" s="9">
        <v>20</v>
      </c>
      <c r="F167" s="9">
        <v>38</v>
      </c>
      <c r="G167" s="9" t="s">
        <v>60</v>
      </c>
      <c r="H167" s="9">
        <v>0</v>
      </c>
      <c r="I167" s="9">
        <v>82</v>
      </c>
      <c r="J167" s="9" t="s">
        <v>78</v>
      </c>
      <c r="K167" s="9">
        <v>0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110</v>
      </c>
      <c r="T167" s="12">
        <v>45950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271</v>
      </c>
      <c r="AA167" s="8">
        <v>2759.0749999999998</v>
      </c>
      <c r="AB167" s="8">
        <v>0</v>
      </c>
      <c r="AC167" s="8">
        <v>2759.0749999999998</v>
      </c>
      <c r="AD167" s="8">
        <v>0</v>
      </c>
      <c r="AE167" s="8">
        <v>0</v>
      </c>
      <c r="AF167" s="8">
        <v>0</v>
      </c>
      <c r="AG167" s="1" t="s">
        <v>116</v>
      </c>
      <c r="AH167" s="1" t="s">
        <v>74</v>
      </c>
      <c r="AI167" s="1">
        <v>2</v>
      </c>
      <c r="AJ167" s="3">
        <v>45950</v>
      </c>
      <c r="AK167" s="3">
        <v>0</v>
      </c>
      <c r="AL167" s="3">
        <v>45941</v>
      </c>
      <c r="AM167" s="3">
        <v>45948</v>
      </c>
      <c r="AN167" s="3">
        <v>45949</v>
      </c>
      <c r="AO167" s="3">
        <v>45949</v>
      </c>
      <c r="AP167" s="3">
        <v>45945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272</v>
      </c>
      <c r="BD167" s="56">
        <v>217.3537972222222</v>
      </c>
    </row>
    <row r="168" spans="1:56" ht="27.75" customHeight="1" x14ac:dyDescent="0.45">
      <c r="A168" s="3">
        <v>45916</v>
      </c>
      <c r="B168" s="14" t="s">
        <v>128</v>
      </c>
      <c r="C168" s="9" t="s">
        <v>270</v>
      </c>
      <c r="D168" s="13" t="s">
        <v>581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110</v>
      </c>
      <c r="T168" s="12">
        <v>45951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271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74</v>
      </c>
      <c r="AI168" s="1">
        <v>2</v>
      </c>
      <c r="AJ168" s="3">
        <v>45951</v>
      </c>
      <c r="AK168" s="3">
        <v>0</v>
      </c>
      <c r="AL168" s="3">
        <v>45942</v>
      </c>
      <c r="AM168" s="3">
        <v>45949</v>
      </c>
      <c r="AN168" s="3">
        <v>45950</v>
      </c>
      <c r="AO168" s="3">
        <v>45950</v>
      </c>
      <c r="AP168" s="3">
        <v>45946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272</v>
      </c>
      <c r="BD168" s="56">
        <v>445.71285000000012</v>
      </c>
    </row>
    <row r="169" spans="1:56" ht="27.75" customHeight="1" x14ac:dyDescent="0.45">
      <c r="A169" s="3">
        <v>45916</v>
      </c>
      <c r="B169" s="14" t="s">
        <v>128</v>
      </c>
      <c r="C169" s="9" t="s">
        <v>270</v>
      </c>
      <c r="D169" s="13" t="s">
        <v>582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110</v>
      </c>
      <c r="T169" s="12">
        <v>45951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271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116</v>
      </c>
      <c r="AH169" s="1" t="s">
        <v>74</v>
      </c>
      <c r="AI169" s="1">
        <v>2</v>
      </c>
      <c r="AJ169" s="3">
        <v>45951</v>
      </c>
      <c r="AK169" s="3">
        <v>0</v>
      </c>
      <c r="AL169" s="3">
        <v>45942</v>
      </c>
      <c r="AM169" s="3">
        <v>45949</v>
      </c>
      <c r="AN169" s="3">
        <v>45950</v>
      </c>
      <c r="AO169" s="3">
        <v>45950</v>
      </c>
      <c r="AP169" s="3">
        <v>45946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272</v>
      </c>
      <c r="BD169" s="56">
        <v>445.71285000000012</v>
      </c>
    </row>
    <row r="170" spans="1:56" ht="27.75" customHeight="1" x14ac:dyDescent="0.45">
      <c r="A170" s="3">
        <v>45916</v>
      </c>
      <c r="B170" s="14" t="s">
        <v>128</v>
      </c>
      <c r="C170" s="9" t="s">
        <v>270</v>
      </c>
      <c r="D170" s="13" t="s">
        <v>589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110</v>
      </c>
      <c r="T170" s="12">
        <v>45951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271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116</v>
      </c>
      <c r="AH170" s="1" t="s">
        <v>74</v>
      </c>
      <c r="AI170" s="1">
        <v>2</v>
      </c>
      <c r="AJ170" s="3">
        <v>45951</v>
      </c>
      <c r="AK170" s="3">
        <v>0</v>
      </c>
      <c r="AL170" s="3">
        <v>45942</v>
      </c>
      <c r="AM170" s="3">
        <v>45949</v>
      </c>
      <c r="AN170" s="3">
        <v>45950</v>
      </c>
      <c r="AO170" s="3">
        <v>45950</v>
      </c>
      <c r="AP170" s="3">
        <v>45946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272</v>
      </c>
      <c r="BD170" s="56">
        <v>222.85642500000006</v>
      </c>
    </row>
    <row r="171" spans="1:56" ht="27.75" customHeight="1" x14ac:dyDescent="0.45">
      <c r="A171" s="3">
        <v>45916</v>
      </c>
      <c r="B171" s="14" t="s">
        <v>128</v>
      </c>
      <c r="C171" s="9" t="s">
        <v>270</v>
      </c>
      <c r="D171" s="13">
        <v>935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110</v>
      </c>
      <c r="T171" s="12">
        <v>45951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271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74</v>
      </c>
      <c r="AI171" s="1">
        <v>2</v>
      </c>
      <c r="AJ171" s="3">
        <v>45951</v>
      </c>
      <c r="AK171" s="3">
        <v>0</v>
      </c>
      <c r="AL171" s="3">
        <v>45942</v>
      </c>
      <c r="AM171" s="3">
        <v>45949</v>
      </c>
      <c r="AN171" s="3">
        <v>45950</v>
      </c>
      <c r="AO171" s="3">
        <v>45950</v>
      </c>
      <c r="AP171" s="3">
        <v>45946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272</v>
      </c>
      <c r="BD171" s="56">
        <v>423.7023388888889</v>
      </c>
    </row>
    <row r="172" spans="1:56" ht="27.75" customHeight="1" x14ac:dyDescent="0.45">
      <c r="A172" s="3">
        <v>45916</v>
      </c>
      <c r="B172" s="14" t="s">
        <v>128</v>
      </c>
      <c r="C172" s="9" t="s">
        <v>270</v>
      </c>
      <c r="D172" s="13" t="s">
        <v>587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110</v>
      </c>
      <c r="T172" s="12">
        <v>45951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271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116</v>
      </c>
      <c r="AH172" s="1" t="s">
        <v>74</v>
      </c>
      <c r="AI172" s="1">
        <v>2</v>
      </c>
      <c r="AJ172" s="3">
        <v>45951</v>
      </c>
      <c r="AK172" s="3">
        <v>0</v>
      </c>
      <c r="AL172" s="3">
        <v>45942</v>
      </c>
      <c r="AM172" s="3">
        <v>45949</v>
      </c>
      <c r="AN172" s="3">
        <v>45950</v>
      </c>
      <c r="AO172" s="3">
        <v>45950</v>
      </c>
      <c r="AP172" s="3">
        <v>45946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272</v>
      </c>
      <c r="BD172" s="56">
        <v>423.7023388888889</v>
      </c>
    </row>
    <row r="173" spans="1:56" ht="27.75" customHeight="1" x14ac:dyDescent="0.45">
      <c r="A173" s="3">
        <v>45916</v>
      </c>
      <c r="B173" s="14" t="s">
        <v>128</v>
      </c>
      <c r="C173" s="9" t="s">
        <v>270</v>
      </c>
      <c r="D173" s="13" t="s">
        <v>585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110</v>
      </c>
      <c r="T173" s="12">
        <v>45951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271</v>
      </c>
      <c r="AA173" s="8">
        <v>10756.900000000001</v>
      </c>
      <c r="AB173" s="8">
        <v>0</v>
      </c>
      <c r="AC173" s="8">
        <v>10756.900000000001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74</v>
      </c>
      <c r="AI173" s="1">
        <v>2</v>
      </c>
      <c r="AJ173" s="3">
        <v>45951</v>
      </c>
      <c r="AK173" s="3">
        <v>0</v>
      </c>
      <c r="AL173" s="3">
        <v>45942</v>
      </c>
      <c r="AM173" s="3">
        <v>45949</v>
      </c>
      <c r="AN173" s="3">
        <v>45950</v>
      </c>
      <c r="AO173" s="3">
        <v>45950</v>
      </c>
      <c r="AP173" s="3">
        <v>45946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272</v>
      </c>
      <c r="BD173" s="56">
        <v>847.40467777777781</v>
      </c>
    </row>
    <row r="174" spans="1:56" ht="27.75" customHeight="1" x14ac:dyDescent="0.45">
      <c r="A174" s="3">
        <v>45916</v>
      </c>
      <c r="B174" s="14" t="s">
        <v>128</v>
      </c>
      <c r="C174" s="9" t="s">
        <v>270</v>
      </c>
      <c r="D174" s="13" t="s">
        <v>581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110</v>
      </c>
      <c r="T174" s="12">
        <v>45952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271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74</v>
      </c>
      <c r="AI174" s="1">
        <v>2</v>
      </c>
      <c r="AJ174" s="3">
        <v>45952</v>
      </c>
      <c r="AK174" s="3">
        <v>0</v>
      </c>
      <c r="AL174" s="3">
        <v>45943</v>
      </c>
      <c r="AM174" s="3">
        <v>45950</v>
      </c>
      <c r="AN174" s="3">
        <v>45951</v>
      </c>
      <c r="AO174" s="3">
        <v>45951</v>
      </c>
      <c r="AP174" s="3">
        <v>45947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272</v>
      </c>
      <c r="BD174" s="56">
        <v>445.71285000000012</v>
      </c>
    </row>
    <row r="175" spans="1:56" ht="27.75" customHeight="1" x14ac:dyDescent="0.45">
      <c r="A175" s="3">
        <v>45916</v>
      </c>
      <c r="B175" s="14" t="s">
        <v>128</v>
      </c>
      <c r="C175" s="9" t="s">
        <v>270</v>
      </c>
      <c r="D175" s="13">
        <v>21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110</v>
      </c>
      <c r="T175" s="12">
        <v>45952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271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116</v>
      </c>
      <c r="AH175" s="1" t="s">
        <v>74</v>
      </c>
      <c r="AI175" s="1">
        <v>2</v>
      </c>
      <c r="AJ175" s="3">
        <v>45952</v>
      </c>
      <c r="AK175" s="3">
        <v>0</v>
      </c>
      <c r="AL175" s="3">
        <v>45943</v>
      </c>
      <c r="AM175" s="3">
        <v>45950</v>
      </c>
      <c r="AN175" s="3">
        <v>45951</v>
      </c>
      <c r="AO175" s="3">
        <v>45951</v>
      </c>
      <c r="AP175" s="3">
        <v>45947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272</v>
      </c>
      <c r="BD175" s="56">
        <v>222.85642500000006</v>
      </c>
    </row>
    <row r="176" spans="1:56" ht="27.75" customHeight="1" x14ac:dyDescent="0.45">
      <c r="A176" s="3">
        <v>45916</v>
      </c>
      <c r="B176" s="14" t="s">
        <v>128</v>
      </c>
      <c r="C176" s="9" t="s">
        <v>270</v>
      </c>
      <c r="D176" s="13" t="s">
        <v>574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91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110</v>
      </c>
      <c r="T176" s="12">
        <v>45952</v>
      </c>
      <c r="U176" s="11">
        <v>2500</v>
      </c>
      <c r="V176" s="10">
        <v>0</v>
      </c>
      <c r="W176" s="10">
        <v>2500</v>
      </c>
      <c r="X176" s="10">
        <v>0</v>
      </c>
      <c r="Y176" s="10">
        <v>2625</v>
      </c>
      <c r="Z176" s="9" t="s">
        <v>271</v>
      </c>
      <c r="AA176" s="8">
        <v>2828.9250000000002</v>
      </c>
      <c r="AB176" s="8">
        <v>0</v>
      </c>
      <c r="AC176" s="8">
        <v>2828.9250000000002</v>
      </c>
      <c r="AD176" s="8">
        <v>0</v>
      </c>
      <c r="AE176" s="8">
        <v>0</v>
      </c>
      <c r="AF176" s="8">
        <v>0</v>
      </c>
      <c r="AG176" s="1" t="s">
        <v>116</v>
      </c>
      <c r="AH176" s="1" t="s">
        <v>74</v>
      </c>
      <c r="AI176" s="1">
        <v>2</v>
      </c>
      <c r="AJ176" s="3">
        <v>45952</v>
      </c>
      <c r="AK176" s="3">
        <v>0</v>
      </c>
      <c r="AL176" s="3">
        <v>45943</v>
      </c>
      <c r="AM176" s="3">
        <v>45950</v>
      </c>
      <c r="AN176" s="3">
        <v>45951</v>
      </c>
      <c r="AO176" s="3">
        <v>45951</v>
      </c>
      <c r="AP176" s="3">
        <v>45947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272</v>
      </c>
      <c r="BD176" s="56">
        <v>222.85642500000006</v>
      </c>
    </row>
    <row r="177" spans="1:56" ht="27.75" customHeight="1" x14ac:dyDescent="0.45">
      <c r="A177" s="3">
        <v>45916</v>
      </c>
      <c r="B177" s="14" t="s">
        <v>128</v>
      </c>
      <c r="C177" s="9" t="s">
        <v>270</v>
      </c>
      <c r="D177" s="13" t="s">
        <v>584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110</v>
      </c>
      <c r="T177" s="12">
        <v>45952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271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116</v>
      </c>
      <c r="AH177" s="1" t="s">
        <v>74</v>
      </c>
      <c r="AI177" s="1">
        <v>2</v>
      </c>
      <c r="AJ177" s="3">
        <v>45952</v>
      </c>
      <c r="AK177" s="3">
        <v>0</v>
      </c>
      <c r="AL177" s="3">
        <v>45943</v>
      </c>
      <c r="AM177" s="3">
        <v>45950</v>
      </c>
      <c r="AN177" s="3">
        <v>45951</v>
      </c>
      <c r="AO177" s="3">
        <v>45951</v>
      </c>
      <c r="AP177" s="3">
        <v>45947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272</v>
      </c>
      <c r="BD177" s="56">
        <v>222.85642500000006</v>
      </c>
    </row>
    <row r="178" spans="1:56" ht="27.75" customHeight="1" x14ac:dyDescent="0.45">
      <c r="A178" s="3">
        <v>45916</v>
      </c>
      <c r="B178" s="14" t="s">
        <v>128</v>
      </c>
      <c r="C178" s="9" t="s">
        <v>270</v>
      </c>
      <c r="D178" s="13" t="s">
        <v>590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110</v>
      </c>
      <c r="T178" s="12">
        <v>45954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271</v>
      </c>
      <c r="AA178" s="8">
        <v>5518.15</v>
      </c>
      <c r="AB178" s="8">
        <v>0</v>
      </c>
      <c r="AC178" s="8">
        <v>5518.15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74</v>
      </c>
      <c r="AI178" s="1">
        <v>2</v>
      </c>
      <c r="AJ178" s="3">
        <v>45954</v>
      </c>
      <c r="AK178" s="3">
        <v>0</v>
      </c>
      <c r="AL178" s="3">
        <v>45945</v>
      </c>
      <c r="AM178" s="3">
        <v>45952</v>
      </c>
      <c r="AN178" s="3">
        <v>45953</v>
      </c>
      <c r="AO178" s="3">
        <v>45953</v>
      </c>
      <c r="AP178" s="3">
        <v>45949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272</v>
      </c>
      <c r="BD178" s="56">
        <v>434.7075944444444</v>
      </c>
    </row>
    <row r="179" spans="1:56" ht="27.75" customHeight="1" x14ac:dyDescent="0.45">
      <c r="A179" s="3">
        <v>45916</v>
      </c>
      <c r="B179" s="14" t="s">
        <v>128</v>
      </c>
      <c r="C179" s="9" t="s">
        <v>270</v>
      </c>
      <c r="D179" s="13" t="s">
        <v>581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110</v>
      </c>
      <c r="T179" s="12">
        <v>45954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271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74</v>
      </c>
      <c r="AI179" s="1">
        <v>2</v>
      </c>
      <c r="AJ179" s="3">
        <v>45954</v>
      </c>
      <c r="AK179" s="3">
        <v>0</v>
      </c>
      <c r="AL179" s="3">
        <v>45945</v>
      </c>
      <c r="AM179" s="3">
        <v>45952</v>
      </c>
      <c r="AN179" s="3">
        <v>45953</v>
      </c>
      <c r="AO179" s="3">
        <v>45953</v>
      </c>
      <c r="AP179" s="3">
        <v>45949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272</v>
      </c>
      <c r="BD179" s="56">
        <v>445.71285000000012</v>
      </c>
    </row>
    <row r="180" spans="1:56" ht="27.75" customHeight="1" x14ac:dyDescent="0.45">
      <c r="A180" s="3">
        <v>45916</v>
      </c>
      <c r="B180" s="14" t="s">
        <v>128</v>
      </c>
      <c r="C180" s="9" t="s">
        <v>270</v>
      </c>
      <c r="D180" s="13" t="s">
        <v>582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110</v>
      </c>
      <c r="T180" s="12">
        <v>45954</v>
      </c>
      <c r="U180" s="11">
        <v>7500</v>
      </c>
      <c r="V180" s="10">
        <v>0</v>
      </c>
      <c r="W180" s="10">
        <v>7500</v>
      </c>
      <c r="X180" s="10">
        <v>0</v>
      </c>
      <c r="Y180" s="10">
        <v>7875</v>
      </c>
      <c r="Z180" s="9" t="s">
        <v>271</v>
      </c>
      <c r="AA180" s="8">
        <v>8486.7750000000015</v>
      </c>
      <c r="AB180" s="8">
        <v>0</v>
      </c>
      <c r="AC180" s="8">
        <v>8486.7750000000015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74</v>
      </c>
      <c r="AI180" s="1">
        <v>2</v>
      </c>
      <c r="AJ180" s="3">
        <v>45954</v>
      </c>
      <c r="AK180" s="3">
        <v>0</v>
      </c>
      <c r="AL180" s="3">
        <v>45945</v>
      </c>
      <c r="AM180" s="3">
        <v>45952</v>
      </c>
      <c r="AN180" s="3">
        <v>45953</v>
      </c>
      <c r="AO180" s="3">
        <v>45953</v>
      </c>
      <c r="AP180" s="3">
        <v>45949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272</v>
      </c>
      <c r="BD180" s="56">
        <v>668.56927500000018</v>
      </c>
    </row>
    <row r="181" spans="1:56" ht="27.75" customHeight="1" x14ac:dyDescent="0.45">
      <c r="A181" s="3">
        <v>45916</v>
      </c>
      <c r="B181" s="14" t="s">
        <v>128</v>
      </c>
      <c r="C181" s="9" t="s">
        <v>270</v>
      </c>
      <c r="D181" s="13" t="s">
        <v>591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110</v>
      </c>
      <c r="T181" s="12">
        <v>45954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271</v>
      </c>
      <c r="AA181" s="8">
        <v>2828.9250000000002</v>
      </c>
      <c r="AB181" s="8">
        <v>0</v>
      </c>
      <c r="AC181" s="8">
        <v>2828.9250000000002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74</v>
      </c>
      <c r="AI181" s="1">
        <v>2</v>
      </c>
      <c r="AJ181" s="3">
        <v>45954</v>
      </c>
      <c r="AK181" s="3">
        <v>0</v>
      </c>
      <c r="AL181" s="3">
        <v>45945</v>
      </c>
      <c r="AM181" s="3">
        <v>45952</v>
      </c>
      <c r="AN181" s="3">
        <v>45953</v>
      </c>
      <c r="AO181" s="3">
        <v>45953</v>
      </c>
      <c r="AP181" s="3">
        <v>45949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272</v>
      </c>
      <c r="BD181" s="56">
        <v>222.85642500000006</v>
      </c>
    </row>
    <row r="182" spans="1:56" ht="27.75" customHeight="1" x14ac:dyDescent="0.45">
      <c r="A182" s="3">
        <v>45916</v>
      </c>
      <c r="B182" s="14" t="s">
        <v>128</v>
      </c>
      <c r="C182" s="9" t="s">
        <v>270</v>
      </c>
      <c r="D182" s="13">
        <v>935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110</v>
      </c>
      <c r="T182" s="12">
        <v>45954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271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116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272</v>
      </c>
      <c r="BD182" s="56">
        <v>423.7023388888889</v>
      </c>
    </row>
    <row r="183" spans="1:56" ht="27.75" customHeight="1" x14ac:dyDescent="0.45">
      <c r="A183" s="3">
        <v>45916</v>
      </c>
      <c r="B183" s="14" t="s">
        <v>128</v>
      </c>
      <c r="C183" s="9" t="s">
        <v>270</v>
      </c>
      <c r="D183" s="13" t="s">
        <v>585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110</v>
      </c>
      <c r="T183" s="12">
        <v>45954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271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>
        <v>0</v>
      </c>
      <c r="AG183" s="1" t="s">
        <v>116</v>
      </c>
      <c r="AH183" s="1" t="s">
        <v>74</v>
      </c>
      <c r="AI183" s="1">
        <v>2</v>
      </c>
      <c r="AJ183" s="3">
        <v>45954</v>
      </c>
      <c r="AK183" s="3">
        <v>0</v>
      </c>
      <c r="AL183" s="3">
        <v>45945</v>
      </c>
      <c r="AM183" s="3">
        <v>45952</v>
      </c>
      <c r="AN183" s="3">
        <v>45953</v>
      </c>
      <c r="AO183" s="3">
        <v>45953</v>
      </c>
      <c r="AP183" s="3">
        <v>45949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272</v>
      </c>
      <c r="BD183" s="56">
        <v>423.7023388888889</v>
      </c>
    </row>
    <row r="184" spans="1:56" ht="27.75" customHeight="1" x14ac:dyDescent="0.45">
      <c r="A184" s="3">
        <v>45916</v>
      </c>
      <c r="B184" s="14" t="s">
        <v>128</v>
      </c>
      <c r="C184" s="9" t="s">
        <v>270</v>
      </c>
      <c r="D184" s="13" t="s">
        <v>581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110</v>
      </c>
      <c r="T184" s="12">
        <v>45957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271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116</v>
      </c>
      <c r="AH184" s="1" t="s">
        <v>74</v>
      </c>
      <c r="AI184" s="1">
        <v>2</v>
      </c>
      <c r="AJ184" s="3">
        <v>45957</v>
      </c>
      <c r="AK184" s="3">
        <v>0</v>
      </c>
      <c r="AL184" s="3">
        <v>45948</v>
      </c>
      <c r="AM184" s="3">
        <v>45955</v>
      </c>
      <c r="AN184" s="3">
        <v>45956</v>
      </c>
      <c r="AO184" s="3">
        <v>45956</v>
      </c>
      <c r="AP184" s="3">
        <v>45952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272</v>
      </c>
      <c r="BD184" s="56">
        <v>445.71285000000012</v>
      </c>
    </row>
    <row r="185" spans="1:56" ht="27.75" customHeight="1" x14ac:dyDescent="0.45">
      <c r="A185" s="3">
        <v>45916</v>
      </c>
      <c r="B185" s="14" t="s">
        <v>128</v>
      </c>
      <c r="C185" s="9" t="s">
        <v>270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110</v>
      </c>
      <c r="T185" s="12">
        <v>45957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271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74</v>
      </c>
      <c r="AI185" s="1">
        <v>2</v>
      </c>
      <c r="AJ185" s="3">
        <v>45957</v>
      </c>
      <c r="AK185" s="3">
        <v>0</v>
      </c>
      <c r="AL185" s="3">
        <v>45948</v>
      </c>
      <c r="AM185" s="3">
        <v>45955</v>
      </c>
      <c r="AN185" s="3">
        <v>45956</v>
      </c>
      <c r="AO185" s="3">
        <v>45956</v>
      </c>
      <c r="AP185" s="3">
        <v>45952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272</v>
      </c>
      <c r="BD185" s="56">
        <v>423.7023388888889</v>
      </c>
    </row>
    <row r="186" spans="1:56" ht="27.75" customHeight="1" x14ac:dyDescent="0.45">
      <c r="A186" s="3">
        <v>45916</v>
      </c>
      <c r="B186" s="14" t="s">
        <v>128</v>
      </c>
      <c r="C186" s="9" t="s">
        <v>270</v>
      </c>
      <c r="D186" s="13" t="s">
        <v>587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110</v>
      </c>
      <c r="T186" s="12">
        <v>45957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271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74</v>
      </c>
      <c r="AI186" s="1">
        <v>2</v>
      </c>
      <c r="AJ186" s="3">
        <v>45957</v>
      </c>
      <c r="AK186" s="3">
        <v>0</v>
      </c>
      <c r="AL186" s="3">
        <v>45948</v>
      </c>
      <c r="AM186" s="3">
        <v>45955</v>
      </c>
      <c r="AN186" s="3">
        <v>45956</v>
      </c>
      <c r="AO186" s="3">
        <v>45956</v>
      </c>
      <c r="AP186" s="3">
        <v>45952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272</v>
      </c>
      <c r="BD186" s="56">
        <v>423.7023388888889</v>
      </c>
    </row>
    <row r="187" spans="1:56" ht="27.75" customHeight="1" x14ac:dyDescent="0.45">
      <c r="A187" s="3">
        <v>45916</v>
      </c>
      <c r="B187" s="14" t="s">
        <v>128</v>
      </c>
      <c r="C187" s="9" t="s">
        <v>270</v>
      </c>
      <c r="D187" s="13" t="s">
        <v>585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110</v>
      </c>
      <c r="T187" s="12">
        <v>45957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271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116</v>
      </c>
      <c r="AH187" s="1" t="s">
        <v>74</v>
      </c>
      <c r="AI187" s="1">
        <v>2</v>
      </c>
      <c r="AJ187" s="3">
        <v>45957</v>
      </c>
      <c r="AK187" s="3">
        <v>0</v>
      </c>
      <c r="AL187" s="3">
        <v>45948</v>
      </c>
      <c r="AM187" s="3">
        <v>45955</v>
      </c>
      <c r="AN187" s="3">
        <v>45956</v>
      </c>
      <c r="AO187" s="3">
        <v>45956</v>
      </c>
      <c r="AP187" s="3">
        <v>45952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272</v>
      </c>
      <c r="BD187" s="56">
        <v>423.7023388888889</v>
      </c>
    </row>
    <row r="188" spans="1:56" ht="27.75" customHeight="1" x14ac:dyDescent="0.45">
      <c r="A188" s="3">
        <v>45916</v>
      </c>
      <c r="B188" s="14" t="s">
        <v>128</v>
      </c>
      <c r="C188" s="9" t="s">
        <v>270</v>
      </c>
      <c r="D188" s="13" t="s">
        <v>573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110</v>
      </c>
      <c r="T188" s="12">
        <v>45958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271</v>
      </c>
      <c r="AA188" s="8">
        <v>2828.9250000000002</v>
      </c>
      <c r="AB188" s="8">
        <v>2828.9250000000002</v>
      </c>
      <c r="AC188" s="8">
        <v>0</v>
      </c>
      <c r="AD188" s="8">
        <v>0</v>
      </c>
      <c r="AE188" s="8">
        <v>0</v>
      </c>
      <c r="AF188" s="8">
        <v>0</v>
      </c>
      <c r="AG188" s="1" t="s">
        <v>116</v>
      </c>
      <c r="AH188" s="1" t="s">
        <v>74</v>
      </c>
      <c r="AI188" s="1">
        <v>2</v>
      </c>
      <c r="AJ188" s="3">
        <v>45958</v>
      </c>
      <c r="AK188" s="3">
        <v>0</v>
      </c>
      <c r="AL188" s="3">
        <v>45949</v>
      </c>
      <c r="AM188" s="3">
        <v>45956</v>
      </c>
      <c r="AN188" s="3">
        <v>45957</v>
      </c>
      <c r="AO188" s="3">
        <v>45957</v>
      </c>
      <c r="AP188" s="3">
        <v>45953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272</v>
      </c>
      <c r="BD188" s="56">
        <v>0</v>
      </c>
    </row>
    <row r="189" spans="1:56" ht="27.75" customHeight="1" x14ac:dyDescent="0.45">
      <c r="A189" s="3">
        <v>45916</v>
      </c>
      <c r="B189" s="14" t="s">
        <v>128</v>
      </c>
      <c r="C189" s="9" t="s">
        <v>270</v>
      </c>
      <c r="D189" s="13" t="s">
        <v>582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110</v>
      </c>
      <c r="T189" s="12">
        <v>45958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271</v>
      </c>
      <c r="AA189" s="8">
        <v>8486.7750000000015</v>
      </c>
      <c r="AB189" s="8">
        <v>0</v>
      </c>
      <c r="AC189" s="8">
        <v>8486.7750000000015</v>
      </c>
      <c r="AD189" s="8">
        <v>0</v>
      </c>
      <c r="AE189" s="8">
        <v>0</v>
      </c>
      <c r="AF189" s="8">
        <v>0</v>
      </c>
      <c r="AG189" s="1" t="s">
        <v>116</v>
      </c>
      <c r="AH189" s="1" t="s">
        <v>74</v>
      </c>
      <c r="AI189" s="1">
        <v>2</v>
      </c>
      <c r="AJ189" s="3">
        <v>45958</v>
      </c>
      <c r="AK189" s="3">
        <v>0</v>
      </c>
      <c r="AL189" s="3">
        <v>45949</v>
      </c>
      <c r="AM189" s="3">
        <v>45956</v>
      </c>
      <c r="AN189" s="3">
        <v>45957</v>
      </c>
      <c r="AO189" s="3">
        <v>45957</v>
      </c>
      <c r="AP189" s="3">
        <v>45953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272</v>
      </c>
      <c r="BD189" s="56">
        <v>668.56927500000018</v>
      </c>
    </row>
    <row r="190" spans="1:56" ht="27.75" customHeight="1" x14ac:dyDescent="0.45">
      <c r="A190" s="3">
        <v>45916</v>
      </c>
      <c r="B190" s="14" t="s">
        <v>128</v>
      </c>
      <c r="C190" s="9" t="s">
        <v>270</v>
      </c>
      <c r="D190" s="13">
        <v>21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110</v>
      </c>
      <c r="T190" s="12">
        <v>45958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271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116</v>
      </c>
      <c r="AH190" s="1" t="s">
        <v>74</v>
      </c>
      <c r="AI190" s="1">
        <v>2</v>
      </c>
      <c r="AJ190" s="3">
        <v>45958</v>
      </c>
      <c r="AK190" s="3">
        <v>0</v>
      </c>
      <c r="AL190" s="3">
        <v>45949</v>
      </c>
      <c r="AM190" s="3">
        <v>45956</v>
      </c>
      <c r="AN190" s="3">
        <v>45957</v>
      </c>
      <c r="AO190" s="3">
        <v>45957</v>
      </c>
      <c r="AP190" s="3">
        <v>45953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272</v>
      </c>
      <c r="BD190" s="56">
        <v>222.85642500000006</v>
      </c>
    </row>
    <row r="191" spans="1:56" ht="27.75" customHeight="1" x14ac:dyDescent="0.45">
      <c r="A191" s="3">
        <v>45916</v>
      </c>
      <c r="B191" s="14" t="s">
        <v>128</v>
      </c>
      <c r="C191" s="9" t="s">
        <v>270</v>
      </c>
      <c r="D191" s="13">
        <v>932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110</v>
      </c>
      <c r="T191" s="12">
        <v>45958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271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0</v>
      </c>
      <c r="AF191" s="8">
        <v>0</v>
      </c>
      <c r="AG191" s="1" t="s">
        <v>116</v>
      </c>
      <c r="AH191" s="1" t="s">
        <v>74</v>
      </c>
      <c r="AI191" s="1">
        <v>2</v>
      </c>
      <c r="AJ191" s="3">
        <v>45958</v>
      </c>
      <c r="AK191" s="3">
        <v>0</v>
      </c>
      <c r="AL191" s="3">
        <v>45949</v>
      </c>
      <c r="AM191" s="3">
        <v>45956</v>
      </c>
      <c r="AN191" s="3">
        <v>45957</v>
      </c>
      <c r="AO191" s="3">
        <v>45957</v>
      </c>
      <c r="AP191" s="3">
        <v>45953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272</v>
      </c>
      <c r="BD191" s="56">
        <v>434.7075944444444</v>
      </c>
    </row>
    <row r="192" spans="1:56" ht="27.75" customHeight="1" x14ac:dyDescent="0.45">
      <c r="A192" s="3">
        <v>45916</v>
      </c>
      <c r="B192" s="14" t="s">
        <v>128</v>
      </c>
      <c r="C192" s="9" t="s">
        <v>270</v>
      </c>
      <c r="D192" s="13">
        <v>959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110</v>
      </c>
      <c r="T192" s="12">
        <v>45958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271</v>
      </c>
      <c r="AA192" s="8">
        <v>5518.15</v>
      </c>
      <c r="AB192" s="8">
        <v>0</v>
      </c>
      <c r="AC192" s="8">
        <v>5518.15</v>
      </c>
      <c r="AD192" s="8">
        <v>0</v>
      </c>
      <c r="AE192" s="8">
        <v>0</v>
      </c>
      <c r="AF192" s="8">
        <v>0</v>
      </c>
      <c r="AG192" s="1" t="s">
        <v>116</v>
      </c>
      <c r="AH192" s="1" t="s">
        <v>74</v>
      </c>
      <c r="AI192" s="1">
        <v>2</v>
      </c>
      <c r="AJ192" s="3">
        <v>45958</v>
      </c>
      <c r="AK192" s="3">
        <v>0</v>
      </c>
      <c r="AL192" s="3">
        <v>45949</v>
      </c>
      <c r="AM192" s="3">
        <v>45956</v>
      </c>
      <c r="AN192" s="3">
        <v>45957</v>
      </c>
      <c r="AO192" s="3">
        <v>45957</v>
      </c>
      <c r="AP192" s="3">
        <v>45953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272</v>
      </c>
      <c r="BD192" s="56">
        <v>434.7075944444444</v>
      </c>
    </row>
    <row r="193" spans="1:56" ht="27.75" customHeight="1" x14ac:dyDescent="0.45">
      <c r="A193" s="3">
        <v>45916</v>
      </c>
      <c r="B193" s="14" t="s">
        <v>128</v>
      </c>
      <c r="C193" s="9" t="s">
        <v>270</v>
      </c>
      <c r="D193" s="13" t="s">
        <v>592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110</v>
      </c>
      <c r="T193" s="12">
        <v>45959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271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116</v>
      </c>
      <c r="AH193" s="1" t="s">
        <v>74</v>
      </c>
      <c r="AI193" s="1">
        <v>2</v>
      </c>
      <c r="AJ193" s="3">
        <v>45959</v>
      </c>
      <c r="AK193" s="3">
        <v>0</v>
      </c>
      <c r="AL193" s="3">
        <v>45950</v>
      </c>
      <c r="AM193" s="3">
        <v>45957</v>
      </c>
      <c r="AN193" s="3">
        <v>45958</v>
      </c>
      <c r="AO193" s="3">
        <v>45958</v>
      </c>
      <c r="AP193" s="3">
        <v>45954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272</v>
      </c>
      <c r="BD193" s="56">
        <v>445.71285000000012</v>
      </c>
    </row>
    <row r="194" spans="1:56" ht="27.75" customHeight="1" x14ac:dyDescent="0.45">
      <c r="A194" s="3">
        <v>45916</v>
      </c>
      <c r="B194" s="14" t="s">
        <v>128</v>
      </c>
      <c r="C194" s="9" t="s">
        <v>270</v>
      </c>
      <c r="D194" s="13" t="s">
        <v>581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110</v>
      </c>
      <c r="T194" s="12">
        <v>45959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271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45959</v>
      </c>
      <c r="AK194" s="3">
        <v>0</v>
      </c>
      <c r="AL194" s="3">
        <v>45950</v>
      </c>
      <c r="AM194" s="3">
        <v>45957</v>
      </c>
      <c r="AN194" s="3">
        <v>45958</v>
      </c>
      <c r="AO194" s="3">
        <v>45958</v>
      </c>
      <c r="AP194" s="3">
        <v>45954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272</v>
      </c>
      <c r="BD194" s="56">
        <v>445.71285000000012</v>
      </c>
    </row>
    <row r="195" spans="1:56" ht="27.75" customHeight="1" x14ac:dyDescent="0.45">
      <c r="A195" s="3">
        <v>45916</v>
      </c>
      <c r="B195" s="14" t="s">
        <v>128</v>
      </c>
      <c r="C195" s="9" t="s">
        <v>270</v>
      </c>
      <c r="D195" s="13">
        <v>931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110</v>
      </c>
      <c r="T195" s="12">
        <v>45959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271</v>
      </c>
      <c r="AA195" s="8">
        <v>5657.85</v>
      </c>
      <c r="AB195" s="8">
        <v>0</v>
      </c>
      <c r="AC195" s="8">
        <v>5657.85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45959</v>
      </c>
      <c r="AK195" s="3">
        <v>0</v>
      </c>
      <c r="AL195" s="3">
        <v>45950</v>
      </c>
      <c r="AM195" s="3">
        <v>45957</v>
      </c>
      <c r="AN195" s="3">
        <v>45958</v>
      </c>
      <c r="AO195" s="3">
        <v>45958</v>
      </c>
      <c r="AP195" s="3">
        <v>45954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272</v>
      </c>
      <c r="BD195" s="56">
        <v>445.71285000000012</v>
      </c>
    </row>
    <row r="196" spans="1:56" ht="27.75" customHeight="1" x14ac:dyDescent="0.45">
      <c r="A196" s="3">
        <v>45916</v>
      </c>
      <c r="B196" s="14" t="s">
        <v>128</v>
      </c>
      <c r="C196" s="9" t="s">
        <v>270</v>
      </c>
      <c r="D196" s="13" t="s">
        <v>574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110</v>
      </c>
      <c r="T196" s="12">
        <v>45959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271</v>
      </c>
      <c r="AA196" s="8">
        <v>2828.9250000000002</v>
      </c>
      <c r="AB196" s="8">
        <v>0</v>
      </c>
      <c r="AC196" s="8">
        <v>2828.9250000000002</v>
      </c>
      <c r="AD196" s="8">
        <v>0</v>
      </c>
      <c r="AE196" s="8">
        <v>0</v>
      </c>
      <c r="AF196" s="8">
        <v>0</v>
      </c>
      <c r="AG196" s="1" t="s">
        <v>116</v>
      </c>
      <c r="AH196" s="1" t="s">
        <v>74</v>
      </c>
      <c r="AI196" s="1">
        <v>2</v>
      </c>
      <c r="AJ196" s="3">
        <v>45959</v>
      </c>
      <c r="AK196" s="3">
        <v>0</v>
      </c>
      <c r="AL196" s="3">
        <v>45950</v>
      </c>
      <c r="AM196" s="3">
        <v>45957</v>
      </c>
      <c r="AN196" s="3">
        <v>45958</v>
      </c>
      <c r="AO196" s="3">
        <v>45958</v>
      </c>
      <c r="AP196" s="3">
        <v>45954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272</v>
      </c>
      <c r="BD196" s="56">
        <v>222.85642500000006</v>
      </c>
    </row>
    <row r="197" spans="1:56" ht="27.75" customHeight="1" x14ac:dyDescent="0.45">
      <c r="A197" s="3">
        <v>45916</v>
      </c>
      <c r="B197" s="14" t="s">
        <v>128</v>
      </c>
      <c r="C197" s="9" t="s">
        <v>270</v>
      </c>
      <c r="D197" s="13" t="s">
        <v>591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110</v>
      </c>
      <c r="T197" s="12">
        <v>45959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271</v>
      </c>
      <c r="AA197" s="8">
        <v>2828.9250000000002</v>
      </c>
      <c r="AB197" s="8">
        <v>0</v>
      </c>
      <c r="AC197" s="8">
        <v>2828.9250000000002</v>
      </c>
      <c r="AD197" s="8">
        <v>0</v>
      </c>
      <c r="AE197" s="8">
        <v>0</v>
      </c>
      <c r="AF197" s="8">
        <v>0</v>
      </c>
      <c r="AG197" s="1" t="s">
        <v>116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272</v>
      </c>
      <c r="BD197" s="56">
        <v>222.85642500000006</v>
      </c>
    </row>
    <row r="198" spans="1:56" ht="27.75" customHeight="1" x14ac:dyDescent="0.45">
      <c r="A198" s="3">
        <v>45916</v>
      </c>
      <c r="B198" s="14" t="s">
        <v>128</v>
      </c>
      <c r="C198" s="9" t="s">
        <v>270</v>
      </c>
      <c r="D198" s="13" t="s">
        <v>589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110</v>
      </c>
      <c r="T198" s="12">
        <v>45959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271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116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272</v>
      </c>
      <c r="BD198" s="56">
        <v>222.85642500000006</v>
      </c>
    </row>
    <row r="199" spans="1:56" ht="27.75" customHeight="1" x14ac:dyDescent="0.45">
      <c r="A199" s="3">
        <v>45916</v>
      </c>
      <c r="B199" s="14" t="s">
        <v>128</v>
      </c>
      <c r="C199" s="9" t="s">
        <v>270</v>
      </c>
      <c r="D199" s="13" t="s">
        <v>584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110</v>
      </c>
      <c r="T199" s="12">
        <v>45959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271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116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272</v>
      </c>
      <c r="BD199" s="56">
        <v>222.85642500000006</v>
      </c>
    </row>
    <row r="200" spans="1:56" ht="27.75" customHeight="1" x14ac:dyDescent="0.45">
      <c r="A200" s="3">
        <v>45916</v>
      </c>
      <c r="B200" s="14" t="s">
        <v>128</v>
      </c>
      <c r="C200" s="9" t="s">
        <v>270</v>
      </c>
      <c r="D200" s="13" t="s">
        <v>585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110</v>
      </c>
      <c r="T200" s="12">
        <v>45959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271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>
        <v>0</v>
      </c>
      <c r="AG200" s="1" t="s">
        <v>116</v>
      </c>
      <c r="AH200" s="1" t="s">
        <v>74</v>
      </c>
      <c r="AI200" s="1">
        <v>2</v>
      </c>
      <c r="AJ200" s="3">
        <v>45959</v>
      </c>
      <c r="AK200" s="3">
        <v>0</v>
      </c>
      <c r="AL200" s="3">
        <v>45950</v>
      </c>
      <c r="AM200" s="3">
        <v>45957</v>
      </c>
      <c r="AN200" s="3">
        <v>45958</v>
      </c>
      <c r="AO200" s="3">
        <v>45958</v>
      </c>
      <c r="AP200" s="3">
        <v>45954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272</v>
      </c>
      <c r="BD200" s="56">
        <v>847.40467777777781</v>
      </c>
    </row>
    <row r="201" spans="1:56" ht="27.75" customHeight="1" x14ac:dyDescent="0.45">
      <c r="A201" s="3">
        <v>45916</v>
      </c>
      <c r="B201" s="14" t="s">
        <v>128</v>
      </c>
      <c r="C201" s="9" t="s">
        <v>270</v>
      </c>
      <c r="D201" s="13">
        <v>935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110</v>
      </c>
      <c r="T201" s="12">
        <v>45960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271</v>
      </c>
      <c r="AA201" s="8">
        <v>10756.900000000001</v>
      </c>
      <c r="AB201" s="8">
        <v>0</v>
      </c>
      <c r="AC201" s="8">
        <v>10756.900000000001</v>
      </c>
      <c r="AD201" s="8">
        <v>0</v>
      </c>
      <c r="AE201" s="8">
        <v>0</v>
      </c>
      <c r="AF201" s="8">
        <v>0</v>
      </c>
      <c r="AG201" s="1" t="s">
        <v>116</v>
      </c>
      <c r="AH201" s="1" t="s">
        <v>74</v>
      </c>
      <c r="AI201" s="1">
        <v>2</v>
      </c>
      <c r="AJ201" s="3">
        <v>45960</v>
      </c>
      <c r="AK201" s="3">
        <v>0</v>
      </c>
      <c r="AL201" s="3">
        <v>45951</v>
      </c>
      <c r="AM201" s="3">
        <v>45958</v>
      </c>
      <c r="AN201" s="3">
        <v>45959</v>
      </c>
      <c r="AO201" s="3">
        <v>45959</v>
      </c>
      <c r="AP201" s="3">
        <v>45955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272</v>
      </c>
      <c r="BD201" s="56">
        <v>847.40467777777781</v>
      </c>
    </row>
    <row r="202" spans="1:56" ht="27.75" customHeight="1" x14ac:dyDescent="0.45">
      <c r="A202" s="3">
        <v>45916</v>
      </c>
      <c r="B202" s="14" t="s">
        <v>128</v>
      </c>
      <c r="C202" s="9" t="s">
        <v>270</v>
      </c>
      <c r="D202" s="13" t="s">
        <v>587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110</v>
      </c>
      <c r="T202" s="12">
        <v>45960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271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116</v>
      </c>
      <c r="AH202" s="1" t="s">
        <v>74</v>
      </c>
      <c r="AI202" s="1">
        <v>2</v>
      </c>
      <c r="AJ202" s="3">
        <v>45960</v>
      </c>
      <c r="AK202" s="3">
        <v>0</v>
      </c>
      <c r="AL202" s="3">
        <v>45951</v>
      </c>
      <c r="AM202" s="3">
        <v>45958</v>
      </c>
      <c r="AN202" s="3">
        <v>45959</v>
      </c>
      <c r="AO202" s="3">
        <v>45959</v>
      </c>
      <c r="AP202" s="3">
        <v>45955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272</v>
      </c>
      <c r="BD202" s="56">
        <v>423.7023388888889</v>
      </c>
    </row>
    <row r="203" spans="1:56" ht="27.75" customHeight="1" x14ac:dyDescent="0.45">
      <c r="A203" s="3">
        <v>45916</v>
      </c>
      <c r="B203" s="14" t="s">
        <v>128</v>
      </c>
      <c r="C203" s="9" t="s">
        <v>270</v>
      </c>
      <c r="D203" s="13" t="s">
        <v>586</v>
      </c>
      <c r="E203" s="9">
        <v>20</v>
      </c>
      <c r="F203" s="9">
        <v>38</v>
      </c>
      <c r="G203" s="9" t="s">
        <v>60</v>
      </c>
      <c r="H203" s="9">
        <v>0</v>
      </c>
      <c r="I203" s="9">
        <v>82</v>
      </c>
      <c r="J203" s="9" t="s">
        <v>78</v>
      </c>
      <c r="K203" s="9">
        <v>0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110</v>
      </c>
      <c r="T203" s="12">
        <v>45961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271</v>
      </c>
      <c r="AA203" s="8">
        <v>5518.15</v>
      </c>
      <c r="AB203" s="8">
        <v>0</v>
      </c>
      <c r="AC203" s="8">
        <v>5518.15</v>
      </c>
      <c r="AD203" s="8">
        <v>0</v>
      </c>
      <c r="AE203" s="8">
        <v>0</v>
      </c>
      <c r="AF203" s="8">
        <v>0</v>
      </c>
      <c r="AG203" s="1" t="s">
        <v>116</v>
      </c>
      <c r="AH203" s="1" t="s">
        <v>74</v>
      </c>
      <c r="AI203" s="1">
        <v>2</v>
      </c>
      <c r="AJ203" s="3">
        <v>45961</v>
      </c>
      <c r="AK203" s="3">
        <v>0</v>
      </c>
      <c r="AL203" s="3">
        <v>45952</v>
      </c>
      <c r="AM203" s="3">
        <v>45959</v>
      </c>
      <c r="AN203" s="3">
        <v>45960</v>
      </c>
      <c r="AO203" s="3">
        <v>45960</v>
      </c>
      <c r="AP203" s="3">
        <v>45956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272</v>
      </c>
      <c r="BD203" s="56">
        <v>434.7075944444444</v>
      </c>
    </row>
    <row r="204" spans="1:56" ht="27.75" customHeight="1" x14ac:dyDescent="0.45">
      <c r="A204" s="3">
        <v>45916</v>
      </c>
      <c r="B204" s="14" t="s">
        <v>128</v>
      </c>
      <c r="C204" s="9" t="s">
        <v>270</v>
      </c>
      <c r="D204" s="13" t="s">
        <v>581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110</v>
      </c>
      <c r="T204" s="12">
        <v>45961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271</v>
      </c>
      <c r="AA204" s="8">
        <v>5657.85</v>
      </c>
      <c r="AB204" s="8">
        <v>0</v>
      </c>
      <c r="AC204" s="8">
        <v>5657.85</v>
      </c>
      <c r="AD204" s="8">
        <v>0</v>
      </c>
      <c r="AE204" s="8">
        <v>0</v>
      </c>
      <c r="AF204" s="8">
        <v>0</v>
      </c>
      <c r="AG204" s="1" t="s">
        <v>116</v>
      </c>
      <c r="AH204" s="1" t="s">
        <v>74</v>
      </c>
      <c r="AI204" s="1">
        <v>2</v>
      </c>
      <c r="AJ204" s="3">
        <v>45961</v>
      </c>
      <c r="AK204" s="3">
        <v>0</v>
      </c>
      <c r="AL204" s="3">
        <v>45952</v>
      </c>
      <c r="AM204" s="3">
        <v>45959</v>
      </c>
      <c r="AN204" s="3">
        <v>45960</v>
      </c>
      <c r="AO204" s="3">
        <v>45960</v>
      </c>
      <c r="AP204" s="3">
        <v>45956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272</v>
      </c>
      <c r="BD204" s="56">
        <v>445.71285000000012</v>
      </c>
    </row>
    <row r="205" spans="1:56" ht="27.75" customHeight="1" x14ac:dyDescent="0.45">
      <c r="A205" s="3">
        <v>45916</v>
      </c>
      <c r="B205" s="14" t="s">
        <v>128</v>
      </c>
      <c r="C205" s="9" t="s">
        <v>270</v>
      </c>
      <c r="D205" s="13" t="s">
        <v>582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110</v>
      </c>
      <c r="T205" s="12">
        <v>45961</v>
      </c>
      <c r="U205" s="11">
        <v>7500</v>
      </c>
      <c r="V205" s="10">
        <v>0</v>
      </c>
      <c r="W205" s="10">
        <v>7500</v>
      </c>
      <c r="X205" s="10">
        <v>0</v>
      </c>
      <c r="Y205" s="10">
        <v>7875</v>
      </c>
      <c r="Z205" s="9" t="s">
        <v>271</v>
      </c>
      <c r="AA205" s="8">
        <v>8486.7750000000015</v>
      </c>
      <c r="AB205" s="8">
        <v>0</v>
      </c>
      <c r="AC205" s="8">
        <v>8486.7750000000015</v>
      </c>
      <c r="AD205" s="8">
        <v>0</v>
      </c>
      <c r="AE205" s="8">
        <v>0</v>
      </c>
      <c r="AF205" s="8">
        <v>0</v>
      </c>
      <c r="AG205" s="1" t="s">
        <v>116</v>
      </c>
      <c r="AH205" s="1" t="s">
        <v>74</v>
      </c>
      <c r="AI205" s="1">
        <v>2</v>
      </c>
      <c r="AJ205" s="3">
        <v>45961</v>
      </c>
      <c r="AK205" s="3">
        <v>0</v>
      </c>
      <c r="AL205" s="3">
        <v>45952</v>
      </c>
      <c r="AM205" s="3">
        <v>45959</v>
      </c>
      <c r="AN205" s="3">
        <v>45960</v>
      </c>
      <c r="AO205" s="3">
        <v>45960</v>
      </c>
      <c r="AP205" s="3">
        <v>45956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272</v>
      </c>
      <c r="BD205" s="56">
        <v>668.56927500000018</v>
      </c>
    </row>
    <row r="206" spans="1:56" ht="27.75" customHeight="1" x14ac:dyDescent="0.45">
      <c r="A206" s="3">
        <v>45916</v>
      </c>
      <c r="B206" s="14" t="s">
        <v>128</v>
      </c>
      <c r="C206" s="9" t="s">
        <v>270</v>
      </c>
      <c r="D206" s="13" t="s">
        <v>588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110</v>
      </c>
      <c r="T206" s="12">
        <v>45961</v>
      </c>
      <c r="U206" s="11">
        <v>2500</v>
      </c>
      <c r="V206" s="10">
        <v>0</v>
      </c>
      <c r="W206" s="10">
        <v>2500</v>
      </c>
      <c r="X206" s="10">
        <v>0</v>
      </c>
      <c r="Y206" s="10">
        <v>2625</v>
      </c>
      <c r="Z206" s="9" t="s">
        <v>271</v>
      </c>
      <c r="AA206" s="8">
        <v>2828.9250000000002</v>
      </c>
      <c r="AB206" s="8">
        <v>0</v>
      </c>
      <c r="AC206" s="8">
        <v>2828.9250000000002</v>
      </c>
      <c r="AD206" s="8">
        <v>0</v>
      </c>
      <c r="AE206" s="8">
        <v>0</v>
      </c>
      <c r="AF206" s="8">
        <v>0</v>
      </c>
      <c r="AG206" s="1" t="s">
        <v>61</v>
      </c>
      <c r="AH206" s="1" t="s">
        <v>74</v>
      </c>
      <c r="AI206" s="1">
        <v>2</v>
      </c>
      <c r="AJ206" s="3">
        <v>45961</v>
      </c>
      <c r="AK206" s="3">
        <v>0</v>
      </c>
      <c r="AL206" s="3">
        <v>45952</v>
      </c>
      <c r="AM206" s="3">
        <v>45959</v>
      </c>
      <c r="AN206" s="3">
        <v>45960</v>
      </c>
      <c r="AO206" s="3">
        <v>45960</v>
      </c>
      <c r="AP206" s="3">
        <v>45956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272</v>
      </c>
      <c r="BD206" s="56">
        <v>222.85642500000006</v>
      </c>
    </row>
    <row r="207" spans="1:56" ht="27.75" customHeight="1" x14ac:dyDescent="0.45">
      <c r="A207" s="3">
        <v>45916</v>
      </c>
      <c r="B207" s="14" t="s">
        <v>128</v>
      </c>
      <c r="C207" s="9" t="s">
        <v>270</v>
      </c>
      <c r="D207" s="13" t="s">
        <v>585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110</v>
      </c>
      <c r="T207" s="12">
        <v>45961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271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>
        <v>0</v>
      </c>
      <c r="AG207" s="1" t="s">
        <v>115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272</v>
      </c>
      <c r="BD207" s="56">
        <v>423.7023388888889</v>
      </c>
    </row>
    <row r="208" spans="1:56" ht="27.75" customHeight="1" x14ac:dyDescent="0.45">
      <c r="A208" s="3">
        <v>45916</v>
      </c>
      <c r="B208" s="14" t="s">
        <v>128</v>
      </c>
      <c r="C208" s="9" t="s">
        <v>270</v>
      </c>
      <c r="D208" s="13" t="s">
        <v>583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91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110</v>
      </c>
      <c r="T208" s="12">
        <v>45961</v>
      </c>
      <c r="U208" s="11">
        <v>2500</v>
      </c>
      <c r="V208" s="10">
        <v>0</v>
      </c>
      <c r="W208" s="10">
        <v>2500</v>
      </c>
      <c r="X208" s="10">
        <v>0</v>
      </c>
      <c r="Y208" s="10">
        <v>2625</v>
      </c>
      <c r="Z208" s="9" t="s">
        <v>271</v>
      </c>
      <c r="AA208" s="8">
        <v>2689.2250000000004</v>
      </c>
      <c r="AB208" s="8">
        <v>0</v>
      </c>
      <c r="AC208" s="8">
        <v>2689.2250000000004</v>
      </c>
      <c r="AD208" s="8">
        <v>0</v>
      </c>
      <c r="AE208" s="8">
        <v>0</v>
      </c>
      <c r="AF208" s="8">
        <v>0</v>
      </c>
      <c r="AG208" s="1" t="s">
        <v>115</v>
      </c>
      <c r="AH208" s="1" t="s">
        <v>74</v>
      </c>
      <c r="AI208" s="1">
        <v>2</v>
      </c>
      <c r="AJ208" s="3">
        <v>45961</v>
      </c>
      <c r="AK208" s="3">
        <v>0</v>
      </c>
      <c r="AL208" s="3">
        <v>45952</v>
      </c>
      <c r="AM208" s="3">
        <v>45959</v>
      </c>
      <c r="AN208" s="3">
        <v>45960</v>
      </c>
      <c r="AO208" s="3">
        <v>45960</v>
      </c>
      <c r="AP208" s="3">
        <v>45956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272</v>
      </c>
      <c r="BD208" s="56">
        <v>211.85116944444445</v>
      </c>
    </row>
    <row r="209" spans="1:56" ht="27.75" customHeight="1" x14ac:dyDescent="0.45">
      <c r="A209" s="3" t="s">
        <v>135</v>
      </c>
      <c r="B209" s="14" t="s">
        <v>135</v>
      </c>
      <c r="C209" s="9" t="s">
        <v>270</v>
      </c>
      <c r="D209" s="13" t="s">
        <v>61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110</v>
      </c>
      <c r="T209" s="12" t="s">
        <v>63</v>
      </c>
      <c r="U209" s="11">
        <v>1267500</v>
      </c>
      <c r="V209" s="10">
        <v>0</v>
      </c>
      <c r="W209" s="10">
        <v>1267500</v>
      </c>
      <c r="X209" s="10">
        <v>0</v>
      </c>
      <c r="Y209" s="10">
        <v>1330875</v>
      </c>
      <c r="Z209" s="9" t="s">
        <v>271</v>
      </c>
      <c r="AA209" s="8">
        <v>1434264.9750000001</v>
      </c>
      <c r="AB209" s="8">
        <v>0</v>
      </c>
      <c r="AC209" s="8">
        <v>1434264.9750000001</v>
      </c>
      <c r="AD209" s="8">
        <v>0</v>
      </c>
      <c r="AE209" s="8">
        <v>0</v>
      </c>
      <c r="AF209" s="8">
        <v>0</v>
      </c>
      <c r="AG209" s="1" t="s">
        <v>117</v>
      </c>
      <c r="AH209" s="1" t="s">
        <v>74</v>
      </c>
      <c r="AI209" s="1">
        <v>2</v>
      </c>
      <c r="AJ209" s="3" t="s">
        <v>63</v>
      </c>
      <c r="AK209" s="3">
        <v>0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272</v>
      </c>
      <c r="BD209" s="56">
        <v>112988.20747500002</v>
      </c>
    </row>
    <row r="210" spans="1:56" ht="27.75" customHeight="1" x14ac:dyDescent="0.45">
      <c r="A210" s="3">
        <v>0</v>
      </c>
      <c r="B210" s="14">
        <v>0</v>
      </c>
      <c r="C210" s="9">
        <v>0</v>
      </c>
      <c r="D210" s="13">
        <v>0</v>
      </c>
      <c r="E210" s="9">
        <v>20</v>
      </c>
      <c r="F210" s="9">
        <v>38</v>
      </c>
      <c r="G210" s="9">
        <v>0</v>
      </c>
      <c r="H210" s="9">
        <v>0</v>
      </c>
      <c r="I210" s="9">
        <v>82</v>
      </c>
      <c r="J210" s="9" t="s">
        <v>78</v>
      </c>
      <c r="K210" s="9">
        <v>2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271</v>
      </c>
      <c r="AA210" s="8">
        <v>1803806.4000000001</v>
      </c>
      <c r="AB210" s="8">
        <v>118186.20000000003</v>
      </c>
      <c r="AC210" s="8">
        <v>1685620.2000000002</v>
      </c>
      <c r="AD210" s="8">
        <v>0</v>
      </c>
      <c r="AE210" s="8">
        <v>0</v>
      </c>
      <c r="AF210" s="8" t="s">
        <v>58</v>
      </c>
      <c r="AG210" s="1" t="s">
        <v>115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273</v>
      </c>
      <c r="BD210" s="56">
        <v>0</v>
      </c>
    </row>
    <row r="211" spans="1:56" ht="27.75" customHeight="1" x14ac:dyDescent="0.45">
      <c r="A211" s="3">
        <v>45887</v>
      </c>
      <c r="B211" s="14" t="s">
        <v>348</v>
      </c>
      <c r="C211" s="9" t="s">
        <v>139</v>
      </c>
      <c r="D211" s="13" t="s">
        <v>268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196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>
        <v>45926</v>
      </c>
      <c r="U211" s="11">
        <v>1360</v>
      </c>
      <c r="V211" s="10">
        <v>0</v>
      </c>
      <c r="W211" s="10">
        <v>1360</v>
      </c>
      <c r="X211" s="10">
        <v>20056</v>
      </c>
      <c r="Y211" s="10">
        <v>0</v>
      </c>
      <c r="Z211" s="9" t="s">
        <v>81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 t="s">
        <v>210</v>
      </c>
      <c r="AG211" s="1" t="s">
        <v>116</v>
      </c>
      <c r="AH211" s="1" t="s">
        <v>74</v>
      </c>
      <c r="AI211" s="1">
        <v>2</v>
      </c>
      <c r="AJ211" s="3">
        <v>45926</v>
      </c>
      <c r="AK211" s="3">
        <v>0</v>
      </c>
      <c r="AL211" s="3">
        <v>45917</v>
      </c>
      <c r="AM211" s="3">
        <v>45924</v>
      </c>
      <c r="AN211" s="3">
        <v>45925</v>
      </c>
      <c r="AO211" s="3">
        <v>45925</v>
      </c>
      <c r="AP211" s="3">
        <v>45921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 t="s">
        <v>334</v>
      </c>
      <c r="AZ211" s="2">
        <v>0</v>
      </c>
      <c r="BA211" s="2">
        <v>0</v>
      </c>
      <c r="BB211" s="2">
        <v>0</v>
      </c>
      <c r="BC211" s="1" t="s">
        <v>102</v>
      </c>
      <c r="BD211" s="56">
        <v>0</v>
      </c>
    </row>
    <row r="212" spans="1:56" ht="27.75" customHeight="1" x14ac:dyDescent="0.45">
      <c r="A212" s="3">
        <v>45905</v>
      </c>
      <c r="B212" s="14" t="s">
        <v>477</v>
      </c>
      <c r="C212" s="9" t="s">
        <v>139</v>
      </c>
      <c r="D212" s="13" t="s">
        <v>332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196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>
        <v>45918</v>
      </c>
      <c r="U212" s="11">
        <v>9840</v>
      </c>
      <c r="V212" s="10">
        <v>11040</v>
      </c>
      <c r="W212" s="10">
        <v>0</v>
      </c>
      <c r="X212" s="10">
        <v>31235</v>
      </c>
      <c r="Y212" s="10">
        <v>0</v>
      </c>
      <c r="Z212" s="9" t="s">
        <v>81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210</v>
      </c>
      <c r="AG212" s="1" t="s">
        <v>61</v>
      </c>
      <c r="AH212" s="1" t="s">
        <v>74</v>
      </c>
      <c r="AI212" s="1">
        <v>2</v>
      </c>
      <c r="AJ212" s="3">
        <v>45918</v>
      </c>
      <c r="AK212" s="3">
        <v>0</v>
      </c>
      <c r="AL212" s="3">
        <v>45909</v>
      </c>
      <c r="AM212" s="3">
        <v>45916</v>
      </c>
      <c r="AN212" s="3">
        <v>45917</v>
      </c>
      <c r="AO212" s="3">
        <v>45917</v>
      </c>
      <c r="AP212" s="3">
        <v>45913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468</v>
      </c>
      <c r="AZ212" s="2">
        <v>0</v>
      </c>
      <c r="BA212" s="2">
        <v>0</v>
      </c>
      <c r="BB212" s="2">
        <v>0</v>
      </c>
      <c r="BC212" s="1" t="s">
        <v>102</v>
      </c>
      <c r="BD212" s="56">
        <v>0</v>
      </c>
    </row>
    <row r="213" spans="1:56" ht="27.75" customHeight="1" x14ac:dyDescent="0.45">
      <c r="A213" s="3">
        <v>45912</v>
      </c>
      <c r="B213" s="14" t="s">
        <v>547</v>
      </c>
      <c r="C213" s="9" t="s">
        <v>73</v>
      </c>
      <c r="D213" s="13" t="s">
        <v>548</v>
      </c>
      <c r="E213" s="9">
        <v>20</v>
      </c>
      <c r="F213" s="9">
        <v>32</v>
      </c>
      <c r="G213" s="9" t="s">
        <v>60</v>
      </c>
      <c r="H213" s="9">
        <v>0</v>
      </c>
      <c r="I213" s="9">
        <v>72</v>
      </c>
      <c r="J213" s="9" t="s">
        <v>78</v>
      </c>
      <c r="K213" s="9">
        <v>5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141</v>
      </c>
      <c r="T213" s="12">
        <v>45927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81</v>
      </c>
      <c r="AA213" s="8">
        <v>4679.9500000000007</v>
      </c>
      <c r="AB213" s="8">
        <v>4679.9500000000007</v>
      </c>
      <c r="AC213" s="8">
        <v>0</v>
      </c>
      <c r="AD213" s="8">
        <v>0</v>
      </c>
      <c r="AE213" s="8">
        <v>0</v>
      </c>
      <c r="AF213" s="8">
        <v>0</v>
      </c>
      <c r="AG213" s="1" t="s">
        <v>115</v>
      </c>
      <c r="AH213" s="1" t="s">
        <v>74</v>
      </c>
      <c r="AI213" s="1">
        <v>2</v>
      </c>
      <c r="AJ213" s="3">
        <v>45927</v>
      </c>
      <c r="AK213" s="3">
        <v>0</v>
      </c>
      <c r="AL213" s="3">
        <v>45918</v>
      </c>
      <c r="AM213" s="3">
        <v>45925</v>
      </c>
      <c r="AN213" s="3">
        <v>45926</v>
      </c>
      <c r="AO213" s="3">
        <v>45926</v>
      </c>
      <c r="AP213" s="3">
        <v>45922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102</v>
      </c>
      <c r="BD213" s="56">
        <v>0</v>
      </c>
    </row>
    <row r="214" spans="1:56" ht="27.75" customHeight="1" x14ac:dyDescent="0.45">
      <c r="A214" s="3">
        <v>45915</v>
      </c>
      <c r="B214" s="14" t="s">
        <v>557</v>
      </c>
      <c r="C214" s="9" t="s">
        <v>558</v>
      </c>
      <c r="D214" s="13" t="s">
        <v>575</v>
      </c>
      <c r="E214" s="9">
        <v>20</v>
      </c>
      <c r="F214" s="9">
        <v>32</v>
      </c>
      <c r="G214" s="9" t="s">
        <v>60</v>
      </c>
      <c r="H214" s="9">
        <v>0</v>
      </c>
      <c r="I214" s="9">
        <v>70</v>
      </c>
      <c r="J214" s="9" t="s">
        <v>57</v>
      </c>
      <c r="K214" s="9">
        <v>5</v>
      </c>
      <c r="L214" s="9" t="s">
        <v>91</v>
      </c>
      <c r="M214" s="10">
        <v>21</v>
      </c>
      <c r="N214" s="9">
        <v>35</v>
      </c>
      <c r="O214" s="9">
        <v>40</v>
      </c>
      <c r="P214" s="10">
        <v>54.399375071999998</v>
      </c>
      <c r="Q214" s="10">
        <v>0</v>
      </c>
      <c r="R214" s="10">
        <v>54.399375071999998</v>
      </c>
      <c r="S214" s="9" t="s">
        <v>67</v>
      </c>
      <c r="T214" s="12">
        <v>45922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81</v>
      </c>
      <c r="AA214" s="8">
        <v>2807.97</v>
      </c>
      <c r="AB214" s="8">
        <v>2807.97</v>
      </c>
      <c r="AC214" s="8">
        <v>0</v>
      </c>
      <c r="AD214" s="8">
        <v>0</v>
      </c>
      <c r="AE214" s="8">
        <v>0</v>
      </c>
      <c r="AF214" s="8">
        <v>0</v>
      </c>
      <c r="AG214" s="1" t="s">
        <v>115</v>
      </c>
      <c r="AH214" s="1" t="s">
        <v>72</v>
      </c>
      <c r="AI214" s="1">
        <v>3</v>
      </c>
      <c r="AJ214" s="3">
        <v>45922</v>
      </c>
      <c r="AK214" s="3">
        <v>0</v>
      </c>
      <c r="AL214" s="3">
        <v>45912</v>
      </c>
      <c r="AM214" s="3">
        <v>45919</v>
      </c>
      <c r="AN214" s="3">
        <v>45920</v>
      </c>
      <c r="AO214" s="3">
        <v>45920</v>
      </c>
      <c r="AP214" s="3">
        <v>45917</v>
      </c>
      <c r="AQ214" s="3">
        <v>45921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 t="s">
        <v>561</v>
      </c>
      <c r="AZ214" s="2">
        <v>0</v>
      </c>
      <c r="BA214" s="2">
        <v>0</v>
      </c>
      <c r="BB214" s="2">
        <v>0</v>
      </c>
      <c r="BC214" s="1" t="s">
        <v>102</v>
      </c>
      <c r="BD214" s="56">
        <v>0</v>
      </c>
    </row>
    <row r="215" spans="1:56" ht="27.75" customHeight="1" x14ac:dyDescent="0.45">
      <c r="A215" s="3" t="s">
        <v>135</v>
      </c>
      <c r="B215" s="14" t="s">
        <v>135</v>
      </c>
      <c r="C215" s="9" t="s">
        <v>139</v>
      </c>
      <c r="D215" s="13" t="s">
        <v>61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196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 t="s">
        <v>63</v>
      </c>
      <c r="U215" s="11">
        <v>290000</v>
      </c>
      <c r="V215" s="10">
        <v>0</v>
      </c>
      <c r="W215" s="10">
        <v>290000</v>
      </c>
      <c r="X215" s="10">
        <v>0</v>
      </c>
      <c r="Y215" s="10">
        <v>304500</v>
      </c>
      <c r="Z215" s="9" t="s">
        <v>81</v>
      </c>
      <c r="AA215" s="8">
        <v>303847.5</v>
      </c>
      <c r="AB215" s="8">
        <v>94149</v>
      </c>
      <c r="AC215" s="8">
        <v>209698.5</v>
      </c>
      <c r="AD215" s="8">
        <v>0</v>
      </c>
      <c r="AE215" s="8">
        <v>0</v>
      </c>
      <c r="AF215" s="8" t="s">
        <v>210</v>
      </c>
      <c r="AG215" s="1" t="s">
        <v>115</v>
      </c>
      <c r="AH215" s="1" t="s">
        <v>74</v>
      </c>
      <c r="AI215" s="1">
        <v>2</v>
      </c>
      <c r="AJ215" s="3" t="s">
        <v>63</v>
      </c>
      <c r="AK215" s="3">
        <v>0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102</v>
      </c>
      <c r="BD215" s="56">
        <v>16030.285333333333</v>
      </c>
    </row>
    <row r="216" spans="1:56" ht="27.75" customHeight="1" x14ac:dyDescent="0.45">
      <c r="A216" s="3">
        <v>0</v>
      </c>
      <c r="B216" s="14">
        <v>0</v>
      </c>
      <c r="C216" s="9">
        <v>0</v>
      </c>
      <c r="D216" s="13">
        <v>0</v>
      </c>
      <c r="E216" s="9">
        <v>20</v>
      </c>
      <c r="F216" s="9">
        <v>37</v>
      </c>
      <c r="G216" s="9">
        <v>0</v>
      </c>
      <c r="H216" s="9">
        <v>0</v>
      </c>
      <c r="I216" s="9">
        <v>80</v>
      </c>
      <c r="J216" s="9" t="s">
        <v>57</v>
      </c>
      <c r="K216" s="9">
        <v>3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 t="s">
        <v>81</v>
      </c>
      <c r="AA216" s="8">
        <v>311335.42</v>
      </c>
      <c r="AB216" s="8">
        <v>101636.92</v>
      </c>
      <c r="AC216" s="8">
        <v>209698.5</v>
      </c>
      <c r="AD216" s="8">
        <v>0</v>
      </c>
      <c r="AE216" s="8">
        <v>0</v>
      </c>
      <c r="AF216" s="8" t="s">
        <v>58</v>
      </c>
      <c r="AG216" s="1" t="s">
        <v>115</v>
      </c>
      <c r="AH216" s="1">
        <v>0</v>
      </c>
      <c r="AI216" s="1" t="s">
        <v>15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102</v>
      </c>
      <c r="BD216" s="56">
        <v>0</v>
      </c>
    </row>
    <row r="217" spans="1:56" ht="27.75" customHeight="1" x14ac:dyDescent="0.45">
      <c r="A217" s="3">
        <v>45915</v>
      </c>
      <c r="B217" s="14" t="s">
        <v>557</v>
      </c>
      <c r="C217" s="9" t="s">
        <v>558</v>
      </c>
      <c r="D217" s="13" t="s">
        <v>576</v>
      </c>
      <c r="E217" s="9">
        <v>21</v>
      </c>
      <c r="F217" s="9">
        <v>32</v>
      </c>
      <c r="G217" s="9" t="s">
        <v>60</v>
      </c>
      <c r="H217" s="9">
        <v>0</v>
      </c>
      <c r="I217" s="9">
        <v>70</v>
      </c>
      <c r="J217" s="9" t="s">
        <v>57</v>
      </c>
      <c r="K217" s="9">
        <v>5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71</v>
      </c>
      <c r="T217" s="12">
        <v>45922</v>
      </c>
      <c r="U217" s="11">
        <v>2500</v>
      </c>
      <c r="V217" s="10">
        <v>0</v>
      </c>
      <c r="W217" s="10">
        <v>2500</v>
      </c>
      <c r="X217" s="10">
        <v>0</v>
      </c>
      <c r="Y217" s="10">
        <v>2625</v>
      </c>
      <c r="Z217" s="9" t="s">
        <v>577</v>
      </c>
      <c r="AA217" s="8">
        <v>2339.9750000000004</v>
      </c>
      <c r="AB217" s="8">
        <v>2339.9750000000004</v>
      </c>
      <c r="AC217" s="8">
        <v>0</v>
      </c>
      <c r="AD217" s="8">
        <v>0</v>
      </c>
      <c r="AE217" s="8">
        <v>0</v>
      </c>
      <c r="AF217" s="8">
        <v>0</v>
      </c>
      <c r="AG217" s="1" t="s">
        <v>116</v>
      </c>
      <c r="AH217" s="1" t="s">
        <v>74</v>
      </c>
      <c r="AI217" s="1">
        <v>2</v>
      </c>
      <c r="AJ217" s="3">
        <v>45922</v>
      </c>
      <c r="AK217" s="3">
        <v>0</v>
      </c>
      <c r="AL217" s="3">
        <v>45913</v>
      </c>
      <c r="AM217" s="3">
        <v>45920</v>
      </c>
      <c r="AN217" s="3">
        <v>45921</v>
      </c>
      <c r="AO217" s="3">
        <v>45921</v>
      </c>
      <c r="AP217" s="3">
        <v>45917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 t="s">
        <v>561</v>
      </c>
      <c r="AZ217" s="2">
        <v>0</v>
      </c>
      <c r="BA217" s="2">
        <v>0</v>
      </c>
      <c r="BB217" s="2">
        <v>0</v>
      </c>
      <c r="BC217" s="1" t="s">
        <v>102</v>
      </c>
      <c r="BD217" s="56">
        <v>0</v>
      </c>
    </row>
    <row r="218" spans="1:56" ht="27.7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21</v>
      </c>
      <c r="F218" s="9">
        <v>37</v>
      </c>
      <c r="G218" s="9" t="s">
        <v>60</v>
      </c>
      <c r="H218" s="9">
        <v>0</v>
      </c>
      <c r="I218" s="9">
        <v>83</v>
      </c>
      <c r="J218" s="9" t="s">
        <v>57</v>
      </c>
      <c r="K218" s="9">
        <v>5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577</v>
      </c>
      <c r="AA218" s="8">
        <v>2339.9750000000004</v>
      </c>
      <c r="AB218" s="8">
        <v>2339.9750000000004</v>
      </c>
      <c r="AC218" s="8">
        <v>0</v>
      </c>
      <c r="AD218" s="8">
        <v>0</v>
      </c>
      <c r="AE218" s="8">
        <v>0</v>
      </c>
      <c r="AF218" s="8" t="s">
        <v>58</v>
      </c>
      <c r="AG218" s="1" t="s">
        <v>116</v>
      </c>
      <c r="AH218" s="1">
        <v>0</v>
      </c>
      <c r="AI218" s="1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578</v>
      </c>
      <c r="BD218" s="56">
        <v>0</v>
      </c>
    </row>
    <row r="219" spans="1:56" ht="27.75" customHeight="1" x14ac:dyDescent="0.45">
      <c r="A219" s="3">
        <v>45913</v>
      </c>
      <c r="B219" s="14" t="s">
        <v>549</v>
      </c>
      <c r="C219" s="9" t="s">
        <v>111</v>
      </c>
      <c r="D219" s="13" t="s">
        <v>550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67</v>
      </c>
      <c r="T219" s="12">
        <v>45919</v>
      </c>
      <c r="U219" s="11">
        <v>10000</v>
      </c>
      <c r="V219" s="10">
        <v>5000</v>
      </c>
      <c r="W219" s="10">
        <v>5000</v>
      </c>
      <c r="X219" s="10">
        <v>10600</v>
      </c>
      <c r="Y219" s="10">
        <v>0</v>
      </c>
      <c r="Z219" s="9" t="s">
        <v>120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 t="s">
        <v>116</v>
      </c>
      <c r="AH219" s="1" t="s">
        <v>68</v>
      </c>
      <c r="AI219" s="1">
        <v>4</v>
      </c>
      <c r="AJ219" s="3">
        <v>45919</v>
      </c>
      <c r="AK219" s="3">
        <v>45915</v>
      </c>
      <c r="AL219" s="3">
        <v>45909</v>
      </c>
      <c r="AM219" s="3">
        <v>45916</v>
      </c>
      <c r="AN219" s="3">
        <v>45917</v>
      </c>
      <c r="AO219" s="3">
        <v>45917</v>
      </c>
      <c r="AP219" s="3">
        <v>45914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 t="s">
        <v>551</v>
      </c>
      <c r="AZ219" s="2">
        <v>0</v>
      </c>
      <c r="BA219" s="2">
        <v>0</v>
      </c>
      <c r="BB219" s="2">
        <v>0</v>
      </c>
      <c r="BC219" s="1" t="s">
        <v>121</v>
      </c>
      <c r="BD219" s="56">
        <v>0</v>
      </c>
    </row>
    <row r="220" spans="1:56" ht="27.75" customHeight="1" x14ac:dyDescent="0.45">
      <c r="A220" s="3">
        <v>45909</v>
      </c>
      <c r="B220" s="14" t="s">
        <v>514</v>
      </c>
      <c r="C220" s="9" t="s">
        <v>495</v>
      </c>
      <c r="D220" s="13" t="s">
        <v>500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91</v>
      </c>
      <c r="M220" s="10">
        <v>22</v>
      </c>
      <c r="N220" s="9">
        <v>40</v>
      </c>
      <c r="O220" s="9">
        <v>40</v>
      </c>
      <c r="P220" s="10">
        <v>108.55204095999999</v>
      </c>
      <c r="Q220" s="10">
        <v>0</v>
      </c>
      <c r="R220" s="10">
        <v>108.55204095999999</v>
      </c>
      <c r="S220" s="9" t="s">
        <v>71</v>
      </c>
      <c r="T220" s="12">
        <v>45922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120</v>
      </c>
      <c r="AA220" s="8">
        <v>5378.4500000000007</v>
      </c>
      <c r="AB220" s="8">
        <v>5378.4500000000007</v>
      </c>
      <c r="AC220" s="8">
        <v>0</v>
      </c>
      <c r="AD220" s="8">
        <v>5378.4500000000007</v>
      </c>
      <c r="AE220" s="8">
        <v>0</v>
      </c>
      <c r="AF220" s="8">
        <v>0</v>
      </c>
      <c r="AG220" s="1" t="s">
        <v>116</v>
      </c>
      <c r="AH220" s="1" t="s">
        <v>68</v>
      </c>
      <c r="AI220" s="1">
        <v>4</v>
      </c>
      <c r="AJ220" s="3">
        <v>45922</v>
      </c>
      <c r="AK220" s="3">
        <v>45918</v>
      </c>
      <c r="AL220" s="3">
        <v>45912</v>
      </c>
      <c r="AM220" s="3">
        <v>45919</v>
      </c>
      <c r="AN220" s="3">
        <v>45920</v>
      </c>
      <c r="AO220" s="3">
        <v>45920</v>
      </c>
      <c r="AP220" s="3">
        <v>45917</v>
      </c>
      <c r="AQ220" s="3">
        <v>45921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121</v>
      </c>
      <c r="BD220" s="56">
        <v>0</v>
      </c>
    </row>
    <row r="221" spans="1:56" ht="27.75" customHeight="1" x14ac:dyDescent="0.45">
      <c r="A221" s="3">
        <v>45909</v>
      </c>
      <c r="B221" s="14" t="s">
        <v>515</v>
      </c>
      <c r="C221" s="9" t="s">
        <v>495</v>
      </c>
      <c r="D221" s="13" t="s">
        <v>501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91</v>
      </c>
      <c r="M221" s="10">
        <v>22</v>
      </c>
      <c r="N221" s="9">
        <v>40</v>
      </c>
      <c r="O221" s="9">
        <v>40</v>
      </c>
      <c r="P221" s="10">
        <v>217.10408191999997</v>
      </c>
      <c r="Q221" s="10">
        <v>0</v>
      </c>
      <c r="R221" s="10">
        <v>217.10408191999997</v>
      </c>
      <c r="S221" s="9" t="s">
        <v>71</v>
      </c>
      <c r="T221" s="12">
        <v>45922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120</v>
      </c>
      <c r="AA221" s="8">
        <v>10756.900000000001</v>
      </c>
      <c r="AB221" s="8">
        <v>10756.900000000001</v>
      </c>
      <c r="AC221" s="8">
        <v>0</v>
      </c>
      <c r="AD221" s="8">
        <v>10756.900000000001</v>
      </c>
      <c r="AE221" s="8">
        <v>0</v>
      </c>
      <c r="AF221" s="8">
        <v>0</v>
      </c>
      <c r="AG221" s="1" t="s">
        <v>115</v>
      </c>
      <c r="AH221" s="1" t="s">
        <v>68</v>
      </c>
      <c r="AI221" s="1">
        <v>4</v>
      </c>
      <c r="AJ221" s="3">
        <v>45922</v>
      </c>
      <c r="AK221" s="3">
        <v>45918</v>
      </c>
      <c r="AL221" s="3">
        <v>45912</v>
      </c>
      <c r="AM221" s="3">
        <v>45919</v>
      </c>
      <c r="AN221" s="3">
        <v>45920</v>
      </c>
      <c r="AO221" s="3">
        <v>45920</v>
      </c>
      <c r="AP221" s="3">
        <v>45917</v>
      </c>
      <c r="AQ221" s="3">
        <v>45921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121</v>
      </c>
      <c r="BD221" s="56">
        <v>0</v>
      </c>
    </row>
    <row r="222" spans="1:56" ht="27.75" customHeight="1" x14ac:dyDescent="0.45">
      <c r="A222" s="3">
        <v>45909</v>
      </c>
      <c r="B222" s="14" t="s">
        <v>515</v>
      </c>
      <c r="C222" s="9" t="s">
        <v>495</v>
      </c>
      <c r="D222" s="13" t="s">
        <v>502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91</v>
      </c>
      <c r="M222" s="10">
        <v>22</v>
      </c>
      <c r="N222" s="9">
        <v>40</v>
      </c>
      <c r="O222" s="9">
        <v>40</v>
      </c>
      <c r="P222" s="10">
        <v>217.10408191999997</v>
      </c>
      <c r="Q222" s="10">
        <v>0</v>
      </c>
      <c r="R222" s="10">
        <v>217.10408191999997</v>
      </c>
      <c r="S222" s="9" t="s">
        <v>71</v>
      </c>
      <c r="T222" s="12">
        <v>45922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120</v>
      </c>
      <c r="AA222" s="8">
        <v>10756.900000000001</v>
      </c>
      <c r="AB222" s="8">
        <v>10756.900000000001</v>
      </c>
      <c r="AC222" s="8">
        <v>0</v>
      </c>
      <c r="AD222" s="8">
        <v>10756.900000000001</v>
      </c>
      <c r="AE222" s="8">
        <v>0</v>
      </c>
      <c r="AF222" s="8">
        <v>0</v>
      </c>
      <c r="AG222" s="1" t="s">
        <v>116</v>
      </c>
      <c r="AH222" s="1" t="s">
        <v>68</v>
      </c>
      <c r="AI222" s="1">
        <v>4</v>
      </c>
      <c r="AJ222" s="3">
        <v>45922</v>
      </c>
      <c r="AK222" s="3">
        <v>45918</v>
      </c>
      <c r="AL222" s="3">
        <v>45912</v>
      </c>
      <c r="AM222" s="3">
        <v>45919</v>
      </c>
      <c r="AN222" s="3">
        <v>45920</v>
      </c>
      <c r="AO222" s="3">
        <v>45920</v>
      </c>
      <c r="AP222" s="3">
        <v>45917</v>
      </c>
      <c r="AQ222" s="3">
        <v>45921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121</v>
      </c>
      <c r="BD222" s="56">
        <v>0</v>
      </c>
    </row>
    <row r="223" spans="1:56" ht="27.75" customHeight="1" x14ac:dyDescent="0.45">
      <c r="A223" s="3">
        <v>45915</v>
      </c>
      <c r="B223" s="14" t="s">
        <v>579</v>
      </c>
      <c r="C223" s="9" t="s">
        <v>280</v>
      </c>
      <c r="D223" s="13" t="s">
        <v>555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97</v>
      </c>
      <c r="J223" s="9" t="s">
        <v>57</v>
      </c>
      <c r="K223" s="9">
        <v>5</v>
      </c>
      <c r="L223" s="9" t="s">
        <v>91</v>
      </c>
      <c r="M223" s="10">
        <v>22</v>
      </c>
      <c r="N223" s="9">
        <v>40</v>
      </c>
      <c r="O223" s="9">
        <v>40</v>
      </c>
      <c r="P223" s="10">
        <v>108.55204095999999</v>
      </c>
      <c r="Q223" s="10">
        <v>0</v>
      </c>
      <c r="R223" s="10">
        <v>108.55204095999999</v>
      </c>
      <c r="S223" s="9" t="s">
        <v>71</v>
      </c>
      <c r="T223" s="12">
        <v>45922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120</v>
      </c>
      <c r="AA223" s="8">
        <v>5378.4500000000007</v>
      </c>
      <c r="AB223" s="8">
        <v>5378.4500000000007</v>
      </c>
      <c r="AC223" s="8">
        <v>0</v>
      </c>
      <c r="AD223" s="8">
        <v>5378.4500000000007</v>
      </c>
      <c r="AE223" s="8">
        <v>0</v>
      </c>
      <c r="AF223" s="8">
        <v>0</v>
      </c>
      <c r="AG223" s="1" t="s">
        <v>61</v>
      </c>
      <c r="AH223" s="1" t="s">
        <v>68</v>
      </c>
      <c r="AI223" s="1">
        <v>4</v>
      </c>
      <c r="AJ223" s="3">
        <v>45922</v>
      </c>
      <c r="AK223" s="3">
        <v>45918</v>
      </c>
      <c r="AL223" s="3">
        <v>45912</v>
      </c>
      <c r="AM223" s="3">
        <v>45919</v>
      </c>
      <c r="AN223" s="3">
        <v>45920</v>
      </c>
      <c r="AO223" s="3">
        <v>45920</v>
      </c>
      <c r="AP223" s="3">
        <v>45917</v>
      </c>
      <c r="AQ223" s="3">
        <v>45921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121</v>
      </c>
      <c r="BD223" s="56">
        <v>0</v>
      </c>
    </row>
    <row r="224" spans="1:56" ht="27.75" customHeight="1" x14ac:dyDescent="0.45">
      <c r="A224" s="3">
        <v>45876</v>
      </c>
      <c r="B224" s="14" t="s">
        <v>336</v>
      </c>
      <c r="C224" s="9" t="s">
        <v>107</v>
      </c>
      <c r="D224" s="13" t="s">
        <v>316</v>
      </c>
      <c r="E224" s="9">
        <v>21</v>
      </c>
      <c r="F224" s="9">
        <v>38</v>
      </c>
      <c r="G224" s="9" t="s">
        <v>60</v>
      </c>
      <c r="H224" s="9" t="s">
        <v>66</v>
      </c>
      <c r="I224" s="9">
        <v>102</v>
      </c>
      <c r="J224" s="9" t="s">
        <v>57</v>
      </c>
      <c r="K224" s="9">
        <v>5</v>
      </c>
      <c r="L224" s="9" t="s">
        <v>90</v>
      </c>
      <c r="M224" s="10">
        <v>22</v>
      </c>
      <c r="N224" s="9">
        <v>40</v>
      </c>
      <c r="O224" s="9">
        <v>40</v>
      </c>
      <c r="P224" s="10">
        <v>0</v>
      </c>
      <c r="Q224" s="10">
        <v>0</v>
      </c>
      <c r="R224" s="10">
        <v>0</v>
      </c>
      <c r="S224" s="9" t="s">
        <v>67</v>
      </c>
      <c r="T224" s="12">
        <v>45926</v>
      </c>
      <c r="U224" s="11">
        <v>3000</v>
      </c>
      <c r="V224" s="10">
        <v>3000</v>
      </c>
      <c r="W224" s="10">
        <v>0</v>
      </c>
      <c r="X224" s="10">
        <v>3175</v>
      </c>
      <c r="Y224" s="10">
        <v>0</v>
      </c>
      <c r="Z224" s="9" t="s">
        <v>120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116</v>
      </c>
      <c r="AH224" s="1" t="s">
        <v>68</v>
      </c>
      <c r="AI224" s="1">
        <v>4</v>
      </c>
      <c r="AJ224" s="3">
        <v>45926</v>
      </c>
      <c r="AK224" s="3">
        <v>45922</v>
      </c>
      <c r="AL224" s="3">
        <v>45916</v>
      </c>
      <c r="AM224" s="3">
        <v>45923</v>
      </c>
      <c r="AN224" s="3">
        <v>45924</v>
      </c>
      <c r="AO224" s="3">
        <v>45924</v>
      </c>
      <c r="AP224" s="3">
        <v>45921</v>
      </c>
      <c r="AQ224" s="3">
        <v>45925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121</v>
      </c>
      <c r="BD224" s="56">
        <v>0</v>
      </c>
    </row>
    <row r="225" spans="1:56" ht="27.75" customHeight="1" x14ac:dyDescent="0.45">
      <c r="A225" s="3">
        <v>45876</v>
      </c>
      <c r="B225" s="14" t="s">
        <v>335</v>
      </c>
      <c r="C225" s="9" t="s">
        <v>107</v>
      </c>
      <c r="D225" s="13" t="s">
        <v>315</v>
      </c>
      <c r="E225" s="9">
        <v>21</v>
      </c>
      <c r="F225" s="9">
        <v>40</v>
      </c>
      <c r="G225" s="9" t="s">
        <v>60</v>
      </c>
      <c r="H225" s="9" t="s">
        <v>66</v>
      </c>
      <c r="I225" s="9">
        <v>108</v>
      </c>
      <c r="J225" s="9" t="s">
        <v>57</v>
      </c>
      <c r="K225" s="9">
        <v>5</v>
      </c>
      <c r="L225" s="9" t="s">
        <v>91</v>
      </c>
      <c r="M225" s="10">
        <v>22</v>
      </c>
      <c r="N225" s="9">
        <v>42</v>
      </c>
      <c r="O225" s="9">
        <v>40</v>
      </c>
      <c r="P225" s="10">
        <v>68.387785804799989</v>
      </c>
      <c r="Q225" s="10">
        <v>0</v>
      </c>
      <c r="R225" s="10">
        <v>68.387785804799989</v>
      </c>
      <c r="S225" s="9" t="s">
        <v>71</v>
      </c>
      <c r="T225" s="12">
        <v>45961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120</v>
      </c>
      <c r="AA225" s="8">
        <v>3478.5300000000007</v>
      </c>
      <c r="AB225" s="8">
        <v>3478.5300000000007</v>
      </c>
      <c r="AC225" s="8">
        <v>0</v>
      </c>
      <c r="AD225" s="8">
        <v>3478.5300000000007</v>
      </c>
      <c r="AE225" s="8">
        <v>0</v>
      </c>
      <c r="AF225" s="8">
        <v>0</v>
      </c>
      <c r="AG225" s="1" t="s">
        <v>116</v>
      </c>
      <c r="AH225" s="1" t="s">
        <v>68</v>
      </c>
      <c r="AI225" s="1">
        <v>4</v>
      </c>
      <c r="AJ225" s="3">
        <v>45961</v>
      </c>
      <c r="AK225" s="3">
        <v>45957</v>
      </c>
      <c r="AL225" s="3">
        <v>45951</v>
      </c>
      <c r="AM225" s="3">
        <v>45958</v>
      </c>
      <c r="AN225" s="3">
        <v>45959</v>
      </c>
      <c r="AO225" s="3">
        <v>45959</v>
      </c>
      <c r="AP225" s="3">
        <v>45956</v>
      </c>
      <c r="AQ225" s="3">
        <v>45960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121</v>
      </c>
      <c r="BD225" s="56">
        <v>0</v>
      </c>
    </row>
    <row r="226" spans="1:56" ht="27.75" customHeight="1" x14ac:dyDescent="0.45">
      <c r="A226" s="3" t="s">
        <v>135</v>
      </c>
      <c r="B226" s="14" t="s">
        <v>135</v>
      </c>
      <c r="C226" s="9" t="s">
        <v>111</v>
      </c>
      <c r="D226" s="13" t="s">
        <v>61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67</v>
      </c>
      <c r="T226" s="12" t="s">
        <v>63</v>
      </c>
      <c r="U226" s="11">
        <v>100000</v>
      </c>
      <c r="V226" s="10">
        <v>0</v>
      </c>
      <c r="W226" s="10">
        <v>100000</v>
      </c>
      <c r="X226" s="10">
        <v>0</v>
      </c>
      <c r="Y226" s="10">
        <v>105000</v>
      </c>
      <c r="Z226" s="9" t="s">
        <v>120</v>
      </c>
      <c r="AA226" s="8">
        <v>107569.00000000001</v>
      </c>
      <c r="AB226" s="8">
        <v>30000</v>
      </c>
      <c r="AC226" s="8">
        <v>77569.000000000015</v>
      </c>
      <c r="AD226" s="8">
        <v>30000</v>
      </c>
      <c r="AE226" s="8">
        <v>77569.000000000015</v>
      </c>
      <c r="AF226" s="8">
        <v>0</v>
      </c>
      <c r="AG226" s="1" t="s">
        <v>116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121</v>
      </c>
      <c r="BD226" s="56">
        <v>5578.2453533333337</v>
      </c>
    </row>
    <row r="227" spans="1:56" ht="27.75" customHeight="1" x14ac:dyDescent="0.45">
      <c r="A227" s="3">
        <v>45631</v>
      </c>
      <c r="B227" s="14" t="s">
        <v>203</v>
      </c>
      <c r="C227" s="9" t="s">
        <v>109</v>
      </c>
      <c r="D227" s="13" t="s">
        <v>144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110</v>
      </c>
      <c r="T227" s="12" t="s">
        <v>63</v>
      </c>
      <c r="U227" s="11">
        <v>16000</v>
      </c>
      <c r="V227" s="10">
        <v>0</v>
      </c>
      <c r="W227" s="10">
        <v>16000</v>
      </c>
      <c r="X227" s="10">
        <v>0</v>
      </c>
      <c r="Y227" s="10">
        <v>16800</v>
      </c>
      <c r="Z227" s="9" t="s">
        <v>120</v>
      </c>
      <c r="AA227" s="8">
        <v>17211.04</v>
      </c>
      <c r="AB227" s="8">
        <v>17211.04</v>
      </c>
      <c r="AC227" s="8">
        <v>0</v>
      </c>
      <c r="AD227" s="8">
        <v>17211.04</v>
      </c>
      <c r="AE227" s="8">
        <v>0</v>
      </c>
      <c r="AF227" s="8">
        <v>0</v>
      </c>
      <c r="AG227" s="1" t="s">
        <v>116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 t="s">
        <v>218</v>
      </c>
      <c r="AZ227" s="2">
        <v>0</v>
      </c>
      <c r="BA227" s="2">
        <v>0</v>
      </c>
      <c r="BB227" s="2">
        <v>0</v>
      </c>
      <c r="BC227" s="1" t="s">
        <v>121</v>
      </c>
      <c r="BD227" s="56">
        <v>0</v>
      </c>
    </row>
    <row r="228" spans="1:56" ht="27.75" customHeight="1" x14ac:dyDescent="0.45">
      <c r="A228" s="3">
        <v>45631</v>
      </c>
      <c r="B228" s="14" t="s">
        <v>202</v>
      </c>
      <c r="C228" s="9" t="s">
        <v>109</v>
      </c>
      <c r="D228" s="13" t="s">
        <v>144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110</v>
      </c>
      <c r="T228" s="12" t="s">
        <v>63</v>
      </c>
      <c r="U228" s="11">
        <v>9000</v>
      </c>
      <c r="V228" s="10">
        <v>0</v>
      </c>
      <c r="W228" s="10">
        <v>9000</v>
      </c>
      <c r="X228" s="10">
        <v>0</v>
      </c>
      <c r="Y228" s="10">
        <v>9450</v>
      </c>
      <c r="Z228" s="9" t="s">
        <v>120</v>
      </c>
      <c r="AA228" s="8">
        <v>9681.2100000000009</v>
      </c>
      <c r="AB228" s="8">
        <v>9681.2100000000009</v>
      </c>
      <c r="AC228" s="8">
        <v>0</v>
      </c>
      <c r="AD228" s="8">
        <v>9681.2100000000009</v>
      </c>
      <c r="AE228" s="8">
        <v>0</v>
      </c>
      <c r="AF228" s="8">
        <v>0</v>
      </c>
      <c r="AG228" s="1" t="s">
        <v>116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 t="s">
        <v>217</v>
      </c>
      <c r="AZ228" s="2">
        <v>0</v>
      </c>
      <c r="BA228" s="2">
        <v>0</v>
      </c>
      <c r="BB228" s="2">
        <v>0</v>
      </c>
      <c r="BC228" s="1" t="s">
        <v>121</v>
      </c>
      <c r="BD228" s="56">
        <v>0</v>
      </c>
    </row>
    <row r="229" spans="1:56" ht="27.75" customHeight="1" x14ac:dyDescent="0.45">
      <c r="A229" s="3">
        <v>45896</v>
      </c>
      <c r="B229" s="14" t="s">
        <v>400</v>
      </c>
      <c r="C229" s="9" t="s">
        <v>107</v>
      </c>
      <c r="D229" s="13" t="s">
        <v>401</v>
      </c>
      <c r="E229" s="9">
        <v>21</v>
      </c>
      <c r="F229" s="9">
        <v>38</v>
      </c>
      <c r="G229" s="9" t="s">
        <v>60</v>
      </c>
      <c r="H229" s="9" t="s">
        <v>66</v>
      </c>
      <c r="I229" s="9">
        <v>102</v>
      </c>
      <c r="J229" s="9" t="s">
        <v>57</v>
      </c>
      <c r="K229" s="9">
        <v>5</v>
      </c>
      <c r="L229" s="9" t="s">
        <v>90</v>
      </c>
      <c r="M229" s="10">
        <v>22</v>
      </c>
      <c r="N229" s="9">
        <v>40</v>
      </c>
      <c r="O229" s="9">
        <v>40</v>
      </c>
      <c r="P229" s="10">
        <v>65.13122457599998</v>
      </c>
      <c r="Q229" s="10">
        <v>0</v>
      </c>
      <c r="R229" s="10">
        <v>65.13122457599998</v>
      </c>
      <c r="S229" s="9" t="s">
        <v>67</v>
      </c>
      <c r="T229" s="12" t="s">
        <v>63</v>
      </c>
      <c r="U229" s="11">
        <v>3000</v>
      </c>
      <c r="V229" s="10">
        <v>0</v>
      </c>
      <c r="W229" s="10">
        <v>3000</v>
      </c>
      <c r="X229" s="10">
        <v>0</v>
      </c>
      <c r="Y229" s="10">
        <v>3150</v>
      </c>
      <c r="Z229" s="9" t="s">
        <v>120</v>
      </c>
      <c r="AA229" s="8">
        <v>3310.89</v>
      </c>
      <c r="AB229" s="8">
        <v>3310.89</v>
      </c>
      <c r="AC229" s="8">
        <v>0</v>
      </c>
      <c r="AD229" s="8">
        <v>3310.89</v>
      </c>
      <c r="AE229" s="8">
        <v>0</v>
      </c>
      <c r="AF229" s="8">
        <v>0</v>
      </c>
      <c r="AG229" s="1" t="s">
        <v>116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 t="e">
        <v>#VALUE!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121</v>
      </c>
      <c r="BD229" s="56">
        <v>0</v>
      </c>
    </row>
    <row r="230" spans="1:56" ht="27.75" customHeight="1" x14ac:dyDescent="0.45">
      <c r="A230" s="3">
        <v>45896</v>
      </c>
      <c r="B230" s="14" t="s">
        <v>402</v>
      </c>
      <c r="C230" s="9" t="s">
        <v>107</v>
      </c>
      <c r="D230" s="13" t="s">
        <v>313</v>
      </c>
      <c r="E230" s="9">
        <v>21</v>
      </c>
      <c r="F230" s="9">
        <v>38</v>
      </c>
      <c r="G230" s="9" t="s">
        <v>60</v>
      </c>
      <c r="H230" s="9" t="s">
        <v>66</v>
      </c>
      <c r="I230" s="9">
        <v>102</v>
      </c>
      <c r="J230" s="9" t="s">
        <v>57</v>
      </c>
      <c r="K230" s="9">
        <v>5</v>
      </c>
      <c r="L230" s="9" t="s">
        <v>90</v>
      </c>
      <c r="M230" s="10">
        <v>22</v>
      </c>
      <c r="N230" s="9">
        <v>40</v>
      </c>
      <c r="O230" s="9">
        <v>40</v>
      </c>
      <c r="P230" s="10">
        <v>108.55204095999999</v>
      </c>
      <c r="Q230" s="10">
        <v>0</v>
      </c>
      <c r="R230" s="10">
        <v>108.55204095999999</v>
      </c>
      <c r="S230" s="9" t="s">
        <v>67</v>
      </c>
      <c r="T230" s="12" t="s">
        <v>63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120</v>
      </c>
      <c r="AA230" s="8">
        <v>5518.15</v>
      </c>
      <c r="AB230" s="8">
        <v>5518.15</v>
      </c>
      <c r="AC230" s="8">
        <v>0</v>
      </c>
      <c r="AD230" s="8">
        <v>5518.15</v>
      </c>
      <c r="AE230" s="8">
        <v>0</v>
      </c>
      <c r="AF230" s="8">
        <v>0</v>
      </c>
      <c r="AG230" s="1" t="s">
        <v>116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121</v>
      </c>
      <c r="BD230" s="56">
        <v>0</v>
      </c>
    </row>
    <row r="231" spans="1:56" ht="27.75" customHeight="1" x14ac:dyDescent="0.45">
      <c r="A231" s="3">
        <v>45896</v>
      </c>
      <c r="B231" s="14" t="s">
        <v>403</v>
      </c>
      <c r="C231" s="9" t="s">
        <v>107</v>
      </c>
      <c r="D231" s="13" t="s">
        <v>404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90</v>
      </c>
      <c r="M231" s="10">
        <v>22</v>
      </c>
      <c r="N231" s="9">
        <v>40</v>
      </c>
      <c r="O231" s="9">
        <v>40</v>
      </c>
      <c r="P231" s="10">
        <v>65.13122457599998</v>
      </c>
      <c r="Q231" s="10">
        <v>0</v>
      </c>
      <c r="R231" s="10">
        <v>65.13122457599998</v>
      </c>
      <c r="S231" s="9" t="s">
        <v>67</v>
      </c>
      <c r="T231" s="12" t="s">
        <v>63</v>
      </c>
      <c r="U231" s="11">
        <v>3000</v>
      </c>
      <c r="V231" s="10">
        <v>0</v>
      </c>
      <c r="W231" s="10">
        <v>3000</v>
      </c>
      <c r="X231" s="10">
        <v>0</v>
      </c>
      <c r="Y231" s="10">
        <v>3150</v>
      </c>
      <c r="Z231" s="9" t="s">
        <v>120</v>
      </c>
      <c r="AA231" s="8">
        <v>3310.89</v>
      </c>
      <c r="AB231" s="8">
        <v>3310.89</v>
      </c>
      <c r="AC231" s="8">
        <v>0</v>
      </c>
      <c r="AD231" s="8">
        <v>3310.89</v>
      </c>
      <c r="AE231" s="8">
        <v>0</v>
      </c>
      <c r="AF231" s="8">
        <v>0</v>
      </c>
      <c r="AG231" s="1" t="s">
        <v>116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121</v>
      </c>
      <c r="BD231" s="56">
        <v>0</v>
      </c>
    </row>
    <row r="232" spans="1:56" ht="27.75" customHeight="1" x14ac:dyDescent="0.45">
      <c r="A232" s="3">
        <v>45876</v>
      </c>
      <c r="B232" s="14" t="s">
        <v>337</v>
      </c>
      <c r="C232" s="9" t="s">
        <v>107</v>
      </c>
      <c r="D232" s="13" t="s">
        <v>317</v>
      </c>
      <c r="E232" s="9">
        <v>21</v>
      </c>
      <c r="F232" s="9">
        <v>40</v>
      </c>
      <c r="G232" s="9" t="s">
        <v>60</v>
      </c>
      <c r="H232" s="9" t="s">
        <v>66</v>
      </c>
      <c r="I232" s="9">
        <v>108</v>
      </c>
      <c r="J232" s="9" t="s">
        <v>57</v>
      </c>
      <c r="K232" s="9">
        <v>5</v>
      </c>
      <c r="L232" s="9" t="s">
        <v>91</v>
      </c>
      <c r="M232" s="10">
        <v>22</v>
      </c>
      <c r="N232" s="9">
        <v>42</v>
      </c>
      <c r="O232" s="9">
        <v>40</v>
      </c>
      <c r="P232" s="10">
        <v>113.97964300799998</v>
      </c>
      <c r="Q232" s="10">
        <v>0</v>
      </c>
      <c r="R232" s="10">
        <v>113.97964300799998</v>
      </c>
      <c r="S232" s="9" t="s">
        <v>71</v>
      </c>
      <c r="T232" s="12" t="s">
        <v>63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120</v>
      </c>
      <c r="AA232" s="8">
        <v>5797.55</v>
      </c>
      <c r="AB232" s="8">
        <v>5797.55</v>
      </c>
      <c r="AC232" s="8">
        <v>0</v>
      </c>
      <c r="AD232" s="8">
        <v>5797.55</v>
      </c>
      <c r="AE232" s="8">
        <v>0</v>
      </c>
      <c r="AF232" s="8">
        <v>0</v>
      </c>
      <c r="AG232" s="1" t="s">
        <v>116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121</v>
      </c>
      <c r="BD232" s="56">
        <v>0</v>
      </c>
    </row>
    <row r="233" spans="1:56" ht="27.75" customHeight="1" x14ac:dyDescent="0.45">
      <c r="A233" s="3">
        <v>45911</v>
      </c>
      <c r="B233" s="14" t="s">
        <v>532</v>
      </c>
      <c r="C233" s="9" t="s">
        <v>107</v>
      </c>
      <c r="D233" s="13" t="s">
        <v>533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91</v>
      </c>
      <c r="M233" s="10">
        <v>22</v>
      </c>
      <c r="N233" s="9">
        <v>40</v>
      </c>
      <c r="O233" s="9">
        <v>40</v>
      </c>
      <c r="P233" s="10">
        <v>65.13122457599998</v>
      </c>
      <c r="Q233" s="10">
        <v>0</v>
      </c>
      <c r="R233" s="10">
        <v>65.13122457599998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120</v>
      </c>
      <c r="AA233" s="8">
        <v>3310.89</v>
      </c>
      <c r="AB233" s="8">
        <v>3310.89</v>
      </c>
      <c r="AC233" s="8">
        <v>0</v>
      </c>
      <c r="AD233" s="8">
        <v>3310.89</v>
      </c>
      <c r="AE233" s="8">
        <v>0</v>
      </c>
      <c r="AF233" s="8">
        <v>0</v>
      </c>
      <c r="AG233" s="1" t="s">
        <v>116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121</v>
      </c>
      <c r="BD233" s="56">
        <v>0</v>
      </c>
    </row>
    <row r="234" spans="1:56" ht="27.75" customHeight="1" x14ac:dyDescent="0.45">
      <c r="A234" s="3">
        <v>45911</v>
      </c>
      <c r="B234" s="14" t="s">
        <v>534</v>
      </c>
      <c r="C234" s="9" t="s">
        <v>107</v>
      </c>
      <c r="D234" s="13" t="s">
        <v>535</v>
      </c>
      <c r="E234" s="9">
        <v>21</v>
      </c>
      <c r="F234" s="9">
        <v>40</v>
      </c>
      <c r="G234" s="9" t="s">
        <v>60</v>
      </c>
      <c r="H234" s="9" t="s">
        <v>66</v>
      </c>
      <c r="I234" s="9">
        <v>108</v>
      </c>
      <c r="J234" s="9" t="s">
        <v>57</v>
      </c>
      <c r="K234" s="9">
        <v>5</v>
      </c>
      <c r="L234" s="9" t="s">
        <v>90</v>
      </c>
      <c r="M234" s="10">
        <v>22</v>
      </c>
      <c r="N234" s="9">
        <v>42</v>
      </c>
      <c r="O234" s="9">
        <v>40</v>
      </c>
      <c r="P234" s="10">
        <v>68.387785804799989</v>
      </c>
      <c r="Q234" s="10">
        <v>0</v>
      </c>
      <c r="R234" s="10">
        <v>68.387785804799989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120</v>
      </c>
      <c r="AA234" s="8">
        <v>3478.5300000000007</v>
      </c>
      <c r="AB234" s="8">
        <v>3478.5300000000007</v>
      </c>
      <c r="AC234" s="8">
        <v>0</v>
      </c>
      <c r="AD234" s="8">
        <v>3478.5300000000007</v>
      </c>
      <c r="AE234" s="8">
        <v>0</v>
      </c>
      <c r="AF234" s="8">
        <v>0</v>
      </c>
      <c r="AG234" s="1" t="s">
        <v>116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121</v>
      </c>
      <c r="BD234" s="56">
        <v>0</v>
      </c>
    </row>
    <row r="235" spans="1:56" ht="27.75" customHeight="1" x14ac:dyDescent="0.45">
      <c r="A235" s="3">
        <v>45911</v>
      </c>
      <c r="B235" s="14" t="s">
        <v>536</v>
      </c>
      <c r="C235" s="9" t="s">
        <v>107</v>
      </c>
      <c r="D235" s="13" t="s">
        <v>537</v>
      </c>
      <c r="E235" s="9">
        <v>21</v>
      </c>
      <c r="F235" s="9">
        <v>40</v>
      </c>
      <c r="G235" s="9" t="s">
        <v>60</v>
      </c>
      <c r="H235" s="9" t="s">
        <v>66</v>
      </c>
      <c r="I235" s="9">
        <v>108</v>
      </c>
      <c r="J235" s="9" t="s">
        <v>57</v>
      </c>
      <c r="K235" s="9">
        <v>5</v>
      </c>
      <c r="L235" s="9" t="s">
        <v>90</v>
      </c>
      <c r="M235" s="10">
        <v>22</v>
      </c>
      <c r="N235" s="9">
        <v>42</v>
      </c>
      <c r="O235" s="9">
        <v>40</v>
      </c>
      <c r="P235" s="10">
        <v>68.387785804799989</v>
      </c>
      <c r="Q235" s="10">
        <v>0</v>
      </c>
      <c r="R235" s="10">
        <v>68.387785804799989</v>
      </c>
      <c r="S235" s="9" t="s">
        <v>67</v>
      </c>
      <c r="T235" s="12" t="s">
        <v>63</v>
      </c>
      <c r="U235" s="11">
        <v>3000</v>
      </c>
      <c r="V235" s="10">
        <v>0</v>
      </c>
      <c r="W235" s="10">
        <v>3000</v>
      </c>
      <c r="X235" s="10">
        <v>0</v>
      </c>
      <c r="Y235" s="10">
        <v>3150</v>
      </c>
      <c r="Z235" s="9" t="s">
        <v>120</v>
      </c>
      <c r="AA235" s="8">
        <v>3478.5300000000007</v>
      </c>
      <c r="AB235" s="8">
        <v>3478.5300000000007</v>
      </c>
      <c r="AC235" s="8">
        <v>0</v>
      </c>
      <c r="AD235" s="8">
        <v>3478.5300000000007</v>
      </c>
      <c r="AE235" s="8">
        <v>0</v>
      </c>
      <c r="AF235" s="8">
        <v>0</v>
      </c>
      <c r="AG235" s="1" t="s">
        <v>116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121</v>
      </c>
      <c r="BD235" s="56">
        <v>0</v>
      </c>
    </row>
    <row r="236" spans="1:56" ht="27.75" customHeight="1" x14ac:dyDescent="0.45">
      <c r="A236" s="3">
        <v>45911</v>
      </c>
      <c r="B236" s="14" t="s">
        <v>538</v>
      </c>
      <c r="C236" s="9" t="s">
        <v>107</v>
      </c>
      <c r="D236" s="13" t="s">
        <v>539</v>
      </c>
      <c r="E236" s="9">
        <v>21</v>
      </c>
      <c r="F236" s="9">
        <v>40</v>
      </c>
      <c r="G236" s="9" t="s">
        <v>60</v>
      </c>
      <c r="H236" s="9" t="s">
        <v>66</v>
      </c>
      <c r="I236" s="9">
        <v>108</v>
      </c>
      <c r="J236" s="9" t="s">
        <v>57</v>
      </c>
      <c r="K236" s="9">
        <v>5</v>
      </c>
      <c r="L236" s="9" t="s">
        <v>90</v>
      </c>
      <c r="M236" s="10">
        <v>22</v>
      </c>
      <c r="N236" s="9">
        <v>42</v>
      </c>
      <c r="O236" s="9">
        <v>40</v>
      </c>
      <c r="P236" s="10">
        <v>68.387785804799989</v>
      </c>
      <c r="Q236" s="10">
        <v>0</v>
      </c>
      <c r="R236" s="10">
        <v>68.387785804799989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120</v>
      </c>
      <c r="AA236" s="8">
        <v>3478.5300000000007</v>
      </c>
      <c r="AB236" s="8">
        <v>3478.5300000000007</v>
      </c>
      <c r="AC236" s="8">
        <v>0</v>
      </c>
      <c r="AD236" s="8">
        <v>3478.5300000000007</v>
      </c>
      <c r="AE236" s="8">
        <v>0</v>
      </c>
      <c r="AF236" s="8">
        <v>0</v>
      </c>
      <c r="AG236" s="1" t="s">
        <v>116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121</v>
      </c>
      <c r="BD236" s="56">
        <v>0</v>
      </c>
    </row>
    <row r="237" spans="1:56" ht="27.75" customHeight="1" x14ac:dyDescent="0.45">
      <c r="A237" s="3" t="s">
        <v>135</v>
      </c>
      <c r="B237" s="14" t="s">
        <v>135</v>
      </c>
      <c r="C237" s="9" t="s">
        <v>109</v>
      </c>
      <c r="D237" s="13" t="s">
        <v>144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110</v>
      </c>
      <c r="T237" s="12" t="s">
        <v>63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120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10756.900000000001</v>
      </c>
      <c r="AF237" s="8">
        <v>0</v>
      </c>
      <c r="AG237" s="1" t="s">
        <v>116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121</v>
      </c>
      <c r="BD237" s="56">
        <v>773.56453533333331</v>
      </c>
    </row>
    <row r="238" spans="1:56" ht="27.75" customHeight="1" x14ac:dyDescent="0.45">
      <c r="A238" s="3">
        <v>45854</v>
      </c>
      <c r="B238" s="14" t="s">
        <v>295</v>
      </c>
      <c r="C238" s="9" t="s">
        <v>79</v>
      </c>
      <c r="D238" s="13" t="s">
        <v>296</v>
      </c>
      <c r="E238" s="9">
        <v>21</v>
      </c>
      <c r="F238" s="9">
        <v>38</v>
      </c>
      <c r="G238" s="9" t="s">
        <v>60</v>
      </c>
      <c r="H238" s="9" t="s">
        <v>76</v>
      </c>
      <c r="I238" s="9">
        <v>102</v>
      </c>
      <c r="J238" s="9" t="s">
        <v>57</v>
      </c>
      <c r="K238" s="9">
        <v>5</v>
      </c>
      <c r="L238" s="9" t="s">
        <v>91</v>
      </c>
      <c r="M238" s="10">
        <v>22</v>
      </c>
      <c r="N238" s="9">
        <v>40</v>
      </c>
      <c r="O238" s="9">
        <v>40</v>
      </c>
      <c r="P238" s="10">
        <v>65.13122457599998</v>
      </c>
      <c r="Q238" s="10">
        <v>0</v>
      </c>
      <c r="R238" s="10">
        <v>65.13122457599998</v>
      </c>
      <c r="S238" s="9" t="s">
        <v>67</v>
      </c>
      <c r="T238" s="12" t="s">
        <v>63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120</v>
      </c>
      <c r="AA238" s="8">
        <v>3310.89</v>
      </c>
      <c r="AB238" s="8">
        <v>3310.89</v>
      </c>
      <c r="AC238" s="8">
        <v>0</v>
      </c>
      <c r="AD238" s="8">
        <v>0</v>
      </c>
      <c r="AE238" s="8">
        <v>3310.89</v>
      </c>
      <c r="AF238" s="8">
        <v>0</v>
      </c>
      <c r="AG238" s="1" t="s">
        <v>116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121</v>
      </c>
      <c r="BD238" s="56">
        <v>0</v>
      </c>
    </row>
    <row r="239" spans="1:56" ht="27.75" customHeight="1" x14ac:dyDescent="0.45">
      <c r="A239" s="3">
        <v>45854</v>
      </c>
      <c r="B239" s="14" t="s">
        <v>297</v>
      </c>
      <c r="C239" s="9" t="s">
        <v>79</v>
      </c>
      <c r="D239" s="13" t="s">
        <v>298</v>
      </c>
      <c r="E239" s="9">
        <v>21</v>
      </c>
      <c r="F239" s="9">
        <v>38</v>
      </c>
      <c r="G239" s="9" t="s">
        <v>60</v>
      </c>
      <c r="H239" s="9" t="s">
        <v>76</v>
      </c>
      <c r="I239" s="9">
        <v>102</v>
      </c>
      <c r="J239" s="9" t="s">
        <v>57</v>
      </c>
      <c r="K239" s="9">
        <v>5</v>
      </c>
      <c r="L239" s="9" t="s">
        <v>91</v>
      </c>
      <c r="M239" s="10">
        <v>22</v>
      </c>
      <c r="N239" s="9">
        <v>40</v>
      </c>
      <c r="O239" s="9">
        <v>40</v>
      </c>
      <c r="P239" s="10">
        <v>65.13122457599998</v>
      </c>
      <c r="Q239" s="10">
        <v>0</v>
      </c>
      <c r="R239" s="10">
        <v>65.13122457599998</v>
      </c>
      <c r="S239" s="9" t="s">
        <v>67</v>
      </c>
      <c r="T239" s="12" t="s">
        <v>63</v>
      </c>
      <c r="U239" s="11">
        <v>3000</v>
      </c>
      <c r="V239" s="10">
        <v>0</v>
      </c>
      <c r="W239" s="10">
        <v>3000</v>
      </c>
      <c r="X239" s="10">
        <v>0</v>
      </c>
      <c r="Y239" s="10">
        <v>3150</v>
      </c>
      <c r="Z239" s="9" t="s">
        <v>120</v>
      </c>
      <c r="AA239" s="8">
        <v>3310.89</v>
      </c>
      <c r="AB239" s="8">
        <v>3310.89</v>
      </c>
      <c r="AC239" s="8">
        <v>0</v>
      </c>
      <c r="AD239" s="8">
        <v>0</v>
      </c>
      <c r="AE239" s="8">
        <v>3310.89</v>
      </c>
      <c r="AF239" s="8">
        <v>0</v>
      </c>
      <c r="AG239" s="1" t="s">
        <v>115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121</v>
      </c>
      <c r="BD239" s="56">
        <v>0</v>
      </c>
    </row>
    <row r="240" spans="1:56" ht="27.75" customHeight="1" x14ac:dyDescent="0.45">
      <c r="A240" s="3">
        <v>45826</v>
      </c>
      <c r="B240" s="14" t="s">
        <v>274</v>
      </c>
      <c r="C240" s="9" t="s">
        <v>107</v>
      </c>
      <c r="D240" s="13" t="s">
        <v>262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91</v>
      </c>
      <c r="M240" s="10">
        <v>22</v>
      </c>
      <c r="N240" s="9">
        <v>40</v>
      </c>
      <c r="O240" s="9">
        <v>40</v>
      </c>
      <c r="P240" s="10">
        <v>163.47937368575995</v>
      </c>
      <c r="Q240" s="10">
        <v>0</v>
      </c>
      <c r="R240" s="10">
        <v>163.47937368575995</v>
      </c>
      <c r="S240" s="9" t="s">
        <v>67</v>
      </c>
      <c r="T240" s="12" t="s">
        <v>63</v>
      </c>
      <c r="U240" s="11">
        <v>8000</v>
      </c>
      <c r="V240" s="10">
        <v>470</v>
      </c>
      <c r="W240" s="10">
        <v>7530</v>
      </c>
      <c r="X240" s="10">
        <v>0</v>
      </c>
      <c r="Y240" s="10">
        <v>7906.5</v>
      </c>
      <c r="Z240" s="9" t="s">
        <v>120</v>
      </c>
      <c r="AA240" s="8">
        <v>8310.3338999999996</v>
      </c>
      <c r="AB240" s="8">
        <v>8310.3338999999996</v>
      </c>
      <c r="AC240" s="8">
        <v>0</v>
      </c>
      <c r="AD240" s="8">
        <v>8310.3338999999996</v>
      </c>
      <c r="AE240" s="8">
        <v>0</v>
      </c>
      <c r="AF240" s="8">
        <v>0</v>
      </c>
      <c r="AG240" s="1" t="s">
        <v>115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121</v>
      </c>
      <c r="BD240" s="56">
        <v>0</v>
      </c>
    </row>
    <row r="241" spans="1:56" ht="27.75" customHeight="1" x14ac:dyDescent="0.45">
      <c r="A241" s="3">
        <v>45066</v>
      </c>
      <c r="B241" s="14" t="s">
        <v>126</v>
      </c>
      <c r="C241" s="9" t="s">
        <v>79</v>
      </c>
      <c r="D241" s="13" t="s">
        <v>125</v>
      </c>
      <c r="E241" s="9">
        <v>21</v>
      </c>
      <c r="F241" s="9">
        <v>38</v>
      </c>
      <c r="G241" s="9" t="s">
        <v>60</v>
      </c>
      <c r="H241" s="9" t="s">
        <v>76</v>
      </c>
      <c r="I241" s="9">
        <v>102</v>
      </c>
      <c r="J241" s="9" t="s">
        <v>57</v>
      </c>
      <c r="K241" s="9">
        <v>5</v>
      </c>
      <c r="L241" s="9" t="s">
        <v>91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 t="s">
        <v>63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120</v>
      </c>
      <c r="AA241" s="8">
        <v>5518.15</v>
      </c>
      <c r="AB241" s="8">
        <v>5518.15</v>
      </c>
      <c r="AC241" s="8">
        <v>0</v>
      </c>
      <c r="AD241" s="8">
        <v>0</v>
      </c>
      <c r="AE241" s="8">
        <v>5518.15</v>
      </c>
      <c r="AF241" s="8">
        <v>0</v>
      </c>
      <c r="AG241" s="1" t="s">
        <v>116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121</v>
      </c>
      <c r="BD241" s="56">
        <v>0</v>
      </c>
    </row>
    <row r="242" spans="1:56" ht="27.7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21</v>
      </c>
      <c r="F242" s="9">
        <v>37</v>
      </c>
      <c r="G242" s="9">
        <v>0</v>
      </c>
      <c r="H242" s="9">
        <v>0</v>
      </c>
      <c r="I242" s="9">
        <v>74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 t="s">
        <v>82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120</v>
      </c>
      <c r="AA242" s="8">
        <v>233101.60390000005</v>
      </c>
      <c r="AB242" s="8">
        <v>144775.70390000002</v>
      </c>
      <c r="AC242" s="8">
        <v>88325.900000000023</v>
      </c>
      <c r="AD242" s="8">
        <v>132635.77390000003</v>
      </c>
      <c r="AE242" s="8">
        <v>100465.83000000002</v>
      </c>
      <c r="AF242" s="8" t="s">
        <v>58</v>
      </c>
      <c r="AG242" s="1" t="s">
        <v>61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122</v>
      </c>
      <c r="BD242" s="56">
        <v>0</v>
      </c>
    </row>
    <row r="243" spans="1:56" ht="27.75" customHeight="1" x14ac:dyDescent="0.45">
      <c r="A243" s="3" t="s">
        <v>135</v>
      </c>
      <c r="B243" s="14" t="s">
        <v>135</v>
      </c>
      <c r="C243" s="9" t="s">
        <v>216</v>
      </c>
      <c r="D243" s="13" t="s">
        <v>216</v>
      </c>
      <c r="E243" s="9">
        <v>23</v>
      </c>
      <c r="F243" s="9">
        <v>34</v>
      </c>
      <c r="G243" s="9" t="s">
        <v>60</v>
      </c>
      <c r="H243" s="9">
        <v>0</v>
      </c>
      <c r="I243" s="9">
        <v>68</v>
      </c>
      <c r="J243" s="9" t="s">
        <v>57</v>
      </c>
      <c r="K243" s="9">
        <v>5</v>
      </c>
      <c r="L243" s="9" t="s">
        <v>91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45930</v>
      </c>
      <c r="U243" s="11">
        <v>30000</v>
      </c>
      <c r="V243" s="10">
        <v>0</v>
      </c>
      <c r="W243" s="10">
        <v>30000</v>
      </c>
      <c r="X243" s="10">
        <v>0</v>
      </c>
      <c r="Y243" s="10">
        <v>31500</v>
      </c>
      <c r="Z243" s="9" t="s">
        <v>83</v>
      </c>
      <c r="AA243" s="8">
        <v>29756.100000000002</v>
      </c>
      <c r="AB243" s="8">
        <v>29756.100000000002</v>
      </c>
      <c r="AC243" s="8">
        <v>0</v>
      </c>
      <c r="AD243" s="8">
        <v>0</v>
      </c>
      <c r="AE243" s="8">
        <v>0</v>
      </c>
      <c r="AF243" s="8">
        <v>0</v>
      </c>
      <c r="AG243" s="1" t="s">
        <v>115</v>
      </c>
      <c r="AH243" s="1" t="s">
        <v>74</v>
      </c>
      <c r="AI243" s="1">
        <v>2</v>
      </c>
      <c r="AJ243" s="3">
        <v>45930</v>
      </c>
      <c r="AK243" s="3">
        <v>0</v>
      </c>
      <c r="AL243" s="3">
        <v>45921</v>
      </c>
      <c r="AM243" s="3">
        <v>45928</v>
      </c>
      <c r="AN243" s="3">
        <v>45929</v>
      </c>
      <c r="AO243" s="3">
        <v>45929</v>
      </c>
      <c r="AP243" s="3">
        <v>45925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103</v>
      </c>
      <c r="BD243" s="56">
        <v>0</v>
      </c>
    </row>
    <row r="244" spans="1:56" ht="27.75" customHeight="1" x14ac:dyDescent="0.45">
      <c r="A244" s="3" t="s">
        <v>135</v>
      </c>
      <c r="B244" s="14" t="s">
        <v>135</v>
      </c>
      <c r="C244" s="9" t="s">
        <v>221</v>
      </c>
      <c r="D244" s="13" t="s">
        <v>61</v>
      </c>
      <c r="E244" s="9">
        <v>23</v>
      </c>
      <c r="F244" s="9">
        <v>34</v>
      </c>
      <c r="G244" s="9" t="s">
        <v>60</v>
      </c>
      <c r="H244" s="9">
        <v>0</v>
      </c>
      <c r="I244" s="9">
        <v>68</v>
      </c>
      <c r="J244" s="9" t="s">
        <v>57</v>
      </c>
      <c r="K244" s="9">
        <v>5</v>
      </c>
      <c r="L244" s="9" t="s">
        <v>92</v>
      </c>
      <c r="M244" s="10">
        <v>24</v>
      </c>
      <c r="N244" s="9">
        <v>37</v>
      </c>
      <c r="O244" s="9">
        <v>50</v>
      </c>
      <c r="P244" s="10">
        <v>821.54158271999995</v>
      </c>
      <c r="Q244" s="10">
        <v>0</v>
      </c>
      <c r="R244" s="10">
        <v>821.54158271999995</v>
      </c>
      <c r="S244" s="9" t="s">
        <v>123</v>
      </c>
      <c r="T244" s="12">
        <v>45930</v>
      </c>
      <c r="U244" s="11">
        <v>30000</v>
      </c>
      <c r="V244" s="10">
        <v>0</v>
      </c>
      <c r="W244" s="10">
        <v>30000</v>
      </c>
      <c r="X244" s="10">
        <v>0</v>
      </c>
      <c r="Y244" s="10">
        <v>31500</v>
      </c>
      <c r="Z244" s="9" t="s">
        <v>83</v>
      </c>
      <c r="AA244" s="8">
        <v>29756.100000000002</v>
      </c>
      <c r="AB244" s="8">
        <v>29756.100000000002</v>
      </c>
      <c r="AC244" s="8">
        <v>0</v>
      </c>
      <c r="AD244" s="8">
        <v>0</v>
      </c>
      <c r="AE244" s="8">
        <v>0</v>
      </c>
      <c r="AF244" s="8">
        <v>0</v>
      </c>
      <c r="AG244" s="1" t="s">
        <v>115</v>
      </c>
      <c r="AH244" s="1" t="s">
        <v>72</v>
      </c>
      <c r="AI244" s="1">
        <v>3</v>
      </c>
      <c r="AJ244" s="3">
        <v>45930</v>
      </c>
      <c r="AK244" s="3">
        <v>0</v>
      </c>
      <c r="AL244" s="3">
        <v>45920</v>
      </c>
      <c r="AM244" s="3">
        <v>45927</v>
      </c>
      <c r="AN244" s="3">
        <v>45928</v>
      </c>
      <c r="AO244" s="3">
        <v>45928</v>
      </c>
      <c r="AP244" s="3">
        <v>45925</v>
      </c>
      <c r="AQ244" s="3">
        <v>45929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103</v>
      </c>
      <c r="BD244" s="56">
        <v>0</v>
      </c>
    </row>
    <row r="245" spans="1:56" ht="27.7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23</v>
      </c>
      <c r="F245" s="9">
        <v>34</v>
      </c>
      <c r="G245" s="9" t="s">
        <v>60</v>
      </c>
      <c r="H245" s="9">
        <v>0</v>
      </c>
      <c r="I245" s="9">
        <v>68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83</v>
      </c>
      <c r="AA245" s="8">
        <v>59512.200000000004</v>
      </c>
      <c r="AB245" s="8">
        <v>59512.200000000004</v>
      </c>
      <c r="AC245" s="8">
        <v>0</v>
      </c>
      <c r="AD245" s="8">
        <v>0</v>
      </c>
      <c r="AE245" s="8">
        <v>0</v>
      </c>
      <c r="AF245" s="8" t="s">
        <v>58</v>
      </c>
      <c r="AG245" s="1" t="s">
        <v>115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103</v>
      </c>
      <c r="BD245" s="56">
        <v>0</v>
      </c>
    </row>
    <row r="246" spans="1:56" ht="27.75" customHeight="1" x14ac:dyDescent="0.45">
      <c r="A246" s="3">
        <v>45913</v>
      </c>
      <c r="B246" s="14" t="s">
        <v>549</v>
      </c>
      <c r="C246" s="9" t="s">
        <v>111</v>
      </c>
      <c r="D246" s="13" t="s">
        <v>59</v>
      </c>
      <c r="E246" s="9">
        <v>23</v>
      </c>
      <c r="F246" s="9">
        <v>40</v>
      </c>
      <c r="G246" s="9" t="s">
        <v>60</v>
      </c>
      <c r="H246" s="9" t="s">
        <v>66</v>
      </c>
      <c r="I246" s="9">
        <v>125</v>
      </c>
      <c r="J246" s="9" t="s">
        <v>57</v>
      </c>
      <c r="K246" s="9">
        <v>5</v>
      </c>
      <c r="L246" s="9" t="s">
        <v>196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67</v>
      </c>
      <c r="T246" s="12">
        <v>45919</v>
      </c>
      <c r="U246" s="11">
        <v>10000</v>
      </c>
      <c r="V246" s="10">
        <v>0</v>
      </c>
      <c r="W246" s="10">
        <v>10000</v>
      </c>
      <c r="X246" s="10">
        <v>0</v>
      </c>
      <c r="Y246" s="10">
        <v>0</v>
      </c>
      <c r="Z246" s="9" t="s">
        <v>213</v>
      </c>
      <c r="AA246" s="8">
        <v>11595.1</v>
      </c>
      <c r="AB246" s="8">
        <v>11595.1</v>
      </c>
      <c r="AC246" s="8">
        <v>0</v>
      </c>
      <c r="AD246" s="8">
        <v>0</v>
      </c>
      <c r="AE246" s="8">
        <v>11595.1</v>
      </c>
      <c r="AF246" s="8">
        <v>0</v>
      </c>
      <c r="AG246" s="1" t="s">
        <v>115</v>
      </c>
      <c r="AH246" s="1" t="s">
        <v>146</v>
      </c>
      <c r="AI246" s="1">
        <v>4</v>
      </c>
      <c r="AJ246" s="3">
        <v>45919</v>
      </c>
      <c r="AK246" s="3">
        <v>45915</v>
      </c>
      <c r="AL246" s="3">
        <v>0</v>
      </c>
      <c r="AM246" s="3">
        <v>0</v>
      </c>
      <c r="AN246" s="3">
        <v>0</v>
      </c>
      <c r="AO246" s="3">
        <v>45916</v>
      </c>
      <c r="AP246" s="3">
        <v>45914</v>
      </c>
      <c r="AQ246" s="3">
        <v>45917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143</v>
      </c>
      <c r="AX246" s="2" t="s">
        <v>95</v>
      </c>
      <c r="AY246" s="2" t="s">
        <v>552</v>
      </c>
      <c r="AZ246" s="2">
        <v>0</v>
      </c>
      <c r="BA246" s="2">
        <v>0</v>
      </c>
      <c r="BB246" s="2">
        <v>0</v>
      </c>
      <c r="BC246" s="1" t="s">
        <v>105</v>
      </c>
      <c r="BD246" s="56">
        <v>0</v>
      </c>
    </row>
    <row r="247" spans="1:56" ht="27.7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23</v>
      </c>
      <c r="F247" s="9">
        <v>37</v>
      </c>
      <c r="G247" s="9">
        <v>0</v>
      </c>
      <c r="H247" s="9">
        <v>0</v>
      </c>
      <c r="I247" s="9">
        <v>85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213</v>
      </c>
      <c r="AA247" s="8">
        <v>11595.1</v>
      </c>
      <c r="AB247" s="8">
        <v>11595.1</v>
      </c>
      <c r="AC247" s="8">
        <v>0</v>
      </c>
      <c r="AD247" s="8">
        <v>0</v>
      </c>
      <c r="AE247" s="8">
        <v>11595.1</v>
      </c>
      <c r="AF247" s="8" t="s">
        <v>58</v>
      </c>
      <c r="AG247" s="1" t="s">
        <v>115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214</v>
      </c>
      <c r="BD247" s="56">
        <v>0</v>
      </c>
    </row>
    <row r="248" spans="1:56" ht="27.75" customHeight="1" x14ac:dyDescent="0.45">
      <c r="A248" s="3">
        <v>45601</v>
      </c>
      <c r="B248" s="14" t="s">
        <v>193</v>
      </c>
      <c r="C248" s="9" t="s">
        <v>93</v>
      </c>
      <c r="D248" s="13" t="s">
        <v>142</v>
      </c>
      <c r="E248" s="9">
        <v>23</v>
      </c>
      <c r="F248" s="9">
        <v>37</v>
      </c>
      <c r="G248" s="9" t="s">
        <v>60</v>
      </c>
      <c r="H248" s="9">
        <v>0</v>
      </c>
      <c r="I248" s="9">
        <v>130</v>
      </c>
      <c r="J248" s="9" t="s">
        <v>57</v>
      </c>
      <c r="K248" s="9">
        <v>5</v>
      </c>
      <c r="L248" s="9" t="s">
        <v>91</v>
      </c>
      <c r="M248" s="10">
        <v>24</v>
      </c>
      <c r="N248" s="9">
        <v>40</v>
      </c>
      <c r="O248" s="9">
        <v>55</v>
      </c>
      <c r="P248" s="10">
        <v>3207.7128103679997</v>
      </c>
      <c r="Q248" s="10">
        <v>0</v>
      </c>
      <c r="R248" s="10">
        <v>3207.7128103679997</v>
      </c>
      <c r="S248" s="9" t="s">
        <v>299</v>
      </c>
      <c r="T248" s="12" t="s">
        <v>63</v>
      </c>
      <c r="U248" s="11">
        <v>100000</v>
      </c>
      <c r="V248" s="10">
        <v>1500</v>
      </c>
      <c r="W248" s="10">
        <v>98500</v>
      </c>
      <c r="X248" s="10">
        <v>0</v>
      </c>
      <c r="Y248" s="10">
        <v>103425</v>
      </c>
      <c r="Z248" s="9" t="s">
        <v>99</v>
      </c>
      <c r="AA248" s="8">
        <v>105955.465</v>
      </c>
      <c r="AB248" s="8">
        <v>20359</v>
      </c>
      <c r="AC248" s="8">
        <v>85596.464999999997</v>
      </c>
      <c r="AD248" s="8">
        <v>0</v>
      </c>
      <c r="AE248" s="8">
        <v>0</v>
      </c>
      <c r="AF248" s="8">
        <v>0</v>
      </c>
      <c r="AG248" s="1" t="s">
        <v>115</v>
      </c>
      <c r="AH248" s="1" t="s">
        <v>72</v>
      </c>
      <c r="AI248" s="1">
        <v>3</v>
      </c>
      <c r="AJ248" s="3" t="s">
        <v>63</v>
      </c>
      <c r="AK248" s="3">
        <v>0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 t="e">
        <v>#VALUE!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113</v>
      </c>
      <c r="BD248" s="56">
        <v>10965.216264845832</v>
      </c>
    </row>
    <row r="249" spans="1:56" ht="27.75" customHeight="1" x14ac:dyDescent="0.45">
      <c r="A249" s="3">
        <v>45601</v>
      </c>
      <c r="B249" s="14" t="s">
        <v>193</v>
      </c>
      <c r="C249" s="9" t="s">
        <v>93</v>
      </c>
      <c r="D249" s="13" t="s">
        <v>142</v>
      </c>
      <c r="E249" s="9">
        <v>23</v>
      </c>
      <c r="F249" s="9">
        <v>37</v>
      </c>
      <c r="G249" s="9" t="s">
        <v>60</v>
      </c>
      <c r="H249" s="9">
        <v>0</v>
      </c>
      <c r="I249" s="9">
        <v>130</v>
      </c>
      <c r="J249" s="9" t="s">
        <v>57</v>
      </c>
      <c r="K249" s="9">
        <v>5</v>
      </c>
      <c r="L249" s="9" t="s">
        <v>91</v>
      </c>
      <c r="M249" s="10">
        <v>24</v>
      </c>
      <c r="N249" s="9">
        <v>40</v>
      </c>
      <c r="O249" s="9">
        <v>55</v>
      </c>
      <c r="P249" s="10">
        <v>11003.203948644863</v>
      </c>
      <c r="Q249" s="10">
        <v>0</v>
      </c>
      <c r="R249" s="10">
        <v>11003.203948644863</v>
      </c>
      <c r="S249" s="9" t="s">
        <v>299</v>
      </c>
      <c r="T249" s="12" t="s">
        <v>63</v>
      </c>
      <c r="U249" s="11">
        <v>337878</v>
      </c>
      <c r="V249" s="10">
        <v>0</v>
      </c>
      <c r="W249" s="10">
        <v>337878</v>
      </c>
      <c r="X249" s="10">
        <v>0</v>
      </c>
      <c r="Y249" s="10">
        <v>354771.9</v>
      </c>
      <c r="Z249" s="9" t="s">
        <v>99</v>
      </c>
      <c r="AA249" s="8">
        <v>363451.98582000006</v>
      </c>
      <c r="AB249" s="8">
        <v>0</v>
      </c>
      <c r="AC249" s="8">
        <v>363451.98582000006</v>
      </c>
      <c r="AD249" s="8">
        <v>0</v>
      </c>
      <c r="AE249" s="8">
        <v>0</v>
      </c>
      <c r="AF249" s="8">
        <v>0</v>
      </c>
      <c r="AG249" s="1" t="s">
        <v>115</v>
      </c>
      <c r="AH249" s="1" t="s">
        <v>72</v>
      </c>
      <c r="AI249" s="1">
        <v>3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113</v>
      </c>
      <c r="BD249" s="56">
        <v>46559.511849046357</v>
      </c>
    </row>
    <row r="250" spans="1:56" ht="27.7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23</v>
      </c>
      <c r="F250" s="9">
        <v>37</v>
      </c>
      <c r="G250" s="9">
        <v>0</v>
      </c>
      <c r="H250" s="9">
        <v>0</v>
      </c>
      <c r="I250" s="9">
        <v>128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99</v>
      </c>
      <c r="AA250" s="8">
        <v>469407.45082000003</v>
      </c>
      <c r="AB250" s="8">
        <v>20359</v>
      </c>
      <c r="AC250" s="8">
        <v>449048.45082000003</v>
      </c>
      <c r="AD250" s="8">
        <v>0</v>
      </c>
      <c r="AE250" s="8">
        <v>0</v>
      </c>
      <c r="AF250" s="8" t="s">
        <v>58</v>
      </c>
      <c r="AG250" s="1" t="s">
        <v>115</v>
      </c>
      <c r="AH250" s="1">
        <v>0</v>
      </c>
      <c r="AI250" s="1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114</v>
      </c>
      <c r="BD250" s="56">
        <v>0</v>
      </c>
    </row>
    <row r="251" spans="1:56" ht="27.75" customHeight="1" x14ac:dyDescent="0.45">
      <c r="A251" s="3">
        <v>45894</v>
      </c>
      <c r="B251" s="14" t="s">
        <v>374</v>
      </c>
      <c r="C251" s="9" t="s">
        <v>137</v>
      </c>
      <c r="D251" s="13" t="s">
        <v>59</v>
      </c>
      <c r="E251" s="9">
        <v>26</v>
      </c>
      <c r="F251" s="9">
        <v>39</v>
      </c>
      <c r="G251" s="9" t="s">
        <v>60</v>
      </c>
      <c r="H251" s="9">
        <v>0</v>
      </c>
      <c r="I251" s="9">
        <v>93</v>
      </c>
      <c r="J251" s="9" t="s">
        <v>57</v>
      </c>
      <c r="K251" s="9">
        <v>5</v>
      </c>
      <c r="L251" s="9" t="s">
        <v>92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123</v>
      </c>
      <c r="T251" s="12">
        <v>45920</v>
      </c>
      <c r="U251" s="11">
        <v>5000</v>
      </c>
      <c r="V251" s="10">
        <v>5000</v>
      </c>
      <c r="W251" s="10">
        <v>0</v>
      </c>
      <c r="X251" s="10">
        <v>0</v>
      </c>
      <c r="Y251" s="10">
        <v>0</v>
      </c>
      <c r="Z251" s="9" t="s">
        <v>84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 t="s">
        <v>115</v>
      </c>
      <c r="AH251" s="1" t="s">
        <v>77</v>
      </c>
      <c r="AI251" s="1">
        <v>1</v>
      </c>
      <c r="AJ251" s="3">
        <v>45920</v>
      </c>
      <c r="AK251" s="3">
        <v>0</v>
      </c>
      <c r="AL251" s="3">
        <v>0</v>
      </c>
      <c r="AM251" s="3">
        <v>0</v>
      </c>
      <c r="AN251" s="3">
        <v>0</v>
      </c>
      <c r="AO251" s="3">
        <v>45919</v>
      </c>
      <c r="AP251" s="3">
        <v>45915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</v>
      </c>
      <c r="AX251" s="2">
        <v>0</v>
      </c>
      <c r="AY251" s="2" t="s">
        <v>132</v>
      </c>
      <c r="AZ251" s="2">
        <v>0</v>
      </c>
      <c r="BA251" s="2">
        <v>0</v>
      </c>
      <c r="BB251" s="2">
        <v>0</v>
      </c>
      <c r="BC251" s="1" t="s">
        <v>103</v>
      </c>
      <c r="BD251" s="56">
        <v>0</v>
      </c>
    </row>
    <row r="252" spans="1:56" ht="27.75" customHeight="1" x14ac:dyDescent="0.45">
      <c r="A252" s="3">
        <v>45906</v>
      </c>
      <c r="B252" s="14" t="s">
        <v>478</v>
      </c>
      <c r="C252" s="9" t="s">
        <v>179</v>
      </c>
      <c r="D252" s="13" t="s">
        <v>479</v>
      </c>
      <c r="E252" s="9">
        <v>26</v>
      </c>
      <c r="F252" s="9">
        <v>41</v>
      </c>
      <c r="G252" s="9" t="s">
        <v>60</v>
      </c>
      <c r="H252" s="9">
        <v>0</v>
      </c>
      <c r="I252" s="9">
        <v>97</v>
      </c>
      <c r="J252" s="9" t="s">
        <v>57</v>
      </c>
      <c r="K252" s="9">
        <v>5</v>
      </c>
      <c r="L252" s="9" t="s">
        <v>91</v>
      </c>
      <c r="M252" s="10">
        <v>27</v>
      </c>
      <c r="N252" s="9">
        <v>43</v>
      </c>
      <c r="O252" s="9">
        <v>40</v>
      </c>
      <c r="P252" s="10">
        <v>0</v>
      </c>
      <c r="Q252" s="10">
        <v>0</v>
      </c>
      <c r="R252" s="10">
        <v>0</v>
      </c>
      <c r="S252" s="9" t="s">
        <v>185</v>
      </c>
      <c r="T252" s="12">
        <v>45919</v>
      </c>
      <c r="U252" s="11">
        <v>4000</v>
      </c>
      <c r="V252" s="10">
        <v>4000</v>
      </c>
      <c r="W252" s="10">
        <v>0</v>
      </c>
      <c r="X252" s="10">
        <v>4295</v>
      </c>
      <c r="Y252" s="10">
        <v>0</v>
      </c>
      <c r="Z252" s="9" t="s">
        <v>84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 t="s">
        <v>115</v>
      </c>
      <c r="AH252" s="1" t="s">
        <v>72</v>
      </c>
      <c r="AI252" s="1">
        <v>3</v>
      </c>
      <c r="AJ252" s="3">
        <v>45919</v>
      </c>
      <c r="AK252" s="3">
        <v>0</v>
      </c>
      <c r="AL252" s="3">
        <v>45909</v>
      </c>
      <c r="AM252" s="3">
        <v>45916</v>
      </c>
      <c r="AN252" s="3">
        <v>45917</v>
      </c>
      <c r="AO252" s="3">
        <v>45917</v>
      </c>
      <c r="AP252" s="3">
        <v>45914</v>
      </c>
      <c r="AQ252" s="3">
        <v>45918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103</v>
      </c>
      <c r="BD252" s="56">
        <v>0</v>
      </c>
    </row>
    <row r="253" spans="1:56" ht="27.75" customHeight="1" x14ac:dyDescent="0.45">
      <c r="A253" s="3">
        <v>45906</v>
      </c>
      <c r="B253" s="14" t="s">
        <v>478</v>
      </c>
      <c r="C253" s="9" t="s">
        <v>179</v>
      </c>
      <c r="D253" s="13" t="s">
        <v>480</v>
      </c>
      <c r="E253" s="9">
        <v>26</v>
      </c>
      <c r="F253" s="9">
        <v>41</v>
      </c>
      <c r="G253" s="9" t="s">
        <v>60</v>
      </c>
      <c r="H253" s="9">
        <v>0</v>
      </c>
      <c r="I253" s="9">
        <v>97</v>
      </c>
      <c r="J253" s="9" t="s">
        <v>57</v>
      </c>
      <c r="K253" s="9">
        <v>5</v>
      </c>
      <c r="L253" s="9" t="s">
        <v>91</v>
      </c>
      <c r="M253" s="10">
        <v>27</v>
      </c>
      <c r="N253" s="9">
        <v>43</v>
      </c>
      <c r="O253" s="9">
        <v>40</v>
      </c>
      <c r="P253" s="10">
        <v>0</v>
      </c>
      <c r="Q253" s="10">
        <v>0</v>
      </c>
      <c r="R253" s="10">
        <v>0</v>
      </c>
      <c r="S253" s="9" t="s">
        <v>185</v>
      </c>
      <c r="T253" s="12">
        <v>45919</v>
      </c>
      <c r="U253" s="11">
        <v>4000</v>
      </c>
      <c r="V253" s="10">
        <v>4000</v>
      </c>
      <c r="W253" s="10">
        <v>0</v>
      </c>
      <c r="X253" s="10">
        <v>4670</v>
      </c>
      <c r="Y253" s="10">
        <v>0</v>
      </c>
      <c r="Z253" s="9" t="s">
        <v>84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115</v>
      </c>
      <c r="AH253" s="1" t="s">
        <v>72</v>
      </c>
      <c r="AI253" s="1">
        <v>3</v>
      </c>
      <c r="AJ253" s="3">
        <v>45919</v>
      </c>
      <c r="AK253" s="3">
        <v>0</v>
      </c>
      <c r="AL253" s="3">
        <v>45909</v>
      </c>
      <c r="AM253" s="3">
        <v>45916</v>
      </c>
      <c r="AN253" s="3">
        <v>45917</v>
      </c>
      <c r="AO253" s="3">
        <v>45917</v>
      </c>
      <c r="AP253" s="3">
        <v>45914</v>
      </c>
      <c r="AQ253" s="3">
        <v>45918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103</v>
      </c>
      <c r="BD253" s="56">
        <v>0</v>
      </c>
    </row>
    <row r="254" spans="1:56" ht="27.75" customHeight="1" x14ac:dyDescent="0.45">
      <c r="A254" s="3">
        <v>45906</v>
      </c>
      <c r="B254" s="14" t="s">
        <v>519</v>
      </c>
      <c r="C254" s="9" t="s">
        <v>179</v>
      </c>
      <c r="D254" s="13" t="s">
        <v>481</v>
      </c>
      <c r="E254" s="9">
        <v>26</v>
      </c>
      <c r="F254" s="9">
        <v>41</v>
      </c>
      <c r="G254" s="9" t="s">
        <v>60</v>
      </c>
      <c r="H254" s="9">
        <v>0</v>
      </c>
      <c r="I254" s="9">
        <v>97</v>
      </c>
      <c r="J254" s="9" t="s">
        <v>57</v>
      </c>
      <c r="K254" s="9">
        <v>5</v>
      </c>
      <c r="L254" s="9" t="s">
        <v>91</v>
      </c>
      <c r="M254" s="10">
        <v>27</v>
      </c>
      <c r="N254" s="9">
        <v>43</v>
      </c>
      <c r="O254" s="9">
        <v>40</v>
      </c>
      <c r="P254" s="10">
        <v>0</v>
      </c>
      <c r="Q254" s="10">
        <v>0</v>
      </c>
      <c r="R254" s="10">
        <v>0</v>
      </c>
      <c r="S254" s="9" t="s">
        <v>185</v>
      </c>
      <c r="T254" s="12">
        <v>45919</v>
      </c>
      <c r="U254" s="11">
        <v>4000</v>
      </c>
      <c r="V254" s="10">
        <v>4000</v>
      </c>
      <c r="W254" s="10">
        <v>0</v>
      </c>
      <c r="X254" s="10">
        <v>4330</v>
      </c>
      <c r="Y254" s="10">
        <v>0</v>
      </c>
      <c r="Z254" s="9" t="s">
        <v>84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115</v>
      </c>
      <c r="AH254" s="1" t="s">
        <v>72</v>
      </c>
      <c r="AI254" s="1">
        <v>3</v>
      </c>
      <c r="AJ254" s="3">
        <v>45919</v>
      </c>
      <c r="AK254" s="3">
        <v>0</v>
      </c>
      <c r="AL254" s="3">
        <v>45909</v>
      </c>
      <c r="AM254" s="3">
        <v>45916</v>
      </c>
      <c r="AN254" s="3">
        <v>45917</v>
      </c>
      <c r="AO254" s="3">
        <v>45917</v>
      </c>
      <c r="AP254" s="3">
        <v>45914</v>
      </c>
      <c r="AQ254" s="3">
        <v>45918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 t="s">
        <v>566</v>
      </c>
      <c r="AZ254" s="2">
        <v>0</v>
      </c>
      <c r="BA254" s="2">
        <v>0</v>
      </c>
      <c r="BB254" s="2">
        <v>0</v>
      </c>
      <c r="BC254" s="1" t="s">
        <v>103</v>
      </c>
      <c r="BD254" s="56">
        <v>0</v>
      </c>
    </row>
    <row r="255" spans="1:56" ht="27.75" customHeight="1" x14ac:dyDescent="0.45">
      <c r="A255" s="3">
        <v>0</v>
      </c>
      <c r="B255" s="14">
        <v>0</v>
      </c>
      <c r="C255" s="9">
        <v>0</v>
      </c>
      <c r="D255" s="13">
        <v>0</v>
      </c>
      <c r="E255" s="9">
        <v>26</v>
      </c>
      <c r="F255" s="9">
        <v>43</v>
      </c>
      <c r="G255" s="9" t="s">
        <v>60</v>
      </c>
      <c r="H255" s="9">
        <v>0</v>
      </c>
      <c r="I255" s="9">
        <v>102</v>
      </c>
      <c r="J255" s="9" t="s">
        <v>57</v>
      </c>
      <c r="K255" s="9">
        <v>5</v>
      </c>
      <c r="L255" s="9">
        <v>0</v>
      </c>
      <c r="M255" s="10">
        <v>0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>
        <v>0</v>
      </c>
      <c r="T255" s="12"/>
      <c r="U255" s="11">
        <v>0</v>
      </c>
      <c r="V255" s="10">
        <v>0</v>
      </c>
      <c r="W255" s="10">
        <v>0</v>
      </c>
      <c r="X255" s="10">
        <v>0</v>
      </c>
      <c r="Y255" s="10">
        <v>0</v>
      </c>
      <c r="Z255" s="9" t="s">
        <v>84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 t="s">
        <v>58</v>
      </c>
      <c r="AG255" s="1" t="s">
        <v>115</v>
      </c>
      <c r="AH255" s="1">
        <v>0</v>
      </c>
      <c r="AI255" s="1" t="s">
        <v>15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103</v>
      </c>
      <c r="BD255" s="56">
        <v>0</v>
      </c>
    </row>
    <row r="256" spans="1:56" ht="27.75" customHeight="1" x14ac:dyDescent="0.45">
      <c r="A256" s="3" t="s">
        <v>135</v>
      </c>
      <c r="B256" s="14" t="s">
        <v>135</v>
      </c>
      <c r="C256" s="9" t="s">
        <v>109</v>
      </c>
      <c r="D256" s="13" t="s">
        <v>59</v>
      </c>
      <c r="E256" s="9">
        <v>26</v>
      </c>
      <c r="F256" s="9">
        <v>43</v>
      </c>
      <c r="G256" s="9" t="s">
        <v>60</v>
      </c>
      <c r="H256" s="9">
        <v>0</v>
      </c>
      <c r="I256" s="9">
        <v>116</v>
      </c>
      <c r="J256" s="9" t="s">
        <v>57</v>
      </c>
      <c r="K256" s="9">
        <v>5</v>
      </c>
      <c r="L256" s="9" t="s">
        <v>92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110</v>
      </c>
      <c r="T256" s="12">
        <v>45925</v>
      </c>
      <c r="U256" s="11">
        <v>10000</v>
      </c>
      <c r="V256" s="10">
        <v>0</v>
      </c>
      <c r="W256" s="10">
        <v>10000</v>
      </c>
      <c r="X256" s="10">
        <v>0</v>
      </c>
      <c r="Y256" s="10">
        <v>0</v>
      </c>
      <c r="Z256" s="9" t="s">
        <v>197</v>
      </c>
      <c r="AA256" s="8">
        <v>12433.3</v>
      </c>
      <c r="AB256" s="8">
        <v>12433.3</v>
      </c>
      <c r="AC256" s="8">
        <v>0</v>
      </c>
      <c r="AD256" s="8">
        <v>0</v>
      </c>
      <c r="AE256" s="8">
        <v>0</v>
      </c>
      <c r="AF256" s="8">
        <v>0</v>
      </c>
      <c r="AG256" s="1" t="s">
        <v>116</v>
      </c>
      <c r="AH256" s="1" t="s">
        <v>77</v>
      </c>
      <c r="AI256" s="1">
        <v>1</v>
      </c>
      <c r="AJ256" s="3">
        <v>45925</v>
      </c>
      <c r="AK256" s="3">
        <v>0</v>
      </c>
      <c r="AL256" s="3">
        <v>0</v>
      </c>
      <c r="AM256" s="3">
        <v>0</v>
      </c>
      <c r="AN256" s="3">
        <v>0</v>
      </c>
      <c r="AO256" s="3">
        <v>45924</v>
      </c>
      <c r="AP256" s="3">
        <v>45920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102</v>
      </c>
      <c r="BD256" s="56">
        <v>0</v>
      </c>
    </row>
    <row r="257" spans="1:56" ht="27.75" customHeight="1" x14ac:dyDescent="0.45">
      <c r="A257" s="3">
        <v>0</v>
      </c>
      <c r="B257" s="14">
        <v>0</v>
      </c>
      <c r="C257" s="9">
        <v>0</v>
      </c>
      <c r="D257" s="13">
        <v>0</v>
      </c>
      <c r="E257" s="9">
        <v>26</v>
      </c>
      <c r="F257" s="9">
        <v>43</v>
      </c>
      <c r="G257" s="9">
        <v>0</v>
      </c>
      <c r="H257" s="9">
        <v>0</v>
      </c>
      <c r="I257" s="9">
        <v>116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197</v>
      </c>
      <c r="AA257" s="8">
        <v>12433.3</v>
      </c>
      <c r="AB257" s="8">
        <v>12433.3</v>
      </c>
      <c r="AC257" s="8">
        <v>0</v>
      </c>
      <c r="AD257" s="8">
        <v>0</v>
      </c>
      <c r="AE257" s="8">
        <v>0</v>
      </c>
      <c r="AF257" s="8" t="s">
        <v>58</v>
      </c>
      <c r="AG257" s="1" t="s">
        <v>119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198</v>
      </c>
      <c r="BD257" s="56">
        <v>0</v>
      </c>
    </row>
    <row r="258" spans="1:56" ht="27.75" customHeight="1" x14ac:dyDescent="0.45">
      <c r="A258" s="3">
        <v>45898</v>
      </c>
      <c r="B258" s="14" t="s">
        <v>414</v>
      </c>
      <c r="C258" s="9" t="s">
        <v>109</v>
      </c>
      <c r="D258" s="13" t="s">
        <v>59</v>
      </c>
      <c r="E258" s="9">
        <v>26</v>
      </c>
      <c r="F258" s="9">
        <v>43</v>
      </c>
      <c r="G258" s="9" t="s">
        <v>60</v>
      </c>
      <c r="H258" s="9" t="s">
        <v>66</v>
      </c>
      <c r="I258" s="9">
        <v>150</v>
      </c>
      <c r="J258" s="9" t="s">
        <v>57</v>
      </c>
      <c r="K258" s="9">
        <v>5</v>
      </c>
      <c r="L258" s="9" t="s">
        <v>91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110</v>
      </c>
      <c r="T258" s="12">
        <v>45917</v>
      </c>
      <c r="U258" s="11">
        <v>15000</v>
      </c>
      <c r="V258" s="10">
        <v>15750</v>
      </c>
      <c r="W258" s="10">
        <v>0</v>
      </c>
      <c r="X258" s="10">
        <v>0</v>
      </c>
      <c r="Y258" s="10">
        <v>0</v>
      </c>
      <c r="Z258" s="9" t="s">
        <v>88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116</v>
      </c>
      <c r="AH258" s="1" t="s">
        <v>146</v>
      </c>
      <c r="AI258" s="1">
        <v>2</v>
      </c>
      <c r="AJ258" s="3">
        <v>45917</v>
      </c>
      <c r="AK258" s="3">
        <v>45915</v>
      </c>
      <c r="AL258" s="3">
        <v>0</v>
      </c>
      <c r="AM258" s="3">
        <v>0</v>
      </c>
      <c r="AN258" s="3">
        <v>0</v>
      </c>
      <c r="AO258" s="3">
        <v>45916</v>
      </c>
      <c r="AP258" s="3">
        <v>45912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143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104</v>
      </c>
      <c r="BD258" s="56">
        <v>0</v>
      </c>
    </row>
    <row r="259" spans="1:56" ht="27.75" customHeight="1" x14ac:dyDescent="0.45">
      <c r="A259" s="3">
        <v>45911</v>
      </c>
      <c r="B259" s="14" t="s">
        <v>540</v>
      </c>
      <c r="C259" s="9" t="s">
        <v>109</v>
      </c>
      <c r="D259" s="13" t="s">
        <v>541</v>
      </c>
      <c r="E259" s="9">
        <v>26</v>
      </c>
      <c r="F259" s="9">
        <v>43</v>
      </c>
      <c r="G259" s="9" t="s">
        <v>60</v>
      </c>
      <c r="H259" s="9" t="s">
        <v>66</v>
      </c>
      <c r="I259" s="9">
        <v>150</v>
      </c>
      <c r="J259" s="9" t="s">
        <v>57</v>
      </c>
      <c r="K259" s="9">
        <v>5</v>
      </c>
      <c r="L259" s="9" t="s">
        <v>91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110</v>
      </c>
      <c r="T259" s="12">
        <v>45929</v>
      </c>
      <c r="U259" s="11">
        <v>10000</v>
      </c>
      <c r="V259" s="10">
        <v>500</v>
      </c>
      <c r="W259" s="10">
        <v>9500</v>
      </c>
      <c r="X259" s="10">
        <v>0</v>
      </c>
      <c r="Y259" s="10">
        <v>9975</v>
      </c>
      <c r="Z259" s="9" t="s">
        <v>88</v>
      </c>
      <c r="AA259" s="8">
        <v>11811.635</v>
      </c>
      <c r="AB259" s="8">
        <v>11811.635</v>
      </c>
      <c r="AC259" s="8">
        <v>0</v>
      </c>
      <c r="AD259" s="8">
        <v>0</v>
      </c>
      <c r="AE259" s="8">
        <v>11811.635</v>
      </c>
      <c r="AF259" s="8">
        <v>0</v>
      </c>
      <c r="AG259" s="1" t="s">
        <v>115</v>
      </c>
      <c r="AH259" s="1" t="s">
        <v>75</v>
      </c>
      <c r="AI259" s="1">
        <v>4</v>
      </c>
      <c r="AJ259" s="3">
        <v>45929</v>
      </c>
      <c r="AK259" s="3">
        <v>45925</v>
      </c>
      <c r="AL259" s="3">
        <v>45918</v>
      </c>
      <c r="AM259" s="3">
        <v>45926</v>
      </c>
      <c r="AN259" s="3">
        <v>45927</v>
      </c>
      <c r="AO259" s="3">
        <v>45928</v>
      </c>
      <c r="AP259" s="3">
        <v>45924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104</v>
      </c>
      <c r="BD259" s="56">
        <v>0</v>
      </c>
    </row>
    <row r="260" spans="1:56" ht="27.75" customHeight="1" x14ac:dyDescent="0.45">
      <c r="A260" s="3">
        <v>45901</v>
      </c>
      <c r="B260" s="14" t="s">
        <v>421</v>
      </c>
      <c r="C260" s="9" t="s">
        <v>109</v>
      </c>
      <c r="D260" s="13" t="s">
        <v>144</v>
      </c>
      <c r="E260" s="9">
        <v>26</v>
      </c>
      <c r="F260" s="9">
        <v>43</v>
      </c>
      <c r="G260" s="9" t="s">
        <v>60</v>
      </c>
      <c r="H260" s="9" t="s">
        <v>66</v>
      </c>
      <c r="I260" s="9">
        <v>150</v>
      </c>
      <c r="J260" s="9" t="s">
        <v>57</v>
      </c>
      <c r="K260" s="9">
        <v>5</v>
      </c>
      <c r="L260" s="9" t="s">
        <v>91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110</v>
      </c>
      <c r="T260" s="12">
        <v>45930</v>
      </c>
      <c r="U260" s="11">
        <v>30000</v>
      </c>
      <c r="V260" s="10">
        <v>3600</v>
      </c>
      <c r="W260" s="10">
        <v>26400</v>
      </c>
      <c r="X260" s="10">
        <v>9475</v>
      </c>
      <c r="Y260" s="10">
        <v>21551.25</v>
      </c>
      <c r="Z260" s="9" t="s">
        <v>88</v>
      </c>
      <c r="AA260" s="8">
        <v>26795.315662500001</v>
      </c>
      <c r="AB260" s="8">
        <v>1470</v>
      </c>
      <c r="AC260" s="8">
        <v>25325.315662500001</v>
      </c>
      <c r="AD260" s="8">
        <v>0</v>
      </c>
      <c r="AE260" s="8">
        <v>26795.315662500001</v>
      </c>
      <c r="AF260" s="8">
        <v>0</v>
      </c>
      <c r="AG260" s="1" t="s">
        <v>115</v>
      </c>
      <c r="AH260" s="1" t="s">
        <v>75</v>
      </c>
      <c r="AI260" s="1">
        <v>4</v>
      </c>
      <c r="AJ260" s="3">
        <v>45930</v>
      </c>
      <c r="AK260" s="3">
        <v>45926</v>
      </c>
      <c r="AL260" s="3">
        <v>45919</v>
      </c>
      <c r="AM260" s="3">
        <v>45927</v>
      </c>
      <c r="AN260" s="3">
        <v>45928</v>
      </c>
      <c r="AO260" s="3">
        <v>45929</v>
      </c>
      <c r="AP260" s="3">
        <v>45925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104</v>
      </c>
      <c r="BD260" s="56">
        <v>2611.8842219925</v>
      </c>
    </row>
    <row r="261" spans="1:56" ht="27.75" customHeight="1" x14ac:dyDescent="0.45">
      <c r="A261" s="3">
        <v>45901</v>
      </c>
      <c r="B261" s="14" t="s">
        <v>422</v>
      </c>
      <c r="C261" s="9" t="s">
        <v>109</v>
      </c>
      <c r="D261" s="13" t="s">
        <v>144</v>
      </c>
      <c r="E261" s="9">
        <v>26</v>
      </c>
      <c r="F261" s="9">
        <v>43</v>
      </c>
      <c r="G261" s="9" t="s">
        <v>60</v>
      </c>
      <c r="H261" s="9" t="s">
        <v>66</v>
      </c>
      <c r="I261" s="9">
        <v>150</v>
      </c>
      <c r="J261" s="9" t="s">
        <v>57</v>
      </c>
      <c r="K261" s="9">
        <v>5</v>
      </c>
      <c r="L261" s="9" t="s">
        <v>91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110</v>
      </c>
      <c r="T261" s="12">
        <v>45945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88</v>
      </c>
      <c r="AA261" s="8">
        <v>12433.3</v>
      </c>
      <c r="AB261" s="8">
        <v>0</v>
      </c>
      <c r="AC261" s="8">
        <v>12433.3</v>
      </c>
      <c r="AD261" s="8">
        <v>0</v>
      </c>
      <c r="AE261" s="8">
        <v>12433.3</v>
      </c>
      <c r="AF261" s="8">
        <v>0</v>
      </c>
      <c r="AG261" s="1" t="s">
        <v>116</v>
      </c>
      <c r="AH261" s="1" t="s">
        <v>75</v>
      </c>
      <c r="AI261" s="1">
        <v>4</v>
      </c>
      <c r="AJ261" s="3">
        <v>45945</v>
      </c>
      <c r="AK261" s="3">
        <v>45941</v>
      </c>
      <c r="AL261" s="3">
        <v>45934</v>
      </c>
      <c r="AM261" s="3">
        <v>45942</v>
      </c>
      <c r="AN261" s="3">
        <v>45943</v>
      </c>
      <c r="AO261" s="3">
        <v>45944</v>
      </c>
      <c r="AP261" s="3">
        <v>45940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104</v>
      </c>
      <c r="BD261" s="56">
        <v>1282.2876733333333</v>
      </c>
    </row>
    <row r="262" spans="1:56" ht="27.75" customHeight="1" x14ac:dyDescent="0.45">
      <c r="A262" s="3">
        <v>0</v>
      </c>
      <c r="B262" s="14">
        <v>0</v>
      </c>
      <c r="C262" s="9">
        <v>0</v>
      </c>
      <c r="D262" s="13">
        <v>0</v>
      </c>
      <c r="E262" s="9">
        <v>26</v>
      </c>
      <c r="F262" s="9">
        <v>43</v>
      </c>
      <c r="G262" s="9">
        <v>0</v>
      </c>
      <c r="H262" s="9">
        <v>0</v>
      </c>
      <c r="I262" s="9">
        <v>120</v>
      </c>
      <c r="J262" s="9" t="s">
        <v>57</v>
      </c>
      <c r="K262" s="9">
        <v>5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 t="s">
        <v>88</v>
      </c>
      <c r="AA262" s="8">
        <v>51040.250662499995</v>
      </c>
      <c r="AB262" s="8">
        <v>13281.635</v>
      </c>
      <c r="AC262" s="8">
        <v>37758.6156625</v>
      </c>
      <c r="AD262" s="8">
        <v>0</v>
      </c>
      <c r="AE262" s="8">
        <v>51040.250662499995</v>
      </c>
      <c r="AF262" s="8" t="s">
        <v>58</v>
      </c>
      <c r="AG262" s="1" t="s">
        <v>118</v>
      </c>
      <c r="AH262" s="1">
        <v>0</v>
      </c>
      <c r="AI262" s="1" t="s">
        <v>15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106</v>
      </c>
      <c r="BD262" s="56">
        <v>0</v>
      </c>
    </row>
    <row r="263" spans="1:56" ht="27.75" customHeight="1" x14ac:dyDescent="0.45">
      <c r="A263" s="3">
        <v>45909</v>
      </c>
      <c r="B263" s="14" t="s">
        <v>520</v>
      </c>
      <c r="C263" s="9" t="s">
        <v>147</v>
      </c>
      <c r="D263" s="13" t="s">
        <v>148</v>
      </c>
      <c r="E263" s="9">
        <v>28</v>
      </c>
      <c r="F263" s="9">
        <v>41</v>
      </c>
      <c r="G263" s="9" t="s">
        <v>60</v>
      </c>
      <c r="H263" s="9">
        <v>0</v>
      </c>
      <c r="I263" s="9">
        <v>120</v>
      </c>
      <c r="J263" s="9" t="s">
        <v>78</v>
      </c>
      <c r="K263" s="9">
        <v>3</v>
      </c>
      <c r="L263" s="9" t="s">
        <v>92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71</v>
      </c>
      <c r="T263" s="12">
        <v>45920</v>
      </c>
      <c r="U263" s="11">
        <v>50000</v>
      </c>
      <c r="V263" s="10">
        <v>1703</v>
      </c>
      <c r="W263" s="10">
        <v>48297</v>
      </c>
      <c r="X263" s="10">
        <v>0</v>
      </c>
      <c r="Y263" s="10">
        <v>50711.85</v>
      </c>
      <c r="Z263" s="9" t="s">
        <v>127</v>
      </c>
      <c r="AA263" s="8">
        <v>57350.272649999999</v>
      </c>
      <c r="AB263" s="8">
        <v>44531</v>
      </c>
      <c r="AC263" s="8">
        <v>12819.272649999999</v>
      </c>
      <c r="AD263" s="8">
        <v>0</v>
      </c>
      <c r="AE263" s="8">
        <v>0</v>
      </c>
      <c r="AF263" s="8">
        <v>0</v>
      </c>
      <c r="AG263" s="1" t="s">
        <v>115</v>
      </c>
      <c r="AH263" s="1" t="s">
        <v>74</v>
      </c>
      <c r="AI263" s="1">
        <v>2</v>
      </c>
      <c r="AJ263" s="3">
        <v>45920</v>
      </c>
      <c r="AK263" s="3">
        <v>0</v>
      </c>
      <c r="AL263" s="3">
        <v>45911</v>
      </c>
      <c r="AM263" s="3">
        <v>45918</v>
      </c>
      <c r="AN263" s="3">
        <v>45919</v>
      </c>
      <c r="AO263" s="3">
        <v>45919</v>
      </c>
      <c r="AP263" s="3">
        <v>45915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 t="s">
        <v>486</v>
      </c>
      <c r="AZ263" s="2">
        <v>0</v>
      </c>
      <c r="BA263" s="2">
        <v>0</v>
      </c>
      <c r="BB263" s="2">
        <v>0</v>
      </c>
      <c r="BC263" s="1" t="s">
        <v>104</v>
      </c>
      <c r="BD263" s="56">
        <v>1440.7438094972222</v>
      </c>
    </row>
    <row r="264" spans="1:56" ht="27.75" customHeight="1" x14ac:dyDescent="0.45">
      <c r="A264" s="3" t="s">
        <v>135</v>
      </c>
      <c r="B264" s="14" t="s">
        <v>135</v>
      </c>
      <c r="C264" s="9" t="s">
        <v>109</v>
      </c>
      <c r="D264" s="13" t="s">
        <v>59</v>
      </c>
      <c r="E264" s="9">
        <v>28</v>
      </c>
      <c r="F264" s="9">
        <v>47</v>
      </c>
      <c r="G264" s="9" t="s">
        <v>60</v>
      </c>
      <c r="H264" s="9" t="s">
        <v>66</v>
      </c>
      <c r="I264" s="9">
        <v>180</v>
      </c>
      <c r="J264" s="9" t="s">
        <v>57</v>
      </c>
      <c r="K264" s="9">
        <v>5</v>
      </c>
      <c r="L264" s="9" t="s">
        <v>92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110</v>
      </c>
      <c r="T264" s="12">
        <v>45925</v>
      </c>
      <c r="U264" s="11">
        <v>5000</v>
      </c>
      <c r="V264" s="10">
        <v>0</v>
      </c>
      <c r="W264" s="10">
        <v>5000</v>
      </c>
      <c r="X264" s="10">
        <v>0</v>
      </c>
      <c r="Y264" s="10">
        <v>0</v>
      </c>
      <c r="Z264" s="9" t="s">
        <v>127</v>
      </c>
      <c r="AA264" s="8">
        <v>6775.4500000000007</v>
      </c>
      <c r="AB264" s="8">
        <v>0</v>
      </c>
      <c r="AC264" s="8">
        <v>6775.4500000000007</v>
      </c>
      <c r="AD264" s="8">
        <v>0</v>
      </c>
      <c r="AE264" s="8">
        <v>6775.4500000000007</v>
      </c>
      <c r="AF264" s="8">
        <v>0</v>
      </c>
      <c r="AG264" s="1">
        <v>0</v>
      </c>
      <c r="AH264" s="1" t="s">
        <v>146</v>
      </c>
      <c r="AI264" s="1">
        <v>2</v>
      </c>
      <c r="AJ264" s="3">
        <v>45925</v>
      </c>
      <c r="AK264" s="3">
        <v>45923</v>
      </c>
      <c r="AL264" s="3">
        <v>0</v>
      </c>
      <c r="AM264" s="3">
        <v>0</v>
      </c>
      <c r="AN264" s="3">
        <v>0</v>
      </c>
      <c r="AO264" s="3">
        <v>45924</v>
      </c>
      <c r="AP264" s="3">
        <v>45920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143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104</v>
      </c>
      <c r="BD264" s="56">
        <v>761.48529722222236</v>
      </c>
    </row>
    <row r="265" spans="1:56" ht="27.7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28</v>
      </c>
      <c r="F265" s="9">
        <v>43</v>
      </c>
      <c r="G265" s="9">
        <v>0</v>
      </c>
      <c r="H265" s="9">
        <v>0</v>
      </c>
      <c r="I265" s="9">
        <v>130</v>
      </c>
      <c r="J265" s="9" t="s">
        <v>57</v>
      </c>
      <c r="K265" s="9">
        <v>3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127</v>
      </c>
      <c r="AA265" s="8">
        <v>64125.722649999996</v>
      </c>
      <c r="AB265" s="8">
        <v>44531</v>
      </c>
      <c r="AC265" s="8">
        <v>19594.72265</v>
      </c>
      <c r="AD265" s="8">
        <v>0</v>
      </c>
      <c r="AE265" s="8">
        <v>6775.4500000000007</v>
      </c>
      <c r="AF265" s="8" t="s">
        <v>58</v>
      </c>
      <c r="AG265" s="1">
        <v>0</v>
      </c>
      <c r="AH265" s="1">
        <v>0</v>
      </c>
      <c r="AI265" s="1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149</v>
      </c>
      <c r="BD265" s="56">
        <v>0</v>
      </c>
    </row>
  </sheetData>
  <autoFilter ref="A5:BD265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65">
    <cfRule type="expression" dxfId="1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5F86-3573-4345-91B8-95E035F21D32}">
  <sheetPr>
    <tabColor rgb="FFFFFF00"/>
  </sheetPr>
  <dimension ref="A1:BD175"/>
  <sheetViews>
    <sheetView zoomScale="80" zoomScaleNormal="80" workbookViewId="0">
      <selection activeCell="P13" sqref="P1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45916</v>
      </c>
      <c r="E3" s="84" t="s">
        <v>52</v>
      </c>
      <c r="F3" s="84"/>
      <c r="G3" s="85">
        <v>10.01</v>
      </c>
      <c r="H3" s="8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6" t="s">
        <v>51</v>
      </c>
      <c r="B4" s="28" t="s">
        <v>43</v>
      </c>
      <c r="C4" s="29" t="s">
        <v>42</v>
      </c>
      <c r="D4" s="30"/>
      <c r="E4" s="87">
        <v>10.3</v>
      </c>
      <c r="F4" s="88"/>
      <c r="G4" s="89"/>
      <c r="H4" s="90"/>
      <c r="I4" s="91" t="s">
        <v>50</v>
      </c>
      <c r="J4" s="92"/>
      <c r="K4" s="93"/>
      <c r="L4" s="31" t="s">
        <v>89</v>
      </c>
      <c r="M4" s="94" t="s">
        <v>49</v>
      </c>
      <c r="N4" s="95"/>
      <c r="O4" s="95"/>
      <c r="P4" s="9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2" t="s">
        <v>46</v>
      </c>
      <c r="AA4" s="8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45920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132</v>
      </c>
      <c r="AG6" s="1" t="s">
        <v>115</v>
      </c>
      <c r="AH6" s="1" t="s">
        <v>68</v>
      </c>
      <c r="AI6" s="1">
        <v>4</v>
      </c>
      <c r="AJ6" s="3">
        <v>45915</v>
      </c>
      <c r="AK6" s="3">
        <v>45911</v>
      </c>
      <c r="AL6" s="3">
        <v>45905</v>
      </c>
      <c r="AM6" s="3">
        <v>45912</v>
      </c>
      <c r="AN6" s="3">
        <v>45913</v>
      </c>
      <c r="AO6" s="3">
        <v>45913</v>
      </c>
      <c r="AP6" s="3">
        <v>45910</v>
      </c>
      <c r="AQ6" s="3">
        <v>45914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116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 t="s">
        <v>556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115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>
        <v>45915</v>
      </c>
      <c r="B10" s="14" t="s">
        <v>557</v>
      </c>
      <c r="C10" s="9" t="s">
        <v>558</v>
      </c>
      <c r="D10" s="13" t="s">
        <v>559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45922</v>
      </c>
      <c r="U10" s="11">
        <v>10100</v>
      </c>
      <c r="V10" s="10">
        <v>0</v>
      </c>
      <c r="W10" s="10">
        <v>10100</v>
      </c>
      <c r="X10" s="10">
        <v>0</v>
      </c>
      <c r="Y10" s="10">
        <v>10605</v>
      </c>
      <c r="Z10" s="9" t="s">
        <v>560</v>
      </c>
      <c r="AA10" s="8">
        <v>7760.3350000000009</v>
      </c>
      <c r="AB10" s="8">
        <v>7760.3350000000009</v>
      </c>
      <c r="AC10" s="8">
        <v>0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45922</v>
      </c>
      <c r="AK10" s="3">
        <v>0</v>
      </c>
      <c r="AL10" s="3">
        <v>45913</v>
      </c>
      <c r="AM10" s="3">
        <v>45920</v>
      </c>
      <c r="AN10" s="3">
        <v>45921</v>
      </c>
      <c r="AO10" s="3">
        <v>45921</v>
      </c>
      <c r="AP10" s="3">
        <v>45917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 t="s">
        <v>561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560</v>
      </c>
      <c r="AA11" s="8">
        <v>7760.3350000000009</v>
      </c>
      <c r="AB11" s="8">
        <v>7760.3350000000009</v>
      </c>
      <c r="AC11" s="8">
        <v>0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562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115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45912</v>
      </c>
      <c r="B14" s="14" t="s">
        <v>542</v>
      </c>
      <c r="C14" s="9" t="s">
        <v>302</v>
      </c>
      <c r="D14" s="13" t="s">
        <v>543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45924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417</v>
      </c>
      <c r="AA14" s="8">
        <v>8801.1</v>
      </c>
      <c r="AB14" s="8">
        <v>8801.1</v>
      </c>
      <c r="AC14" s="8">
        <v>0</v>
      </c>
      <c r="AD14" s="8">
        <v>1900</v>
      </c>
      <c r="AE14" s="8">
        <v>6901.1</v>
      </c>
      <c r="AF14" s="8" t="s">
        <v>307</v>
      </c>
      <c r="AG14" s="1" t="s">
        <v>116</v>
      </c>
      <c r="AH14" s="1" t="s">
        <v>75</v>
      </c>
      <c r="AI14" s="1">
        <v>4</v>
      </c>
      <c r="AJ14" s="3">
        <v>45924</v>
      </c>
      <c r="AK14" s="3">
        <v>45920</v>
      </c>
      <c r="AL14" s="3">
        <v>45913</v>
      </c>
      <c r="AM14" s="3">
        <v>45921</v>
      </c>
      <c r="AN14" s="3">
        <v>45922</v>
      </c>
      <c r="AO14" s="3">
        <v>45923</v>
      </c>
      <c r="AP14" s="3">
        <v>45919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8801.1</v>
      </c>
      <c r="AB15" s="8">
        <v>8801.1</v>
      </c>
      <c r="AC15" s="8">
        <v>0</v>
      </c>
      <c r="AD15" s="8">
        <v>1900</v>
      </c>
      <c r="AE15" s="8">
        <v>6901.1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45917</v>
      </c>
      <c r="U16" s="11">
        <v>50000</v>
      </c>
      <c r="V16" s="10">
        <v>50000</v>
      </c>
      <c r="W16" s="10">
        <v>0</v>
      </c>
      <c r="X16" s="10">
        <v>52901</v>
      </c>
      <c r="Y16" s="10">
        <v>0</v>
      </c>
      <c r="Z16" s="9" t="s">
        <v>168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45917</v>
      </c>
      <c r="AK16" s="3">
        <v>0</v>
      </c>
      <c r="AL16" s="3">
        <v>45908</v>
      </c>
      <c r="AM16" s="3">
        <v>45915</v>
      </c>
      <c r="AN16" s="3">
        <v>45916</v>
      </c>
      <c r="AO16" s="3">
        <v>45916</v>
      </c>
      <c r="AP16" s="3">
        <v>45912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544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0</v>
      </c>
      <c r="B17" s="14" t="s">
        <v>128</v>
      </c>
      <c r="C17" s="9" t="s">
        <v>237</v>
      </c>
      <c r="D17" s="13" t="s">
        <v>563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45925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168</v>
      </c>
      <c r="AA17" s="8">
        <v>17602.2</v>
      </c>
      <c r="AB17" s="8">
        <v>14424</v>
      </c>
      <c r="AC17" s="8">
        <v>3178.2000000000007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45925</v>
      </c>
      <c r="AK17" s="3">
        <v>0</v>
      </c>
      <c r="AL17" s="3">
        <v>45916</v>
      </c>
      <c r="AM17" s="3">
        <v>45923</v>
      </c>
      <c r="AN17" s="3">
        <v>45924</v>
      </c>
      <c r="AO17" s="3">
        <v>45924</v>
      </c>
      <c r="AP17" s="3">
        <v>45920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230.80794666666674</v>
      </c>
    </row>
    <row r="18" spans="1:56" ht="27.75" customHeight="1" x14ac:dyDescent="0.45">
      <c r="A18" s="3" t="s">
        <v>135</v>
      </c>
      <c r="B18" s="14" t="s">
        <v>135</v>
      </c>
      <c r="C18" s="9" t="s">
        <v>204</v>
      </c>
      <c r="D18" s="13" t="s">
        <v>205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92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45925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168</v>
      </c>
      <c r="AA18" s="8">
        <v>18501.714330000003</v>
      </c>
      <c r="AB18" s="8">
        <v>0</v>
      </c>
      <c r="AC18" s="8">
        <v>18501.714330000003</v>
      </c>
      <c r="AD18" s="8">
        <v>0</v>
      </c>
      <c r="AE18" s="8">
        <v>0</v>
      </c>
      <c r="AF18" s="8">
        <v>0</v>
      </c>
      <c r="AG18" s="1" t="s">
        <v>115</v>
      </c>
      <c r="AH18" s="1" t="s">
        <v>72</v>
      </c>
      <c r="AI18" s="1">
        <v>3</v>
      </c>
      <c r="AJ18" s="3">
        <v>45925</v>
      </c>
      <c r="AK18" s="3">
        <v>0</v>
      </c>
      <c r="AL18" s="3">
        <v>45915</v>
      </c>
      <c r="AM18" s="3">
        <v>45922</v>
      </c>
      <c r="AN18" s="3">
        <v>45923</v>
      </c>
      <c r="AO18" s="3">
        <v>45923</v>
      </c>
      <c r="AP18" s="3">
        <v>45920</v>
      </c>
      <c r="AQ18" s="3">
        <v>45924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1343.6356095653334</v>
      </c>
    </row>
    <row r="19" spans="1:56" ht="27.75" customHeight="1" x14ac:dyDescent="0.45">
      <c r="A19" s="3" t="s">
        <v>135</v>
      </c>
      <c r="B19" s="14" t="s">
        <v>135</v>
      </c>
      <c r="C19" s="9" t="s">
        <v>237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 t="s">
        <v>63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168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 t="s">
        <v>63</v>
      </c>
      <c r="AK19" s="3">
        <v>0</v>
      </c>
      <c r="AL19" s="3" t="e">
        <v>#VALUE!</v>
      </c>
      <c r="AM19" s="3" t="e">
        <v>#VALUE!</v>
      </c>
      <c r="AN19" s="3" t="e">
        <v>#VALUE!</v>
      </c>
      <c r="AO19" s="3" t="e">
        <v>#VALUE!</v>
      </c>
      <c r="AP19" s="3" t="e">
        <v>#VALUE!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135</v>
      </c>
      <c r="B20" s="14" t="s">
        <v>135</v>
      </c>
      <c r="C20" s="9" t="s">
        <v>136</v>
      </c>
      <c r="D20" s="13" t="s">
        <v>124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 t="s">
        <v>63</v>
      </c>
      <c r="U20" s="11">
        <v>140000</v>
      </c>
      <c r="V20" s="10">
        <v>0</v>
      </c>
      <c r="W20" s="10">
        <v>140000</v>
      </c>
      <c r="X20" s="10">
        <v>0</v>
      </c>
      <c r="Y20" s="10">
        <v>147000</v>
      </c>
      <c r="Z20" s="9" t="s">
        <v>168</v>
      </c>
      <c r="AA20" s="8">
        <v>123215.4</v>
      </c>
      <c r="AB20" s="8">
        <v>0</v>
      </c>
      <c r="AC20" s="8">
        <v>123215.4</v>
      </c>
      <c r="AD20" s="8">
        <v>0</v>
      </c>
      <c r="AE20" s="8">
        <v>0</v>
      </c>
      <c r="AF20" s="8">
        <v>0</v>
      </c>
      <c r="AG20" s="1" t="s">
        <v>115</v>
      </c>
      <c r="AH20" s="1" t="s">
        <v>74</v>
      </c>
      <c r="AI20" s="1">
        <v>2</v>
      </c>
      <c r="AJ20" s="3" t="s">
        <v>63</v>
      </c>
      <c r="AK20" s="3">
        <v>0</v>
      </c>
      <c r="AL20" s="3" t="e">
        <v>#VALUE!</v>
      </c>
      <c r="AM20" s="3" t="e">
        <v>#VALUE!</v>
      </c>
      <c r="AN20" s="3" t="e">
        <v>#VALUE!</v>
      </c>
      <c r="AO20" s="3" t="e">
        <v>#VALUE!</v>
      </c>
      <c r="AP20" s="3" t="e">
        <v>#VALUE!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8948.1761600000009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168</v>
      </c>
      <c r="AA21" s="8">
        <v>194523.71432999999</v>
      </c>
      <c r="AB21" s="8">
        <v>14424</v>
      </c>
      <c r="AC21" s="8">
        <v>180099.71432999999</v>
      </c>
      <c r="AD21" s="8">
        <v>0</v>
      </c>
      <c r="AE21" s="8">
        <v>0</v>
      </c>
      <c r="AF21" s="8" t="s">
        <v>58</v>
      </c>
      <c r="AG21" s="1" t="s">
        <v>115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266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45918</v>
      </c>
      <c r="U22" s="11">
        <v>5000</v>
      </c>
      <c r="V22" s="10">
        <v>5140</v>
      </c>
      <c r="W22" s="10">
        <v>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466</v>
      </c>
      <c r="AG22" s="1" t="s">
        <v>115</v>
      </c>
      <c r="AH22" s="1" t="s">
        <v>74</v>
      </c>
      <c r="AI22" s="1">
        <v>2</v>
      </c>
      <c r="AJ22" s="3">
        <v>45918</v>
      </c>
      <c r="AK22" s="3">
        <v>0</v>
      </c>
      <c r="AL22" s="3">
        <v>45909</v>
      </c>
      <c r="AM22" s="3">
        <v>45916</v>
      </c>
      <c r="AN22" s="3">
        <v>45917</v>
      </c>
      <c r="AO22" s="3">
        <v>45917</v>
      </c>
      <c r="AP22" s="3">
        <v>45913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467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45918</v>
      </c>
      <c r="U23" s="11">
        <v>5000</v>
      </c>
      <c r="V23" s="10">
        <v>5000</v>
      </c>
      <c r="W23" s="10">
        <v>0</v>
      </c>
      <c r="X23" s="10">
        <v>5023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463</v>
      </c>
      <c r="AG23" s="1" t="s">
        <v>115</v>
      </c>
      <c r="AH23" s="1" t="s">
        <v>74</v>
      </c>
      <c r="AI23" s="1">
        <v>2</v>
      </c>
      <c r="AJ23" s="3">
        <v>45918</v>
      </c>
      <c r="AK23" s="3">
        <v>0</v>
      </c>
      <c r="AL23" s="3">
        <v>45909</v>
      </c>
      <c r="AM23" s="3">
        <v>45916</v>
      </c>
      <c r="AN23" s="3">
        <v>45917</v>
      </c>
      <c r="AO23" s="3">
        <v>45917</v>
      </c>
      <c r="AP23" s="3">
        <v>45913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 t="s">
        <v>135</v>
      </c>
      <c r="B24" s="14" t="s">
        <v>135</v>
      </c>
      <c r="C24" s="9" t="s">
        <v>73</v>
      </c>
      <c r="D24" s="13" t="s">
        <v>467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 t="s">
        <v>63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118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45905</v>
      </c>
      <c r="B25" s="14" t="s">
        <v>461</v>
      </c>
      <c r="C25" s="9" t="s">
        <v>73</v>
      </c>
      <c r="D25" s="13" t="s">
        <v>288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45918</v>
      </c>
      <c r="U25" s="11">
        <v>10000</v>
      </c>
      <c r="V25" s="10">
        <v>10000</v>
      </c>
      <c r="W25" s="10">
        <v>0</v>
      </c>
      <c r="X25" s="10">
        <v>10400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466</v>
      </c>
      <c r="AG25" s="1" t="s">
        <v>118</v>
      </c>
      <c r="AH25" s="1" t="s">
        <v>74</v>
      </c>
      <c r="AI25" s="1">
        <v>2</v>
      </c>
      <c r="AJ25" s="3">
        <v>45918</v>
      </c>
      <c r="AK25" s="3">
        <v>0</v>
      </c>
      <c r="AL25" s="3">
        <v>45909</v>
      </c>
      <c r="AM25" s="3">
        <v>45916</v>
      </c>
      <c r="AN25" s="3">
        <v>45917</v>
      </c>
      <c r="AO25" s="3">
        <v>45917</v>
      </c>
      <c r="AP25" s="3">
        <v>45913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282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466</v>
      </c>
      <c r="AG26" s="1" t="s">
        <v>115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544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45904</v>
      </c>
      <c r="B27" s="14" t="s">
        <v>446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447</v>
      </c>
      <c r="T27" s="12">
        <v>45924</v>
      </c>
      <c r="U27" s="11">
        <v>20000</v>
      </c>
      <c r="V27" s="10">
        <v>21000</v>
      </c>
      <c r="W27" s="10">
        <v>0</v>
      </c>
      <c r="X27" s="10">
        <v>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115</v>
      </c>
      <c r="AH27" s="1" t="s">
        <v>77</v>
      </c>
      <c r="AI27" s="1">
        <v>1</v>
      </c>
      <c r="AJ27" s="3">
        <v>45924</v>
      </c>
      <c r="AK27" s="3">
        <v>0</v>
      </c>
      <c r="AL27" s="3">
        <v>0</v>
      </c>
      <c r="AM27" s="3">
        <v>0</v>
      </c>
      <c r="AN27" s="3">
        <v>0</v>
      </c>
      <c r="AO27" s="3">
        <v>45923</v>
      </c>
      <c r="AP27" s="3">
        <v>45919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45904</v>
      </c>
      <c r="B28" s="14" t="s">
        <v>448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447</v>
      </c>
      <c r="T28" s="12">
        <v>45924</v>
      </c>
      <c r="U28" s="11">
        <v>20000</v>
      </c>
      <c r="V28" s="10">
        <v>21000</v>
      </c>
      <c r="W28" s="10">
        <v>0</v>
      </c>
      <c r="X28" s="10">
        <v>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115</v>
      </c>
      <c r="AH28" s="1" t="s">
        <v>77</v>
      </c>
      <c r="AI28" s="1">
        <v>1</v>
      </c>
      <c r="AJ28" s="3">
        <v>45924</v>
      </c>
      <c r="AK28" s="3">
        <v>0</v>
      </c>
      <c r="AL28" s="3">
        <v>0</v>
      </c>
      <c r="AM28" s="3">
        <v>0</v>
      </c>
      <c r="AN28" s="3">
        <v>0</v>
      </c>
      <c r="AO28" s="3">
        <v>45923</v>
      </c>
      <c r="AP28" s="3">
        <v>45919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45910</v>
      </c>
      <c r="B29" s="14" t="s">
        <v>503</v>
      </c>
      <c r="C29" s="9" t="s">
        <v>73</v>
      </c>
      <c r="D29" s="13" t="s">
        <v>288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45920</v>
      </c>
      <c r="U29" s="11">
        <v>10000</v>
      </c>
      <c r="V29" s="10">
        <v>10000</v>
      </c>
      <c r="W29" s="10">
        <v>0</v>
      </c>
      <c r="X29" s="10">
        <v>10400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504</v>
      </c>
      <c r="AG29" s="1" t="s">
        <v>115</v>
      </c>
      <c r="AH29" s="1" t="s">
        <v>74</v>
      </c>
      <c r="AI29" s="1">
        <v>2</v>
      </c>
      <c r="AJ29" s="3">
        <v>45920</v>
      </c>
      <c r="AK29" s="3">
        <v>0</v>
      </c>
      <c r="AL29" s="3">
        <v>45911</v>
      </c>
      <c r="AM29" s="3">
        <v>45918</v>
      </c>
      <c r="AN29" s="3">
        <v>45919</v>
      </c>
      <c r="AO29" s="3">
        <v>45919</v>
      </c>
      <c r="AP29" s="3">
        <v>45915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45910</v>
      </c>
      <c r="B30" s="14" t="s">
        <v>503</v>
      </c>
      <c r="C30" s="9" t="s">
        <v>73</v>
      </c>
      <c r="D30" s="13" t="s">
        <v>189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45920</v>
      </c>
      <c r="U30" s="11">
        <v>10000</v>
      </c>
      <c r="V30" s="10">
        <v>10000</v>
      </c>
      <c r="W30" s="10">
        <v>0</v>
      </c>
      <c r="X30" s="10">
        <v>10490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504</v>
      </c>
      <c r="AG30" s="1" t="s">
        <v>115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 t="s">
        <v>564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45910</v>
      </c>
      <c r="B31" s="14" t="s">
        <v>503</v>
      </c>
      <c r="C31" s="9" t="s">
        <v>73</v>
      </c>
      <c r="D31" s="13" t="s">
        <v>275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45920</v>
      </c>
      <c r="U31" s="11">
        <v>5000</v>
      </c>
      <c r="V31" s="10">
        <v>5000</v>
      </c>
      <c r="W31" s="10">
        <v>0</v>
      </c>
      <c r="X31" s="10">
        <v>5250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504</v>
      </c>
      <c r="AG31" s="1" t="s">
        <v>115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 t="s">
        <v>565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45910</v>
      </c>
      <c r="B32" s="14" t="s">
        <v>503</v>
      </c>
      <c r="C32" s="9" t="s">
        <v>73</v>
      </c>
      <c r="D32" s="13" t="s">
        <v>505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45925</v>
      </c>
      <c r="U32" s="11">
        <v>5000</v>
      </c>
      <c r="V32" s="10">
        <v>5000</v>
      </c>
      <c r="W32" s="10">
        <v>0</v>
      </c>
      <c r="X32" s="10">
        <v>5710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506</v>
      </c>
      <c r="AG32" s="1" t="s">
        <v>115</v>
      </c>
      <c r="AH32" s="1" t="s">
        <v>74</v>
      </c>
      <c r="AI32" s="1">
        <v>2</v>
      </c>
      <c r="AJ32" s="3">
        <v>45925</v>
      </c>
      <c r="AK32" s="3">
        <v>0</v>
      </c>
      <c r="AL32" s="3">
        <v>45916</v>
      </c>
      <c r="AM32" s="3">
        <v>45923</v>
      </c>
      <c r="AN32" s="3">
        <v>45924</v>
      </c>
      <c r="AO32" s="3">
        <v>45924</v>
      </c>
      <c r="AP32" s="3">
        <v>45920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 t="s">
        <v>566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45910</v>
      </c>
      <c r="B33" s="14" t="s">
        <v>503</v>
      </c>
      <c r="C33" s="9" t="s">
        <v>73</v>
      </c>
      <c r="D33" s="13" t="s">
        <v>266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45925</v>
      </c>
      <c r="U33" s="11">
        <v>5000</v>
      </c>
      <c r="V33" s="10">
        <v>5000</v>
      </c>
      <c r="W33" s="10">
        <v>0</v>
      </c>
      <c r="X33" s="10">
        <v>5400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506</v>
      </c>
      <c r="AG33" s="1" t="s">
        <v>115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45910</v>
      </c>
      <c r="B34" s="14" t="s">
        <v>503</v>
      </c>
      <c r="C34" s="9" t="s">
        <v>73</v>
      </c>
      <c r="D34" s="13" t="s">
        <v>289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45925</v>
      </c>
      <c r="U34" s="11">
        <v>5000</v>
      </c>
      <c r="V34" s="10">
        <v>5000</v>
      </c>
      <c r="W34" s="10">
        <v>0</v>
      </c>
      <c r="X34" s="10">
        <v>5400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506</v>
      </c>
      <c r="AG34" s="1" t="s">
        <v>116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 t="s">
        <v>567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45910</v>
      </c>
      <c r="B35" s="14" t="s">
        <v>503</v>
      </c>
      <c r="C35" s="9" t="s">
        <v>73</v>
      </c>
      <c r="D35" s="13" t="s">
        <v>290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45925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506</v>
      </c>
      <c r="AG35" s="1" t="s">
        <v>116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45910</v>
      </c>
      <c r="B36" s="14" t="s">
        <v>503</v>
      </c>
      <c r="C36" s="9" t="s">
        <v>73</v>
      </c>
      <c r="D36" s="13">
        <v>997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45925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506</v>
      </c>
      <c r="AG36" s="1" t="s">
        <v>116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45912</v>
      </c>
      <c r="B37" s="14" t="s">
        <v>521</v>
      </c>
      <c r="C37" s="9" t="s">
        <v>73</v>
      </c>
      <c r="D37" s="13" t="s">
        <v>522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523</v>
      </c>
      <c r="AG37" s="1" t="s">
        <v>116</v>
      </c>
      <c r="AH37" s="1" t="s">
        <v>74</v>
      </c>
      <c r="AI37" s="1">
        <v>2</v>
      </c>
      <c r="AJ37" s="3">
        <v>45920</v>
      </c>
      <c r="AK37" s="3">
        <v>0</v>
      </c>
      <c r="AL37" s="3">
        <v>45911</v>
      </c>
      <c r="AM37" s="3">
        <v>45918</v>
      </c>
      <c r="AN37" s="3">
        <v>45919</v>
      </c>
      <c r="AO37" s="3">
        <v>45919</v>
      </c>
      <c r="AP37" s="3">
        <v>45915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45912</v>
      </c>
      <c r="B38" s="14" t="s">
        <v>521</v>
      </c>
      <c r="C38" s="9" t="s">
        <v>73</v>
      </c>
      <c r="D38" s="13" t="s">
        <v>386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45920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172</v>
      </c>
      <c r="AA38" s="8">
        <v>9359.9000000000015</v>
      </c>
      <c r="AB38" s="8">
        <v>9359.9000000000015</v>
      </c>
      <c r="AC38" s="8">
        <v>0</v>
      </c>
      <c r="AD38" s="8">
        <v>0</v>
      </c>
      <c r="AE38" s="8">
        <v>0</v>
      </c>
      <c r="AF38" s="8" t="s">
        <v>523</v>
      </c>
      <c r="AG38" s="1" t="s">
        <v>117</v>
      </c>
      <c r="AH38" s="1" t="s">
        <v>74</v>
      </c>
      <c r="AI38" s="1">
        <v>2</v>
      </c>
      <c r="AJ38" s="3">
        <v>45920</v>
      </c>
      <c r="AK38" s="3">
        <v>0</v>
      </c>
      <c r="AL38" s="3">
        <v>45911</v>
      </c>
      <c r="AM38" s="3">
        <v>45918</v>
      </c>
      <c r="AN38" s="3">
        <v>45919</v>
      </c>
      <c r="AO38" s="3">
        <v>45919</v>
      </c>
      <c r="AP38" s="3">
        <v>45915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45912</v>
      </c>
      <c r="B39" s="14" t="s">
        <v>521</v>
      </c>
      <c r="C39" s="9" t="s">
        <v>73</v>
      </c>
      <c r="D39" s="13" t="s">
        <v>282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45920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172</v>
      </c>
      <c r="AA39" s="8">
        <v>9359.9000000000015</v>
      </c>
      <c r="AB39" s="8">
        <v>9359.9000000000015</v>
      </c>
      <c r="AC39" s="8">
        <v>0</v>
      </c>
      <c r="AD39" s="8">
        <v>0</v>
      </c>
      <c r="AE39" s="8">
        <v>0</v>
      </c>
      <c r="AF39" s="8" t="s">
        <v>523</v>
      </c>
      <c r="AG39" s="1" t="s">
        <v>116</v>
      </c>
      <c r="AH39" s="1" t="s">
        <v>74</v>
      </c>
      <c r="AI39" s="1">
        <v>2</v>
      </c>
      <c r="AJ39" s="3">
        <v>45920</v>
      </c>
      <c r="AK39" s="3">
        <v>0</v>
      </c>
      <c r="AL39" s="3">
        <v>45911</v>
      </c>
      <c r="AM39" s="3">
        <v>45918</v>
      </c>
      <c r="AN39" s="3">
        <v>45919</v>
      </c>
      <c r="AO39" s="3">
        <v>45919</v>
      </c>
      <c r="AP39" s="3">
        <v>45915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45912</v>
      </c>
      <c r="B40" s="14" t="s">
        <v>521</v>
      </c>
      <c r="C40" s="9" t="s">
        <v>73</v>
      </c>
      <c r="D40" s="13" t="s">
        <v>288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45925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172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524</v>
      </c>
      <c r="AG40" s="1" t="s">
        <v>116</v>
      </c>
      <c r="AH40" s="1" t="s">
        <v>74</v>
      </c>
      <c r="AI40" s="1">
        <v>2</v>
      </c>
      <c r="AJ40" s="3">
        <v>45925</v>
      </c>
      <c r="AK40" s="3">
        <v>0</v>
      </c>
      <c r="AL40" s="3">
        <v>45916</v>
      </c>
      <c r="AM40" s="3">
        <v>45923</v>
      </c>
      <c r="AN40" s="3">
        <v>45924</v>
      </c>
      <c r="AO40" s="3">
        <v>45924</v>
      </c>
      <c r="AP40" s="3">
        <v>45920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45912</v>
      </c>
      <c r="B41" s="14" t="s">
        <v>521</v>
      </c>
      <c r="C41" s="9" t="s">
        <v>73</v>
      </c>
      <c r="D41" s="13" t="s">
        <v>464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45925</v>
      </c>
      <c r="U41" s="11">
        <v>5000</v>
      </c>
      <c r="V41" s="10">
        <v>0</v>
      </c>
      <c r="W41" s="10">
        <v>5000</v>
      </c>
      <c r="X41" s="10">
        <v>5300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524</v>
      </c>
      <c r="AG41" s="1" t="s">
        <v>117</v>
      </c>
      <c r="AH41" s="1" t="s">
        <v>74</v>
      </c>
      <c r="AI41" s="1">
        <v>2</v>
      </c>
      <c r="AJ41" s="3">
        <v>45925</v>
      </c>
      <c r="AK41" s="3">
        <v>0</v>
      </c>
      <c r="AL41" s="3">
        <v>45916</v>
      </c>
      <c r="AM41" s="3">
        <v>45923</v>
      </c>
      <c r="AN41" s="3">
        <v>45924</v>
      </c>
      <c r="AO41" s="3">
        <v>45924</v>
      </c>
      <c r="AP41" s="3">
        <v>45920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45912</v>
      </c>
      <c r="B42" s="14" t="s">
        <v>521</v>
      </c>
      <c r="C42" s="9" t="s">
        <v>73</v>
      </c>
      <c r="D42" s="13" t="s">
        <v>291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45925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172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524</v>
      </c>
      <c r="AG42" s="1" t="s">
        <v>116</v>
      </c>
      <c r="AH42" s="1" t="s">
        <v>74</v>
      </c>
      <c r="AI42" s="1">
        <v>2</v>
      </c>
      <c r="AJ42" s="3">
        <v>45925</v>
      </c>
      <c r="AK42" s="3">
        <v>0</v>
      </c>
      <c r="AL42" s="3">
        <v>45916</v>
      </c>
      <c r="AM42" s="3">
        <v>45923</v>
      </c>
      <c r="AN42" s="3">
        <v>45924</v>
      </c>
      <c r="AO42" s="3">
        <v>45924</v>
      </c>
      <c r="AP42" s="3">
        <v>45920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45912</v>
      </c>
      <c r="B43" s="14" t="s">
        <v>545</v>
      </c>
      <c r="C43" s="9" t="s">
        <v>73</v>
      </c>
      <c r="D43" s="13" t="s">
        <v>522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45927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172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546</v>
      </c>
      <c r="AG43" s="1" t="s">
        <v>116</v>
      </c>
      <c r="AH43" s="1" t="s">
        <v>74</v>
      </c>
      <c r="AI43" s="1">
        <v>2</v>
      </c>
      <c r="AJ43" s="3">
        <v>45927</v>
      </c>
      <c r="AK43" s="3">
        <v>0</v>
      </c>
      <c r="AL43" s="3">
        <v>45918</v>
      </c>
      <c r="AM43" s="3">
        <v>45925</v>
      </c>
      <c r="AN43" s="3">
        <v>45926</v>
      </c>
      <c r="AO43" s="3">
        <v>45926</v>
      </c>
      <c r="AP43" s="3">
        <v>45922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45912</v>
      </c>
      <c r="B44" s="14" t="s">
        <v>545</v>
      </c>
      <c r="C44" s="9" t="s">
        <v>73</v>
      </c>
      <c r="D44" s="13" t="s">
        <v>464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45927</v>
      </c>
      <c r="U44" s="11">
        <v>5000</v>
      </c>
      <c r="V44" s="10">
        <v>0</v>
      </c>
      <c r="W44" s="10">
        <v>5000</v>
      </c>
      <c r="X44" s="10">
        <v>5300</v>
      </c>
      <c r="Y44" s="10">
        <v>0</v>
      </c>
      <c r="Z44" s="9" t="s">
        <v>172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546</v>
      </c>
      <c r="AG44" s="1" t="s">
        <v>116</v>
      </c>
      <c r="AH44" s="1" t="s">
        <v>74</v>
      </c>
      <c r="AI44" s="1">
        <v>2</v>
      </c>
      <c r="AJ44" s="3">
        <v>45927</v>
      </c>
      <c r="AK44" s="3">
        <v>0</v>
      </c>
      <c r="AL44" s="3">
        <v>45918</v>
      </c>
      <c r="AM44" s="3">
        <v>45925</v>
      </c>
      <c r="AN44" s="3">
        <v>45926</v>
      </c>
      <c r="AO44" s="3">
        <v>45926</v>
      </c>
      <c r="AP44" s="3">
        <v>45922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0</v>
      </c>
    </row>
    <row r="45" spans="1:56" ht="27.75" customHeight="1" x14ac:dyDescent="0.45">
      <c r="A45" s="3">
        <v>45912</v>
      </c>
      <c r="B45" s="14" t="s">
        <v>545</v>
      </c>
      <c r="C45" s="9" t="s">
        <v>73</v>
      </c>
      <c r="D45" s="13" t="s">
        <v>282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45927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172</v>
      </c>
      <c r="AA45" s="8">
        <v>9359.9000000000015</v>
      </c>
      <c r="AB45" s="8">
        <v>6845</v>
      </c>
      <c r="AC45" s="8">
        <v>2514.9000000000015</v>
      </c>
      <c r="AD45" s="8">
        <v>0</v>
      </c>
      <c r="AE45" s="8">
        <v>0</v>
      </c>
      <c r="AF45" s="8" t="s">
        <v>546</v>
      </c>
      <c r="AG45" s="1" t="s">
        <v>116</v>
      </c>
      <c r="AH45" s="1" t="s">
        <v>74</v>
      </c>
      <c r="AI45" s="1">
        <v>2</v>
      </c>
      <c r="AJ45" s="3">
        <v>45927</v>
      </c>
      <c r="AK45" s="3">
        <v>0</v>
      </c>
      <c r="AL45" s="3">
        <v>45918</v>
      </c>
      <c r="AM45" s="3">
        <v>45925</v>
      </c>
      <c r="AN45" s="3">
        <v>45926</v>
      </c>
      <c r="AO45" s="3">
        <v>45926</v>
      </c>
      <c r="AP45" s="3">
        <v>45922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189.43344533333342</v>
      </c>
    </row>
    <row r="46" spans="1:56" ht="27.75" customHeight="1" x14ac:dyDescent="0.45">
      <c r="A46" s="3">
        <v>45916</v>
      </c>
      <c r="B46" s="14" t="s">
        <v>568</v>
      </c>
      <c r="C46" s="9" t="s">
        <v>73</v>
      </c>
      <c r="D46" s="13" t="s">
        <v>386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45927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172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569</v>
      </c>
      <c r="AG46" s="1" t="s">
        <v>118</v>
      </c>
      <c r="AH46" s="1" t="s">
        <v>74</v>
      </c>
      <c r="AI46" s="1">
        <v>2</v>
      </c>
      <c r="AJ46" s="3">
        <v>45927</v>
      </c>
      <c r="AK46" s="3">
        <v>0</v>
      </c>
      <c r="AL46" s="3">
        <v>45918</v>
      </c>
      <c r="AM46" s="3">
        <v>45925</v>
      </c>
      <c r="AN46" s="3">
        <v>45926</v>
      </c>
      <c r="AO46" s="3">
        <v>45926</v>
      </c>
      <c r="AP46" s="3">
        <v>45922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705.02926755555563</v>
      </c>
    </row>
    <row r="47" spans="1:56" ht="27.75" customHeight="1" x14ac:dyDescent="0.45">
      <c r="A47" s="3">
        <v>45916</v>
      </c>
      <c r="B47" s="14" t="s">
        <v>568</v>
      </c>
      <c r="C47" s="9" t="s">
        <v>73</v>
      </c>
      <c r="D47" s="13" t="s">
        <v>282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45927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172</v>
      </c>
      <c r="AA47" s="8">
        <v>9359.9000000000015</v>
      </c>
      <c r="AB47" s="8">
        <v>0</v>
      </c>
      <c r="AC47" s="8">
        <v>9359.9000000000015</v>
      </c>
      <c r="AD47" s="8">
        <v>0</v>
      </c>
      <c r="AE47" s="8">
        <v>0</v>
      </c>
      <c r="AF47" s="8" t="s">
        <v>569</v>
      </c>
      <c r="AG47" s="1" t="s">
        <v>116</v>
      </c>
      <c r="AH47" s="1" t="s">
        <v>74</v>
      </c>
      <c r="AI47" s="1">
        <v>2</v>
      </c>
      <c r="AJ47" s="3">
        <v>45927</v>
      </c>
      <c r="AK47" s="3">
        <v>0</v>
      </c>
      <c r="AL47" s="3">
        <v>45918</v>
      </c>
      <c r="AM47" s="3">
        <v>45925</v>
      </c>
      <c r="AN47" s="3">
        <v>45926</v>
      </c>
      <c r="AO47" s="3">
        <v>45926</v>
      </c>
      <c r="AP47" s="3">
        <v>45922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705.02926755555563</v>
      </c>
    </row>
    <row r="48" spans="1:56" ht="27.75" customHeight="1" x14ac:dyDescent="0.45">
      <c r="A48" s="3">
        <v>45916</v>
      </c>
      <c r="B48" s="14" t="s">
        <v>568</v>
      </c>
      <c r="C48" s="9" t="s">
        <v>73</v>
      </c>
      <c r="D48" s="13" t="s">
        <v>382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45927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569</v>
      </c>
      <c r="AG48" s="1" t="s">
        <v>116</v>
      </c>
      <c r="AH48" s="1" t="s">
        <v>74</v>
      </c>
      <c r="AI48" s="1">
        <v>2</v>
      </c>
      <c r="AJ48" s="3">
        <v>45927</v>
      </c>
      <c r="AK48" s="3">
        <v>0</v>
      </c>
      <c r="AL48" s="3">
        <v>45918</v>
      </c>
      <c r="AM48" s="3">
        <v>45925</v>
      </c>
      <c r="AN48" s="3">
        <v>45926</v>
      </c>
      <c r="AO48" s="3">
        <v>45926</v>
      </c>
      <c r="AP48" s="3">
        <v>45922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352.51463377777782</v>
      </c>
    </row>
    <row r="49" spans="1:56" ht="27.75" customHeight="1" x14ac:dyDescent="0.45">
      <c r="A49" s="3">
        <v>45913</v>
      </c>
      <c r="B49" s="14" t="s">
        <v>553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10000</v>
      </c>
      <c r="V49" s="10">
        <v>0</v>
      </c>
      <c r="W49" s="10">
        <v>10000</v>
      </c>
      <c r="X49" s="10">
        <v>0</v>
      </c>
      <c r="Y49" s="10">
        <v>0</v>
      </c>
      <c r="Z49" s="9" t="s">
        <v>172</v>
      </c>
      <c r="AA49" s="8">
        <v>10477.5</v>
      </c>
      <c r="AB49" s="8">
        <v>0</v>
      </c>
      <c r="AC49" s="8">
        <v>10477.5</v>
      </c>
      <c r="AD49" s="8">
        <v>0</v>
      </c>
      <c r="AE49" s="8">
        <v>0</v>
      </c>
      <c r="AF49" s="8" t="s">
        <v>554</v>
      </c>
      <c r="AG49" s="1" t="s">
        <v>61</v>
      </c>
      <c r="AH49" s="1" t="s">
        <v>77</v>
      </c>
      <c r="AI49" s="1">
        <v>1</v>
      </c>
      <c r="AJ49" s="3">
        <v>45930</v>
      </c>
      <c r="AK49" s="3">
        <v>0</v>
      </c>
      <c r="AL49" s="3">
        <v>0</v>
      </c>
      <c r="AM49" s="3">
        <v>0</v>
      </c>
      <c r="AN49" s="3">
        <v>0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 t="s">
        <v>95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789.21186666666665</v>
      </c>
    </row>
    <row r="50" spans="1:56" ht="27.75" customHeight="1" x14ac:dyDescent="0.45">
      <c r="A50" s="3">
        <v>45913</v>
      </c>
      <c r="B50" s="14" t="s">
        <v>553</v>
      </c>
      <c r="C50" s="9" t="s">
        <v>73</v>
      </c>
      <c r="D50" s="13" t="s">
        <v>189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141</v>
      </c>
      <c r="T50" s="12">
        <v>45930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172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 t="s">
        <v>554</v>
      </c>
      <c r="AG50" s="1" t="s">
        <v>115</v>
      </c>
      <c r="AH50" s="1" t="s">
        <v>74</v>
      </c>
      <c r="AI50" s="1">
        <v>2</v>
      </c>
      <c r="AJ50" s="3">
        <v>45930</v>
      </c>
      <c r="AK50" s="3">
        <v>0</v>
      </c>
      <c r="AL50" s="3">
        <v>45921</v>
      </c>
      <c r="AM50" s="3">
        <v>45928</v>
      </c>
      <c r="AN50" s="3">
        <v>45929</v>
      </c>
      <c r="AO50" s="3">
        <v>45929</v>
      </c>
      <c r="AP50" s="3">
        <v>45925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705.02926755555563</v>
      </c>
    </row>
    <row r="51" spans="1:56" ht="27.75" customHeight="1" x14ac:dyDescent="0.45">
      <c r="A51" s="3">
        <v>45913</v>
      </c>
      <c r="B51" s="14" t="s">
        <v>553</v>
      </c>
      <c r="C51" s="9" t="s">
        <v>73</v>
      </c>
      <c r="D51" s="13" t="s">
        <v>248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141</v>
      </c>
      <c r="T51" s="12">
        <v>45930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172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554</v>
      </c>
      <c r="AG51" s="1" t="s">
        <v>115</v>
      </c>
      <c r="AH51" s="1" t="s">
        <v>74</v>
      </c>
      <c r="AI51" s="1">
        <v>2</v>
      </c>
      <c r="AJ51" s="3">
        <v>45930</v>
      </c>
      <c r="AK51" s="3">
        <v>0</v>
      </c>
      <c r="AL51" s="3">
        <v>45921</v>
      </c>
      <c r="AM51" s="3">
        <v>45928</v>
      </c>
      <c r="AN51" s="3">
        <v>45929</v>
      </c>
      <c r="AO51" s="3">
        <v>45929</v>
      </c>
      <c r="AP51" s="3">
        <v>45925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352.51463377777782</v>
      </c>
    </row>
    <row r="52" spans="1:56" ht="27.75" customHeight="1" x14ac:dyDescent="0.45">
      <c r="A52" s="3" t="s">
        <v>135</v>
      </c>
      <c r="B52" s="14" t="s">
        <v>135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141</v>
      </c>
      <c r="T52" s="12">
        <v>45961</v>
      </c>
      <c r="U52" s="11">
        <v>400000</v>
      </c>
      <c r="V52" s="10">
        <v>0</v>
      </c>
      <c r="W52" s="10">
        <v>400000</v>
      </c>
      <c r="X52" s="10">
        <v>0</v>
      </c>
      <c r="Y52" s="10">
        <v>420000</v>
      </c>
      <c r="Z52" s="9" t="s">
        <v>172</v>
      </c>
      <c r="AA52" s="8">
        <v>374396.00000000006</v>
      </c>
      <c r="AB52" s="8">
        <v>0</v>
      </c>
      <c r="AC52" s="8">
        <v>374396.00000000006</v>
      </c>
      <c r="AD52" s="8">
        <v>0</v>
      </c>
      <c r="AE52" s="8">
        <v>0</v>
      </c>
      <c r="AF52" s="8">
        <v>0</v>
      </c>
      <c r="AG52" s="1" t="s">
        <v>115</v>
      </c>
      <c r="AH52" s="1" t="s">
        <v>74</v>
      </c>
      <c r="AI52" s="1">
        <v>2</v>
      </c>
      <c r="AJ52" s="3">
        <v>45961</v>
      </c>
      <c r="AK52" s="3">
        <v>0</v>
      </c>
      <c r="AL52" s="3">
        <v>45952</v>
      </c>
      <c r="AM52" s="3">
        <v>45959</v>
      </c>
      <c r="AN52" s="3">
        <v>45960</v>
      </c>
      <c r="AO52" s="3">
        <v>45960</v>
      </c>
      <c r="AP52" s="3">
        <v>45956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28201.170702222225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172</v>
      </c>
      <c r="AA53" s="8">
        <v>473792.55000000005</v>
      </c>
      <c r="AB53" s="8">
        <v>48964.55</v>
      </c>
      <c r="AC53" s="8">
        <v>424828.00000000006</v>
      </c>
      <c r="AD53" s="8">
        <v>0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174</v>
      </c>
      <c r="BD53" s="56">
        <v>0</v>
      </c>
    </row>
    <row r="54" spans="1:56" ht="27.75" customHeight="1" x14ac:dyDescent="0.45">
      <c r="A54" s="3">
        <v>45905</v>
      </c>
      <c r="B54" s="14" t="s">
        <v>470</v>
      </c>
      <c r="C54" s="9" t="s">
        <v>139</v>
      </c>
      <c r="D54" s="13" t="s">
        <v>250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196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45920</v>
      </c>
      <c r="U54" s="11">
        <v>5040</v>
      </c>
      <c r="V54" s="10">
        <v>5040</v>
      </c>
      <c r="W54" s="10">
        <v>0</v>
      </c>
      <c r="X54" s="10">
        <v>6500</v>
      </c>
      <c r="Y54" s="10">
        <v>0</v>
      </c>
      <c r="Z54" s="9" t="s">
        <v>112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45920</v>
      </c>
      <c r="AK54" s="3">
        <v>45916</v>
      </c>
      <c r="AL54" s="3">
        <v>45909</v>
      </c>
      <c r="AM54" s="3">
        <v>45917</v>
      </c>
      <c r="AN54" s="3">
        <v>45918</v>
      </c>
      <c r="AO54" s="3">
        <v>45919</v>
      </c>
      <c r="AP54" s="3">
        <v>45915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191</v>
      </c>
      <c r="BD54" s="56">
        <v>0</v>
      </c>
    </row>
    <row r="55" spans="1:56" ht="27.75" customHeight="1" x14ac:dyDescent="0.45">
      <c r="A55" s="3">
        <v>45905</v>
      </c>
      <c r="B55" s="14" t="s">
        <v>470</v>
      </c>
      <c r="C55" s="9" t="s">
        <v>139</v>
      </c>
      <c r="D55" s="13" t="s">
        <v>449</v>
      </c>
      <c r="E55" s="9">
        <v>19</v>
      </c>
      <c r="F55" s="9">
        <v>34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196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45920</v>
      </c>
      <c r="U55" s="11">
        <v>5040</v>
      </c>
      <c r="V55" s="10">
        <v>5040</v>
      </c>
      <c r="W55" s="10">
        <v>0</v>
      </c>
      <c r="X55" s="10">
        <v>6124</v>
      </c>
      <c r="Y55" s="10">
        <v>0</v>
      </c>
      <c r="Z55" s="9" t="s">
        <v>112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75</v>
      </c>
      <c r="AI55" s="1">
        <v>4</v>
      </c>
      <c r="AJ55" s="3">
        <v>45920</v>
      </c>
      <c r="AK55" s="3">
        <v>45916</v>
      </c>
      <c r="AL55" s="3">
        <v>45909</v>
      </c>
      <c r="AM55" s="3">
        <v>45917</v>
      </c>
      <c r="AN55" s="3">
        <v>45918</v>
      </c>
      <c r="AO55" s="3">
        <v>45919</v>
      </c>
      <c r="AP55" s="3">
        <v>45915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191</v>
      </c>
      <c r="BD55" s="56">
        <v>0</v>
      </c>
    </row>
    <row r="56" spans="1:56" ht="27.75" customHeight="1" x14ac:dyDescent="0.45">
      <c r="A56" s="3">
        <v>45796</v>
      </c>
      <c r="B56" s="14" t="s">
        <v>255</v>
      </c>
      <c r="C56" s="9" t="s">
        <v>139</v>
      </c>
      <c r="D56" s="13" t="s">
        <v>250</v>
      </c>
      <c r="E56" s="9">
        <v>19</v>
      </c>
      <c r="F56" s="9">
        <v>34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196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 t="s">
        <v>63</v>
      </c>
      <c r="U56" s="11">
        <v>503</v>
      </c>
      <c r="V56" s="10">
        <v>0</v>
      </c>
      <c r="W56" s="10">
        <v>503</v>
      </c>
      <c r="X56" s="10">
        <v>5250</v>
      </c>
      <c r="Y56" s="10">
        <v>0</v>
      </c>
      <c r="Z56" s="9" t="s">
        <v>112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191</v>
      </c>
      <c r="BD56" s="56">
        <v>0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34</v>
      </c>
      <c r="G57" s="9" t="s">
        <v>60</v>
      </c>
      <c r="H57" s="9">
        <v>0</v>
      </c>
      <c r="I57" s="9">
        <v>80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112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115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192</v>
      </c>
      <c r="BD57" s="56">
        <v>0</v>
      </c>
    </row>
    <row r="58" spans="1:56" ht="27.75" customHeight="1" x14ac:dyDescent="0.45">
      <c r="A58" s="3">
        <v>45902</v>
      </c>
      <c r="B58" s="14" t="s">
        <v>439</v>
      </c>
      <c r="C58" s="9" t="s">
        <v>267</v>
      </c>
      <c r="D58" s="13" t="s">
        <v>429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45920</v>
      </c>
      <c r="U58" s="11">
        <v>8000</v>
      </c>
      <c r="V58" s="10">
        <v>8000</v>
      </c>
      <c r="W58" s="10">
        <v>0</v>
      </c>
      <c r="X58" s="10">
        <v>20753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488</v>
      </c>
      <c r="AG58" s="1" t="s">
        <v>115</v>
      </c>
      <c r="AH58" s="1" t="s">
        <v>75</v>
      </c>
      <c r="AI58" s="1">
        <v>4</v>
      </c>
      <c r="AJ58" s="3">
        <v>45920</v>
      </c>
      <c r="AK58" s="3">
        <v>45916</v>
      </c>
      <c r="AL58" s="3">
        <v>45909</v>
      </c>
      <c r="AM58" s="3">
        <v>45917</v>
      </c>
      <c r="AN58" s="3">
        <v>45918</v>
      </c>
      <c r="AO58" s="3">
        <v>45919</v>
      </c>
      <c r="AP58" s="3">
        <v>45915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45902</v>
      </c>
      <c r="B59" s="14" t="s">
        <v>440</v>
      </c>
      <c r="C59" s="9" t="s">
        <v>267</v>
      </c>
      <c r="D59" s="13" t="s">
        <v>433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45920</v>
      </c>
      <c r="U59" s="11">
        <v>5000</v>
      </c>
      <c r="V59" s="10">
        <v>4876</v>
      </c>
      <c r="W59" s="10">
        <v>124</v>
      </c>
      <c r="X59" s="10">
        <v>10200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45920</v>
      </c>
      <c r="AK59" s="3">
        <v>45916</v>
      </c>
      <c r="AL59" s="3">
        <v>45909</v>
      </c>
      <c r="AM59" s="3">
        <v>45917</v>
      </c>
      <c r="AN59" s="3">
        <v>45918</v>
      </c>
      <c r="AO59" s="3">
        <v>45919</v>
      </c>
      <c r="AP59" s="3">
        <v>45915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45905</v>
      </c>
      <c r="B60" s="14" t="s">
        <v>471</v>
      </c>
      <c r="C60" s="9" t="s">
        <v>139</v>
      </c>
      <c r="D60" s="13" t="s">
        <v>451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45919</v>
      </c>
      <c r="U60" s="11">
        <v>5040</v>
      </c>
      <c r="V60" s="10">
        <v>5040</v>
      </c>
      <c r="W60" s="10">
        <v>0</v>
      </c>
      <c r="X60" s="10">
        <v>6100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45919</v>
      </c>
      <c r="AK60" s="3">
        <v>45915</v>
      </c>
      <c r="AL60" s="3">
        <v>45908</v>
      </c>
      <c r="AM60" s="3">
        <v>45916</v>
      </c>
      <c r="AN60" s="3">
        <v>45917</v>
      </c>
      <c r="AO60" s="3">
        <v>45918</v>
      </c>
      <c r="AP60" s="3">
        <v>45914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45905</v>
      </c>
      <c r="B61" s="14" t="s">
        <v>471</v>
      </c>
      <c r="C61" s="9" t="s">
        <v>139</v>
      </c>
      <c r="D61" s="13" t="s">
        <v>306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45919</v>
      </c>
      <c r="U61" s="11">
        <v>10000</v>
      </c>
      <c r="V61" s="10">
        <v>10000</v>
      </c>
      <c r="W61" s="10">
        <v>0</v>
      </c>
      <c r="X61" s="10">
        <v>11200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45919</v>
      </c>
      <c r="AK61" s="3">
        <v>45915</v>
      </c>
      <c r="AL61" s="3">
        <v>45908</v>
      </c>
      <c r="AM61" s="3">
        <v>45916</v>
      </c>
      <c r="AN61" s="3">
        <v>45917</v>
      </c>
      <c r="AO61" s="3">
        <v>45918</v>
      </c>
      <c r="AP61" s="3">
        <v>45914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45905</v>
      </c>
      <c r="B62" s="14" t="s">
        <v>472</v>
      </c>
      <c r="C62" s="9" t="s">
        <v>139</v>
      </c>
      <c r="D62" s="13" t="s">
        <v>251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45920</v>
      </c>
      <c r="U62" s="11">
        <v>5040</v>
      </c>
      <c r="V62" s="10">
        <v>5040</v>
      </c>
      <c r="W62" s="10">
        <v>0</v>
      </c>
      <c r="X62" s="10">
        <v>5950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117</v>
      </c>
      <c r="AH62" s="1" t="s">
        <v>75</v>
      </c>
      <c r="AI62" s="1">
        <v>4</v>
      </c>
      <c r="AJ62" s="3">
        <v>45920</v>
      </c>
      <c r="AK62" s="3">
        <v>45916</v>
      </c>
      <c r="AL62" s="3">
        <v>45909</v>
      </c>
      <c r="AM62" s="3">
        <v>45917</v>
      </c>
      <c r="AN62" s="3">
        <v>45918</v>
      </c>
      <c r="AO62" s="3">
        <v>45919</v>
      </c>
      <c r="AP62" s="3">
        <v>45915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427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45796</v>
      </c>
      <c r="B63" s="14" t="s">
        <v>256</v>
      </c>
      <c r="C63" s="9" t="s">
        <v>139</v>
      </c>
      <c r="D63" s="13" t="s">
        <v>251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45920</v>
      </c>
      <c r="U63" s="11">
        <v>366</v>
      </c>
      <c r="V63" s="10">
        <v>366</v>
      </c>
      <c r="W63" s="10">
        <v>0</v>
      </c>
      <c r="X63" s="10">
        <v>400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117</v>
      </c>
      <c r="AH63" s="1" t="s">
        <v>75</v>
      </c>
      <c r="AI63" s="1">
        <v>4</v>
      </c>
      <c r="AJ63" s="3">
        <v>45920</v>
      </c>
      <c r="AK63" s="3">
        <v>45916</v>
      </c>
      <c r="AL63" s="3">
        <v>45909</v>
      </c>
      <c r="AM63" s="3">
        <v>45917</v>
      </c>
      <c r="AN63" s="3">
        <v>45918</v>
      </c>
      <c r="AO63" s="3">
        <v>45919</v>
      </c>
      <c r="AP63" s="3">
        <v>45915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45905</v>
      </c>
      <c r="B64" s="14" t="s">
        <v>472</v>
      </c>
      <c r="C64" s="9" t="s">
        <v>139</v>
      </c>
      <c r="D64" s="13" t="s">
        <v>452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45920</v>
      </c>
      <c r="U64" s="11">
        <v>5040</v>
      </c>
      <c r="V64" s="10">
        <v>5040</v>
      </c>
      <c r="W64" s="10">
        <v>0</v>
      </c>
      <c r="X64" s="10">
        <v>6100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45920</v>
      </c>
      <c r="AK64" s="3">
        <v>45916</v>
      </c>
      <c r="AL64" s="3">
        <v>45909</v>
      </c>
      <c r="AM64" s="3">
        <v>45917</v>
      </c>
      <c r="AN64" s="3">
        <v>45918</v>
      </c>
      <c r="AO64" s="3">
        <v>45919</v>
      </c>
      <c r="AP64" s="3">
        <v>45915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45902</v>
      </c>
      <c r="B65" s="14" t="s">
        <v>438</v>
      </c>
      <c r="C65" s="9" t="s">
        <v>267</v>
      </c>
      <c r="D65" s="13" t="s">
        <v>430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45920</v>
      </c>
      <c r="U65" s="11">
        <v>20000</v>
      </c>
      <c r="V65" s="10">
        <v>18716</v>
      </c>
      <c r="W65" s="10">
        <v>1284</v>
      </c>
      <c r="X65" s="10">
        <v>20630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117</v>
      </c>
      <c r="AH65" s="1" t="s">
        <v>75</v>
      </c>
      <c r="AI65" s="1">
        <v>4</v>
      </c>
      <c r="AJ65" s="3">
        <v>45920</v>
      </c>
      <c r="AK65" s="3">
        <v>45916</v>
      </c>
      <c r="AL65" s="3">
        <v>45909</v>
      </c>
      <c r="AM65" s="3">
        <v>45917</v>
      </c>
      <c r="AN65" s="3">
        <v>45918</v>
      </c>
      <c r="AO65" s="3">
        <v>45919</v>
      </c>
      <c r="AP65" s="3">
        <v>45915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45908</v>
      </c>
      <c r="B66" s="14" t="s">
        <v>507</v>
      </c>
      <c r="C66" s="9" t="s">
        <v>259</v>
      </c>
      <c r="D66" s="13" t="s">
        <v>260</v>
      </c>
      <c r="E66" s="9">
        <v>20</v>
      </c>
      <c r="F66" s="9">
        <v>34</v>
      </c>
      <c r="G66" s="9" t="s">
        <v>60</v>
      </c>
      <c r="H66" s="9" t="s">
        <v>66</v>
      </c>
      <c r="I66" s="9">
        <v>95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45922</v>
      </c>
      <c r="U66" s="11">
        <v>8000</v>
      </c>
      <c r="V66" s="10">
        <v>0</v>
      </c>
      <c r="W66" s="10">
        <v>8000</v>
      </c>
      <c r="X66" s="10">
        <v>8120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116</v>
      </c>
      <c r="AH66" s="1" t="s">
        <v>75</v>
      </c>
      <c r="AI66" s="1">
        <v>4</v>
      </c>
      <c r="AJ66" s="3">
        <v>45922</v>
      </c>
      <c r="AK66" s="3">
        <v>45918</v>
      </c>
      <c r="AL66" s="3">
        <v>45911</v>
      </c>
      <c r="AM66" s="3">
        <v>45919</v>
      </c>
      <c r="AN66" s="3">
        <v>45920</v>
      </c>
      <c r="AO66" s="3">
        <v>45921</v>
      </c>
      <c r="AP66" s="3">
        <v>45917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45908</v>
      </c>
      <c r="B67" s="14" t="s">
        <v>507</v>
      </c>
      <c r="C67" s="9" t="s">
        <v>259</v>
      </c>
      <c r="D67" s="13" t="s">
        <v>358</v>
      </c>
      <c r="E67" s="9">
        <v>20</v>
      </c>
      <c r="F67" s="9">
        <v>34</v>
      </c>
      <c r="G67" s="9" t="s">
        <v>60</v>
      </c>
      <c r="H67" s="9" t="s">
        <v>66</v>
      </c>
      <c r="I67" s="9">
        <v>95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45922</v>
      </c>
      <c r="U67" s="11">
        <v>8000</v>
      </c>
      <c r="V67" s="10">
        <v>0</v>
      </c>
      <c r="W67" s="10">
        <v>8000</v>
      </c>
      <c r="X67" s="10">
        <v>0</v>
      </c>
      <c r="Y67" s="10">
        <v>8400</v>
      </c>
      <c r="Z67" s="9" t="s">
        <v>80</v>
      </c>
      <c r="AA67" s="8">
        <v>7934.96</v>
      </c>
      <c r="AB67" s="8">
        <v>7934.96</v>
      </c>
      <c r="AC67" s="8">
        <v>0</v>
      </c>
      <c r="AD67" s="8">
        <v>7934.96</v>
      </c>
      <c r="AE67" s="8">
        <v>0</v>
      </c>
      <c r="AF67" s="8">
        <v>0</v>
      </c>
      <c r="AG67" s="1" t="s">
        <v>115</v>
      </c>
      <c r="AH67" s="1" t="s">
        <v>75</v>
      </c>
      <c r="AI67" s="1">
        <v>4</v>
      </c>
      <c r="AJ67" s="3">
        <v>45922</v>
      </c>
      <c r="AK67" s="3">
        <v>45918</v>
      </c>
      <c r="AL67" s="3">
        <v>45911</v>
      </c>
      <c r="AM67" s="3">
        <v>45919</v>
      </c>
      <c r="AN67" s="3">
        <v>45920</v>
      </c>
      <c r="AO67" s="3">
        <v>45921</v>
      </c>
      <c r="AP67" s="3">
        <v>45917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45799</v>
      </c>
      <c r="B68" s="14" t="s">
        <v>264</v>
      </c>
      <c r="C68" s="9" t="s">
        <v>259</v>
      </c>
      <c r="D68" s="13" t="s">
        <v>260</v>
      </c>
      <c r="E68" s="9">
        <v>20</v>
      </c>
      <c r="F68" s="9">
        <v>34</v>
      </c>
      <c r="G68" s="9" t="s">
        <v>60</v>
      </c>
      <c r="H68" s="9" t="s">
        <v>66</v>
      </c>
      <c r="I68" s="9">
        <v>95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45922</v>
      </c>
      <c r="U68" s="11">
        <v>4000</v>
      </c>
      <c r="V68" s="10">
        <v>2840</v>
      </c>
      <c r="W68" s="10">
        <v>1160</v>
      </c>
      <c r="X68" s="10">
        <v>4140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210</v>
      </c>
      <c r="AG68" s="1" t="s">
        <v>115</v>
      </c>
      <c r="AH68" s="1" t="s">
        <v>75</v>
      </c>
      <c r="AI68" s="1">
        <v>4</v>
      </c>
      <c r="AJ68" s="3">
        <v>45922</v>
      </c>
      <c r="AK68" s="3">
        <v>45918</v>
      </c>
      <c r="AL68" s="3">
        <v>45911</v>
      </c>
      <c r="AM68" s="3">
        <v>45919</v>
      </c>
      <c r="AN68" s="3">
        <v>45920</v>
      </c>
      <c r="AO68" s="3">
        <v>45921</v>
      </c>
      <c r="AP68" s="3">
        <v>45917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45799</v>
      </c>
      <c r="B69" s="14" t="s">
        <v>264</v>
      </c>
      <c r="C69" s="9" t="s">
        <v>259</v>
      </c>
      <c r="D69" s="13" t="s">
        <v>358</v>
      </c>
      <c r="E69" s="9">
        <v>20</v>
      </c>
      <c r="F69" s="9">
        <v>34</v>
      </c>
      <c r="G69" s="9" t="s">
        <v>60</v>
      </c>
      <c r="H69" s="9" t="s">
        <v>66</v>
      </c>
      <c r="I69" s="9">
        <v>95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71</v>
      </c>
      <c r="T69" s="12">
        <v>45922</v>
      </c>
      <c r="U69" s="11">
        <v>4000</v>
      </c>
      <c r="V69" s="10">
        <v>2654</v>
      </c>
      <c r="W69" s="10">
        <v>1346</v>
      </c>
      <c r="X69" s="10">
        <v>0</v>
      </c>
      <c r="Y69" s="10">
        <v>1413.3</v>
      </c>
      <c r="Z69" s="9" t="s">
        <v>80</v>
      </c>
      <c r="AA69" s="8">
        <v>1335.05702</v>
      </c>
      <c r="AB69" s="8">
        <v>1335.05702</v>
      </c>
      <c r="AC69" s="8">
        <v>0</v>
      </c>
      <c r="AD69" s="8">
        <v>1335.05702</v>
      </c>
      <c r="AE69" s="8">
        <v>0</v>
      </c>
      <c r="AF69" s="8" t="s">
        <v>210</v>
      </c>
      <c r="AG69" s="1" t="s">
        <v>115</v>
      </c>
      <c r="AH69" s="1" t="s">
        <v>75</v>
      </c>
      <c r="AI69" s="1">
        <v>4</v>
      </c>
      <c r="AJ69" s="3">
        <v>45922</v>
      </c>
      <c r="AK69" s="3">
        <v>45918</v>
      </c>
      <c r="AL69" s="3">
        <v>45911</v>
      </c>
      <c r="AM69" s="3">
        <v>45919</v>
      </c>
      <c r="AN69" s="3">
        <v>45920</v>
      </c>
      <c r="AO69" s="3">
        <v>45921</v>
      </c>
      <c r="AP69" s="3">
        <v>45917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45902</v>
      </c>
      <c r="B70" s="14" t="s">
        <v>439</v>
      </c>
      <c r="C70" s="9" t="s">
        <v>267</v>
      </c>
      <c r="D70" s="13" t="s">
        <v>432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45923</v>
      </c>
      <c r="U70" s="11">
        <v>10000</v>
      </c>
      <c r="V70" s="10">
        <v>9620</v>
      </c>
      <c r="W70" s="10">
        <v>380</v>
      </c>
      <c r="X70" s="10">
        <v>10294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45923</v>
      </c>
      <c r="AK70" s="3">
        <v>45919</v>
      </c>
      <c r="AL70" s="3">
        <v>45912</v>
      </c>
      <c r="AM70" s="3">
        <v>45920</v>
      </c>
      <c r="AN70" s="3">
        <v>45921</v>
      </c>
      <c r="AO70" s="3">
        <v>45922</v>
      </c>
      <c r="AP70" s="3">
        <v>45918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45896</v>
      </c>
      <c r="B71" s="14" t="s">
        <v>396</v>
      </c>
      <c r="C71" s="9" t="s">
        <v>79</v>
      </c>
      <c r="D71" s="13" t="s">
        <v>397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45926</v>
      </c>
      <c r="U71" s="11">
        <v>8000</v>
      </c>
      <c r="V71" s="10">
        <v>8000</v>
      </c>
      <c r="W71" s="10">
        <v>0</v>
      </c>
      <c r="X71" s="10">
        <v>8100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115</v>
      </c>
      <c r="AH71" s="1" t="s">
        <v>75</v>
      </c>
      <c r="AI71" s="1">
        <v>5</v>
      </c>
      <c r="AJ71" s="3">
        <v>45926</v>
      </c>
      <c r="AK71" s="3">
        <v>45921</v>
      </c>
      <c r="AL71" s="3">
        <v>45914</v>
      </c>
      <c r="AM71" s="3">
        <v>45922</v>
      </c>
      <c r="AN71" s="3">
        <v>45923</v>
      </c>
      <c r="AO71" s="3">
        <v>45924</v>
      </c>
      <c r="AP71" s="3">
        <v>45921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45892</v>
      </c>
      <c r="B72" s="14" t="s">
        <v>363</v>
      </c>
      <c r="C72" s="9" t="s">
        <v>79</v>
      </c>
      <c r="D72" s="13" t="s">
        <v>364</v>
      </c>
      <c r="E72" s="9">
        <v>20</v>
      </c>
      <c r="F72" s="9">
        <v>37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3000</v>
      </c>
      <c r="V72" s="10">
        <v>3000</v>
      </c>
      <c r="W72" s="10">
        <v>0</v>
      </c>
      <c r="X72" s="10">
        <v>3100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>
        <v>45930</v>
      </c>
      <c r="AK72" s="3">
        <v>45926</v>
      </c>
      <c r="AL72" s="3">
        <v>45919</v>
      </c>
      <c r="AM72" s="3">
        <v>45927</v>
      </c>
      <c r="AN72" s="3">
        <v>45928</v>
      </c>
      <c r="AO72" s="3">
        <v>45929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570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45891</v>
      </c>
      <c r="B73" s="14" t="s">
        <v>389</v>
      </c>
      <c r="C73" s="9" t="s">
        <v>79</v>
      </c>
      <c r="D73" s="13" t="s">
        <v>390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9000</v>
      </c>
      <c r="V73" s="10">
        <v>8447</v>
      </c>
      <c r="W73" s="10">
        <v>553</v>
      </c>
      <c r="X73" s="10">
        <v>9150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45891</v>
      </c>
      <c r="B74" s="14" t="s">
        <v>391</v>
      </c>
      <c r="C74" s="9" t="s">
        <v>79</v>
      </c>
      <c r="D74" s="13" t="s">
        <v>392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4000</v>
      </c>
      <c r="V74" s="10">
        <v>3780</v>
      </c>
      <c r="W74" s="10">
        <v>220</v>
      </c>
      <c r="X74" s="10">
        <v>4100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61</v>
      </c>
      <c r="AH74" s="1" t="s">
        <v>75</v>
      </c>
      <c r="AI74" s="1">
        <v>5</v>
      </c>
      <c r="AJ74" s="3">
        <v>45930</v>
      </c>
      <c r="AK74" s="3">
        <v>45925</v>
      </c>
      <c r="AL74" s="3">
        <v>45918</v>
      </c>
      <c r="AM74" s="3">
        <v>45926</v>
      </c>
      <c r="AN74" s="3">
        <v>45927</v>
      </c>
      <c r="AO74" s="3">
        <v>45928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45891</v>
      </c>
      <c r="B75" s="14" t="s">
        <v>393</v>
      </c>
      <c r="C75" s="9" t="s">
        <v>79</v>
      </c>
      <c r="D75" s="13" t="s">
        <v>394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45930</v>
      </c>
      <c r="U75" s="11">
        <v>9000</v>
      </c>
      <c r="V75" s="10">
        <v>8500</v>
      </c>
      <c r="W75" s="10">
        <v>500</v>
      </c>
      <c r="X75" s="10">
        <v>9455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61</v>
      </c>
      <c r="AH75" s="1" t="s">
        <v>75</v>
      </c>
      <c r="AI75" s="1">
        <v>5</v>
      </c>
      <c r="AJ75" s="3">
        <v>45930</v>
      </c>
      <c r="AK75" s="3">
        <v>45925</v>
      </c>
      <c r="AL75" s="3">
        <v>45918</v>
      </c>
      <c r="AM75" s="3">
        <v>45926</v>
      </c>
      <c r="AN75" s="3">
        <v>45927</v>
      </c>
      <c r="AO75" s="3">
        <v>45928</v>
      </c>
      <c r="AP75" s="3">
        <v>45925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 t="s">
        <v>135</v>
      </c>
      <c r="B76" s="14" t="s">
        <v>135</v>
      </c>
      <c r="C76" s="9" t="s">
        <v>139</v>
      </c>
      <c r="D76" s="13" t="s">
        <v>61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45930</v>
      </c>
      <c r="U76" s="11">
        <v>100000</v>
      </c>
      <c r="V76" s="10">
        <v>0</v>
      </c>
      <c r="W76" s="10">
        <v>100000</v>
      </c>
      <c r="X76" s="10">
        <v>0</v>
      </c>
      <c r="Y76" s="10">
        <v>105000</v>
      </c>
      <c r="Z76" s="9" t="s">
        <v>80</v>
      </c>
      <c r="AA76" s="8">
        <v>104775.00000000001</v>
      </c>
      <c r="AB76" s="8">
        <v>31292</v>
      </c>
      <c r="AC76" s="8">
        <v>73483.000000000015</v>
      </c>
      <c r="AD76" s="8">
        <v>10000</v>
      </c>
      <c r="AE76" s="8">
        <v>94775.000000000015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45930</v>
      </c>
      <c r="AK76" s="3">
        <v>45926</v>
      </c>
      <c r="AL76" s="3">
        <v>45919</v>
      </c>
      <c r="AM76" s="3">
        <v>45927</v>
      </c>
      <c r="AN76" s="3">
        <v>45928</v>
      </c>
      <c r="AO76" s="3">
        <v>45929</v>
      </c>
      <c r="AP76" s="3">
        <v>45925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5552.0488888888885</v>
      </c>
    </row>
    <row r="77" spans="1:56" ht="27.75" customHeight="1" x14ac:dyDescent="0.45">
      <c r="A77" s="3" t="s">
        <v>135</v>
      </c>
      <c r="B77" s="14" t="s">
        <v>135</v>
      </c>
      <c r="C77" s="9" t="s">
        <v>79</v>
      </c>
      <c r="D77" s="13" t="s">
        <v>61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45930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22072.6</v>
      </c>
      <c r="AB77" s="8">
        <v>0</v>
      </c>
      <c r="AC77" s="8">
        <v>22072.6</v>
      </c>
      <c r="AD77" s="8">
        <v>0</v>
      </c>
      <c r="AE77" s="8">
        <v>22072.6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45930</v>
      </c>
      <c r="AK77" s="3">
        <v>45926</v>
      </c>
      <c r="AL77" s="3">
        <v>45919</v>
      </c>
      <c r="AM77" s="3">
        <v>45927</v>
      </c>
      <c r="AN77" s="3">
        <v>45928</v>
      </c>
      <c r="AO77" s="3">
        <v>45929</v>
      </c>
      <c r="AP77" s="3">
        <v>45925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1667.7075555555555</v>
      </c>
    </row>
    <row r="78" spans="1:56" ht="27.75" customHeight="1" x14ac:dyDescent="0.45">
      <c r="A78" s="3" t="s">
        <v>135</v>
      </c>
      <c r="B78" s="14" t="s">
        <v>135</v>
      </c>
      <c r="C78" s="9" t="s">
        <v>97</v>
      </c>
      <c r="D78" s="13" t="s">
        <v>61</v>
      </c>
      <c r="E78" s="9">
        <v>20</v>
      </c>
      <c r="F78" s="9">
        <v>37</v>
      </c>
      <c r="G78" s="9" t="s">
        <v>60</v>
      </c>
      <c r="H78" s="9" t="s">
        <v>76</v>
      </c>
      <c r="I78" s="9">
        <v>97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45930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80</v>
      </c>
      <c r="AA78" s="8">
        <v>21513.800000000003</v>
      </c>
      <c r="AB78" s="8">
        <v>0</v>
      </c>
      <c r="AC78" s="8">
        <v>21513.800000000003</v>
      </c>
      <c r="AD78" s="8">
        <v>0</v>
      </c>
      <c r="AE78" s="8">
        <v>21513.800000000003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45930</v>
      </c>
      <c r="AK78" s="3">
        <v>45926</v>
      </c>
      <c r="AL78" s="3">
        <v>45919</v>
      </c>
      <c r="AM78" s="3">
        <v>45927</v>
      </c>
      <c r="AN78" s="3">
        <v>45928</v>
      </c>
      <c r="AO78" s="3">
        <v>45929</v>
      </c>
      <c r="AP78" s="3">
        <v>45925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1625.4871111111113</v>
      </c>
    </row>
    <row r="79" spans="1:56" ht="27.75" customHeight="1" x14ac:dyDescent="0.45">
      <c r="A79" s="3">
        <v>0</v>
      </c>
      <c r="B79" s="14" t="s">
        <v>128</v>
      </c>
      <c r="C79" s="9" t="s">
        <v>270</v>
      </c>
      <c r="D79" s="13" t="s">
        <v>571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110</v>
      </c>
      <c r="T79" s="12">
        <v>45926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80</v>
      </c>
      <c r="AA79" s="8">
        <v>11036.3</v>
      </c>
      <c r="AB79" s="8">
        <v>11036.3</v>
      </c>
      <c r="AC79" s="8">
        <v>0</v>
      </c>
      <c r="AD79" s="8">
        <v>0</v>
      </c>
      <c r="AE79" s="8">
        <v>11036.3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45926</v>
      </c>
      <c r="AK79" s="3">
        <v>45922</v>
      </c>
      <c r="AL79" s="3">
        <v>45915</v>
      </c>
      <c r="AM79" s="3">
        <v>45923</v>
      </c>
      <c r="AN79" s="3">
        <v>45924</v>
      </c>
      <c r="AO79" s="3">
        <v>45925</v>
      </c>
      <c r="AP79" s="3">
        <v>45921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0</v>
      </c>
      <c r="B80" s="14" t="s">
        <v>128</v>
      </c>
      <c r="C80" s="9" t="s">
        <v>270</v>
      </c>
      <c r="D80" s="13" t="s">
        <v>572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110</v>
      </c>
      <c r="T80" s="12">
        <v>45926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5518.15</v>
      </c>
      <c r="AC80" s="8">
        <v>0</v>
      </c>
      <c r="AD80" s="8">
        <v>0</v>
      </c>
      <c r="AE80" s="8">
        <v>5518.15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45926</v>
      </c>
      <c r="AK80" s="3">
        <v>45922</v>
      </c>
      <c r="AL80" s="3">
        <v>45915</v>
      </c>
      <c r="AM80" s="3">
        <v>45923</v>
      </c>
      <c r="AN80" s="3">
        <v>45924</v>
      </c>
      <c r="AO80" s="3">
        <v>45925</v>
      </c>
      <c r="AP80" s="3">
        <v>45921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0</v>
      </c>
      <c r="B81" s="14" t="s">
        <v>128</v>
      </c>
      <c r="C81" s="9" t="s">
        <v>270</v>
      </c>
      <c r="D81" s="13" t="s">
        <v>571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110</v>
      </c>
      <c r="T81" s="12">
        <v>45933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5518.15</v>
      </c>
      <c r="AC81" s="8">
        <v>0</v>
      </c>
      <c r="AD81" s="8">
        <v>0</v>
      </c>
      <c r="AE81" s="8">
        <v>5518.15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45933</v>
      </c>
      <c r="AK81" s="3">
        <v>45929</v>
      </c>
      <c r="AL81" s="3">
        <v>45922</v>
      </c>
      <c r="AM81" s="3">
        <v>45930</v>
      </c>
      <c r="AN81" s="3">
        <v>45931</v>
      </c>
      <c r="AO81" s="3">
        <v>45932</v>
      </c>
      <c r="AP81" s="3">
        <v>45928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0</v>
      </c>
      <c r="B82" s="14" t="s">
        <v>128</v>
      </c>
      <c r="C82" s="9" t="s">
        <v>270</v>
      </c>
      <c r="D82" s="13" t="s">
        <v>572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>
        <v>45933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5518.15</v>
      </c>
      <c r="AC82" s="8">
        <v>0</v>
      </c>
      <c r="AD82" s="8">
        <v>0</v>
      </c>
      <c r="AE82" s="8">
        <v>5518.15</v>
      </c>
      <c r="AF82" s="8">
        <v>0</v>
      </c>
      <c r="AG82" s="1" t="s">
        <v>61</v>
      </c>
      <c r="AH82" s="1" t="s">
        <v>75</v>
      </c>
      <c r="AI82" s="1">
        <v>4</v>
      </c>
      <c r="AJ82" s="3">
        <v>45933</v>
      </c>
      <c r="AK82" s="3">
        <v>45929</v>
      </c>
      <c r="AL82" s="3">
        <v>45922</v>
      </c>
      <c r="AM82" s="3">
        <v>45930</v>
      </c>
      <c r="AN82" s="3">
        <v>45931</v>
      </c>
      <c r="AO82" s="3">
        <v>45932</v>
      </c>
      <c r="AP82" s="3">
        <v>45928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0</v>
      </c>
      <c r="B83" s="14" t="s">
        <v>128</v>
      </c>
      <c r="C83" s="9" t="s">
        <v>270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>
        <v>45926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5518.15</v>
      </c>
      <c r="AC83" s="8">
        <v>0</v>
      </c>
      <c r="AD83" s="8">
        <v>0</v>
      </c>
      <c r="AE83" s="8">
        <v>5518.15</v>
      </c>
      <c r="AF83" s="8">
        <v>0</v>
      </c>
      <c r="AG83" s="1" t="s">
        <v>116</v>
      </c>
      <c r="AH83" s="1" t="s">
        <v>75</v>
      </c>
      <c r="AI83" s="1">
        <v>4</v>
      </c>
      <c r="AJ83" s="3">
        <v>45926</v>
      </c>
      <c r="AK83" s="3">
        <v>45922</v>
      </c>
      <c r="AL83" s="3">
        <v>45915</v>
      </c>
      <c r="AM83" s="3">
        <v>45923</v>
      </c>
      <c r="AN83" s="3">
        <v>45924</v>
      </c>
      <c r="AO83" s="3">
        <v>45925</v>
      </c>
      <c r="AP83" s="3">
        <v>45921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0</v>
      </c>
      <c r="B84" s="14" t="s">
        <v>128</v>
      </c>
      <c r="C84" s="9" t="s">
        <v>270</v>
      </c>
      <c r="D84" s="13">
        <v>952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110</v>
      </c>
      <c r="T84" s="12">
        <v>45933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0</v>
      </c>
      <c r="AE84" s="8">
        <v>5518.15</v>
      </c>
      <c r="AF84" s="8">
        <v>0</v>
      </c>
      <c r="AG84" s="1" t="s">
        <v>116</v>
      </c>
      <c r="AH84" s="1" t="s">
        <v>75</v>
      </c>
      <c r="AI84" s="1">
        <v>4</v>
      </c>
      <c r="AJ84" s="3">
        <v>45933</v>
      </c>
      <c r="AK84" s="3">
        <v>45929</v>
      </c>
      <c r="AL84" s="3">
        <v>45922</v>
      </c>
      <c r="AM84" s="3">
        <v>45930</v>
      </c>
      <c r="AN84" s="3">
        <v>45931</v>
      </c>
      <c r="AO84" s="3">
        <v>45932</v>
      </c>
      <c r="AP84" s="3">
        <v>45928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 t="s">
        <v>135</v>
      </c>
      <c r="B85" s="14" t="s">
        <v>135</v>
      </c>
      <c r="C85" s="9" t="s">
        <v>270</v>
      </c>
      <c r="D85" s="13" t="s">
        <v>61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110</v>
      </c>
      <c r="T85" s="12">
        <v>45960</v>
      </c>
      <c r="U85" s="11">
        <v>450000</v>
      </c>
      <c r="V85" s="10">
        <v>0</v>
      </c>
      <c r="W85" s="10">
        <v>450000</v>
      </c>
      <c r="X85" s="10">
        <v>0</v>
      </c>
      <c r="Y85" s="10">
        <v>472500</v>
      </c>
      <c r="Z85" s="9" t="s">
        <v>80</v>
      </c>
      <c r="AA85" s="8">
        <v>496633.5</v>
      </c>
      <c r="AB85" s="8">
        <v>179612</v>
      </c>
      <c r="AC85" s="8">
        <v>317021.5</v>
      </c>
      <c r="AD85" s="8">
        <v>0</v>
      </c>
      <c r="AE85" s="8">
        <v>496633.5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45960</v>
      </c>
      <c r="AK85" s="3">
        <v>45956</v>
      </c>
      <c r="AL85" s="3">
        <v>45949</v>
      </c>
      <c r="AM85" s="3">
        <v>45957</v>
      </c>
      <c r="AN85" s="3">
        <v>45958</v>
      </c>
      <c r="AO85" s="3">
        <v>45959</v>
      </c>
      <c r="AP85" s="3">
        <v>45955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23952.735555555555</v>
      </c>
    </row>
    <row r="86" spans="1:56" ht="27.75" customHeight="1" x14ac:dyDescent="0.45">
      <c r="A86" s="3">
        <v>45909</v>
      </c>
      <c r="B86" s="14" t="s">
        <v>508</v>
      </c>
      <c r="C86" s="9" t="s">
        <v>79</v>
      </c>
      <c r="D86" s="13" t="s">
        <v>489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45920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3310.89</v>
      </c>
      <c r="AC86" s="8">
        <v>0</v>
      </c>
      <c r="AD86" s="8">
        <v>0</v>
      </c>
      <c r="AE86" s="8">
        <v>3310.89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45920</v>
      </c>
      <c r="AK86" s="3">
        <v>45916</v>
      </c>
      <c r="AL86" s="3">
        <v>45909</v>
      </c>
      <c r="AM86" s="3">
        <v>45917</v>
      </c>
      <c r="AN86" s="3">
        <v>45918</v>
      </c>
      <c r="AO86" s="3">
        <v>45919</v>
      </c>
      <c r="AP86" s="3">
        <v>45915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134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45909</v>
      </c>
      <c r="B87" s="14" t="s">
        <v>509</v>
      </c>
      <c r="C87" s="9" t="s">
        <v>79</v>
      </c>
      <c r="D87" s="13" t="s">
        <v>490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45944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45944</v>
      </c>
      <c r="AK87" s="3">
        <v>45940</v>
      </c>
      <c r="AL87" s="3">
        <v>45933</v>
      </c>
      <c r="AM87" s="3">
        <v>45941</v>
      </c>
      <c r="AN87" s="3">
        <v>45942</v>
      </c>
      <c r="AO87" s="3">
        <v>45943</v>
      </c>
      <c r="AP87" s="3">
        <v>45939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45909</v>
      </c>
      <c r="B88" s="14" t="s">
        <v>510</v>
      </c>
      <c r="C88" s="9" t="s">
        <v>79</v>
      </c>
      <c r="D88" s="13" t="s">
        <v>491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45958</v>
      </c>
      <c r="U88" s="11">
        <v>6000</v>
      </c>
      <c r="V88" s="10">
        <v>0</v>
      </c>
      <c r="W88" s="10">
        <v>6000</v>
      </c>
      <c r="X88" s="10">
        <v>0</v>
      </c>
      <c r="Y88" s="10">
        <v>6300</v>
      </c>
      <c r="Z88" s="9" t="s">
        <v>80</v>
      </c>
      <c r="AA88" s="8">
        <v>6621.78</v>
      </c>
      <c r="AB88" s="8">
        <v>6621.78</v>
      </c>
      <c r="AC88" s="8">
        <v>0</v>
      </c>
      <c r="AD88" s="8">
        <v>0</v>
      </c>
      <c r="AE88" s="8">
        <v>6621.78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45958</v>
      </c>
      <c r="AK88" s="3">
        <v>45954</v>
      </c>
      <c r="AL88" s="3">
        <v>45947</v>
      </c>
      <c r="AM88" s="3">
        <v>45955</v>
      </c>
      <c r="AN88" s="3">
        <v>45956</v>
      </c>
      <c r="AO88" s="3">
        <v>45957</v>
      </c>
      <c r="AP88" s="3">
        <v>45953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134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45782</v>
      </c>
      <c r="B89" s="14" t="s">
        <v>249</v>
      </c>
      <c r="C89" s="9" t="s">
        <v>79</v>
      </c>
      <c r="D89" s="13" t="s">
        <v>243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45930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45930</v>
      </c>
      <c r="AK89" s="3">
        <v>45926</v>
      </c>
      <c r="AL89" s="3">
        <v>45919</v>
      </c>
      <c r="AM89" s="3">
        <v>45927</v>
      </c>
      <c r="AN89" s="3">
        <v>45928</v>
      </c>
      <c r="AO89" s="3">
        <v>45929</v>
      </c>
      <c r="AP89" s="3">
        <v>45925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134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416.92688888888887</v>
      </c>
    </row>
    <row r="90" spans="1:56" ht="27.75" customHeight="1" x14ac:dyDescent="0.45">
      <c r="A90" s="3">
        <v>45877</v>
      </c>
      <c r="B90" s="14" t="s">
        <v>318</v>
      </c>
      <c r="C90" s="9" t="s">
        <v>79</v>
      </c>
      <c r="D90" s="13" t="s">
        <v>319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45944</v>
      </c>
      <c r="U90" s="11">
        <v>7000</v>
      </c>
      <c r="V90" s="10">
        <v>0</v>
      </c>
      <c r="W90" s="10">
        <v>7000</v>
      </c>
      <c r="X90" s="10">
        <v>0</v>
      </c>
      <c r="Y90" s="10">
        <v>7350</v>
      </c>
      <c r="Z90" s="9" t="s">
        <v>80</v>
      </c>
      <c r="AA90" s="8">
        <v>7725.41</v>
      </c>
      <c r="AB90" s="8">
        <v>7725.41</v>
      </c>
      <c r="AC90" s="8">
        <v>0</v>
      </c>
      <c r="AD90" s="8">
        <v>0</v>
      </c>
      <c r="AE90" s="8">
        <v>7725.41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45944</v>
      </c>
      <c r="AK90" s="3">
        <v>45940</v>
      </c>
      <c r="AL90" s="3">
        <v>45933</v>
      </c>
      <c r="AM90" s="3">
        <v>45941</v>
      </c>
      <c r="AN90" s="3">
        <v>45942</v>
      </c>
      <c r="AO90" s="3">
        <v>45943</v>
      </c>
      <c r="AP90" s="3">
        <v>45939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45911</v>
      </c>
      <c r="B91" s="14" t="s">
        <v>525</v>
      </c>
      <c r="C91" s="9" t="s">
        <v>107</v>
      </c>
      <c r="D91" s="13" t="s">
        <v>526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45947</v>
      </c>
      <c r="U91" s="11">
        <v>8000</v>
      </c>
      <c r="V91" s="10">
        <v>0</v>
      </c>
      <c r="W91" s="10">
        <v>8000</v>
      </c>
      <c r="X91" s="10">
        <v>0</v>
      </c>
      <c r="Y91" s="10">
        <v>8400</v>
      </c>
      <c r="Z91" s="9" t="s">
        <v>80</v>
      </c>
      <c r="AA91" s="8">
        <v>8829.0399999999991</v>
      </c>
      <c r="AB91" s="8">
        <v>0</v>
      </c>
      <c r="AC91" s="8">
        <v>8829.0399999999991</v>
      </c>
      <c r="AD91" s="8">
        <v>0</v>
      </c>
      <c r="AE91" s="8">
        <v>8829.0399999999991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45947</v>
      </c>
      <c r="AK91" s="3">
        <v>45943</v>
      </c>
      <c r="AL91" s="3">
        <v>45936</v>
      </c>
      <c r="AM91" s="3">
        <v>45944</v>
      </c>
      <c r="AN91" s="3">
        <v>45945</v>
      </c>
      <c r="AO91" s="3">
        <v>45946</v>
      </c>
      <c r="AP91" s="3">
        <v>45942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667.08302222222221</v>
      </c>
    </row>
    <row r="92" spans="1:56" ht="27.75" customHeight="1" x14ac:dyDescent="0.45">
      <c r="A92" s="3">
        <v>45892</v>
      </c>
      <c r="B92" s="14" t="s">
        <v>365</v>
      </c>
      <c r="C92" s="9" t="s">
        <v>79</v>
      </c>
      <c r="D92" s="13" t="s">
        <v>220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45951</v>
      </c>
      <c r="U92" s="11">
        <v>6000</v>
      </c>
      <c r="V92" s="10">
        <v>0</v>
      </c>
      <c r="W92" s="10">
        <v>6000</v>
      </c>
      <c r="X92" s="10">
        <v>0</v>
      </c>
      <c r="Y92" s="10">
        <v>6300</v>
      </c>
      <c r="Z92" s="9" t="s">
        <v>80</v>
      </c>
      <c r="AA92" s="8">
        <v>6621.78</v>
      </c>
      <c r="AB92" s="8">
        <v>6621.78</v>
      </c>
      <c r="AC92" s="8">
        <v>0</v>
      </c>
      <c r="AD92" s="8">
        <v>0</v>
      </c>
      <c r="AE92" s="8">
        <v>6621.78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45951</v>
      </c>
      <c r="AK92" s="3">
        <v>45947</v>
      </c>
      <c r="AL92" s="3">
        <v>45940</v>
      </c>
      <c r="AM92" s="3">
        <v>45948</v>
      </c>
      <c r="AN92" s="3">
        <v>45949</v>
      </c>
      <c r="AO92" s="3">
        <v>45950</v>
      </c>
      <c r="AP92" s="3">
        <v>45946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45911</v>
      </c>
      <c r="B93" s="14" t="s">
        <v>527</v>
      </c>
      <c r="C93" s="9" t="s">
        <v>107</v>
      </c>
      <c r="D93" s="13" t="s">
        <v>528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45961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>
        <v>0</v>
      </c>
      <c r="AG93" s="1" t="s">
        <v>116</v>
      </c>
      <c r="AH93" s="1" t="s">
        <v>75</v>
      </c>
      <c r="AI93" s="1">
        <v>4</v>
      </c>
      <c r="AJ93" s="3">
        <v>45961</v>
      </c>
      <c r="AK93" s="3">
        <v>45957</v>
      </c>
      <c r="AL93" s="3">
        <v>45950</v>
      </c>
      <c r="AM93" s="3">
        <v>45958</v>
      </c>
      <c r="AN93" s="3">
        <v>45959</v>
      </c>
      <c r="AO93" s="3">
        <v>45960</v>
      </c>
      <c r="AP93" s="3">
        <v>45956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250.15613333333337</v>
      </c>
    </row>
    <row r="94" spans="1:56" ht="27.75" customHeight="1" x14ac:dyDescent="0.45">
      <c r="A94" s="3">
        <v>45911</v>
      </c>
      <c r="B94" s="14" t="s">
        <v>529</v>
      </c>
      <c r="C94" s="9" t="s">
        <v>107</v>
      </c>
      <c r="D94" s="13" t="s">
        <v>530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45961</v>
      </c>
      <c r="U94" s="11">
        <v>4000</v>
      </c>
      <c r="V94" s="10">
        <v>0</v>
      </c>
      <c r="W94" s="10">
        <v>4000</v>
      </c>
      <c r="X94" s="10">
        <v>0</v>
      </c>
      <c r="Y94" s="10">
        <v>4200</v>
      </c>
      <c r="Z94" s="9" t="s">
        <v>80</v>
      </c>
      <c r="AA94" s="8">
        <v>4414.5199999999995</v>
      </c>
      <c r="AB94" s="8">
        <v>0</v>
      </c>
      <c r="AC94" s="8">
        <v>4414.5199999999995</v>
      </c>
      <c r="AD94" s="8">
        <v>0</v>
      </c>
      <c r="AE94" s="8">
        <v>4414.5199999999995</v>
      </c>
      <c r="AF94" s="8">
        <v>0</v>
      </c>
      <c r="AG94" s="1" t="s">
        <v>115</v>
      </c>
      <c r="AH94" s="1" t="s">
        <v>75</v>
      </c>
      <c r="AI94" s="1">
        <v>4</v>
      </c>
      <c r="AJ94" s="3">
        <v>45961</v>
      </c>
      <c r="AK94" s="3">
        <v>45957</v>
      </c>
      <c r="AL94" s="3">
        <v>45950</v>
      </c>
      <c r="AM94" s="3">
        <v>45958</v>
      </c>
      <c r="AN94" s="3">
        <v>45959</v>
      </c>
      <c r="AO94" s="3">
        <v>45960</v>
      </c>
      <c r="AP94" s="3">
        <v>45956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333.54151111111111</v>
      </c>
    </row>
    <row r="95" spans="1:56" ht="27.75" customHeight="1" x14ac:dyDescent="0.45">
      <c r="A95" s="3">
        <v>45909</v>
      </c>
      <c r="B95" s="14" t="s">
        <v>511</v>
      </c>
      <c r="C95" s="9" t="s">
        <v>107</v>
      </c>
      <c r="D95" s="13" t="s">
        <v>492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45961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80</v>
      </c>
      <c r="AA95" s="8">
        <v>3310.89</v>
      </c>
      <c r="AB95" s="8">
        <v>3310.89</v>
      </c>
      <c r="AC95" s="8">
        <v>0</v>
      </c>
      <c r="AD95" s="8">
        <v>0</v>
      </c>
      <c r="AE95" s="8">
        <v>3310.89</v>
      </c>
      <c r="AF95" s="8">
        <v>0</v>
      </c>
      <c r="AG95" s="1" t="s">
        <v>117</v>
      </c>
      <c r="AH95" s="1" t="s">
        <v>75</v>
      </c>
      <c r="AI95" s="1">
        <v>4</v>
      </c>
      <c r="AJ95" s="3">
        <v>45961</v>
      </c>
      <c r="AK95" s="3">
        <v>45957</v>
      </c>
      <c r="AL95" s="3">
        <v>45950</v>
      </c>
      <c r="AM95" s="3">
        <v>45958</v>
      </c>
      <c r="AN95" s="3">
        <v>45959</v>
      </c>
      <c r="AO95" s="3">
        <v>45960</v>
      </c>
      <c r="AP95" s="3">
        <v>45956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134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45909</v>
      </c>
      <c r="B96" s="14" t="s">
        <v>512</v>
      </c>
      <c r="C96" s="9" t="s">
        <v>107</v>
      </c>
      <c r="D96" s="13" t="s">
        <v>493</v>
      </c>
      <c r="E96" s="9">
        <v>20</v>
      </c>
      <c r="F96" s="9">
        <v>40</v>
      </c>
      <c r="G96" s="9" t="s">
        <v>60</v>
      </c>
      <c r="H96" s="9" t="s">
        <v>66</v>
      </c>
      <c r="I96" s="9">
        <v>108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45961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3478.5300000000007</v>
      </c>
      <c r="AB96" s="8">
        <v>3478.5300000000007</v>
      </c>
      <c r="AC96" s="8">
        <v>0</v>
      </c>
      <c r="AD96" s="8">
        <v>0</v>
      </c>
      <c r="AE96" s="8">
        <v>3478.5300000000007</v>
      </c>
      <c r="AF96" s="8">
        <v>0</v>
      </c>
      <c r="AG96" s="1" t="s">
        <v>115</v>
      </c>
      <c r="AH96" s="1" t="s">
        <v>75</v>
      </c>
      <c r="AI96" s="1">
        <v>4</v>
      </c>
      <c r="AJ96" s="3">
        <v>45961</v>
      </c>
      <c r="AK96" s="3">
        <v>45957</v>
      </c>
      <c r="AL96" s="3">
        <v>45950</v>
      </c>
      <c r="AM96" s="3">
        <v>45958</v>
      </c>
      <c r="AN96" s="3">
        <v>45959</v>
      </c>
      <c r="AO96" s="3">
        <v>45960</v>
      </c>
      <c r="AP96" s="3">
        <v>45956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134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45892</v>
      </c>
      <c r="B97" s="14" t="s">
        <v>360</v>
      </c>
      <c r="C97" s="9" t="s">
        <v>139</v>
      </c>
      <c r="D97" s="13" t="s">
        <v>329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 t="s">
        <v>63</v>
      </c>
      <c r="U97" s="11">
        <v>640</v>
      </c>
      <c r="V97" s="10">
        <v>0</v>
      </c>
      <c r="W97" s="10">
        <v>640</v>
      </c>
      <c r="X97" s="10">
        <v>6000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116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370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45892</v>
      </c>
      <c r="B98" s="14" t="s">
        <v>362</v>
      </c>
      <c r="C98" s="9" t="s">
        <v>139</v>
      </c>
      <c r="D98" s="13" t="s">
        <v>131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 t="s">
        <v>63</v>
      </c>
      <c r="U98" s="11">
        <v>1840</v>
      </c>
      <c r="V98" s="10">
        <v>80</v>
      </c>
      <c r="W98" s="10">
        <v>1760</v>
      </c>
      <c r="X98" s="10">
        <v>10650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45887</v>
      </c>
      <c r="B99" s="14" t="s">
        <v>345</v>
      </c>
      <c r="C99" s="9" t="s">
        <v>139</v>
      </c>
      <c r="D99" s="13" t="s">
        <v>224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 t="s">
        <v>63</v>
      </c>
      <c r="U99" s="11">
        <v>104</v>
      </c>
      <c r="V99" s="10">
        <v>0</v>
      </c>
      <c r="W99" s="10">
        <v>104</v>
      </c>
      <c r="X99" s="10">
        <v>11230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134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45896</v>
      </c>
      <c r="B100" s="14" t="s">
        <v>395</v>
      </c>
      <c r="C100" s="9" t="s">
        <v>79</v>
      </c>
      <c r="D100" s="13" t="s">
        <v>310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3310.89</v>
      </c>
      <c r="AC100" s="8">
        <v>0</v>
      </c>
      <c r="AD100" s="8">
        <v>0</v>
      </c>
      <c r="AE100" s="8">
        <v>3310.89</v>
      </c>
      <c r="AF100" s="8">
        <v>0</v>
      </c>
      <c r="AG100" s="1" t="s">
        <v>115</v>
      </c>
      <c r="AH100" s="1" t="s">
        <v>75</v>
      </c>
      <c r="AI100" s="1">
        <v>5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134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45796</v>
      </c>
      <c r="B101" s="14" t="s">
        <v>258</v>
      </c>
      <c r="C101" s="9" t="s">
        <v>139</v>
      </c>
      <c r="D101" s="13" t="s">
        <v>145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 t="s">
        <v>63</v>
      </c>
      <c r="U101" s="11">
        <v>240</v>
      </c>
      <c r="V101" s="10">
        <v>0</v>
      </c>
      <c r="W101" s="10">
        <v>240</v>
      </c>
      <c r="X101" s="10">
        <v>0</v>
      </c>
      <c r="Y101" s="10">
        <v>252</v>
      </c>
      <c r="Z101" s="9" t="s">
        <v>80</v>
      </c>
      <c r="AA101" s="8">
        <v>251.46</v>
      </c>
      <c r="AB101" s="8">
        <v>251.46</v>
      </c>
      <c r="AC101" s="8">
        <v>0</v>
      </c>
      <c r="AD101" s="8">
        <v>0</v>
      </c>
      <c r="AE101" s="8">
        <v>251.46</v>
      </c>
      <c r="AF101" s="8">
        <v>0</v>
      </c>
      <c r="AG101" s="1" t="s">
        <v>115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254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45876</v>
      </c>
      <c r="B102" s="14" t="s">
        <v>328</v>
      </c>
      <c r="C102" s="9" t="s">
        <v>107</v>
      </c>
      <c r="D102" s="13" t="s">
        <v>314</v>
      </c>
      <c r="E102" s="9">
        <v>20</v>
      </c>
      <c r="F102" s="9">
        <v>40</v>
      </c>
      <c r="G102" s="9" t="s">
        <v>60</v>
      </c>
      <c r="H102" s="9" t="s">
        <v>66</v>
      </c>
      <c r="I102" s="9">
        <v>108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3075</v>
      </c>
      <c r="W102" s="10">
        <v>0</v>
      </c>
      <c r="X102" s="10">
        <v>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116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45825</v>
      </c>
      <c r="B103" s="14" t="s">
        <v>269</v>
      </c>
      <c r="C103" s="9" t="s">
        <v>139</v>
      </c>
      <c r="D103" s="13" t="s">
        <v>239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246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 t="s">
        <v>63</v>
      </c>
      <c r="U103" s="11">
        <v>894</v>
      </c>
      <c r="V103" s="10">
        <v>525</v>
      </c>
      <c r="W103" s="10">
        <v>369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115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134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45796</v>
      </c>
      <c r="B104" s="14" t="s">
        <v>257</v>
      </c>
      <c r="C104" s="9" t="s">
        <v>139</v>
      </c>
      <c r="D104" s="13" t="s">
        <v>253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302</v>
      </c>
      <c r="V104" s="10">
        <v>0</v>
      </c>
      <c r="W104" s="10">
        <v>302</v>
      </c>
      <c r="X104" s="10">
        <v>5300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115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45798</v>
      </c>
      <c r="B105" s="14" t="s">
        <v>263</v>
      </c>
      <c r="C105" s="9" t="s">
        <v>107</v>
      </c>
      <c r="D105" s="13" t="s">
        <v>261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134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416.92688888888887</v>
      </c>
    </row>
    <row r="106" spans="1:56" ht="27.75" customHeight="1" x14ac:dyDescent="0.45">
      <c r="A106" s="3">
        <v>45674</v>
      </c>
      <c r="B106" s="14" t="s">
        <v>226</v>
      </c>
      <c r="C106" s="9" t="s">
        <v>139</v>
      </c>
      <c r="D106" s="13" t="s">
        <v>225</v>
      </c>
      <c r="E106" s="9">
        <v>20</v>
      </c>
      <c r="F106" s="9">
        <v>35</v>
      </c>
      <c r="G106" s="9" t="s">
        <v>60</v>
      </c>
      <c r="H106" s="9" t="s">
        <v>76</v>
      </c>
      <c r="I106" s="9">
        <v>97</v>
      </c>
      <c r="J106" s="9" t="s">
        <v>57</v>
      </c>
      <c r="K106" s="9">
        <v>5</v>
      </c>
      <c r="L106" s="9" t="s">
        <v>196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 t="s">
        <v>63</v>
      </c>
      <c r="U106" s="11">
        <v>152</v>
      </c>
      <c r="V106" s="10">
        <v>0</v>
      </c>
      <c r="W106" s="10">
        <v>152</v>
      </c>
      <c r="X106" s="10">
        <v>6000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5987</v>
      </c>
      <c r="AG106" s="1" t="s">
        <v>115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235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45611</v>
      </c>
      <c r="B107" s="14" t="s">
        <v>195</v>
      </c>
      <c r="C107" s="9" t="s">
        <v>139</v>
      </c>
      <c r="D107" s="13" t="s">
        <v>194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 t="s">
        <v>63</v>
      </c>
      <c r="U107" s="11">
        <v>117</v>
      </c>
      <c r="V107" s="10">
        <v>0</v>
      </c>
      <c r="W107" s="10">
        <v>117</v>
      </c>
      <c r="X107" s="10">
        <v>10065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115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45523</v>
      </c>
      <c r="B108" s="14" t="s">
        <v>178</v>
      </c>
      <c r="C108" s="9" t="s">
        <v>139</v>
      </c>
      <c r="D108" s="13" t="s">
        <v>176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 t="s">
        <v>63</v>
      </c>
      <c r="U108" s="11">
        <v>1260</v>
      </c>
      <c r="V108" s="10">
        <v>0</v>
      </c>
      <c r="W108" s="10">
        <v>1260</v>
      </c>
      <c r="X108" s="10">
        <v>11095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115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45523</v>
      </c>
      <c r="B109" s="14" t="s">
        <v>178</v>
      </c>
      <c r="C109" s="9" t="s">
        <v>139</v>
      </c>
      <c r="D109" s="13" t="s">
        <v>177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 t="s">
        <v>63</v>
      </c>
      <c r="U109" s="11">
        <v>89</v>
      </c>
      <c r="V109" s="10">
        <v>0</v>
      </c>
      <c r="W109" s="10">
        <v>89</v>
      </c>
      <c r="X109" s="10">
        <v>11180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115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45741</v>
      </c>
      <c r="B110" s="14" t="s">
        <v>242</v>
      </c>
      <c r="C110" s="9" t="s">
        <v>107</v>
      </c>
      <c r="D110" s="13" t="s">
        <v>241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132</v>
      </c>
      <c r="U110" s="11">
        <v>4000</v>
      </c>
      <c r="V110" s="10">
        <v>3867</v>
      </c>
      <c r="W110" s="10">
        <v>133</v>
      </c>
      <c r="X110" s="10">
        <v>4200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115</v>
      </c>
      <c r="AH110" s="1" t="s">
        <v>75</v>
      </c>
      <c r="AI110" s="1">
        <v>4</v>
      </c>
      <c r="AJ110" s="3" t="s">
        <v>132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244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45720</v>
      </c>
      <c r="B111" s="14" t="s">
        <v>128</v>
      </c>
      <c r="C111" s="9" t="s">
        <v>107</v>
      </c>
      <c r="D111" s="13" t="s">
        <v>209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132</v>
      </c>
      <c r="U111" s="11">
        <v>4000</v>
      </c>
      <c r="V111" s="10">
        <v>4010</v>
      </c>
      <c r="W111" s="10">
        <v>0</v>
      </c>
      <c r="X111" s="10">
        <v>4470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115</v>
      </c>
      <c r="AH111" s="1" t="s">
        <v>75</v>
      </c>
      <c r="AI111" s="1">
        <v>4</v>
      </c>
      <c r="AJ111" s="3" t="s">
        <v>132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45720</v>
      </c>
      <c r="B112" s="14" t="s">
        <v>128</v>
      </c>
      <c r="C112" s="9" t="s">
        <v>107</v>
      </c>
      <c r="D112" s="13" t="s">
        <v>219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132</v>
      </c>
      <c r="U112" s="11">
        <v>3000</v>
      </c>
      <c r="V112" s="10">
        <v>3065</v>
      </c>
      <c r="W112" s="10">
        <v>0</v>
      </c>
      <c r="X112" s="10">
        <v>3300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115</v>
      </c>
      <c r="AH112" s="1" t="s">
        <v>75</v>
      </c>
      <c r="AI112" s="1">
        <v>4</v>
      </c>
      <c r="AJ112" s="3" t="s">
        <v>132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45541</v>
      </c>
      <c r="B113" s="14" t="s">
        <v>182</v>
      </c>
      <c r="C113" s="9" t="s">
        <v>107</v>
      </c>
      <c r="D113" s="13" t="s">
        <v>183</v>
      </c>
      <c r="E113" s="9">
        <v>20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132</v>
      </c>
      <c r="U113" s="11">
        <v>3000</v>
      </c>
      <c r="V113" s="10">
        <v>3318</v>
      </c>
      <c r="W113" s="10">
        <v>0</v>
      </c>
      <c r="X113" s="10">
        <v>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184</v>
      </c>
      <c r="AG113" s="1" t="s">
        <v>116</v>
      </c>
      <c r="AH113" s="1" t="s">
        <v>75</v>
      </c>
      <c r="AI113" s="1">
        <v>4</v>
      </c>
      <c r="AJ113" s="3" t="s">
        <v>132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>
        <v>0</v>
      </c>
      <c r="AY113" s="2" t="s">
        <v>222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45581</v>
      </c>
      <c r="B114" s="14" t="s">
        <v>187</v>
      </c>
      <c r="C114" s="9" t="s">
        <v>107</v>
      </c>
      <c r="D114" s="13" t="s">
        <v>188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132</v>
      </c>
      <c r="U114" s="11">
        <v>3000</v>
      </c>
      <c r="V114" s="10">
        <v>3194</v>
      </c>
      <c r="W114" s="10">
        <v>0</v>
      </c>
      <c r="X114" s="10">
        <v>5632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132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0</v>
      </c>
      <c r="B115" s="14">
        <v>0</v>
      </c>
      <c r="C115" s="9">
        <v>0</v>
      </c>
      <c r="D115" s="13">
        <v>0</v>
      </c>
      <c r="E115" s="9">
        <v>20</v>
      </c>
      <c r="F115" s="9">
        <v>38</v>
      </c>
      <c r="G115" s="9">
        <v>0</v>
      </c>
      <c r="H115" s="9">
        <v>0</v>
      </c>
      <c r="I115" s="9">
        <v>84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80</v>
      </c>
      <c r="AA115" s="8">
        <v>758425.23702000023</v>
      </c>
      <c r="AB115" s="8">
        <v>296743.58702000009</v>
      </c>
      <c r="AC115" s="8">
        <v>461681.65000000008</v>
      </c>
      <c r="AD115" s="8">
        <v>19270.017019999999</v>
      </c>
      <c r="AE115" s="8">
        <v>739155.2200000002</v>
      </c>
      <c r="AF115" s="8" t="s">
        <v>58</v>
      </c>
      <c r="AG115" s="1" t="s">
        <v>116</v>
      </c>
      <c r="AH115" s="1">
        <v>0</v>
      </c>
      <c r="AI115" s="1" t="s">
        <v>15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0</v>
      </c>
      <c r="B116" s="14" t="s">
        <v>128</v>
      </c>
      <c r="C116" s="9" t="s">
        <v>270</v>
      </c>
      <c r="D116" s="13" t="s">
        <v>573</v>
      </c>
      <c r="E116" s="9">
        <v>20</v>
      </c>
      <c r="F116" s="9">
        <v>39</v>
      </c>
      <c r="G116" s="9" t="s">
        <v>60</v>
      </c>
      <c r="H116" s="9">
        <v>0</v>
      </c>
      <c r="I116" s="9">
        <v>84</v>
      </c>
      <c r="J116" s="9" t="s">
        <v>78</v>
      </c>
      <c r="K116" s="9">
        <v>0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>
        <v>45926</v>
      </c>
      <c r="U116" s="11">
        <v>2500</v>
      </c>
      <c r="V116" s="10">
        <v>0</v>
      </c>
      <c r="W116" s="10">
        <v>2500</v>
      </c>
      <c r="X116" s="10">
        <v>0</v>
      </c>
      <c r="Y116" s="10">
        <v>2625</v>
      </c>
      <c r="Z116" s="9" t="s">
        <v>271</v>
      </c>
      <c r="AA116" s="8">
        <v>2828.9250000000002</v>
      </c>
      <c r="AB116" s="8">
        <v>2828.9250000000002</v>
      </c>
      <c r="AC116" s="8">
        <v>0</v>
      </c>
      <c r="AD116" s="8">
        <v>0</v>
      </c>
      <c r="AE116" s="8">
        <v>0</v>
      </c>
      <c r="AF116" s="8">
        <v>0</v>
      </c>
      <c r="AG116" s="1" t="s">
        <v>61</v>
      </c>
      <c r="AH116" s="1" t="s">
        <v>74</v>
      </c>
      <c r="AI116" s="1">
        <v>2</v>
      </c>
      <c r="AJ116" s="3">
        <v>45926</v>
      </c>
      <c r="AK116" s="3">
        <v>0</v>
      </c>
      <c r="AL116" s="3">
        <v>45917</v>
      </c>
      <c r="AM116" s="3">
        <v>45924</v>
      </c>
      <c r="AN116" s="3">
        <v>45925</v>
      </c>
      <c r="AO116" s="3">
        <v>45925</v>
      </c>
      <c r="AP116" s="3">
        <v>45921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272</v>
      </c>
      <c r="BD116" s="56">
        <v>0</v>
      </c>
    </row>
    <row r="117" spans="1:56" ht="27.75" customHeight="1" x14ac:dyDescent="0.45">
      <c r="A117" s="3">
        <v>0</v>
      </c>
      <c r="B117" s="14" t="s">
        <v>128</v>
      </c>
      <c r="C117" s="9" t="s">
        <v>270</v>
      </c>
      <c r="D117" s="13" t="s">
        <v>573</v>
      </c>
      <c r="E117" s="9">
        <v>20</v>
      </c>
      <c r="F117" s="9">
        <v>39</v>
      </c>
      <c r="G117" s="9" t="s">
        <v>60</v>
      </c>
      <c r="H117" s="9">
        <v>0</v>
      </c>
      <c r="I117" s="9">
        <v>84</v>
      </c>
      <c r="J117" s="9" t="s">
        <v>78</v>
      </c>
      <c r="K117" s="9">
        <v>0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>
        <v>45950</v>
      </c>
      <c r="U117" s="11">
        <v>2500</v>
      </c>
      <c r="V117" s="10">
        <v>0</v>
      </c>
      <c r="W117" s="10">
        <v>2500</v>
      </c>
      <c r="X117" s="10">
        <v>0</v>
      </c>
      <c r="Y117" s="10">
        <v>2625</v>
      </c>
      <c r="Z117" s="9" t="s">
        <v>271</v>
      </c>
      <c r="AA117" s="8">
        <v>2828.9250000000002</v>
      </c>
      <c r="AB117" s="8">
        <v>2828.9250000000002</v>
      </c>
      <c r="AC117" s="8">
        <v>0</v>
      </c>
      <c r="AD117" s="8">
        <v>0</v>
      </c>
      <c r="AE117" s="8">
        <v>0</v>
      </c>
      <c r="AF117" s="8">
        <v>0</v>
      </c>
      <c r="AG117" s="1" t="s">
        <v>115</v>
      </c>
      <c r="AH117" s="1" t="s">
        <v>74</v>
      </c>
      <c r="AI117" s="1">
        <v>2</v>
      </c>
      <c r="AJ117" s="3">
        <v>45950</v>
      </c>
      <c r="AK117" s="3">
        <v>0</v>
      </c>
      <c r="AL117" s="3">
        <v>45941</v>
      </c>
      <c r="AM117" s="3">
        <v>45948</v>
      </c>
      <c r="AN117" s="3">
        <v>45949</v>
      </c>
      <c r="AO117" s="3">
        <v>45949</v>
      </c>
      <c r="AP117" s="3">
        <v>45945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272</v>
      </c>
      <c r="BD117" s="56">
        <v>0</v>
      </c>
    </row>
    <row r="118" spans="1:56" ht="27.75" customHeight="1" x14ac:dyDescent="0.45">
      <c r="A118" s="3">
        <v>0</v>
      </c>
      <c r="B118" s="14" t="s">
        <v>128</v>
      </c>
      <c r="C118" s="9" t="s">
        <v>270</v>
      </c>
      <c r="D118" s="13" t="s">
        <v>574</v>
      </c>
      <c r="E118" s="9">
        <v>20</v>
      </c>
      <c r="F118" s="9">
        <v>39</v>
      </c>
      <c r="G118" s="9" t="s">
        <v>60</v>
      </c>
      <c r="H118" s="9">
        <v>0</v>
      </c>
      <c r="I118" s="9">
        <v>84</v>
      </c>
      <c r="J118" s="9" t="s">
        <v>78</v>
      </c>
      <c r="K118" s="9">
        <v>0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>
        <v>45933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271</v>
      </c>
      <c r="AA118" s="8">
        <v>5657.85</v>
      </c>
      <c r="AB118" s="8">
        <v>5657.85</v>
      </c>
      <c r="AC118" s="8">
        <v>0</v>
      </c>
      <c r="AD118" s="8">
        <v>0</v>
      </c>
      <c r="AE118" s="8">
        <v>0</v>
      </c>
      <c r="AF118" s="8">
        <v>0</v>
      </c>
      <c r="AG118" s="1" t="s">
        <v>115</v>
      </c>
      <c r="AH118" s="1" t="s">
        <v>74</v>
      </c>
      <c r="AI118" s="1">
        <v>2</v>
      </c>
      <c r="AJ118" s="3">
        <v>45933</v>
      </c>
      <c r="AK118" s="3">
        <v>0</v>
      </c>
      <c r="AL118" s="3">
        <v>45924</v>
      </c>
      <c r="AM118" s="3">
        <v>45931</v>
      </c>
      <c r="AN118" s="3">
        <v>45932</v>
      </c>
      <c r="AO118" s="3">
        <v>45932</v>
      </c>
      <c r="AP118" s="3">
        <v>45928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272</v>
      </c>
      <c r="BD118" s="56">
        <v>0</v>
      </c>
    </row>
    <row r="119" spans="1:56" ht="27.75" customHeight="1" x14ac:dyDescent="0.45">
      <c r="A119" s="3" t="s">
        <v>135</v>
      </c>
      <c r="B119" s="14" t="s">
        <v>135</v>
      </c>
      <c r="C119" s="9" t="s">
        <v>270</v>
      </c>
      <c r="D119" s="13" t="s">
        <v>61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110</v>
      </c>
      <c r="T119" s="12" t="s">
        <v>63</v>
      </c>
      <c r="U119" s="11">
        <v>1600000</v>
      </c>
      <c r="V119" s="10">
        <v>0</v>
      </c>
      <c r="W119" s="10">
        <v>1600000</v>
      </c>
      <c r="X119" s="10">
        <v>0</v>
      </c>
      <c r="Y119" s="10">
        <v>1680000</v>
      </c>
      <c r="Z119" s="9" t="s">
        <v>271</v>
      </c>
      <c r="AA119" s="8">
        <v>1810512.0000000002</v>
      </c>
      <c r="AB119" s="8">
        <v>102612</v>
      </c>
      <c r="AC119" s="8">
        <v>1707900.0000000002</v>
      </c>
      <c r="AD119" s="8">
        <v>0</v>
      </c>
      <c r="AE119" s="8">
        <v>0</v>
      </c>
      <c r="AF119" s="8">
        <v>0</v>
      </c>
      <c r="AG119" s="1" t="s">
        <v>117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272</v>
      </c>
      <c r="BD119" s="56">
        <v>134544.56666666668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82</v>
      </c>
      <c r="J120" s="9" t="s">
        <v>78</v>
      </c>
      <c r="K120" s="9">
        <v>2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271</v>
      </c>
      <c r="AA120" s="8">
        <v>1821827.7000000002</v>
      </c>
      <c r="AB120" s="8">
        <v>113927.7</v>
      </c>
      <c r="AC120" s="8">
        <v>1707900.0000000002</v>
      </c>
      <c r="AD120" s="8">
        <v>0</v>
      </c>
      <c r="AE120" s="8">
        <v>0</v>
      </c>
      <c r="AF120" s="8" t="s">
        <v>58</v>
      </c>
      <c r="AG120" s="1" t="s">
        <v>115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273</v>
      </c>
      <c r="BD120" s="56">
        <v>0</v>
      </c>
    </row>
    <row r="121" spans="1:56" ht="27.75" customHeight="1" x14ac:dyDescent="0.45">
      <c r="A121" s="3">
        <v>45887</v>
      </c>
      <c r="B121" s="14" t="s">
        <v>348</v>
      </c>
      <c r="C121" s="9" t="s">
        <v>139</v>
      </c>
      <c r="D121" s="13" t="s">
        <v>268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196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45926</v>
      </c>
      <c r="U121" s="11">
        <v>1360</v>
      </c>
      <c r="V121" s="10">
        <v>0</v>
      </c>
      <c r="W121" s="10">
        <v>1360</v>
      </c>
      <c r="X121" s="10">
        <v>20056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210</v>
      </c>
      <c r="AG121" s="1" t="s">
        <v>116</v>
      </c>
      <c r="AH121" s="1" t="s">
        <v>74</v>
      </c>
      <c r="AI121" s="1">
        <v>2</v>
      </c>
      <c r="AJ121" s="3">
        <v>45926</v>
      </c>
      <c r="AK121" s="3">
        <v>0</v>
      </c>
      <c r="AL121" s="3">
        <v>45917</v>
      </c>
      <c r="AM121" s="3">
        <v>45924</v>
      </c>
      <c r="AN121" s="3">
        <v>45925</v>
      </c>
      <c r="AO121" s="3">
        <v>45925</v>
      </c>
      <c r="AP121" s="3">
        <v>45921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334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45905</v>
      </c>
      <c r="B122" s="14" t="s">
        <v>477</v>
      </c>
      <c r="C122" s="9" t="s">
        <v>139</v>
      </c>
      <c r="D122" s="13" t="s">
        <v>332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196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45918</v>
      </c>
      <c r="U122" s="11">
        <v>9840</v>
      </c>
      <c r="V122" s="10">
        <v>11040</v>
      </c>
      <c r="W122" s="10">
        <v>0</v>
      </c>
      <c r="X122" s="10">
        <v>31235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210</v>
      </c>
      <c r="AG122" s="1" t="s">
        <v>61</v>
      </c>
      <c r="AH122" s="1" t="s">
        <v>74</v>
      </c>
      <c r="AI122" s="1">
        <v>2</v>
      </c>
      <c r="AJ122" s="3">
        <v>45918</v>
      </c>
      <c r="AK122" s="3">
        <v>0</v>
      </c>
      <c r="AL122" s="3">
        <v>45909</v>
      </c>
      <c r="AM122" s="3">
        <v>45916</v>
      </c>
      <c r="AN122" s="3">
        <v>45917</v>
      </c>
      <c r="AO122" s="3">
        <v>45917</v>
      </c>
      <c r="AP122" s="3">
        <v>45913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 t="s">
        <v>468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45912</v>
      </c>
      <c r="B123" s="14" t="s">
        <v>547</v>
      </c>
      <c r="C123" s="9" t="s">
        <v>73</v>
      </c>
      <c r="D123" s="13" t="s">
        <v>548</v>
      </c>
      <c r="E123" s="9">
        <v>20</v>
      </c>
      <c r="F123" s="9">
        <v>32</v>
      </c>
      <c r="G123" s="9" t="s">
        <v>60</v>
      </c>
      <c r="H123" s="9">
        <v>0</v>
      </c>
      <c r="I123" s="9">
        <v>72</v>
      </c>
      <c r="J123" s="9" t="s">
        <v>78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141</v>
      </c>
      <c r="T123" s="12">
        <v>45927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81</v>
      </c>
      <c r="AA123" s="8">
        <v>4679.9500000000007</v>
      </c>
      <c r="AB123" s="8">
        <v>4679.9500000000007</v>
      </c>
      <c r="AC123" s="8">
        <v>0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74</v>
      </c>
      <c r="AI123" s="1">
        <v>2</v>
      </c>
      <c r="AJ123" s="3">
        <v>45927</v>
      </c>
      <c r="AK123" s="3">
        <v>0</v>
      </c>
      <c r="AL123" s="3">
        <v>45918</v>
      </c>
      <c r="AM123" s="3">
        <v>45925</v>
      </c>
      <c r="AN123" s="3">
        <v>45926</v>
      </c>
      <c r="AO123" s="3">
        <v>45926</v>
      </c>
      <c r="AP123" s="3">
        <v>45922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45915</v>
      </c>
      <c r="B124" s="14" t="s">
        <v>557</v>
      </c>
      <c r="C124" s="9" t="s">
        <v>558</v>
      </c>
      <c r="D124" s="13" t="s">
        <v>575</v>
      </c>
      <c r="E124" s="9">
        <v>20</v>
      </c>
      <c r="F124" s="9">
        <v>32</v>
      </c>
      <c r="G124" s="9" t="s">
        <v>60</v>
      </c>
      <c r="H124" s="9">
        <v>0</v>
      </c>
      <c r="I124" s="9">
        <v>70</v>
      </c>
      <c r="J124" s="9" t="s">
        <v>57</v>
      </c>
      <c r="K124" s="9">
        <v>5</v>
      </c>
      <c r="L124" s="9" t="s">
        <v>91</v>
      </c>
      <c r="M124" s="10">
        <v>21</v>
      </c>
      <c r="N124" s="9">
        <v>35</v>
      </c>
      <c r="O124" s="9">
        <v>40</v>
      </c>
      <c r="P124" s="10">
        <v>54.399375071999998</v>
      </c>
      <c r="Q124" s="10">
        <v>0</v>
      </c>
      <c r="R124" s="10">
        <v>54.399375071999998</v>
      </c>
      <c r="S124" s="9" t="s">
        <v>67</v>
      </c>
      <c r="T124" s="12">
        <v>45922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81</v>
      </c>
      <c r="AA124" s="8">
        <v>2807.97</v>
      </c>
      <c r="AB124" s="8">
        <v>2807.97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72</v>
      </c>
      <c r="AI124" s="1">
        <v>3</v>
      </c>
      <c r="AJ124" s="3">
        <v>45922</v>
      </c>
      <c r="AK124" s="3">
        <v>0</v>
      </c>
      <c r="AL124" s="3">
        <v>45912</v>
      </c>
      <c r="AM124" s="3">
        <v>45919</v>
      </c>
      <c r="AN124" s="3">
        <v>45920</v>
      </c>
      <c r="AO124" s="3">
        <v>45920</v>
      </c>
      <c r="AP124" s="3">
        <v>45917</v>
      </c>
      <c r="AQ124" s="3">
        <v>45921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 t="s">
        <v>561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 t="s">
        <v>135</v>
      </c>
      <c r="B125" s="14" t="s">
        <v>135</v>
      </c>
      <c r="C125" s="9" t="s">
        <v>139</v>
      </c>
      <c r="D125" s="13" t="s">
        <v>61</v>
      </c>
      <c r="E125" s="9">
        <v>20</v>
      </c>
      <c r="F125" s="9">
        <v>36</v>
      </c>
      <c r="G125" s="9" t="s">
        <v>60</v>
      </c>
      <c r="H125" s="9">
        <v>0</v>
      </c>
      <c r="I125" s="9">
        <v>78</v>
      </c>
      <c r="J125" s="9" t="s">
        <v>57</v>
      </c>
      <c r="K125" s="9">
        <v>5</v>
      </c>
      <c r="L125" s="9" t="s">
        <v>196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 t="s">
        <v>63</v>
      </c>
      <c r="U125" s="11">
        <v>290000</v>
      </c>
      <c r="V125" s="10">
        <v>0</v>
      </c>
      <c r="W125" s="10">
        <v>290000</v>
      </c>
      <c r="X125" s="10">
        <v>0</v>
      </c>
      <c r="Y125" s="10">
        <v>304500</v>
      </c>
      <c r="Z125" s="9" t="s">
        <v>81</v>
      </c>
      <c r="AA125" s="8">
        <v>303847.5</v>
      </c>
      <c r="AB125" s="8">
        <v>94149</v>
      </c>
      <c r="AC125" s="8">
        <v>209698.5</v>
      </c>
      <c r="AD125" s="8">
        <v>0</v>
      </c>
      <c r="AE125" s="8">
        <v>0</v>
      </c>
      <c r="AF125" s="8" t="s">
        <v>210</v>
      </c>
      <c r="AG125" s="1" t="s">
        <v>115</v>
      </c>
      <c r="AH125" s="1" t="s">
        <v>74</v>
      </c>
      <c r="AI125" s="1">
        <v>2</v>
      </c>
      <c r="AJ125" s="3" t="s">
        <v>63</v>
      </c>
      <c r="AK125" s="3">
        <v>0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16030.285333333333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20</v>
      </c>
      <c r="F126" s="9">
        <v>37</v>
      </c>
      <c r="G126" s="9">
        <v>0</v>
      </c>
      <c r="H126" s="9">
        <v>0</v>
      </c>
      <c r="I126" s="9">
        <v>80</v>
      </c>
      <c r="J126" s="9" t="s">
        <v>57</v>
      </c>
      <c r="K126" s="9">
        <v>3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81</v>
      </c>
      <c r="AA126" s="8">
        <v>311335.42</v>
      </c>
      <c r="AB126" s="8">
        <v>101636.92</v>
      </c>
      <c r="AC126" s="8">
        <v>209698.5</v>
      </c>
      <c r="AD126" s="8">
        <v>0</v>
      </c>
      <c r="AE126" s="8">
        <v>0</v>
      </c>
      <c r="AF126" s="8" t="s">
        <v>58</v>
      </c>
      <c r="AG126" s="1" t="s">
        <v>115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45915</v>
      </c>
      <c r="B127" s="14" t="s">
        <v>557</v>
      </c>
      <c r="C127" s="9" t="s">
        <v>558</v>
      </c>
      <c r="D127" s="13" t="s">
        <v>576</v>
      </c>
      <c r="E127" s="9">
        <v>21</v>
      </c>
      <c r="F127" s="9">
        <v>32</v>
      </c>
      <c r="G127" s="9" t="s">
        <v>60</v>
      </c>
      <c r="H127" s="9">
        <v>0</v>
      </c>
      <c r="I127" s="9">
        <v>70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45922</v>
      </c>
      <c r="U127" s="11">
        <v>2500</v>
      </c>
      <c r="V127" s="10">
        <v>0</v>
      </c>
      <c r="W127" s="10">
        <v>2500</v>
      </c>
      <c r="X127" s="10">
        <v>0</v>
      </c>
      <c r="Y127" s="10">
        <v>2625</v>
      </c>
      <c r="Z127" s="9" t="s">
        <v>577</v>
      </c>
      <c r="AA127" s="8">
        <v>2339.9750000000004</v>
      </c>
      <c r="AB127" s="8">
        <v>2339.9750000000004</v>
      </c>
      <c r="AC127" s="8">
        <v>0</v>
      </c>
      <c r="AD127" s="8">
        <v>0</v>
      </c>
      <c r="AE127" s="8">
        <v>0</v>
      </c>
      <c r="AF127" s="8">
        <v>0</v>
      </c>
      <c r="AG127" s="1" t="s">
        <v>116</v>
      </c>
      <c r="AH127" s="1" t="s">
        <v>74</v>
      </c>
      <c r="AI127" s="1">
        <v>2</v>
      </c>
      <c r="AJ127" s="3">
        <v>45922</v>
      </c>
      <c r="AK127" s="3">
        <v>0</v>
      </c>
      <c r="AL127" s="3">
        <v>45913</v>
      </c>
      <c r="AM127" s="3">
        <v>45920</v>
      </c>
      <c r="AN127" s="3">
        <v>45921</v>
      </c>
      <c r="AO127" s="3">
        <v>45921</v>
      </c>
      <c r="AP127" s="3">
        <v>45917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 t="s">
        <v>561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21</v>
      </c>
      <c r="F128" s="9">
        <v>37</v>
      </c>
      <c r="G128" s="9" t="s">
        <v>60</v>
      </c>
      <c r="H128" s="9">
        <v>0</v>
      </c>
      <c r="I128" s="9">
        <v>83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577</v>
      </c>
      <c r="AA128" s="8">
        <v>2339.9750000000004</v>
      </c>
      <c r="AB128" s="8">
        <v>2339.9750000000004</v>
      </c>
      <c r="AC128" s="8">
        <v>0</v>
      </c>
      <c r="AD128" s="8">
        <v>0</v>
      </c>
      <c r="AE128" s="8">
        <v>0</v>
      </c>
      <c r="AF128" s="8" t="s">
        <v>58</v>
      </c>
      <c r="AG128" s="1" t="s">
        <v>116</v>
      </c>
      <c r="AH128" s="1">
        <v>0</v>
      </c>
      <c r="AI128" s="1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578</v>
      </c>
      <c r="BD128" s="56">
        <v>0</v>
      </c>
    </row>
    <row r="129" spans="1:56" ht="27.75" customHeight="1" x14ac:dyDescent="0.45">
      <c r="A129" s="3">
        <v>45913</v>
      </c>
      <c r="B129" s="14" t="s">
        <v>549</v>
      </c>
      <c r="C129" s="9" t="s">
        <v>111</v>
      </c>
      <c r="D129" s="13" t="s">
        <v>550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45919</v>
      </c>
      <c r="U129" s="11">
        <v>10000</v>
      </c>
      <c r="V129" s="10">
        <v>0</v>
      </c>
      <c r="W129" s="10">
        <v>10000</v>
      </c>
      <c r="X129" s="10">
        <v>10600</v>
      </c>
      <c r="Y129" s="10">
        <v>0</v>
      </c>
      <c r="Z129" s="9" t="s">
        <v>120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116</v>
      </c>
      <c r="AH129" s="1" t="s">
        <v>68</v>
      </c>
      <c r="AI129" s="1">
        <v>4</v>
      </c>
      <c r="AJ129" s="3">
        <v>45919</v>
      </c>
      <c r="AK129" s="3">
        <v>45915</v>
      </c>
      <c r="AL129" s="3">
        <v>45909</v>
      </c>
      <c r="AM129" s="3">
        <v>45916</v>
      </c>
      <c r="AN129" s="3">
        <v>45917</v>
      </c>
      <c r="AO129" s="3">
        <v>45917</v>
      </c>
      <c r="AP129" s="3">
        <v>45914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551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45909</v>
      </c>
      <c r="B130" s="14" t="s">
        <v>514</v>
      </c>
      <c r="C130" s="9" t="s">
        <v>495</v>
      </c>
      <c r="D130" s="13" t="s">
        <v>500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71</v>
      </c>
      <c r="T130" s="12">
        <v>45922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120</v>
      </c>
      <c r="AA130" s="8">
        <v>5378.4500000000007</v>
      </c>
      <c r="AB130" s="8">
        <v>5378.4500000000007</v>
      </c>
      <c r="AC130" s="8">
        <v>0</v>
      </c>
      <c r="AD130" s="8">
        <v>5378.4500000000007</v>
      </c>
      <c r="AE130" s="8">
        <v>0</v>
      </c>
      <c r="AF130" s="8">
        <v>0</v>
      </c>
      <c r="AG130" s="1" t="s">
        <v>116</v>
      </c>
      <c r="AH130" s="1" t="s">
        <v>68</v>
      </c>
      <c r="AI130" s="1">
        <v>4</v>
      </c>
      <c r="AJ130" s="3">
        <v>45922</v>
      </c>
      <c r="AK130" s="3">
        <v>45918</v>
      </c>
      <c r="AL130" s="3">
        <v>45912</v>
      </c>
      <c r="AM130" s="3">
        <v>45919</v>
      </c>
      <c r="AN130" s="3">
        <v>45920</v>
      </c>
      <c r="AO130" s="3">
        <v>45920</v>
      </c>
      <c r="AP130" s="3">
        <v>45917</v>
      </c>
      <c r="AQ130" s="3">
        <v>45921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45">
      <c r="A131" s="3">
        <v>45909</v>
      </c>
      <c r="B131" s="14" t="s">
        <v>515</v>
      </c>
      <c r="C131" s="9" t="s">
        <v>495</v>
      </c>
      <c r="D131" s="13" t="s">
        <v>501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40</v>
      </c>
      <c r="O131" s="9">
        <v>40</v>
      </c>
      <c r="P131" s="10">
        <v>217.10408191999997</v>
      </c>
      <c r="Q131" s="10">
        <v>0</v>
      </c>
      <c r="R131" s="10">
        <v>217.10408191999997</v>
      </c>
      <c r="S131" s="9" t="s">
        <v>71</v>
      </c>
      <c r="T131" s="12">
        <v>45922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120</v>
      </c>
      <c r="AA131" s="8">
        <v>10756.900000000001</v>
      </c>
      <c r="AB131" s="8">
        <v>10756.900000000001</v>
      </c>
      <c r="AC131" s="8">
        <v>0</v>
      </c>
      <c r="AD131" s="8">
        <v>10756.900000000001</v>
      </c>
      <c r="AE131" s="8">
        <v>0</v>
      </c>
      <c r="AF131" s="8">
        <v>0</v>
      </c>
      <c r="AG131" s="1" t="s">
        <v>115</v>
      </c>
      <c r="AH131" s="1" t="s">
        <v>68</v>
      </c>
      <c r="AI131" s="1">
        <v>4</v>
      </c>
      <c r="AJ131" s="3">
        <v>45922</v>
      </c>
      <c r="AK131" s="3">
        <v>45918</v>
      </c>
      <c r="AL131" s="3">
        <v>45912</v>
      </c>
      <c r="AM131" s="3">
        <v>45919</v>
      </c>
      <c r="AN131" s="3">
        <v>45920</v>
      </c>
      <c r="AO131" s="3">
        <v>45920</v>
      </c>
      <c r="AP131" s="3">
        <v>45917</v>
      </c>
      <c r="AQ131" s="3">
        <v>45921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121</v>
      </c>
      <c r="BD131" s="56">
        <v>0</v>
      </c>
    </row>
    <row r="132" spans="1:56" ht="27.75" customHeight="1" x14ac:dyDescent="0.45">
      <c r="A132" s="3">
        <v>45909</v>
      </c>
      <c r="B132" s="14" t="s">
        <v>515</v>
      </c>
      <c r="C132" s="9" t="s">
        <v>495</v>
      </c>
      <c r="D132" s="13" t="s">
        <v>502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91</v>
      </c>
      <c r="M132" s="10">
        <v>22</v>
      </c>
      <c r="N132" s="9">
        <v>40</v>
      </c>
      <c r="O132" s="9">
        <v>40</v>
      </c>
      <c r="P132" s="10">
        <v>217.10408191999997</v>
      </c>
      <c r="Q132" s="10">
        <v>0</v>
      </c>
      <c r="R132" s="10">
        <v>217.10408191999997</v>
      </c>
      <c r="S132" s="9" t="s">
        <v>71</v>
      </c>
      <c r="T132" s="12">
        <v>45922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120</v>
      </c>
      <c r="AA132" s="8">
        <v>10756.900000000001</v>
      </c>
      <c r="AB132" s="8">
        <v>10756.900000000001</v>
      </c>
      <c r="AC132" s="8">
        <v>0</v>
      </c>
      <c r="AD132" s="8">
        <v>10756.900000000001</v>
      </c>
      <c r="AE132" s="8">
        <v>0</v>
      </c>
      <c r="AF132" s="8">
        <v>0</v>
      </c>
      <c r="AG132" s="1" t="s">
        <v>116</v>
      </c>
      <c r="AH132" s="1" t="s">
        <v>68</v>
      </c>
      <c r="AI132" s="1">
        <v>4</v>
      </c>
      <c r="AJ132" s="3">
        <v>45922</v>
      </c>
      <c r="AK132" s="3">
        <v>45918</v>
      </c>
      <c r="AL132" s="3">
        <v>45912</v>
      </c>
      <c r="AM132" s="3">
        <v>45919</v>
      </c>
      <c r="AN132" s="3">
        <v>45920</v>
      </c>
      <c r="AO132" s="3">
        <v>45920</v>
      </c>
      <c r="AP132" s="3">
        <v>45917</v>
      </c>
      <c r="AQ132" s="3">
        <v>45921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121</v>
      </c>
      <c r="BD132" s="56">
        <v>0</v>
      </c>
    </row>
    <row r="133" spans="1:56" ht="27.75" customHeight="1" x14ac:dyDescent="0.45">
      <c r="A133" s="3">
        <v>45915</v>
      </c>
      <c r="B133" s="14" t="s">
        <v>579</v>
      </c>
      <c r="C133" s="9" t="s">
        <v>280</v>
      </c>
      <c r="D133" s="13" t="s">
        <v>555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97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45922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120</v>
      </c>
      <c r="AA133" s="8">
        <v>5378.4500000000007</v>
      </c>
      <c r="AB133" s="8">
        <v>5378.4500000000007</v>
      </c>
      <c r="AC133" s="8">
        <v>0</v>
      </c>
      <c r="AD133" s="8">
        <v>5378.4500000000007</v>
      </c>
      <c r="AE133" s="8">
        <v>0</v>
      </c>
      <c r="AF133" s="8">
        <v>0</v>
      </c>
      <c r="AG133" s="1" t="s">
        <v>61</v>
      </c>
      <c r="AH133" s="1" t="s">
        <v>68</v>
      </c>
      <c r="AI133" s="1">
        <v>4</v>
      </c>
      <c r="AJ133" s="3">
        <v>45922</v>
      </c>
      <c r="AK133" s="3">
        <v>45918</v>
      </c>
      <c r="AL133" s="3">
        <v>45912</v>
      </c>
      <c r="AM133" s="3">
        <v>45919</v>
      </c>
      <c r="AN133" s="3">
        <v>45920</v>
      </c>
      <c r="AO133" s="3">
        <v>45920</v>
      </c>
      <c r="AP133" s="3">
        <v>45917</v>
      </c>
      <c r="AQ133" s="3">
        <v>45921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121</v>
      </c>
      <c r="BD133" s="56">
        <v>0</v>
      </c>
    </row>
    <row r="134" spans="1:56" ht="27.75" customHeight="1" x14ac:dyDescent="0.45">
      <c r="A134" s="3">
        <v>45876</v>
      </c>
      <c r="B134" s="14" t="s">
        <v>336</v>
      </c>
      <c r="C134" s="9" t="s">
        <v>107</v>
      </c>
      <c r="D134" s="13" t="s">
        <v>316</v>
      </c>
      <c r="E134" s="9">
        <v>21</v>
      </c>
      <c r="F134" s="9">
        <v>38</v>
      </c>
      <c r="G134" s="9" t="s">
        <v>60</v>
      </c>
      <c r="H134" s="9" t="s">
        <v>66</v>
      </c>
      <c r="I134" s="9">
        <v>102</v>
      </c>
      <c r="J134" s="9" t="s">
        <v>57</v>
      </c>
      <c r="K134" s="9">
        <v>5</v>
      </c>
      <c r="L134" s="9" t="s">
        <v>90</v>
      </c>
      <c r="M134" s="10">
        <v>22</v>
      </c>
      <c r="N134" s="9">
        <v>40</v>
      </c>
      <c r="O134" s="9">
        <v>40</v>
      </c>
      <c r="P134" s="10">
        <v>0</v>
      </c>
      <c r="Q134" s="10">
        <v>0</v>
      </c>
      <c r="R134" s="10">
        <v>0</v>
      </c>
      <c r="S134" s="9" t="s">
        <v>67</v>
      </c>
      <c r="T134" s="12">
        <v>45926</v>
      </c>
      <c r="U134" s="11">
        <v>3000</v>
      </c>
      <c r="V134" s="10">
        <v>3000</v>
      </c>
      <c r="W134" s="10">
        <v>0</v>
      </c>
      <c r="X134" s="10">
        <v>3175</v>
      </c>
      <c r="Y134" s="10">
        <v>0</v>
      </c>
      <c r="Z134" s="9" t="s">
        <v>120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116</v>
      </c>
      <c r="AH134" s="1" t="s">
        <v>68</v>
      </c>
      <c r="AI134" s="1">
        <v>4</v>
      </c>
      <c r="AJ134" s="3">
        <v>45926</v>
      </c>
      <c r="AK134" s="3">
        <v>45922</v>
      </c>
      <c r="AL134" s="3">
        <v>45916</v>
      </c>
      <c r="AM134" s="3">
        <v>45923</v>
      </c>
      <c r="AN134" s="3">
        <v>45924</v>
      </c>
      <c r="AO134" s="3">
        <v>45924</v>
      </c>
      <c r="AP134" s="3">
        <v>45921</v>
      </c>
      <c r="AQ134" s="3">
        <v>45925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121</v>
      </c>
      <c r="BD134" s="56">
        <v>0</v>
      </c>
    </row>
    <row r="135" spans="1:56" ht="27.75" customHeight="1" x14ac:dyDescent="0.45">
      <c r="A135" s="3">
        <v>45876</v>
      </c>
      <c r="B135" s="14" t="s">
        <v>335</v>
      </c>
      <c r="C135" s="9" t="s">
        <v>107</v>
      </c>
      <c r="D135" s="13" t="s">
        <v>315</v>
      </c>
      <c r="E135" s="9">
        <v>21</v>
      </c>
      <c r="F135" s="9">
        <v>40</v>
      </c>
      <c r="G135" s="9" t="s">
        <v>60</v>
      </c>
      <c r="H135" s="9" t="s">
        <v>66</v>
      </c>
      <c r="I135" s="9">
        <v>108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42</v>
      </c>
      <c r="O135" s="9">
        <v>40</v>
      </c>
      <c r="P135" s="10">
        <v>68.387785804799989</v>
      </c>
      <c r="Q135" s="10">
        <v>0</v>
      </c>
      <c r="R135" s="10">
        <v>68.387785804799989</v>
      </c>
      <c r="S135" s="9" t="s">
        <v>71</v>
      </c>
      <c r="T135" s="12">
        <v>45961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120</v>
      </c>
      <c r="AA135" s="8">
        <v>3478.5300000000007</v>
      </c>
      <c r="AB135" s="8">
        <v>3478.5300000000007</v>
      </c>
      <c r="AC135" s="8">
        <v>0</v>
      </c>
      <c r="AD135" s="8">
        <v>3478.5300000000007</v>
      </c>
      <c r="AE135" s="8">
        <v>0</v>
      </c>
      <c r="AF135" s="8">
        <v>0</v>
      </c>
      <c r="AG135" s="1" t="s">
        <v>116</v>
      </c>
      <c r="AH135" s="1" t="s">
        <v>68</v>
      </c>
      <c r="AI135" s="1">
        <v>4</v>
      </c>
      <c r="AJ135" s="3">
        <v>45961</v>
      </c>
      <c r="AK135" s="3">
        <v>45957</v>
      </c>
      <c r="AL135" s="3">
        <v>45951</v>
      </c>
      <c r="AM135" s="3">
        <v>45958</v>
      </c>
      <c r="AN135" s="3">
        <v>45959</v>
      </c>
      <c r="AO135" s="3">
        <v>45959</v>
      </c>
      <c r="AP135" s="3">
        <v>45956</v>
      </c>
      <c r="AQ135" s="3">
        <v>45960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121</v>
      </c>
      <c r="BD135" s="56">
        <v>0</v>
      </c>
    </row>
    <row r="136" spans="1:56" ht="27.75" customHeight="1" x14ac:dyDescent="0.45">
      <c r="A136" s="3" t="s">
        <v>135</v>
      </c>
      <c r="B136" s="14" t="s">
        <v>135</v>
      </c>
      <c r="C136" s="9" t="s">
        <v>111</v>
      </c>
      <c r="D136" s="13" t="s">
        <v>61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 t="s">
        <v>63</v>
      </c>
      <c r="U136" s="11">
        <v>100000</v>
      </c>
      <c r="V136" s="10">
        <v>0</v>
      </c>
      <c r="W136" s="10">
        <v>100000</v>
      </c>
      <c r="X136" s="10">
        <v>0</v>
      </c>
      <c r="Y136" s="10">
        <v>105000</v>
      </c>
      <c r="Z136" s="9" t="s">
        <v>120</v>
      </c>
      <c r="AA136" s="8">
        <v>107569.00000000001</v>
      </c>
      <c r="AB136" s="8">
        <v>30000</v>
      </c>
      <c r="AC136" s="8">
        <v>77569.000000000015</v>
      </c>
      <c r="AD136" s="8">
        <v>30000</v>
      </c>
      <c r="AE136" s="8">
        <v>77569.000000000015</v>
      </c>
      <c r="AF136" s="8">
        <v>0</v>
      </c>
      <c r="AG136" s="1" t="s">
        <v>116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121</v>
      </c>
      <c r="BD136" s="56">
        <v>5578.2453533333337</v>
      </c>
    </row>
    <row r="137" spans="1:56" ht="27.75" customHeight="1" x14ac:dyDescent="0.45">
      <c r="A137" s="3">
        <v>45631</v>
      </c>
      <c r="B137" s="14" t="s">
        <v>203</v>
      </c>
      <c r="C137" s="9" t="s">
        <v>109</v>
      </c>
      <c r="D137" s="13" t="s">
        <v>144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 t="s">
        <v>63</v>
      </c>
      <c r="U137" s="11">
        <v>16000</v>
      </c>
      <c r="V137" s="10">
        <v>0</v>
      </c>
      <c r="W137" s="10">
        <v>16000</v>
      </c>
      <c r="X137" s="10">
        <v>0</v>
      </c>
      <c r="Y137" s="10">
        <v>16800</v>
      </c>
      <c r="Z137" s="9" t="s">
        <v>120</v>
      </c>
      <c r="AA137" s="8">
        <v>17211.04</v>
      </c>
      <c r="AB137" s="8">
        <v>17211.04</v>
      </c>
      <c r="AC137" s="8">
        <v>0</v>
      </c>
      <c r="AD137" s="8">
        <v>17211.04</v>
      </c>
      <c r="AE137" s="8">
        <v>0</v>
      </c>
      <c r="AF137" s="8">
        <v>0</v>
      </c>
      <c r="AG137" s="1" t="s">
        <v>116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218</v>
      </c>
      <c r="AZ137" s="2">
        <v>0</v>
      </c>
      <c r="BA137" s="2">
        <v>0</v>
      </c>
      <c r="BB137" s="2">
        <v>0</v>
      </c>
      <c r="BC137" s="1" t="s">
        <v>121</v>
      </c>
      <c r="BD137" s="56">
        <v>0</v>
      </c>
    </row>
    <row r="138" spans="1:56" ht="27.75" customHeight="1" x14ac:dyDescent="0.45">
      <c r="A138" s="3">
        <v>45631</v>
      </c>
      <c r="B138" s="14" t="s">
        <v>202</v>
      </c>
      <c r="C138" s="9" t="s">
        <v>109</v>
      </c>
      <c r="D138" s="13" t="s">
        <v>144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110</v>
      </c>
      <c r="T138" s="12" t="s">
        <v>63</v>
      </c>
      <c r="U138" s="11">
        <v>9000</v>
      </c>
      <c r="V138" s="10">
        <v>0</v>
      </c>
      <c r="W138" s="10">
        <v>9000</v>
      </c>
      <c r="X138" s="10">
        <v>0</v>
      </c>
      <c r="Y138" s="10">
        <v>9450</v>
      </c>
      <c r="Z138" s="9" t="s">
        <v>120</v>
      </c>
      <c r="AA138" s="8">
        <v>9681.2100000000009</v>
      </c>
      <c r="AB138" s="8">
        <v>9681.2100000000009</v>
      </c>
      <c r="AC138" s="8">
        <v>0</v>
      </c>
      <c r="AD138" s="8">
        <v>9681.2100000000009</v>
      </c>
      <c r="AE138" s="8">
        <v>0</v>
      </c>
      <c r="AF138" s="8">
        <v>0</v>
      </c>
      <c r="AG138" s="1" t="s">
        <v>116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217</v>
      </c>
      <c r="AZ138" s="2">
        <v>0</v>
      </c>
      <c r="BA138" s="2">
        <v>0</v>
      </c>
      <c r="BB138" s="2">
        <v>0</v>
      </c>
      <c r="BC138" s="1" t="s">
        <v>121</v>
      </c>
      <c r="BD138" s="56">
        <v>0</v>
      </c>
    </row>
    <row r="139" spans="1:56" ht="27.75" customHeight="1" x14ac:dyDescent="0.45">
      <c r="A139" s="3">
        <v>45896</v>
      </c>
      <c r="B139" s="14" t="s">
        <v>400</v>
      </c>
      <c r="C139" s="9" t="s">
        <v>107</v>
      </c>
      <c r="D139" s="13" t="s">
        <v>401</v>
      </c>
      <c r="E139" s="9">
        <v>21</v>
      </c>
      <c r="F139" s="9">
        <v>38</v>
      </c>
      <c r="G139" s="9" t="s">
        <v>60</v>
      </c>
      <c r="H139" s="9" t="s">
        <v>66</v>
      </c>
      <c r="I139" s="9">
        <v>102</v>
      </c>
      <c r="J139" s="9" t="s">
        <v>57</v>
      </c>
      <c r="K139" s="9">
        <v>5</v>
      </c>
      <c r="L139" s="9" t="s">
        <v>90</v>
      </c>
      <c r="M139" s="10">
        <v>22</v>
      </c>
      <c r="N139" s="9">
        <v>40</v>
      </c>
      <c r="O139" s="9">
        <v>40</v>
      </c>
      <c r="P139" s="10">
        <v>65.13122457599998</v>
      </c>
      <c r="Q139" s="10">
        <v>0</v>
      </c>
      <c r="R139" s="10">
        <v>65.13122457599998</v>
      </c>
      <c r="S139" s="9" t="s">
        <v>67</v>
      </c>
      <c r="T139" s="12" t="s">
        <v>63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120</v>
      </c>
      <c r="AA139" s="8">
        <v>3310.89</v>
      </c>
      <c r="AB139" s="8">
        <v>3310.89</v>
      </c>
      <c r="AC139" s="8">
        <v>0</v>
      </c>
      <c r="AD139" s="8">
        <v>3310.89</v>
      </c>
      <c r="AE139" s="8">
        <v>0</v>
      </c>
      <c r="AF139" s="8">
        <v>0</v>
      </c>
      <c r="AG139" s="1" t="s">
        <v>116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121</v>
      </c>
      <c r="BD139" s="56">
        <v>0</v>
      </c>
    </row>
    <row r="140" spans="1:56" ht="27.75" customHeight="1" x14ac:dyDescent="0.45">
      <c r="A140" s="3">
        <v>45896</v>
      </c>
      <c r="B140" s="14" t="s">
        <v>402</v>
      </c>
      <c r="C140" s="9" t="s">
        <v>107</v>
      </c>
      <c r="D140" s="13" t="s">
        <v>313</v>
      </c>
      <c r="E140" s="9">
        <v>21</v>
      </c>
      <c r="F140" s="9">
        <v>38</v>
      </c>
      <c r="G140" s="9" t="s">
        <v>60</v>
      </c>
      <c r="H140" s="9" t="s">
        <v>66</v>
      </c>
      <c r="I140" s="9">
        <v>102</v>
      </c>
      <c r="J140" s="9" t="s">
        <v>57</v>
      </c>
      <c r="K140" s="9">
        <v>5</v>
      </c>
      <c r="L140" s="9" t="s">
        <v>90</v>
      </c>
      <c r="M140" s="10">
        <v>22</v>
      </c>
      <c r="N140" s="9">
        <v>40</v>
      </c>
      <c r="O140" s="9">
        <v>40</v>
      </c>
      <c r="P140" s="10">
        <v>108.55204095999999</v>
      </c>
      <c r="Q140" s="10">
        <v>0</v>
      </c>
      <c r="R140" s="10">
        <v>108.55204095999999</v>
      </c>
      <c r="S140" s="9" t="s">
        <v>67</v>
      </c>
      <c r="T140" s="12" t="s">
        <v>63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120</v>
      </c>
      <c r="AA140" s="8">
        <v>5518.15</v>
      </c>
      <c r="AB140" s="8">
        <v>5518.15</v>
      </c>
      <c r="AC140" s="8">
        <v>0</v>
      </c>
      <c r="AD140" s="8">
        <v>5518.15</v>
      </c>
      <c r="AE140" s="8">
        <v>0</v>
      </c>
      <c r="AF140" s="8">
        <v>0</v>
      </c>
      <c r="AG140" s="1" t="s">
        <v>116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121</v>
      </c>
      <c r="BD140" s="56">
        <v>0</v>
      </c>
    </row>
    <row r="141" spans="1:56" ht="27.75" customHeight="1" x14ac:dyDescent="0.45">
      <c r="A141" s="3">
        <v>45896</v>
      </c>
      <c r="B141" s="14" t="s">
        <v>403</v>
      </c>
      <c r="C141" s="9" t="s">
        <v>107</v>
      </c>
      <c r="D141" s="13" t="s">
        <v>404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90</v>
      </c>
      <c r="M141" s="10">
        <v>22</v>
      </c>
      <c r="N141" s="9">
        <v>40</v>
      </c>
      <c r="O141" s="9">
        <v>40</v>
      </c>
      <c r="P141" s="10">
        <v>65.13122457599998</v>
      </c>
      <c r="Q141" s="10">
        <v>0</v>
      </c>
      <c r="R141" s="10">
        <v>65.13122457599998</v>
      </c>
      <c r="S141" s="9" t="s">
        <v>67</v>
      </c>
      <c r="T141" s="12" t="s">
        <v>63</v>
      </c>
      <c r="U141" s="11">
        <v>3000</v>
      </c>
      <c r="V141" s="10">
        <v>0</v>
      </c>
      <c r="W141" s="10">
        <v>3000</v>
      </c>
      <c r="X141" s="10">
        <v>0</v>
      </c>
      <c r="Y141" s="10">
        <v>3150</v>
      </c>
      <c r="Z141" s="9" t="s">
        <v>120</v>
      </c>
      <c r="AA141" s="8">
        <v>3310.89</v>
      </c>
      <c r="AB141" s="8">
        <v>3310.89</v>
      </c>
      <c r="AC141" s="8">
        <v>0</v>
      </c>
      <c r="AD141" s="8">
        <v>3310.89</v>
      </c>
      <c r="AE141" s="8">
        <v>0</v>
      </c>
      <c r="AF141" s="8">
        <v>0</v>
      </c>
      <c r="AG141" s="1" t="s">
        <v>116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121</v>
      </c>
      <c r="BD141" s="56">
        <v>0</v>
      </c>
    </row>
    <row r="142" spans="1:56" ht="27.75" customHeight="1" x14ac:dyDescent="0.45">
      <c r="A142" s="3">
        <v>45876</v>
      </c>
      <c r="B142" s="14" t="s">
        <v>337</v>
      </c>
      <c r="C142" s="9" t="s">
        <v>107</v>
      </c>
      <c r="D142" s="13" t="s">
        <v>317</v>
      </c>
      <c r="E142" s="9">
        <v>21</v>
      </c>
      <c r="F142" s="9">
        <v>40</v>
      </c>
      <c r="G142" s="9" t="s">
        <v>60</v>
      </c>
      <c r="H142" s="9" t="s">
        <v>66</v>
      </c>
      <c r="I142" s="9">
        <v>108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42</v>
      </c>
      <c r="O142" s="9">
        <v>40</v>
      </c>
      <c r="P142" s="10">
        <v>113.97964300799998</v>
      </c>
      <c r="Q142" s="10">
        <v>0</v>
      </c>
      <c r="R142" s="10">
        <v>113.97964300799998</v>
      </c>
      <c r="S142" s="9" t="s">
        <v>71</v>
      </c>
      <c r="T142" s="12" t="s">
        <v>63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120</v>
      </c>
      <c r="AA142" s="8">
        <v>5797.55</v>
      </c>
      <c r="AB142" s="8">
        <v>5797.55</v>
      </c>
      <c r="AC142" s="8">
        <v>0</v>
      </c>
      <c r="AD142" s="8">
        <v>5797.55</v>
      </c>
      <c r="AE142" s="8">
        <v>0</v>
      </c>
      <c r="AF142" s="8">
        <v>0</v>
      </c>
      <c r="AG142" s="1" t="s">
        <v>116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 t="e">
        <v>#VALUE!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121</v>
      </c>
      <c r="BD142" s="56">
        <v>0</v>
      </c>
    </row>
    <row r="143" spans="1:56" ht="27.75" customHeight="1" x14ac:dyDescent="0.45">
      <c r="A143" s="3">
        <v>45911</v>
      </c>
      <c r="B143" s="14" t="s">
        <v>532</v>
      </c>
      <c r="C143" s="9" t="s">
        <v>107</v>
      </c>
      <c r="D143" s="13" t="s">
        <v>533</v>
      </c>
      <c r="E143" s="9">
        <v>21</v>
      </c>
      <c r="F143" s="9">
        <v>38</v>
      </c>
      <c r="G143" s="9" t="s">
        <v>60</v>
      </c>
      <c r="H143" s="9" t="s">
        <v>66</v>
      </c>
      <c r="I143" s="9">
        <v>102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65.13122457599998</v>
      </c>
      <c r="Q143" s="10">
        <v>0</v>
      </c>
      <c r="R143" s="10">
        <v>65.13122457599998</v>
      </c>
      <c r="S143" s="9" t="s">
        <v>67</v>
      </c>
      <c r="T143" s="12" t="s">
        <v>63</v>
      </c>
      <c r="U143" s="11">
        <v>3000</v>
      </c>
      <c r="V143" s="10">
        <v>0</v>
      </c>
      <c r="W143" s="10">
        <v>3000</v>
      </c>
      <c r="X143" s="10">
        <v>0</v>
      </c>
      <c r="Y143" s="10">
        <v>3150</v>
      </c>
      <c r="Z143" s="9" t="s">
        <v>120</v>
      </c>
      <c r="AA143" s="8">
        <v>3310.89</v>
      </c>
      <c r="AB143" s="8">
        <v>3310.89</v>
      </c>
      <c r="AC143" s="8">
        <v>0</v>
      </c>
      <c r="AD143" s="8">
        <v>3310.89</v>
      </c>
      <c r="AE143" s="8">
        <v>0</v>
      </c>
      <c r="AF143" s="8">
        <v>0</v>
      </c>
      <c r="AG143" s="1" t="s">
        <v>116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121</v>
      </c>
      <c r="BD143" s="56">
        <v>0</v>
      </c>
    </row>
    <row r="144" spans="1:56" ht="27.75" customHeight="1" x14ac:dyDescent="0.45">
      <c r="A144" s="3">
        <v>45911</v>
      </c>
      <c r="B144" s="14" t="s">
        <v>534</v>
      </c>
      <c r="C144" s="9" t="s">
        <v>107</v>
      </c>
      <c r="D144" s="13" t="s">
        <v>535</v>
      </c>
      <c r="E144" s="9">
        <v>21</v>
      </c>
      <c r="F144" s="9">
        <v>40</v>
      </c>
      <c r="G144" s="9" t="s">
        <v>60</v>
      </c>
      <c r="H144" s="9" t="s">
        <v>66</v>
      </c>
      <c r="I144" s="9">
        <v>108</v>
      </c>
      <c r="J144" s="9" t="s">
        <v>57</v>
      </c>
      <c r="K144" s="9">
        <v>5</v>
      </c>
      <c r="L144" s="9" t="s">
        <v>90</v>
      </c>
      <c r="M144" s="10">
        <v>22</v>
      </c>
      <c r="N144" s="9">
        <v>42</v>
      </c>
      <c r="O144" s="9">
        <v>40</v>
      </c>
      <c r="P144" s="10">
        <v>68.387785804799989</v>
      </c>
      <c r="Q144" s="10">
        <v>0</v>
      </c>
      <c r="R144" s="10">
        <v>68.387785804799989</v>
      </c>
      <c r="S144" s="9" t="s">
        <v>67</v>
      </c>
      <c r="T144" s="12" t="s">
        <v>63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120</v>
      </c>
      <c r="AA144" s="8">
        <v>3478.5300000000007</v>
      </c>
      <c r="AB144" s="8">
        <v>3478.5300000000007</v>
      </c>
      <c r="AC144" s="8">
        <v>0</v>
      </c>
      <c r="AD144" s="8">
        <v>3478.5300000000007</v>
      </c>
      <c r="AE144" s="8">
        <v>0</v>
      </c>
      <c r="AF144" s="8">
        <v>0</v>
      </c>
      <c r="AG144" s="1" t="s">
        <v>116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121</v>
      </c>
      <c r="BD144" s="56">
        <v>0</v>
      </c>
    </row>
    <row r="145" spans="1:56" ht="27.75" customHeight="1" x14ac:dyDescent="0.45">
      <c r="A145" s="3">
        <v>45911</v>
      </c>
      <c r="B145" s="14" t="s">
        <v>536</v>
      </c>
      <c r="C145" s="9" t="s">
        <v>107</v>
      </c>
      <c r="D145" s="13" t="s">
        <v>537</v>
      </c>
      <c r="E145" s="9">
        <v>21</v>
      </c>
      <c r="F145" s="9">
        <v>40</v>
      </c>
      <c r="G145" s="9" t="s">
        <v>60</v>
      </c>
      <c r="H145" s="9" t="s">
        <v>66</v>
      </c>
      <c r="I145" s="9">
        <v>108</v>
      </c>
      <c r="J145" s="9" t="s">
        <v>57</v>
      </c>
      <c r="K145" s="9">
        <v>5</v>
      </c>
      <c r="L145" s="9" t="s">
        <v>90</v>
      </c>
      <c r="M145" s="10">
        <v>22</v>
      </c>
      <c r="N145" s="9">
        <v>42</v>
      </c>
      <c r="O145" s="9">
        <v>40</v>
      </c>
      <c r="P145" s="10">
        <v>68.387785804799989</v>
      </c>
      <c r="Q145" s="10">
        <v>0</v>
      </c>
      <c r="R145" s="10">
        <v>68.387785804799989</v>
      </c>
      <c r="S145" s="9" t="s">
        <v>67</v>
      </c>
      <c r="T145" s="12" t="s">
        <v>63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120</v>
      </c>
      <c r="AA145" s="8">
        <v>3478.5300000000007</v>
      </c>
      <c r="AB145" s="8">
        <v>3478.5300000000007</v>
      </c>
      <c r="AC145" s="8">
        <v>0</v>
      </c>
      <c r="AD145" s="8">
        <v>3478.5300000000007</v>
      </c>
      <c r="AE145" s="8">
        <v>0</v>
      </c>
      <c r="AF145" s="8">
        <v>0</v>
      </c>
      <c r="AG145" s="1" t="s">
        <v>116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121</v>
      </c>
      <c r="BD145" s="56">
        <v>0</v>
      </c>
    </row>
    <row r="146" spans="1:56" ht="27.75" customHeight="1" x14ac:dyDescent="0.45">
      <c r="A146" s="3">
        <v>45911</v>
      </c>
      <c r="B146" s="14" t="s">
        <v>538</v>
      </c>
      <c r="C146" s="9" t="s">
        <v>107</v>
      </c>
      <c r="D146" s="13" t="s">
        <v>539</v>
      </c>
      <c r="E146" s="9">
        <v>21</v>
      </c>
      <c r="F146" s="9">
        <v>40</v>
      </c>
      <c r="G146" s="9" t="s">
        <v>60</v>
      </c>
      <c r="H146" s="9" t="s">
        <v>66</v>
      </c>
      <c r="I146" s="9">
        <v>108</v>
      </c>
      <c r="J146" s="9" t="s">
        <v>57</v>
      </c>
      <c r="K146" s="9">
        <v>5</v>
      </c>
      <c r="L146" s="9" t="s">
        <v>90</v>
      </c>
      <c r="M146" s="10">
        <v>22</v>
      </c>
      <c r="N146" s="9">
        <v>42</v>
      </c>
      <c r="O146" s="9">
        <v>40</v>
      </c>
      <c r="P146" s="10">
        <v>68.387785804799989</v>
      </c>
      <c r="Q146" s="10">
        <v>0</v>
      </c>
      <c r="R146" s="10">
        <v>68.387785804799989</v>
      </c>
      <c r="S146" s="9" t="s">
        <v>67</v>
      </c>
      <c r="T146" s="12" t="s">
        <v>63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120</v>
      </c>
      <c r="AA146" s="8">
        <v>3478.5300000000007</v>
      </c>
      <c r="AB146" s="8">
        <v>3478.5300000000007</v>
      </c>
      <c r="AC146" s="8">
        <v>0</v>
      </c>
      <c r="AD146" s="8">
        <v>3478.5300000000007</v>
      </c>
      <c r="AE146" s="8">
        <v>0</v>
      </c>
      <c r="AF146" s="8">
        <v>0</v>
      </c>
      <c r="AG146" s="1" t="s">
        <v>116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121</v>
      </c>
      <c r="BD146" s="56">
        <v>0</v>
      </c>
    </row>
    <row r="147" spans="1:56" ht="27.75" customHeight="1" x14ac:dyDescent="0.45">
      <c r="A147" s="3" t="s">
        <v>135</v>
      </c>
      <c r="B147" s="14" t="s">
        <v>135</v>
      </c>
      <c r="C147" s="9" t="s">
        <v>109</v>
      </c>
      <c r="D147" s="13" t="s">
        <v>144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120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10756.900000000001</v>
      </c>
      <c r="AF147" s="8">
        <v>0</v>
      </c>
      <c r="AG147" s="1" t="s">
        <v>116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121</v>
      </c>
      <c r="BD147" s="56">
        <v>773.56453533333331</v>
      </c>
    </row>
    <row r="148" spans="1:56" ht="27.75" customHeight="1" x14ac:dyDescent="0.45">
      <c r="A148" s="3">
        <v>45854</v>
      </c>
      <c r="B148" s="14" t="s">
        <v>295</v>
      </c>
      <c r="C148" s="9" t="s">
        <v>79</v>
      </c>
      <c r="D148" s="13" t="s">
        <v>296</v>
      </c>
      <c r="E148" s="9">
        <v>21</v>
      </c>
      <c r="F148" s="9">
        <v>38</v>
      </c>
      <c r="G148" s="9" t="s">
        <v>60</v>
      </c>
      <c r="H148" s="9" t="s">
        <v>76</v>
      </c>
      <c r="I148" s="9">
        <v>102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65.13122457599998</v>
      </c>
      <c r="Q148" s="10">
        <v>0</v>
      </c>
      <c r="R148" s="10">
        <v>65.13122457599998</v>
      </c>
      <c r="S148" s="9" t="s">
        <v>67</v>
      </c>
      <c r="T148" s="12" t="s">
        <v>63</v>
      </c>
      <c r="U148" s="11">
        <v>3000</v>
      </c>
      <c r="V148" s="10">
        <v>0</v>
      </c>
      <c r="W148" s="10">
        <v>3000</v>
      </c>
      <c r="X148" s="10">
        <v>0</v>
      </c>
      <c r="Y148" s="10">
        <v>3150</v>
      </c>
      <c r="Z148" s="9" t="s">
        <v>120</v>
      </c>
      <c r="AA148" s="8">
        <v>3310.89</v>
      </c>
      <c r="AB148" s="8">
        <v>3310.89</v>
      </c>
      <c r="AC148" s="8">
        <v>0</v>
      </c>
      <c r="AD148" s="8">
        <v>0</v>
      </c>
      <c r="AE148" s="8">
        <v>3310.89</v>
      </c>
      <c r="AF148" s="8">
        <v>0</v>
      </c>
      <c r="AG148" s="1" t="s">
        <v>116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121</v>
      </c>
      <c r="BD148" s="56">
        <v>0</v>
      </c>
    </row>
    <row r="149" spans="1:56" ht="27.75" customHeight="1" x14ac:dyDescent="0.45">
      <c r="A149" s="3">
        <v>45854</v>
      </c>
      <c r="B149" s="14" t="s">
        <v>297</v>
      </c>
      <c r="C149" s="9" t="s">
        <v>79</v>
      </c>
      <c r="D149" s="13" t="s">
        <v>298</v>
      </c>
      <c r="E149" s="9">
        <v>21</v>
      </c>
      <c r="F149" s="9">
        <v>38</v>
      </c>
      <c r="G149" s="9" t="s">
        <v>60</v>
      </c>
      <c r="H149" s="9" t="s">
        <v>76</v>
      </c>
      <c r="I149" s="9">
        <v>102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65.13122457599998</v>
      </c>
      <c r="Q149" s="10">
        <v>0</v>
      </c>
      <c r="R149" s="10">
        <v>65.13122457599998</v>
      </c>
      <c r="S149" s="9" t="s">
        <v>67</v>
      </c>
      <c r="T149" s="12" t="s">
        <v>63</v>
      </c>
      <c r="U149" s="11">
        <v>3000</v>
      </c>
      <c r="V149" s="10">
        <v>0</v>
      </c>
      <c r="W149" s="10">
        <v>3000</v>
      </c>
      <c r="X149" s="10">
        <v>0</v>
      </c>
      <c r="Y149" s="10">
        <v>3150</v>
      </c>
      <c r="Z149" s="9" t="s">
        <v>120</v>
      </c>
      <c r="AA149" s="8">
        <v>3310.89</v>
      </c>
      <c r="AB149" s="8">
        <v>3310.89</v>
      </c>
      <c r="AC149" s="8">
        <v>0</v>
      </c>
      <c r="AD149" s="8">
        <v>0</v>
      </c>
      <c r="AE149" s="8">
        <v>3310.89</v>
      </c>
      <c r="AF149" s="8">
        <v>0</v>
      </c>
      <c r="AG149" s="1" t="s">
        <v>115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121</v>
      </c>
      <c r="BD149" s="56">
        <v>0</v>
      </c>
    </row>
    <row r="150" spans="1:56" ht="27.75" customHeight="1" x14ac:dyDescent="0.45">
      <c r="A150" s="3">
        <v>45826</v>
      </c>
      <c r="B150" s="14" t="s">
        <v>274</v>
      </c>
      <c r="C150" s="9" t="s">
        <v>107</v>
      </c>
      <c r="D150" s="13" t="s">
        <v>262</v>
      </c>
      <c r="E150" s="9">
        <v>21</v>
      </c>
      <c r="F150" s="9">
        <v>38</v>
      </c>
      <c r="G150" s="9" t="s">
        <v>60</v>
      </c>
      <c r="H150" s="9" t="s">
        <v>66</v>
      </c>
      <c r="I150" s="9">
        <v>102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163.47937368575995</v>
      </c>
      <c r="Q150" s="10">
        <v>0</v>
      </c>
      <c r="R150" s="10">
        <v>163.47937368575995</v>
      </c>
      <c r="S150" s="9" t="s">
        <v>67</v>
      </c>
      <c r="T150" s="12" t="s">
        <v>63</v>
      </c>
      <c r="U150" s="11">
        <v>8000</v>
      </c>
      <c r="V150" s="10">
        <v>470</v>
      </c>
      <c r="W150" s="10">
        <v>7530</v>
      </c>
      <c r="X150" s="10">
        <v>0</v>
      </c>
      <c r="Y150" s="10">
        <v>7906.5</v>
      </c>
      <c r="Z150" s="9" t="s">
        <v>120</v>
      </c>
      <c r="AA150" s="8">
        <v>8310.3338999999996</v>
      </c>
      <c r="AB150" s="8">
        <v>8310.3338999999996</v>
      </c>
      <c r="AC150" s="8">
        <v>0</v>
      </c>
      <c r="AD150" s="8">
        <v>8310.3338999999996</v>
      </c>
      <c r="AE150" s="8">
        <v>0</v>
      </c>
      <c r="AF150" s="8">
        <v>0</v>
      </c>
      <c r="AG150" s="1" t="s">
        <v>115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121</v>
      </c>
      <c r="BD150" s="56">
        <v>0</v>
      </c>
    </row>
    <row r="151" spans="1:56" ht="27.75" customHeight="1" x14ac:dyDescent="0.45">
      <c r="A151" s="3">
        <v>45066</v>
      </c>
      <c r="B151" s="14" t="s">
        <v>126</v>
      </c>
      <c r="C151" s="9" t="s">
        <v>79</v>
      </c>
      <c r="D151" s="13" t="s">
        <v>125</v>
      </c>
      <c r="E151" s="9">
        <v>21</v>
      </c>
      <c r="F151" s="9">
        <v>38</v>
      </c>
      <c r="G151" s="9" t="s">
        <v>60</v>
      </c>
      <c r="H151" s="9" t="s">
        <v>76</v>
      </c>
      <c r="I151" s="9">
        <v>102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108.55204095999999</v>
      </c>
      <c r="Q151" s="10">
        <v>0</v>
      </c>
      <c r="R151" s="10">
        <v>108.55204095999999</v>
      </c>
      <c r="S151" s="9" t="s">
        <v>67</v>
      </c>
      <c r="T151" s="12" t="s">
        <v>63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120</v>
      </c>
      <c r="AA151" s="8">
        <v>5518.15</v>
      </c>
      <c r="AB151" s="8">
        <v>5518.15</v>
      </c>
      <c r="AC151" s="8">
        <v>0</v>
      </c>
      <c r="AD151" s="8">
        <v>0</v>
      </c>
      <c r="AE151" s="8">
        <v>5518.15</v>
      </c>
      <c r="AF151" s="8">
        <v>0</v>
      </c>
      <c r="AG151" s="1" t="s">
        <v>116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121</v>
      </c>
      <c r="BD151" s="56">
        <v>0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21</v>
      </c>
      <c r="F152" s="9">
        <v>37</v>
      </c>
      <c r="G152" s="9">
        <v>0</v>
      </c>
      <c r="H152" s="9">
        <v>0</v>
      </c>
      <c r="I152" s="9">
        <v>74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 t="s">
        <v>82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120</v>
      </c>
      <c r="AA152" s="8">
        <v>233101.60390000005</v>
      </c>
      <c r="AB152" s="8">
        <v>144775.70390000002</v>
      </c>
      <c r="AC152" s="8">
        <v>88325.900000000023</v>
      </c>
      <c r="AD152" s="8">
        <v>132635.77390000003</v>
      </c>
      <c r="AE152" s="8">
        <v>100465.83000000002</v>
      </c>
      <c r="AF152" s="8" t="s">
        <v>58</v>
      </c>
      <c r="AG152" s="1" t="s">
        <v>61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 t="s">
        <v>135</v>
      </c>
      <c r="B153" s="14" t="s">
        <v>135</v>
      </c>
      <c r="C153" s="9" t="s">
        <v>216</v>
      </c>
      <c r="D153" s="13" t="s">
        <v>216</v>
      </c>
      <c r="E153" s="9">
        <v>23</v>
      </c>
      <c r="F153" s="9">
        <v>34</v>
      </c>
      <c r="G153" s="9" t="s">
        <v>60</v>
      </c>
      <c r="H153" s="9">
        <v>0</v>
      </c>
      <c r="I153" s="9">
        <v>68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45930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83</v>
      </c>
      <c r="AA153" s="8">
        <v>29756.100000000002</v>
      </c>
      <c r="AB153" s="8">
        <v>29756.100000000002</v>
      </c>
      <c r="AC153" s="8">
        <v>0</v>
      </c>
      <c r="AD153" s="8">
        <v>0</v>
      </c>
      <c r="AE153" s="8">
        <v>0</v>
      </c>
      <c r="AF153" s="8">
        <v>0</v>
      </c>
      <c r="AG153" s="1" t="s">
        <v>115</v>
      </c>
      <c r="AH153" s="1" t="s">
        <v>74</v>
      </c>
      <c r="AI153" s="1">
        <v>2</v>
      </c>
      <c r="AJ153" s="3">
        <v>45930</v>
      </c>
      <c r="AK153" s="3">
        <v>0</v>
      </c>
      <c r="AL153" s="3">
        <v>45921</v>
      </c>
      <c r="AM153" s="3">
        <v>45928</v>
      </c>
      <c r="AN153" s="3">
        <v>45929</v>
      </c>
      <c r="AO153" s="3">
        <v>45929</v>
      </c>
      <c r="AP153" s="3">
        <v>45925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0</v>
      </c>
    </row>
    <row r="154" spans="1:56" ht="27.75" customHeight="1" x14ac:dyDescent="0.45">
      <c r="A154" s="3" t="s">
        <v>135</v>
      </c>
      <c r="B154" s="14" t="s">
        <v>135</v>
      </c>
      <c r="C154" s="9" t="s">
        <v>221</v>
      </c>
      <c r="D154" s="13" t="s">
        <v>61</v>
      </c>
      <c r="E154" s="9">
        <v>23</v>
      </c>
      <c r="F154" s="9">
        <v>34</v>
      </c>
      <c r="G154" s="9" t="s">
        <v>60</v>
      </c>
      <c r="H154" s="9">
        <v>0</v>
      </c>
      <c r="I154" s="9">
        <v>68</v>
      </c>
      <c r="J154" s="9" t="s">
        <v>57</v>
      </c>
      <c r="K154" s="9">
        <v>5</v>
      </c>
      <c r="L154" s="9" t="s">
        <v>92</v>
      </c>
      <c r="M154" s="10">
        <v>24</v>
      </c>
      <c r="N154" s="9">
        <v>37</v>
      </c>
      <c r="O154" s="9">
        <v>50</v>
      </c>
      <c r="P154" s="10">
        <v>821.54158271999995</v>
      </c>
      <c r="Q154" s="10">
        <v>0</v>
      </c>
      <c r="R154" s="10">
        <v>821.54158271999995</v>
      </c>
      <c r="S154" s="9" t="s">
        <v>123</v>
      </c>
      <c r="T154" s="12">
        <v>45930</v>
      </c>
      <c r="U154" s="11">
        <v>30000</v>
      </c>
      <c r="V154" s="10">
        <v>0</v>
      </c>
      <c r="W154" s="10">
        <v>30000</v>
      </c>
      <c r="X154" s="10">
        <v>0</v>
      </c>
      <c r="Y154" s="10">
        <v>31500</v>
      </c>
      <c r="Z154" s="9" t="s">
        <v>83</v>
      </c>
      <c r="AA154" s="8">
        <v>29756.100000000002</v>
      </c>
      <c r="AB154" s="8">
        <v>29756.100000000002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115</v>
      </c>
      <c r="AH154" s="1" t="s">
        <v>72</v>
      </c>
      <c r="AI154" s="1">
        <v>3</v>
      </c>
      <c r="AJ154" s="3">
        <v>45930</v>
      </c>
      <c r="AK154" s="3">
        <v>0</v>
      </c>
      <c r="AL154" s="3">
        <v>45920</v>
      </c>
      <c r="AM154" s="3">
        <v>45927</v>
      </c>
      <c r="AN154" s="3">
        <v>45928</v>
      </c>
      <c r="AO154" s="3">
        <v>45928</v>
      </c>
      <c r="AP154" s="3">
        <v>45925</v>
      </c>
      <c r="AQ154" s="3">
        <v>45929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0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23</v>
      </c>
      <c r="F155" s="9">
        <v>34</v>
      </c>
      <c r="G155" s="9" t="s">
        <v>60</v>
      </c>
      <c r="H155" s="9">
        <v>0</v>
      </c>
      <c r="I155" s="9">
        <v>68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83</v>
      </c>
      <c r="AA155" s="8">
        <v>59512.200000000004</v>
      </c>
      <c r="AB155" s="8">
        <v>59512.200000000004</v>
      </c>
      <c r="AC155" s="8">
        <v>0</v>
      </c>
      <c r="AD155" s="8">
        <v>0</v>
      </c>
      <c r="AE155" s="8">
        <v>0</v>
      </c>
      <c r="AF155" s="8" t="s">
        <v>58</v>
      </c>
      <c r="AG155" s="1" t="s">
        <v>115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0</v>
      </c>
    </row>
    <row r="156" spans="1:56" ht="27.75" customHeight="1" x14ac:dyDescent="0.45">
      <c r="A156" s="3">
        <v>45913</v>
      </c>
      <c r="B156" s="14" t="s">
        <v>549</v>
      </c>
      <c r="C156" s="9" t="s">
        <v>111</v>
      </c>
      <c r="D156" s="13" t="s">
        <v>59</v>
      </c>
      <c r="E156" s="9">
        <v>23</v>
      </c>
      <c r="F156" s="9">
        <v>40</v>
      </c>
      <c r="G156" s="9" t="s">
        <v>60</v>
      </c>
      <c r="H156" s="9" t="s">
        <v>66</v>
      </c>
      <c r="I156" s="9">
        <v>125</v>
      </c>
      <c r="J156" s="9" t="s">
        <v>57</v>
      </c>
      <c r="K156" s="9">
        <v>5</v>
      </c>
      <c r="L156" s="9" t="s">
        <v>196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45919</v>
      </c>
      <c r="U156" s="11">
        <v>10000</v>
      </c>
      <c r="V156" s="10">
        <v>0</v>
      </c>
      <c r="W156" s="10">
        <v>10000</v>
      </c>
      <c r="X156" s="10">
        <v>0</v>
      </c>
      <c r="Y156" s="10">
        <v>0</v>
      </c>
      <c r="Z156" s="9" t="s">
        <v>213</v>
      </c>
      <c r="AA156" s="8">
        <v>11595.1</v>
      </c>
      <c r="AB156" s="8">
        <v>11595.1</v>
      </c>
      <c r="AC156" s="8">
        <v>0</v>
      </c>
      <c r="AD156" s="8">
        <v>0</v>
      </c>
      <c r="AE156" s="8">
        <v>11595.1</v>
      </c>
      <c r="AF156" s="8">
        <v>0</v>
      </c>
      <c r="AG156" s="1" t="s">
        <v>115</v>
      </c>
      <c r="AH156" s="1" t="s">
        <v>146</v>
      </c>
      <c r="AI156" s="1">
        <v>4</v>
      </c>
      <c r="AJ156" s="3">
        <v>45919</v>
      </c>
      <c r="AK156" s="3">
        <v>45915</v>
      </c>
      <c r="AL156" s="3">
        <v>0</v>
      </c>
      <c r="AM156" s="3">
        <v>0</v>
      </c>
      <c r="AN156" s="3">
        <v>0</v>
      </c>
      <c r="AO156" s="3">
        <v>45916</v>
      </c>
      <c r="AP156" s="3">
        <v>45914</v>
      </c>
      <c r="AQ156" s="3">
        <v>45917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143</v>
      </c>
      <c r="AX156" s="2" t="s">
        <v>95</v>
      </c>
      <c r="AY156" s="2" t="s">
        <v>552</v>
      </c>
      <c r="AZ156" s="2">
        <v>0</v>
      </c>
      <c r="BA156" s="2">
        <v>0</v>
      </c>
      <c r="BB156" s="2">
        <v>0</v>
      </c>
      <c r="BC156" s="1" t="s">
        <v>105</v>
      </c>
      <c r="BD156" s="56">
        <v>0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23</v>
      </c>
      <c r="F157" s="9">
        <v>37</v>
      </c>
      <c r="G157" s="9">
        <v>0</v>
      </c>
      <c r="H157" s="9">
        <v>0</v>
      </c>
      <c r="I157" s="9">
        <v>85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213</v>
      </c>
      <c r="AA157" s="8">
        <v>11595.1</v>
      </c>
      <c r="AB157" s="8">
        <v>11595.1</v>
      </c>
      <c r="AC157" s="8">
        <v>0</v>
      </c>
      <c r="AD157" s="8">
        <v>0</v>
      </c>
      <c r="AE157" s="8">
        <v>11595.1</v>
      </c>
      <c r="AF157" s="8" t="s">
        <v>58</v>
      </c>
      <c r="AG157" s="1" t="s">
        <v>115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214</v>
      </c>
      <c r="BD157" s="56">
        <v>0</v>
      </c>
    </row>
    <row r="158" spans="1:56" ht="27.75" customHeight="1" x14ac:dyDescent="0.45">
      <c r="A158" s="3">
        <v>45601</v>
      </c>
      <c r="B158" s="14" t="s">
        <v>193</v>
      </c>
      <c r="C158" s="9" t="s">
        <v>93</v>
      </c>
      <c r="D158" s="13" t="s">
        <v>142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91</v>
      </c>
      <c r="M158" s="10">
        <v>24</v>
      </c>
      <c r="N158" s="9">
        <v>40</v>
      </c>
      <c r="O158" s="9">
        <v>55</v>
      </c>
      <c r="P158" s="10">
        <v>3207.7128103679997</v>
      </c>
      <c r="Q158" s="10">
        <v>0</v>
      </c>
      <c r="R158" s="10">
        <v>3207.7128103679997</v>
      </c>
      <c r="S158" s="9" t="s">
        <v>299</v>
      </c>
      <c r="T158" s="12" t="s">
        <v>63</v>
      </c>
      <c r="U158" s="11">
        <v>100000</v>
      </c>
      <c r="V158" s="10">
        <v>1500</v>
      </c>
      <c r="W158" s="10">
        <v>98500</v>
      </c>
      <c r="X158" s="10">
        <v>0</v>
      </c>
      <c r="Y158" s="10">
        <v>103425</v>
      </c>
      <c r="Z158" s="9" t="s">
        <v>99</v>
      </c>
      <c r="AA158" s="8">
        <v>105955.465</v>
      </c>
      <c r="AB158" s="8">
        <v>20359</v>
      </c>
      <c r="AC158" s="8">
        <v>85596.464999999997</v>
      </c>
      <c r="AD158" s="8">
        <v>0</v>
      </c>
      <c r="AE158" s="8">
        <v>0</v>
      </c>
      <c r="AF158" s="8">
        <v>0</v>
      </c>
      <c r="AG158" s="1" t="s">
        <v>115</v>
      </c>
      <c r="AH158" s="1" t="s">
        <v>72</v>
      </c>
      <c r="AI158" s="1">
        <v>3</v>
      </c>
      <c r="AJ158" s="3" t="s">
        <v>63</v>
      </c>
      <c r="AK158" s="3">
        <v>0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113</v>
      </c>
      <c r="BD158" s="56">
        <v>10965.216264845832</v>
      </c>
    </row>
    <row r="159" spans="1:56" ht="27.75" customHeight="1" x14ac:dyDescent="0.45">
      <c r="A159" s="3">
        <v>45601</v>
      </c>
      <c r="B159" s="14" t="s">
        <v>193</v>
      </c>
      <c r="C159" s="9" t="s">
        <v>93</v>
      </c>
      <c r="D159" s="13" t="s">
        <v>142</v>
      </c>
      <c r="E159" s="9">
        <v>23</v>
      </c>
      <c r="F159" s="9">
        <v>37</v>
      </c>
      <c r="G159" s="9" t="s">
        <v>60</v>
      </c>
      <c r="H159" s="9">
        <v>0</v>
      </c>
      <c r="I159" s="9">
        <v>130</v>
      </c>
      <c r="J159" s="9" t="s">
        <v>57</v>
      </c>
      <c r="K159" s="9">
        <v>5</v>
      </c>
      <c r="L159" s="9" t="s">
        <v>91</v>
      </c>
      <c r="M159" s="10">
        <v>24</v>
      </c>
      <c r="N159" s="9">
        <v>40</v>
      </c>
      <c r="O159" s="9">
        <v>55</v>
      </c>
      <c r="P159" s="10">
        <v>11003.203948644863</v>
      </c>
      <c r="Q159" s="10">
        <v>0</v>
      </c>
      <c r="R159" s="10">
        <v>11003.203948644863</v>
      </c>
      <c r="S159" s="9" t="s">
        <v>299</v>
      </c>
      <c r="T159" s="12" t="s">
        <v>63</v>
      </c>
      <c r="U159" s="11">
        <v>337878</v>
      </c>
      <c r="V159" s="10">
        <v>0</v>
      </c>
      <c r="W159" s="10">
        <v>337878</v>
      </c>
      <c r="X159" s="10">
        <v>0</v>
      </c>
      <c r="Y159" s="10">
        <v>354771.9</v>
      </c>
      <c r="Z159" s="9" t="s">
        <v>99</v>
      </c>
      <c r="AA159" s="8">
        <v>363451.98582000006</v>
      </c>
      <c r="AB159" s="8">
        <v>0</v>
      </c>
      <c r="AC159" s="8">
        <v>363451.98582000006</v>
      </c>
      <c r="AD159" s="8">
        <v>0</v>
      </c>
      <c r="AE159" s="8">
        <v>0</v>
      </c>
      <c r="AF159" s="8">
        <v>0</v>
      </c>
      <c r="AG159" s="1" t="s">
        <v>115</v>
      </c>
      <c r="AH159" s="1" t="s">
        <v>72</v>
      </c>
      <c r="AI159" s="1">
        <v>3</v>
      </c>
      <c r="AJ159" s="3" t="s">
        <v>63</v>
      </c>
      <c r="AK159" s="3">
        <v>0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113</v>
      </c>
      <c r="BD159" s="56">
        <v>46559.511849046357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37</v>
      </c>
      <c r="G160" s="9">
        <v>0</v>
      </c>
      <c r="H160" s="9">
        <v>0</v>
      </c>
      <c r="I160" s="9">
        <v>128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99</v>
      </c>
      <c r="AA160" s="8">
        <v>469407.45082000003</v>
      </c>
      <c r="AB160" s="8">
        <v>20359</v>
      </c>
      <c r="AC160" s="8">
        <v>449048.45082000003</v>
      </c>
      <c r="AD160" s="8">
        <v>0</v>
      </c>
      <c r="AE160" s="8">
        <v>0</v>
      </c>
      <c r="AF160" s="8" t="s">
        <v>58</v>
      </c>
      <c r="AG160" s="1" t="s">
        <v>115</v>
      </c>
      <c r="AH160" s="1">
        <v>0</v>
      </c>
      <c r="AI160" s="1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114</v>
      </c>
      <c r="BD160" s="56">
        <v>0</v>
      </c>
    </row>
    <row r="161" spans="1:56" ht="27.75" customHeight="1" x14ac:dyDescent="0.45">
      <c r="A161" s="3">
        <v>45894</v>
      </c>
      <c r="B161" s="14" t="s">
        <v>374</v>
      </c>
      <c r="C161" s="9" t="s">
        <v>137</v>
      </c>
      <c r="D161" s="13" t="s">
        <v>59</v>
      </c>
      <c r="E161" s="9">
        <v>26</v>
      </c>
      <c r="F161" s="9">
        <v>39</v>
      </c>
      <c r="G161" s="9" t="s">
        <v>60</v>
      </c>
      <c r="H161" s="9">
        <v>0</v>
      </c>
      <c r="I161" s="9">
        <v>93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123</v>
      </c>
      <c r="T161" s="12">
        <v>45920</v>
      </c>
      <c r="U161" s="11">
        <v>5000</v>
      </c>
      <c r="V161" s="10">
        <v>5000</v>
      </c>
      <c r="W161" s="10">
        <v>0</v>
      </c>
      <c r="X161" s="10">
        <v>0</v>
      </c>
      <c r="Y161" s="10">
        <v>0</v>
      </c>
      <c r="Z161" s="9" t="s">
        <v>84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115</v>
      </c>
      <c r="AH161" s="1" t="s">
        <v>77</v>
      </c>
      <c r="AI161" s="1">
        <v>1</v>
      </c>
      <c r="AJ161" s="3">
        <v>45920</v>
      </c>
      <c r="AK161" s="3">
        <v>0</v>
      </c>
      <c r="AL161" s="3">
        <v>0</v>
      </c>
      <c r="AM161" s="3">
        <v>0</v>
      </c>
      <c r="AN161" s="3">
        <v>0</v>
      </c>
      <c r="AO161" s="3">
        <v>45919</v>
      </c>
      <c r="AP161" s="3">
        <v>45915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 t="s">
        <v>132</v>
      </c>
      <c r="AZ161" s="2">
        <v>0</v>
      </c>
      <c r="BA161" s="2">
        <v>0</v>
      </c>
      <c r="BB161" s="2">
        <v>0</v>
      </c>
      <c r="BC161" s="1" t="s">
        <v>103</v>
      </c>
      <c r="BD161" s="56">
        <v>0</v>
      </c>
    </row>
    <row r="162" spans="1:56" ht="27.75" customHeight="1" x14ac:dyDescent="0.45">
      <c r="A162" s="3">
        <v>45906</v>
      </c>
      <c r="B162" s="14" t="s">
        <v>478</v>
      </c>
      <c r="C162" s="9" t="s">
        <v>179</v>
      </c>
      <c r="D162" s="13" t="s">
        <v>479</v>
      </c>
      <c r="E162" s="9">
        <v>26</v>
      </c>
      <c r="F162" s="9">
        <v>41</v>
      </c>
      <c r="G162" s="9" t="s">
        <v>60</v>
      </c>
      <c r="H162" s="9">
        <v>0</v>
      </c>
      <c r="I162" s="9">
        <v>97</v>
      </c>
      <c r="J162" s="9" t="s">
        <v>57</v>
      </c>
      <c r="K162" s="9">
        <v>5</v>
      </c>
      <c r="L162" s="9" t="s">
        <v>91</v>
      </c>
      <c r="M162" s="10">
        <v>27</v>
      </c>
      <c r="N162" s="9">
        <v>43</v>
      </c>
      <c r="O162" s="9">
        <v>40</v>
      </c>
      <c r="P162" s="10">
        <v>0</v>
      </c>
      <c r="Q162" s="10">
        <v>0</v>
      </c>
      <c r="R162" s="10">
        <v>0</v>
      </c>
      <c r="S162" s="9" t="s">
        <v>185</v>
      </c>
      <c r="T162" s="12">
        <v>45919</v>
      </c>
      <c r="U162" s="11">
        <v>4000</v>
      </c>
      <c r="V162" s="10">
        <v>4000</v>
      </c>
      <c r="W162" s="10">
        <v>0</v>
      </c>
      <c r="X162" s="10">
        <v>4295</v>
      </c>
      <c r="Y162" s="10">
        <v>0</v>
      </c>
      <c r="Z162" s="9" t="s">
        <v>84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115</v>
      </c>
      <c r="AH162" s="1" t="s">
        <v>72</v>
      </c>
      <c r="AI162" s="1">
        <v>3</v>
      </c>
      <c r="AJ162" s="3">
        <v>45919</v>
      </c>
      <c r="AK162" s="3">
        <v>0</v>
      </c>
      <c r="AL162" s="3">
        <v>45909</v>
      </c>
      <c r="AM162" s="3">
        <v>45916</v>
      </c>
      <c r="AN162" s="3">
        <v>45917</v>
      </c>
      <c r="AO162" s="3">
        <v>45917</v>
      </c>
      <c r="AP162" s="3">
        <v>45914</v>
      </c>
      <c r="AQ162" s="3">
        <v>45918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0</v>
      </c>
    </row>
    <row r="163" spans="1:56" ht="27.75" customHeight="1" x14ac:dyDescent="0.45">
      <c r="A163" s="3">
        <v>45906</v>
      </c>
      <c r="B163" s="14" t="s">
        <v>478</v>
      </c>
      <c r="C163" s="9" t="s">
        <v>179</v>
      </c>
      <c r="D163" s="13" t="s">
        <v>480</v>
      </c>
      <c r="E163" s="9">
        <v>26</v>
      </c>
      <c r="F163" s="9">
        <v>41</v>
      </c>
      <c r="G163" s="9" t="s">
        <v>60</v>
      </c>
      <c r="H163" s="9">
        <v>0</v>
      </c>
      <c r="I163" s="9">
        <v>97</v>
      </c>
      <c r="J163" s="9" t="s">
        <v>57</v>
      </c>
      <c r="K163" s="9">
        <v>5</v>
      </c>
      <c r="L163" s="9" t="s">
        <v>91</v>
      </c>
      <c r="M163" s="10">
        <v>27</v>
      </c>
      <c r="N163" s="9">
        <v>43</v>
      </c>
      <c r="O163" s="9">
        <v>40</v>
      </c>
      <c r="P163" s="10">
        <v>0</v>
      </c>
      <c r="Q163" s="10">
        <v>0</v>
      </c>
      <c r="R163" s="10">
        <v>0</v>
      </c>
      <c r="S163" s="9" t="s">
        <v>185</v>
      </c>
      <c r="T163" s="12">
        <v>45919</v>
      </c>
      <c r="U163" s="11">
        <v>4000</v>
      </c>
      <c r="V163" s="10">
        <v>4000</v>
      </c>
      <c r="W163" s="10">
        <v>0</v>
      </c>
      <c r="X163" s="10">
        <v>4670</v>
      </c>
      <c r="Y163" s="10">
        <v>0</v>
      </c>
      <c r="Z163" s="9" t="s">
        <v>84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115</v>
      </c>
      <c r="AH163" s="1" t="s">
        <v>72</v>
      </c>
      <c r="AI163" s="1">
        <v>3</v>
      </c>
      <c r="AJ163" s="3">
        <v>45919</v>
      </c>
      <c r="AK163" s="3">
        <v>0</v>
      </c>
      <c r="AL163" s="3">
        <v>45909</v>
      </c>
      <c r="AM163" s="3">
        <v>45916</v>
      </c>
      <c r="AN163" s="3">
        <v>45917</v>
      </c>
      <c r="AO163" s="3">
        <v>45917</v>
      </c>
      <c r="AP163" s="3">
        <v>45914</v>
      </c>
      <c r="AQ163" s="3">
        <v>45918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0</v>
      </c>
    </row>
    <row r="164" spans="1:56" ht="27.75" customHeight="1" x14ac:dyDescent="0.45">
      <c r="A164" s="3">
        <v>45906</v>
      </c>
      <c r="B164" s="14" t="s">
        <v>519</v>
      </c>
      <c r="C164" s="9" t="s">
        <v>179</v>
      </c>
      <c r="D164" s="13" t="s">
        <v>481</v>
      </c>
      <c r="E164" s="9">
        <v>26</v>
      </c>
      <c r="F164" s="9">
        <v>41</v>
      </c>
      <c r="G164" s="9" t="s">
        <v>60</v>
      </c>
      <c r="H164" s="9">
        <v>0</v>
      </c>
      <c r="I164" s="9">
        <v>97</v>
      </c>
      <c r="J164" s="9" t="s">
        <v>57</v>
      </c>
      <c r="K164" s="9">
        <v>5</v>
      </c>
      <c r="L164" s="9" t="s">
        <v>91</v>
      </c>
      <c r="M164" s="10">
        <v>27</v>
      </c>
      <c r="N164" s="9">
        <v>43</v>
      </c>
      <c r="O164" s="9">
        <v>40</v>
      </c>
      <c r="P164" s="10">
        <v>0</v>
      </c>
      <c r="Q164" s="10">
        <v>0</v>
      </c>
      <c r="R164" s="10">
        <v>0</v>
      </c>
      <c r="S164" s="9" t="s">
        <v>185</v>
      </c>
      <c r="T164" s="12">
        <v>45919</v>
      </c>
      <c r="U164" s="11">
        <v>4000</v>
      </c>
      <c r="V164" s="10">
        <v>4000</v>
      </c>
      <c r="W164" s="10">
        <v>0</v>
      </c>
      <c r="X164" s="10">
        <v>4330</v>
      </c>
      <c r="Y164" s="10">
        <v>0</v>
      </c>
      <c r="Z164" s="9" t="s">
        <v>84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115</v>
      </c>
      <c r="AH164" s="1" t="s">
        <v>72</v>
      </c>
      <c r="AI164" s="1">
        <v>3</v>
      </c>
      <c r="AJ164" s="3">
        <v>45919</v>
      </c>
      <c r="AK164" s="3">
        <v>0</v>
      </c>
      <c r="AL164" s="3">
        <v>45909</v>
      </c>
      <c r="AM164" s="3">
        <v>45916</v>
      </c>
      <c r="AN164" s="3">
        <v>45917</v>
      </c>
      <c r="AO164" s="3">
        <v>45917</v>
      </c>
      <c r="AP164" s="3">
        <v>45914</v>
      </c>
      <c r="AQ164" s="3">
        <v>45918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 t="s">
        <v>566</v>
      </c>
      <c r="AZ164" s="2">
        <v>0</v>
      </c>
      <c r="BA164" s="2">
        <v>0</v>
      </c>
      <c r="BB164" s="2">
        <v>0</v>
      </c>
      <c r="BC164" s="1" t="s">
        <v>103</v>
      </c>
      <c r="BD164" s="56">
        <v>0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26</v>
      </c>
      <c r="F165" s="9">
        <v>43</v>
      </c>
      <c r="G165" s="9" t="s">
        <v>60</v>
      </c>
      <c r="H165" s="9">
        <v>0</v>
      </c>
      <c r="I165" s="9">
        <v>102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84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 t="s">
        <v>58</v>
      </c>
      <c r="AG165" s="1" t="s">
        <v>115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customHeight="1" x14ac:dyDescent="0.45">
      <c r="A166" s="3" t="s">
        <v>135</v>
      </c>
      <c r="B166" s="14" t="s">
        <v>135</v>
      </c>
      <c r="C166" s="9" t="s">
        <v>109</v>
      </c>
      <c r="D166" s="13" t="s">
        <v>59</v>
      </c>
      <c r="E166" s="9">
        <v>26</v>
      </c>
      <c r="F166" s="9">
        <v>43</v>
      </c>
      <c r="G166" s="9" t="s">
        <v>60</v>
      </c>
      <c r="H166" s="9">
        <v>0</v>
      </c>
      <c r="I166" s="9">
        <v>116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110</v>
      </c>
      <c r="T166" s="12">
        <v>45925</v>
      </c>
      <c r="U166" s="11">
        <v>10000</v>
      </c>
      <c r="V166" s="10">
        <v>0</v>
      </c>
      <c r="W166" s="10">
        <v>10000</v>
      </c>
      <c r="X166" s="10">
        <v>0</v>
      </c>
      <c r="Y166" s="10">
        <v>0</v>
      </c>
      <c r="Z166" s="9" t="s">
        <v>197</v>
      </c>
      <c r="AA166" s="8">
        <v>12433.3</v>
      </c>
      <c r="AB166" s="8">
        <v>12433.3</v>
      </c>
      <c r="AC166" s="8">
        <v>0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77</v>
      </c>
      <c r="AI166" s="1">
        <v>1</v>
      </c>
      <c r="AJ166" s="3">
        <v>45925</v>
      </c>
      <c r="AK166" s="3">
        <v>0</v>
      </c>
      <c r="AL166" s="3">
        <v>0</v>
      </c>
      <c r="AM166" s="3">
        <v>0</v>
      </c>
      <c r="AN166" s="3">
        <v>0</v>
      </c>
      <c r="AO166" s="3">
        <v>45924</v>
      </c>
      <c r="AP166" s="3">
        <v>45920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102</v>
      </c>
      <c r="BD166" s="56">
        <v>0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26</v>
      </c>
      <c r="F167" s="9">
        <v>43</v>
      </c>
      <c r="G167" s="9">
        <v>0</v>
      </c>
      <c r="H167" s="9">
        <v>0</v>
      </c>
      <c r="I167" s="9">
        <v>116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197</v>
      </c>
      <c r="AA167" s="8">
        <v>12433.3</v>
      </c>
      <c r="AB167" s="8">
        <v>12433.3</v>
      </c>
      <c r="AC167" s="8">
        <v>0</v>
      </c>
      <c r="AD167" s="8">
        <v>0</v>
      </c>
      <c r="AE167" s="8">
        <v>0</v>
      </c>
      <c r="AF167" s="8" t="s">
        <v>58</v>
      </c>
      <c r="AG167" s="1" t="s">
        <v>119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198</v>
      </c>
      <c r="BD167" s="56">
        <v>0</v>
      </c>
    </row>
    <row r="168" spans="1:56" ht="27.75" customHeight="1" x14ac:dyDescent="0.45">
      <c r="A168" s="3">
        <v>45898</v>
      </c>
      <c r="B168" s="14" t="s">
        <v>414</v>
      </c>
      <c r="C168" s="9" t="s">
        <v>109</v>
      </c>
      <c r="D168" s="13" t="s">
        <v>59</v>
      </c>
      <c r="E168" s="9">
        <v>26</v>
      </c>
      <c r="F168" s="9">
        <v>43</v>
      </c>
      <c r="G168" s="9" t="s">
        <v>60</v>
      </c>
      <c r="H168" s="9" t="s">
        <v>66</v>
      </c>
      <c r="I168" s="9">
        <v>150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110</v>
      </c>
      <c r="T168" s="12">
        <v>45917</v>
      </c>
      <c r="U168" s="11">
        <v>15000</v>
      </c>
      <c r="V168" s="10">
        <v>15750</v>
      </c>
      <c r="W168" s="10">
        <v>0</v>
      </c>
      <c r="X168" s="10">
        <v>0</v>
      </c>
      <c r="Y168" s="10">
        <v>0</v>
      </c>
      <c r="Z168" s="9" t="s">
        <v>88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146</v>
      </c>
      <c r="AI168" s="1">
        <v>2</v>
      </c>
      <c r="AJ168" s="3">
        <v>45917</v>
      </c>
      <c r="AK168" s="3">
        <v>45915</v>
      </c>
      <c r="AL168" s="3">
        <v>0</v>
      </c>
      <c r="AM168" s="3">
        <v>0</v>
      </c>
      <c r="AN168" s="3">
        <v>0</v>
      </c>
      <c r="AO168" s="3">
        <v>45916</v>
      </c>
      <c r="AP168" s="3">
        <v>45912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143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0</v>
      </c>
    </row>
    <row r="169" spans="1:56" ht="27.75" customHeight="1" x14ac:dyDescent="0.45">
      <c r="A169" s="3">
        <v>45911</v>
      </c>
      <c r="B169" s="14" t="s">
        <v>540</v>
      </c>
      <c r="C169" s="9" t="s">
        <v>109</v>
      </c>
      <c r="D169" s="13" t="s">
        <v>541</v>
      </c>
      <c r="E169" s="9">
        <v>26</v>
      </c>
      <c r="F169" s="9">
        <v>43</v>
      </c>
      <c r="G169" s="9" t="s">
        <v>60</v>
      </c>
      <c r="H169" s="9" t="s">
        <v>66</v>
      </c>
      <c r="I169" s="9">
        <v>150</v>
      </c>
      <c r="J169" s="9" t="s">
        <v>57</v>
      </c>
      <c r="K169" s="9">
        <v>5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110</v>
      </c>
      <c r="T169" s="12">
        <v>45929</v>
      </c>
      <c r="U169" s="11">
        <v>10000</v>
      </c>
      <c r="V169" s="10">
        <v>500</v>
      </c>
      <c r="W169" s="10">
        <v>9500</v>
      </c>
      <c r="X169" s="10">
        <v>0</v>
      </c>
      <c r="Y169" s="10">
        <v>9975</v>
      </c>
      <c r="Z169" s="9" t="s">
        <v>88</v>
      </c>
      <c r="AA169" s="8">
        <v>11811.635</v>
      </c>
      <c r="AB169" s="8">
        <v>11811.635</v>
      </c>
      <c r="AC169" s="8">
        <v>0</v>
      </c>
      <c r="AD169" s="8">
        <v>0</v>
      </c>
      <c r="AE169" s="8">
        <v>11811.635</v>
      </c>
      <c r="AF169" s="8">
        <v>0</v>
      </c>
      <c r="AG169" s="1" t="s">
        <v>115</v>
      </c>
      <c r="AH169" s="1" t="s">
        <v>75</v>
      </c>
      <c r="AI169" s="1">
        <v>4</v>
      </c>
      <c r="AJ169" s="3">
        <v>45929</v>
      </c>
      <c r="AK169" s="3">
        <v>45925</v>
      </c>
      <c r="AL169" s="3">
        <v>45918</v>
      </c>
      <c r="AM169" s="3">
        <v>45926</v>
      </c>
      <c r="AN169" s="3">
        <v>45927</v>
      </c>
      <c r="AO169" s="3">
        <v>45928</v>
      </c>
      <c r="AP169" s="3">
        <v>45924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0</v>
      </c>
    </row>
    <row r="170" spans="1:56" ht="27.75" customHeight="1" x14ac:dyDescent="0.45">
      <c r="A170" s="3">
        <v>45901</v>
      </c>
      <c r="B170" s="14" t="s">
        <v>421</v>
      </c>
      <c r="C170" s="9" t="s">
        <v>109</v>
      </c>
      <c r="D170" s="13" t="s">
        <v>144</v>
      </c>
      <c r="E170" s="9">
        <v>26</v>
      </c>
      <c r="F170" s="9">
        <v>43</v>
      </c>
      <c r="G170" s="9" t="s">
        <v>60</v>
      </c>
      <c r="H170" s="9" t="s">
        <v>66</v>
      </c>
      <c r="I170" s="9">
        <v>150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110</v>
      </c>
      <c r="T170" s="12">
        <v>45930</v>
      </c>
      <c r="U170" s="11">
        <v>30000</v>
      </c>
      <c r="V170" s="10">
        <v>3600</v>
      </c>
      <c r="W170" s="10">
        <v>26400</v>
      </c>
      <c r="X170" s="10">
        <v>9475</v>
      </c>
      <c r="Y170" s="10">
        <v>21551.25</v>
      </c>
      <c r="Z170" s="9" t="s">
        <v>88</v>
      </c>
      <c r="AA170" s="8">
        <v>26795.315662500001</v>
      </c>
      <c r="AB170" s="8">
        <v>1470</v>
      </c>
      <c r="AC170" s="8">
        <v>25325.315662500001</v>
      </c>
      <c r="AD170" s="8">
        <v>0</v>
      </c>
      <c r="AE170" s="8">
        <v>26795.315662500001</v>
      </c>
      <c r="AF170" s="8">
        <v>0</v>
      </c>
      <c r="AG170" s="1" t="s">
        <v>115</v>
      </c>
      <c r="AH170" s="1" t="s">
        <v>75</v>
      </c>
      <c r="AI170" s="1">
        <v>4</v>
      </c>
      <c r="AJ170" s="3">
        <v>45930</v>
      </c>
      <c r="AK170" s="3">
        <v>45926</v>
      </c>
      <c r="AL170" s="3">
        <v>45919</v>
      </c>
      <c r="AM170" s="3">
        <v>45927</v>
      </c>
      <c r="AN170" s="3">
        <v>45928</v>
      </c>
      <c r="AO170" s="3">
        <v>45929</v>
      </c>
      <c r="AP170" s="3">
        <v>45925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2611.8842219925</v>
      </c>
    </row>
    <row r="171" spans="1:56" ht="27.75" customHeight="1" x14ac:dyDescent="0.45">
      <c r="A171" s="3">
        <v>45901</v>
      </c>
      <c r="B171" s="14" t="s">
        <v>422</v>
      </c>
      <c r="C171" s="9" t="s">
        <v>109</v>
      </c>
      <c r="D171" s="13" t="s">
        <v>144</v>
      </c>
      <c r="E171" s="9">
        <v>26</v>
      </c>
      <c r="F171" s="9">
        <v>43</v>
      </c>
      <c r="G171" s="9" t="s">
        <v>60</v>
      </c>
      <c r="H171" s="9" t="s">
        <v>66</v>
      </c>
      <c r="I171" s="9">
        <v>150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110</v>
      </c>
      <c r="T171" s="12">
        <v>45945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88</v>
      </c>
      <c r="AA171" s="8">
        <v>12433.3</v>
      </c>
      <c r="AB171" s="8">
        <v>0</v>
      </c>
      <c r="AC171" s="8">
        <v>12433.3</v>
      </c>
      <c r="AD171" s="8">
        <v>0</v>
      </c>
      <c r="AE171" s="8">
        <v>12433.3</v>
      </c>
      <c r="AF171" s="8">
        <v>0</v>
      </c>
      <c r="AG171" s="1" t="s">
        <v>116</v>
      </c>
      <c r="AH171" s="1" t="s">
        <v>75</v>
      </c>
      <c r="AI171" s="1">
        <v>4</v>
      </c>
      <c r="AJ171" s="3">
        <v>45945</v>
      </c>
      <c r="AK171" s="3">
        <v>45941</v>
      </c>
      <c r="AL171" s="3">
        <v>45934</v>
      </c>
      <c r="AM171" s="3">
        <v>45942</v>
      </c>
      <c r="AN171" s="3">
        <v>45943</v>
      </c>
      <c r="AO171" s="3">
        <v>45944</v>
      </c>
      <c r="AP171" s="3">
        <v>45940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1282.2876733333333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26</v>
      </c>
      <c r="F172" s="9">
        <v>43</v>
      </c>
      <c r="G172" s="9">
        <v>0</v>
      </c>
      <c r="H172" s="9">
        <v>0</v>
      </c>
      <c r="I172" s="9">
        <v>120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88</v>
      </c>
      <c r="AA172" s="8">
        <v>51040.250662499995</v>
      </c>
      <c r="AB172" s="8">
        <v>13281.635</v>
      </c>
      <c r="AC172" s="8">
        <v>37758.6156625</v>
      </c>
      <c r="AD172" s="8">
        <v>0</v>
      </c>
      <c r="AE172" s="8">
        <v>51040.250662499995</v>
      </c>
      <c r="AF172" s="8" t="s">
        <v>58</v>
      </c>
      <c r="AG172" s="1" t="s">
        <v>118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0</v>
      </c>
    </row>
    <row r="173" spans="1:56" ht="27.75" customHeight="1" x14ac:dyDescent="0.45">
      <c r="A173" s="3">
        <v>45909</v>
      </c>
      <c r="B173" s="14" t="s">
        <v>520</v>
      </c>
      <c r="C173" s="9" t="s">
        <v>147</v>
      </c>
      <c r="D173" s="13" t="s">
        <v>148</v>
      </c>
      <c r="E173" s="9">
        <v>28</v>
      </c>
      <c r="F173" s="9">
        <v>41</v>
      </c>
      <c r="G173" s="9" t="s">
        <v>60</v>
      </c>
      <c r="H173" s="9">
        <v>0</v>
      </c>
      <c r="I173" s="9">
        <v>120</v>
      </c>
      <c r="J173" s="9" t="s">
        <v>78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45920</v>
      </c>
      <c r="U173" s="11">
        <v>50000</v>
      </c>
      <c r="V173" s="10">
        <v>1703</v>
      </c>
      <c r="W173" s="10">
        <v>48297</v>
      </c>
      <c r="X173" s="10">
        <v>0</v>
      </c>
      <c r="Y173" s="10">
        <v>50711.85</v>
      </c>
      <c r="Z173" s="9" t="s">
        <v>127</v>
      </c>
      <c r="AA173" s="8">
        <v>57350.272649999999</v>
      </c>
      <c r="AB173" s="8">
        <v>44531</v>
      </c>
      <c r="AC173" s="8">
        <v>12819.272649999999</v>
      </c>
      <c r="AD173" s="8">
        <v>0</v>
      </c>
      <c r="AE173" s="8">
        <v>0</v>
      </c>
      <c r="AF173" s="8">
        <v>0</v>
      </c>
      <c r="AG173" s="1" t="s">
        <v>115</v>
      </c>
      <c r="AH173" s="1" t="s">
        <v>74</v>
      </c>
      <c r="AI173" s="1">
        <v>2</v>
      </c>
      <c r="AJ173" s="3">
        <v>45920</v>
      </c>
      <c r="AK173" s="3">
        <v>0</v>
      </c>
      <c r="AL173" s="3">
        <v>45911</v>
      </c>
      <c r="AM173" s="3">
        <v>45918</v>
      </c>
      <c r="AN173" s="3">
        <v>45919</v>
      </c>
      <c r="AO173" s="3">
        <v>45919</v>
      </c>
      <c r="AP173" s="3">
        <v>45915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 t="s">
        <v>486</v>
      </c>
      <c r="AZ173" s="2">
        <v>0</v>
      </c>
      <c r="BA173" s="2">
        <v>0</v>
      </c>
      <c r="BB173" s="2">
        <v>0</v>
      </c>
      <c r="BC173" s="1" t="s">
        <v>104</v>
      </c>
      <c r="BD173" s="56">
        <v>1440.7438094972222</v>
      </c>
    </row>
    <row r="174" spans="1:56" ht="27.75" customHeight="1" x14ac:dyDescent="0.45">
      <c r="A174" s="3" t="s">
        <v>135</v>
      </c>
      <c r="B174" s="14" t="s">
        <v>135</v>
      </c>
      <c r="C174" s="9" t="s">
        <v>109</v>
      </c>
      <c r="D174" s="13" t="s">
        <v>59</v>
      </c>
      <c r="E174" s="9">
        <v>28</v>
      </c>
      <c r="F174" s="9">
        <v>47</v>
      </c>
      <c r="G174" s="9" t="s">
        <v>60</v>
      </c>
      <c r="H174" s="9" t="s">
        <v>66</v>
      </c>
      <c r="I174" s="9">
        <v>180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110</v>
      </c>
      <c r="T174" s="12">
        <v>45925</v>
      </c>
      <c r="U174" s="11">
        <v>5000</v>
      </c>
      <c r="V174" s="10">
        <v>0</v>
      </c>
      <c r="W174" s="10">
        <v>5000</v>
      </c>
      <c r="X174" s="10">
        <v>0</v>
      </c>
      <c r="Y174" s="10">
        <v>0</v>
      </c>
      <c r="Z174" s="9" t="s">
        <v>127</v>
      </c>
      <c r="AA174" s="8">
        <v>6775.4500000000007</v>
      </c>
      <c r="AB174" s="8">
        <v>0</v>
      </c>
      <c r="AC174" s="8">
        <v>6775.4500000000007</v>
      </c>
      <c r="AD174" s="8">
        <v>0</v>
      </c>
      <c r="AE174" s="8">
        <v>6775.4500000000007</v>
      </c>
      <c r="AF174" s="8">
        <v>0</v>
      </c>
      <c r="AG174" s="1">
        <v>0</v>
      </c>
      <c r="AH174" s="1" t="s">
        <v>146</v>
      </c>
      <c r="AI174" s="1">
        <v>2</v>
      </c>
      <c r="AJ174" s="3">
        <v>45925</v>
      </c>
      <c r="AK174" s="3">
        <v>45923</v>
      </c>
      <c r="AL174" s="3">
        <v>0</v>
      </c>
      <c r="AM174" s="3">
        <v>0</v>
      </c>
      <c r="AN174" s="3">
        <v>0</v>
      </c>
      <c r="AO174" s="3">
        <v>45924</v>
      </c>
      <c r="AP174" s="3">
        <v>45920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143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761.48529722222236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28</v>
      </c>
      <c r="F175" s="9">
        <v>43</v>
      </c>
      <c r="G175" s="9">
        <v>0</v>
      </c>
      <c r="H175" s="9">
        <v>0</v>
      </c>
      <c r="I175" s="9">
        <v>130</v>
      </c>
      <c r="J175" s="9" t="s">
        <v>57</v>
      </c>
      <c r="K175" s="9">
        <v>3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127</v>
      </c>
      <c r="AA175" s="8">
        <v>64125.722649999996</v>
      </c>
      <c r="AB175" s="8">
        <v>44531</v>
      </c>
      <c r="AC175" s="8">
        <v>19594.72265</v>
      </c>
      <c r="AD175" s="8">
        <v>0</v>
      </c>
      <c r="AE175" s="8">
        <v>6775.4500000000007</v>
      </c>
      <c r="AF175" s="8" t="s">
        <v>58</v>
      </c>
      <c r="AG175" s="1">
        <v>0</v>
      </c>
      <c r="AH175" s="1">
        <v>0</v>
      </c>
      <c r="AI175" s="1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149</v>
      </c>
      <c r="BD175" s="56">
        <v>0</v>
      </c>
    </row>
  </sheetData>
  <autoFilter ref="A5:BD17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5">
    <cfRule type="expression" dxfId="1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0111B-1B24-49DF-B7A9-A9F79F80114B}">
  <sheetPr>
    <tabColor rgb="FFFFFF00"/>
  </sheetPr>
  <dimension ref="A1:BD163"/>
  <sheetViews>
    <sheetView topLeftCell="A5" zoomScale="80" zoomScaleNormal="80" workbookViewId="0">
      <selection activeCell="F12" sqref="F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45915</v>
      </c>
      <c r="E3" s="84" t="s">
        <v>52</v>
      </c>
      <c r="F3" s="84"/>
      <c r="G3" s="85">
        <v>10.11</v>
      </c>
      <c r="H3" s="8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7">
        <v>10.3</v>
      </c>
      <c r="F4" s="88"/>
      <c r="G4" s="89"/>
      <c r="H4" s="90"/>
      <c r="I4" s="91" t="s">
        <v>50</v>
      </c>
      <c r="J4" s="92"/>
      <c r="K4" s="93"/>
      <c r="L4" s="31" t="s">
        <v>89</v>
      </c>
      <c r="M4" s="94" t="s">
        <v>49</v>
      </c>
      <c r="N4" s="95"/>
      <c r="O4" s="95"/>
      <c r="P4" s="9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2" t="s">
        <v>46</v>
      </c>
      <c r="AA4" s="8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45920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132</v>
      </c>
      <c r="AG6" s="1" t="s">
        <v>115</v>
      </c>
      <c r="AH6" s="1" t="s">
        <v>68</v>
      </c>
      <c r="AI6" s="1">
        <v>4</v>
      </c>
      <c r="AJ6" s="3">
        <v>45915</v>
      </c>
      <c r="AK6" s="3">
        <v>45911</v>
      </c>
      <c r="AL6" s="3">
        <v>45905</v>
      </c>
      <c r="AM6" s="3">
        <v>45912</v>
      </c>
      <c r="AN6" s="3">
        <v>45913</v>
      </c>
      <c r="AO6" s="3">
        <v>45913</v>
      </c>
      <c r="AP6" s="3">
        <v>45910</v>
      </c>
      <c r="AQ6" s="3">
        <v>45914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 t="s">
        <v>135</v>
      </c>
      <c r="B10" s="14" t="s">
        <v>135</v>
      </c>
      <c r="C10" s="9" t="s">
        <v>211</v>
      </c>
      <c r="D10" s="13" t="s">
        <v>236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115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729.46232000000009</v>
      </c>
    </row>
    <row r="11" spans="1:56" ht="27.75" customHeight="1" x14ac:dyDescent="0.45">
      <c r="A11" s="3">
        <v>0</v>
      </c>
      <c r="B11" s="14">
        <v>0</v>
      </c>
      <c r="C11" s="9" t="s">
        <v>201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133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115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45912</v>
      </c>
      <c r="B12" s="14" t="s">
        <v>542</v>
      </c>
      <c r="C12" s="9" t="s">
        <v>302</v>
      </c>
      <c r="D12" s="13" t="s">
        <v>543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67</v>
      </c>
      <c r="T12" s="12">
        <v>45932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417</v>
      </c>
      <c r="AA12" s="8">
        <v>8801.1</v>
      </c>
      <c r="AB12" s="8">
        <v>8801.1</v>
      </c>
      <c r="AC12" s="8">
        <v>0</v>
      </c>
      <c r="AD12" s="8">
        <v>1900</v>
      </c>
      <c r="AE12" s="8">
        <v>6901.1</v>
      </c>
      <c r="AF12" s="8" t="s">
        <v>307</v>
      </c>
      <c r="AG12" s="1" t="s">
        <v>61</v>
      </c>
      <c r="AH12" s="1" t="s">
        <v>75</v>
      </c>
      <c r="AI12" s="1">
        <v>4</v>
      </c>
      <c r="AJ12" s="3">
        <v>45932</v>
      </c>
      <c r="AK12" s="3">
        <v>45928</v>
      </c>
      <c r="AL12" s="3">
        <v>45921</v>
      </c>
      <c r="AM12" s="3">
        <v>45929</v>
      </c>
      <c r="AN12" s="3">
        <v>45930</v>
      </c>
      <c r="AO12" s="3">
        <v>45931</v>
      </c>
      <c r="AP12" s="3">
        <v>45927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417</v>
      </c>
      <c r="AA13" s="8">
        <v>8801.1</v>
      </c>
      <c r="AB13" s="8">
        <v>8801.1</v>
      </c>
      <c r="AC13" s="8">
        <v>0</v>
      </c>
      <c r="AD13" s="8">
        <v>1900</v>
      </c>
      <c r="AE13" s="8">
        <v>6901.1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418</v>
      </c>
      <c r="BD13" s="56">
        <v>0</v>
      </c>
    </row>
    <row r="14" spans="1:56" ht="27.75" customHeight="1" x14ac:dyDescent="0.45">
      <c r="A14" s="3">
        <v>45898</v>
      </c>
      <c r="B14" s="14" t="s">
        <v>407</v>
      </c>
      <c r="C14" s="9" t="s">
        <v>136</v>
      </c>
      <c r="D14" s="13" t="s">
        <v>124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45917</v>
      </c>
      <c r="U14" s="11">
        <v>50000</v>
      </c>
      <c r="V14" s="10">
        <v>50000</v>
      </c>
      <c r="W14" s="10">
        <v>0</v>
      </c>
      <c r="X14" s="10">
        <v>52901</v>
      </c>
      <c r="Y14" s="10">
        <v>0</v>
      </c>
      <c r="Z14" s="9" t="s">
        <v>168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45917</v>
      </c>
      <c r="AK14" s="3">
        <v>0</v>
      </c>
      <c r="AL14" s="3">
        <v>45908</v>
      </c>
      <c r="AM14" s="3">
        <v>45915</v>
      </c>
      <c r="AN14" s="3">
        <v>45916</v>
      </c>
      <c r="AO14" s="3">
        <v>45916</v>
      </c>
      <c r="AP14" s="3">
        <v>45912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544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 t="s">
        <v>135</v>
      </c>
      <c r="B15" s="14" t="s">
        <v>135</v>
      </c>
      <c r="C15" s="9" t="s">
        <v>237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45925</v>
      </c>
      <c r="U15" s="11">
        <v>40000</v>
      </c>
      <c r="V15" s="10">
        <v>0</v>
      </c>
      <c r="W15" s="10">
        <v>40000</v>
      </c>
      <c r="X15" s="10">
        <v>0</v>
      </c>
      <c r="Y15" s="10">
        <v>42000</v>
      </c>
      <c r="Z15" s="9" t="s">
        <v>168</v>
      </c>
      <c r="AA15" s="8">
        <v>35204.400000000001</v>
      </c>
      <c r="AB15" s="8">
        <v>14424</v>
      </c>
      <c r="AC15" s="8">
        <v>20780.400000000001</v>
      </c>
      <c r="AD15" s="8">
        <v>0</v>
      </c>
      <c r="AE15" s="8">
        <v>0</v>
      </c>
      <c r="AF15" s="8">
        <v>0</v>
      </c>
      <c r="AG15" s="1" t="s">
        <v>115</v>
      </c>
      <c r="AH15" s="1" t="s">
        <v>74</v>
      </c>
      <c r="AI15" s="1">
        <v>2</v>
      </c>
      <c r="AJ15" s="3">
        <v>45925</v>
      </c>
      <c r="AK15" s="3">
        <v>0</v>
      </c>
      <c r="AL15" s="3">
        <v>45916</v>
      </c>
      <c r="AM15" s="3">
        <v>45923</v>
      </c>
      <c r="AN15" s="3">
        <v>45924</v>
      </c>
      <c r="AO15" s="3">
        <v>45924</v>
      </c>
      <c r="AP15" s="3">
        <v>45920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1509.1188266666668</v>
      </c>
    </row>
    <row r="16" spans="1:56" ht="27.75" customHeight="1" x14ac:dyDescent="0.45">
      <c r="A16" s="3" t="s">
        <v>135</v>
      </c>
      <c r="B16" s="14" t="s">
        <v>135</v>
      </c>
      <c r="C16" s="9" t="s">
        <v>204</v>
      </c>
      <c r="D16" s="13" t="s">
        <v>205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92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45925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168</v>
      </c>
      <c r="AA16" s="8">
        <v>18501.714330000003</v>
      </c>
      <c r="AB16" s="8">
        <v>0</v>
      </c>
      <c r="AC16" s="8">
        <v>18501.714330000003</v>
      </c>
      <c r="AD16" s="8">
        <v>0</v>
      </c>
      <c r="AE16" s="8">
        <v>0</v>
      </c>
      <c r="AF16" s="8">
        <v>0</v>
      </c>
      <c r="AG16" s="1" t="s">
        <v>115</v>
      </c>
      <c r="AH16" s="1" t="s">
        <v>72</v>
      </c>
      <c r="AI16" s="1">
        <v>3</v>
      </c>
      <c r="AJ16" s="3">
        <v>45925</v>
      </c>
      <c r="AK16" s="3">
        <v>0</v>
      </c>
      <c r="AL16" s="3">
        <v>45915</v>
      </c>
      <c r="AM16" s="3">
        <v>45922</v>
      </c>
      <c r="AN16" s="3">
        <v>45923</v>
      </c>
      <c r="AO16" s="3">
        <v>45923</v>
      </c>
      <c r="AP16" s="3">
        <v>45920</v>
      </c>
      <c r="AQ16" s="3">
        <v>45924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1343.6356095653334</v>
      </c>
    </row>
    <row r="17" spans="1:56" ht="27.75" customHeight="1" x14ac:dyDescent="0.45">
      <c r="A17" s="3" t="s">
        <v>135</v>
      </c>
      <c r="B17" s="14" t="s">
        <v>135</v>
      </c>
      <c r="C17" s="9" t="s">
        <v>136</v>
      </c>
      <c r="D17" s="13" t="s">
        <v>124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 t="s">
        <v>63</v>
      </c>
      <c r="U17" s="11">
        <v>140000</v>
      </c>
      <c r="V17" s="10">
        <v>0</v>
      </c>
      <c r="W17" s="10">
        <v>140000</v>
      </c>
      <c r="X17" s="10">
        <v>0</v>
      </c>
      <c r="Y17" s="10">
        <v>147000</v>
      </c>
      <c r="Z17" s="9" t="s">
        <v>168</v>
      </c>
      <c r="AA17" s="8">
        <v>123215.4</v>
      </c>
      <c r="AB17" s="8">
        <v>0</v>
      </c>
      <c r="AC17" s="8">
        <v>123215.4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 t="s">
        <v>63</v>
      </c>
      <c r="AK17" s="3">
        <v>0</v>
      </c>
      <c r="AL17" s="3" t="e">
        <v>#VALUE!</v>
      </c>
      <c r="AM17" s="3" t="e">
        <v>#VALUE!</v>
      </c>
      <c r="AN17" s="3" t="e">
        <v>#VALUE!</v>
      </c>
      <c r="AO17" s="3" t="e">
        <v>#VALUE!</v>
      </c>
      <c r="AP17" s="3" t="e">
        <v>#VALUE!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8948.1761600000009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168</v>
      </c>
      <c r="AA18" s="8">
        <v>176921.51433000001</v>
      </c>
      <c r="AB18" s="8">
        <v>14424</v>
      </c>
      <c r="AC18" s="8">
        <v>162497.51433000001</v>
      </c>
      <c r="AD18" s="8">
        <v>0</v>
      </c>
      <c r="AE18" s="8">
        <v>0</v>
      </c>
      <c r="AF18" s="8" t="s">
        <v>58</v>
      </c>
      <c r="AG18" s="1" t="s">
        <v>115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45905</v>
      </c>
      <c r="B19" s="14" t="s">
        <v>461</v>
      </c>
      <c r="C19" s="9" t="s">
        <v>73</v>
      </c>
      <c r="D19" s="13" t="s">
        <v>462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141</v>
      </c>
      <c r="T19" s="12">
        <v>45916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172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463</v>
      </c>
      <c r="AG19" s="1" t="s">
        <v>115</v>
      </c>
      <c r="AH19" s="1" t="s">
        <v>74</v>
      </c>
      <c r="AI19" s="1">
        <v>2</v>
      </c>
      <c r="AJ19" s="3">
        <v>45916</v>
      </c>
      <c r="AK19" s="3">
        <v>0</v>
      </c>
      <c r="AL19" s="3">
        <v>45907</v>
      </c>
      <c r="AM19" s="3">
        <v>45914</v>
      </c>
      <c r="AN19" s="3">
        <v>45915</v>
      </c>
      <c r="AO19" s="3">
        <v>45915</v>
      </c>
      <c r="AP19" s="3">
        <v>45911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173</v>
      </c>
      <c r="BD19" s="56">
        <v>0</v>
      </c>
    </row>
    <row r="20" spans="1:56" ht="27.75" customHeight="1" x14ac:dyDescent="0.45">
      <c r="A20" s="3">
        <v>45905</v>
      </c>
      <c r="B20" s="14" t="s">
        <v>461</v>
      </c>
      <c r="C20" s="9" t="s">
        <v>73</v>
      </c>
      <c r="D20" s="13" t="s">
        <v>464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141</v>
      </c>
      <c r="T20" s="12">
        <v>45916</v>
      </c>
      <c r="U20" s="11">
        <v>5000</v>
      </c>
      <c r="V20" s="10">
        <v>4500</v>
      </c>
      <c r="W20" s="10">
        <v>500</v>
      </c>
      <c r="X20" s="10">
        <v>5400</v>
      </c>
      <c r="Y20" s="10">
        <v>0</v>
      </c>
      <c r="Z20" s="9" t="s">
        <v>172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463</v>
      </c>
      <c r="AG20" s="1" t="s">
        <v>115</v>
      </c>
      <c r="AH20" s="1" t="s">
        <v>74</v>
      </c>
      <c r="AI20" s="1">
        <v>2</v>
      </c>
      <c r="AJ20" s="3">
        <v>45916</v>
      </c>
      <c r="AK20" s="3">
        <v>0</v>
      </c>
      <c r="AL20" s="3">
        <v>45907</v>
      </c>
      <c r="AM20" s="3">
        <v>45914</v>
      </c>
      <c r="AN20" s="3">
        <v>45915</v>
      </c>
      <c r="AO20" s="3">
        <v>45915</v>
      </c>
      <c r="AP20" s="3">
        <v>45911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>
        <v>45905</v>
      </c>
      <c r="B21" s="14" t="s">
        <v>461</v>
      </c>
      <c r="C21" s="9" t="s">
        <v>73</v>
      </c>
      <c r="D21" s="13" t="s">
        <v>386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45916</v>
      </c>
      <c r="U21" s="11">
        <v>10000</v>
      </c>
      <c r="V21" s="10">
        <v>10000</v>
      </c>
      <c r="W21" s="10">
        <v>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463</v>
      </c>
      <c r="AG21" s="1" t="s">
        <v>115</v>
      </c>
      <c r="AH21" s="1" t="s">
        <v>74</v>
      </c>
      <c r="AI21" s="1">
        <v>2</v>
      </c>
      <c r="AJ21" s="3">
        <v>45916</v>
      </c>
      <c r="AK21" s="3">
        <v>0</v>
      </c>
      <c r="AL21" s="3">
        <v>45907</v>
      </c>
      <c r="AM21" s="3">
        <v>45914</v>
      </c>
      <c r="AN21" s="3">
        <v>45915</v>
      </c>
      <c r="AO21" s="3">
        <v>45915</v>
      </c>
      <c r="AP21" s="3">
        <v>45911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465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45916</v>
      </c>
      <c r="U22" s="11">
        <v>5000</v>
      </c>
      <c r="V22" s="10">
        <v>4787</v>
      </c>
      <c r="W22" s="10">
        <v>213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463</v>
      </c>
      <c r="AG22" s="1" t="s">
        <v>117</v>
      </c>
      <c r="AH22" s="1" t="s">
        <v>74</v>
      </c>
      <c r="AI22" s="1">
        <v>2</v>
      </c>
      <c r="AJ22" s="3">
        <v>45916</v>
      </c>
      <c r="AK22" s="3">
        <v>0</v>
      </c>
      <c r="AL22" s="3">
        <v>45907</v>
      </c>
      <c r="AM22" s="3">
        <v>45914</v>
      </c>
      <c r="AN22" s="3">
        <v>45915</v>
      </c>
      <c r="AO22" s="3">
        <v>45915</v>
      </c>
      <c r="AP22" s="3">
        <v>45911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266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45918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466</v>
      </c>
      <c r="AG23" s="1" t="s">
        <v>115</v>
      </c>
      <c r="AH23" s="1" t="s">
        <v>74</v>
      </c>
      <c r="AI23" s="1">
        <v>2</v>
      </c>
      <c r="AJ23" s="3">
        <v>45918</v>
      </c>
      <c r="AK23" s="3">
        <v>0</v>
      </c>
      <c r="AL23" s="3">
        <v>45909</v>
      </c>
      <c r="AM23" s="3">
        <v>45916</v>
      </c>
      <c r="AN23" s="3">
        <v>45917</v>
      </c>
      <c r="AO23" s="3">
        <v>45917</v>
      </c>
      <c r="AP23" s="3">
        <v>45913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45905</v>
      </c>
      <c r="B24" s="14" t="s">
        <v>461</v>
      </c>
      <c r="C24" s="9" t="s">
        <v>73</v>
      </c>
      <c r="D24" s="13" t="s">
        <v>467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45918</v>
      </c>
      <c r="U24" s="11">
        <v>5000</v>
      </c>
      <c r="V24" s="10">
        <v>4623</v>
      </c>
      <c r="W24" s="10">
        <v>377</v>
      </c>
      <c r="X24" s="10">
        <v>5023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463</v>
      </c>
      <c r="AG24" s="1" t="s">
        <v>115</v>
      </c>
      <c r="AH24" s="1" t="s">
        <v>74</v>
      </c>
      <c r="AI24" s="1">
        <v>2</v>
      </c>
      <c r="AJ24" s="3">
        <v>45918</v>
      </c>
      <c r="AK24" s="3">
        <v>0</v>
      </c>
      <c r="AL24" s="3">
        <v>45909</v>
      </c>
      <c r="AM24" s="3">
        <v>45916</v>
      </c>
      <c r="AN24" s="3">
        <v>45917</v>
      </c>
      <c r="AO24" s="3">
        <v>45917</v>
      </c>
      <c r="AP24" s="3">
        <v>45913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 t="s">
        <v>135</v>
      </c>
      <c r="B25" s="14" t="s">
        <v>135</v>
      </c>
      <c r="C25" s="9" t="s">
        <v>73</v>
      </c>
      <c r="D25" s="13" t="s">
        <v>467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 t="s">
        <v>63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118</v>
      </c>
      <c r="AH25" s="1" t="s">
        <v>74</v>
      </c>
      <c r="AI25" s="1">
        <v>2</v>
      </c>
      <c r="AJ25" s="3" t="s">
        <v>63</v>
      </c>
      <c r="AK25" s="3">
        <v>0</v>
      </c>
      <c r="AL25" s="3" t="e">
        <v>#VALUE!</v>
      </c>
      <c r="AM25" s="3" t="e">
        <v>#VALUE!</v>
      </c>
      <c r="AN25" s="3" t="e">
        <v>#VALUE!</v>
      </c>
      <c r="AO25" s="3" t="e">
        <v>#VALUE!</v>
      </c>
      <c r="AP25" s="3" t="e">
        <v>#VALUE!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288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10000</v>
      </c>
      <c r="V26" s="10">
        <v>10000</v>
      </c>
      <c r="W26" s="10">
        <v>0</v>
      </c>
      <c r="X26" s="10">
        <v>10400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466</v>
      </c>
      <c r="AG26" s="1" t="s">
        <v>118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45905</v>
      </c>
      <c r="B27" s="14" t="s">
        <v>461</v>
      </c>
      <c r="C27" s="9" t="s">
        <v>73</v>
      </c>
      <c r="D27" s="13" t="s">
        <v>282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45918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466</v>
      </c>
      <c r="AG27" s="1" t="s">
        <v>115</v>
      </c>
      <c r="AH27" s="1" t="s">
        <v>74</v>
      </c>
      <c r="AI27" s="1">
        <v>2</v>
      </c>
      <c r="AJ27" s="3">
        <v>45918</v>
      </c>
      <c r="AK27" s="3">
        <v>0</v>
      </c>
      <c r="AL27" s="3">
        <v>45909</v>
      </c>
      <c r="AM27" s="3">
        <v>45916</v>
      </c>
      <c r="AN27" s="3">
        <v>45917</v>
      </c>
      <c r="AO27" s="3">
        <v>45917</v>
      </c>
      <c r="AP27" s="3">
        <v>45913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 t="s">
        <v>544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45904</v>
      </c>
      <c r="B28" s="14" t="s">
        <v>446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447</v>
      </c>
      <c r="T28" s="12">
        <v>45924</v>
      </c>
      <c r="U28" s="11">
        <v>20000</v>
      </c>
      <c r="V28" s="10">
        <v>0</v>
      </c>
      <c r="W28" s="10">
        <v>20000</v>
      </c>
      <c r="X28" s="10">
        <v>0</v>
      </c>
      <c r="Y28" s="10">
        <v>0</v>
      </c>
      <c r="Z28" s="9" t="s">
        <v>172</v>
      </c>
      <c r="AA28" s="8">
        <v>18719.800000000003</v>
      </c>
      <c r="AB28" s="8">
        <v>18719.800000000003</v>
      </c>
      <c r="AC28" s="8">
        <v>0</v>
      </c>
      <c r="AD28" s="8">
        <v>0</v>
      </c>
      <c r="AE28" s="8">
        <v>0</v>
      </c>
      <c r="AF28" s="8">
        <v>0</v>
      </c>
      <c r="AG28" s="1" t="s">
        <v>117</v>
      </c>
      <c r="AH28" s="1" t="s">
        <v>77</v>
      </c>
      <c r="AI28" s="1">
        <v>1</v>
      </c>
      <c r="AJ28" s="3">
        <v>45924</v>
      </c>
      <c r="AK28" s="3">
        <v>0</v>
      </c>
      <c r="AL28" s="3">
        <v>0</v>
      </c>
      <c r="AM28" s="3">
        <v>0</v>
      </c>
      <c r="AN28" s="3">
        <v>0</v>
      </c>
      <c r="AO28" s="3">
        <v>45923</v>
      </c>
      <c r="AP28" s="3">
        <v>45919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45904</v>
      </c>
      <c r="B29" s="14" t="s">
        <v>448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45924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18719.800000000003</v>
      </c>
      <c r="AC29" s="8">
        <v>0</v>
      </c>
      <c r="AD29" s="8">
        <v>0</v>
      </c>
      <c r="AE29" s="8">
        <v>0</v>
      </c>
      <c r="AF29" s="8">
        <v>0</v>
      </c>
      <c r="AG29" s="1" t="s">
        <v>117</v>
      </c>
      <c r="AH29" s="1" t="s">
        <v>77</v>
      </c>
      <c r="AI29" s="1">
        <v>1</v>
      </c>
      <c r="AJ29" s="3">
        <v>45924</v>
      </c>
      <c r="AK29" s="3">
        <v>0</v>
      </c>
      <c r="AL29" s="3">
        <v>0</v>
      </c>
      <c r="AM29" s="3">
        <v>0</v>
      </c>
      <c r="AN29" s="3">
        <v>0</v>
      </c>
      <c r="AO29" s="3">
        <v>45923</v>
      </c>
      <c r="AP29" s="3">
        <v>45919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45910</v>
      </c>
      <c r="B30" s="14" t="s">
        <v>503</v>
      </c>
      <c r="C30" s="9" t="s">
        <v>73</v>
      </c>
      <c r="D30" s="13" t="s">
        <v>288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45920</v>
      </c>
      <c r="U30" s="11">
        <v>10000</v>
      </c>
      <c r="V30" s="10">
        <v>10000</v>
      </c>
      <c r="W30" s="10">
        <v>0</v>
      </c>
      <c r="X30" s="10">
        <v>10400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504</v>
      </c>
      <c r="AG30" s="1" t="s">
        <v>117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45910</v>
      </c>
      <c r="B31" s="14" t="s">
        <v>503</v>
      </c>
      <c r="C31" s="9" t="s">
        <v>73</v>
      </c>
      <c r="D31" s="13" t="s">
        <v>189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45920</v>
      </c>
      <c r="U31" s="11">
        <v>10000</v>
      </c>
      <c r="V31" s="10">
        <v>0</v>
      </c>
      <c r="W31" s="10">
        <v>10000</v>
      </c>
      <c r="X31" s="10">
        <v>10490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504</v>
      </c>
      <c r="AG31" s="1" t="s">
        <v>117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45910</v>
      </c>
      <c r="B32" s="14" t="s">
        <v>503</v>
      </c>
      <c r="C32" s="9" t="s">
        <v>73</v>
      </c>
      <c r="D32" s="13" t="s">
        <v>275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45920</v>
      </c>
      <c r="U32" s="11">
        <v>5000</v>
      </c>
      <c r="V32" s="10">
        <v>0</v>
      </c>
      <c r="W32" s="10">
        <v>5000</v>
      </c>
      <c r="X32" s="10">
        <v>5250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504</v>
      </c>
      <c r="AG32" s="1" t="s">
        <v>117</v>
      </c>
      <c r="AH32" s="1" t="s">
        <v>74</v>
      </c>
      <c r="AI32" s="1">
        <v>2</v>
      </c>
      <c r="AJ32" s="3">
        <v>45920</v>
      </c>
      <c r="AK32" s="3">
        <v>0</v>
      </c>
      <c r="AL32" s="3">
        <v>45911</v>
      </c>
      <c r="AM32" s="3">
        <v>45918</v>
      </c>
      <c r="AN32" s="3">
        <v>45919</v>
      </c>
      <c r="AO32" s="3">
        <v>45919</v>
      </c>
      <c r="AP32" s="3">
        <v>45915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45910</v>
      </c>
      <c r="B33" s="14" t="s">
        <v>503</v>
      </c>
      <c r="C33" s="9" t="s">
        <v>73</v>
      </c>
      <c r="D33" s="13" t="s">
        <v>505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45925</v>
      </c>
      <c r="U33" s="11">
        <v>5000</v>
      </c>
      <c r="V33" s="10">
        <v>0</v>
      </c>
      <c r="W33" s="10">
        <v>5000</v>
      </c>
      <c r="X33" s="10">
        <v>5710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506</v>
      </c>
      <c r="AG33" s="1" t="s">
        <v>117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45910</v>
      </c>
      <c r="B34" s="14" t="s">
        <v>503</v>
      </c>
      <c r="C34" s="9" t="s">
        <v>73</v>
      </c>
      <c r="D34" s="13" t="s">
        <v>266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45925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506</v>
      </c>
      <c r="AG34" s="1" t="s">
        <v>117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45910</v>
      </c>
      <c r="B35" s="14" t="s">
        <v>503</v>
      </c>
      <c r="C35" s="9" t="s">
        <v>73</v>
      </c>
      <c r="D35" s="13" t="s">
        <v>289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45925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506</v>
      </c>
      <c r="AG35" s="1" t="s">
        <v>116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45910</v>
      </c>
      <c r="B36" s="14" t="s">
        <v>503</v>
      </c>
      <c r="C36" s="9" t="s">
        <v>73</v>
      </c>
      <c r="D36" s="13" t="s">
        <v>290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45925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506</v>
      </c>
      <c r="AG36" s="1" t="s">
        <v>116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45910</v>
      </c>
      <c r="B37" s="14" t="s">
        <v>503</v>
      </c>
      <c r="C37" s="9" t="s">
        <v>73</v>
      </c>
      <c r="D37" s="13">
        <v>997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45925</v>
      </c>
      <c r="U37" s="11">
        <v>5000</v>
      </c>
      <c r="V37" s="10">
        <v>0</v>
      </c>
      <c r="W37" s="10">
        <v>5000</v>
      </c>
      <c r="X37" s="10">
        <v>5400</v>
      </c>
      <c r="Y37" s="10">
        <v>0</v>
      </c>
      <c r="Z37" s="9" t="s">
        <v>172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506</v>
      </c>
      <c r="AG37" s="1" t="s">
        <v>116</v>
      </c>
      <c r="AH37" s="1" t="s">
        <v>74</v>
      </c>
      <c r="AI37" s="1">
        <v>2</v>
      </c>
      <c r="AJ37" s="3">
        <v>45925</v>
      </c>
      <c r="AK37" s="3">
        <v>0</v>
      </c>
      <c r="AL37" s="3">
        <v>45916</v>
      </c>
      <c r="AM37" s="3">
        <v>45923</v>
      </c>
      <c r="AN37" s="3">
        <v>45924</v>
      </c>
      <c r="AO37" s="3">
        <v>45924</v>
      </c>
      <c r="AP37" s="3">
        <v>45920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45912</v>
      </c>
      <c r="B38" s="14" t="s">
        <v>521</v>
      </c>
      <c r="C38" s="9" t="s">
        <v>73</v>
      </c>
      <c r="D38" s="13" t="s">
        <v>522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45920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523</v>
      </c>
      <c r="AG38" s="1" t="s">
        <v>116</v>
      </c>
      <c r="AH38" s="1" t="s">
        <v>74</v>
      </c>
      <c r="AI38" s="1">
        <v>2</v>
      </c>
      <c r="AJ38" s="3">
        <v>45920</v>
      </c>
      <c r="AK38" s="3">
        <v>0</v>
      </c>
      <c r="AL38" s="3">
        <v>45911</v>
      </c>
      <c r="AM38" s="3">
        <v>45918</v>
      </c>
      <c r="AN38" s="3">
        <v>45919</v>
      </c>
      <c r="AO38" s="3">
        <v>45919</v>
      </c>
      <c r="AP38" s="3">
        <v>45915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45912</v>
      </c>
      <c r="B39" s="14" t="s">
        <v>521</v>
      </c>
      <c r="C39" s="9" t="s">
        <v>73</v>
      </c>
      <c r="D39" s="13" t="s">
        <v>386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45920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172</v>
      </c>
      <c r="AA39" s="8">
        <v>9359.9000000000015</v>
      </c>
      <c r="AB39" s="8">
        <v>9359.9000000000015</v>
      </c>
      <c r="AC39" s="8">
        <v>0</v>
      </c>
      <c r="AD39" s="8">
        <v>0</v>
      </c>
      <c r="AE39" s="8">
        <v>0</v>
      </c>
      <c r="AF39" s="8" t="s">
        <v>523</v>
      </c>
      <c r="AG39" s="1" t="s">
        <v>116</v>
      </c>
      <c r="AH39" s="1" t="s">
        <v>74</v>
      </c>
      <c r="AI39" s="1">
        <v>2</v>
      </c>
      <c r="AJ39" s="3">
        <v>45920</v>
      </c>
      <c r="AK39" s="3">
        <v>0</v>
      </c>
      <c r="AL39" s="3">
        <v>45911</v>
      </c>
      <c r="AM39" s="3">
        <v>45918</v>
      </c>
      <c r="AN39" s="3">
        <v>45919</v>
      </c>
      <c r="AO39" s="3">
        <v>45919</v>
      </c>
      <c r="AP39" s="3">
        <v>45915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45912</v>
      </c>
      <c r="B40" s="14" t="s">
        <v>521</v>
      </c>
      <c r="C40" s="9" t="s">
        <v>73</v>
      </c>
      <c r="D40" s="13" t="s">
        <v>282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45920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172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523</v>
      </c>
      <c r="AG40" s="1" t="s">
        <v>116</v>
      </c>
      <c r="AH40" s="1" t="s">
        <v>74</v>
      </c>
      <c r="AI40" s="1">
        <v>2</v>
      </c>
      <c r="AJ40" s="3">
        <v>45920</v>
      </c>
      <c r="AK40" s="3">
        <v>0</v>
      </c>
      <c r="AL40" s="3">
        <v>45911</v>
      </c>
      <c r="AM40" s="3">
        <v>45918</v>
      </c>
      <c r="AN40" s="3">
        <v>45919</v>
      </c>
      <c r="AO40" s="3">
        <v>45919</v>
      </c>
      <c r="AP40" s="3">
        <v>45915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45912</v>
      </c>
      <c r="B41" s="14" t="s">
        <v>521</v>
      </c>
      <c r="C41" s="9" t="s">
        <v>73</v>
      </c>
      <c r="D41" s="13" t="s">
        <v>288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45925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172</v>
      </c>
      <c r="AA41" s="8">
        <v>9359.9000000000015</v>
      </c>
      <c r="AB41" s="8">
        <v>9359.9000000000015</v>
      </c>
      <c r="AC41" s="8">
        <v>0</v>
      </c>
      <c r="AD41" s="8">
        <v>0</v>
      </c>
      <c r="AE41" s="8">
        <v>0</v>
      </c>
      <c r="AF41" s="8" t="s">
        <v>524</v>
      </c>
      <c r="AG41" s="1" t="s">
        <v>116</v>
      </c>
      <c r="AH41" s="1" t="s">
        <v>74</v>
      </c>
      <c r="AI41" s="1">
        <v>2</v>
      </c>
      <c r="AJ41" s="3">
        <v>45925</v>
      </c>
      <c r="AK41" s="3">
        <v>0</v>
      </c>
      <c r="AL41" s="3">
        <v>45916</v>
      </c>
      <c r="AM41" s="3">
        <v>45923</v>
      </c>
      <c r="AN41" s="3">
        <v>45924</v>
      </c>
      <c r="AO41" s="3">
        <v>45924</v>
      </c>
      <c r="AP41" s="3">
        <v>45920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45912</v>
      </c>
      <c r="B42" s="14" t="s">
        <v>521</v>
      </c>
      <c r="C42" s="9" t="s">
        <v>73</v>
      </c>
      <c r="D42" s="13" t="s">
        <v>464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45925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172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524</v>
      </c>
      <c r="AG42" s="1" t="s">
        <v>116</v>
      </c>
      <c r="AH42" s="1" t="s">
        <v>74</v>
      </c>
      <c r="AI42" s="1">
        <v>2</v>
      </c>
      <c r="AJ42" s="3">
        <v>45925</v>
      </c>
      <c r="AK42" s="3">
        <v>0</v>
      </c>
      <c r="AL42" s="3">
        <v>45916</v>
      </c>
      <c r="AM42" s="3">
        <v>45923</v>
      </c>
      <c r="AN42" s="3">
        <v>45924</v>
      </c>
      <c r="AO42" s="3">
        <v>45924</v>
      </c>
      <c r="AP42" s="3">
        <v>45920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45912</v>
      </c>
      <c r="B43" s="14" t="s">
        <v>521</v>
      </c>
      <c r="C43" s="9" t="s">
        <v>73</v>
      </c>
      <c r="D43" s="13" t="s">
        <v>291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45925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172</v>
      </c>
      <c r="AA43" s="8">
        <v>4679.9500000000007</v>
      </c>
      <c r="AB43" s="8">
        <v>3420</v>
      </c>
      <c r="AC43" s="8">
        <v>1259.9500000000007</v>
      </c>
      <c r="AD43" s="8">
        <v>0</v>
      </c>
      <c r="AE43" s="8">
        <v>0</v>
      </c>
      <c r="AF43" s="8" t="s">
        <v>524</v>
      </c>
      <c r="AG43" s="1" t="s">
        <v>116</v>
      </c>
      <c r="AH43" s="1" t="s">
        <v>74</v>
      </c>
      <c r="AI43" s="1">
        <v>2</v>
      </c>
      <c r="AJ43" s="3">
        <v>45925</v>
      </c>
      <c r="AK43" s="3">
        <v>0</v>
      </c>
      <c r="AL43" s="3">
        <v>45916</v>
      </c>
      <c r="AM43" s="3">
        <v>45923</v>
      </c>
      <c r="AN43" s="3">
        <v>45924</v>
      </c>
      <c r="AO43" s="3">
        <v>45924</v>
      </c>
      <c r="AP43" s="3">
        <v>45920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94.905033777777831</v>
      </c>
    </row>
    <row r="44" spans="1:56" ht="27.75" customHeight="1" x14ac:dyDescent="0.45">
      <c r="A44" s="3">
        <v>45912</v>
      </c>
      <c r="B44" s="14" t="s">
        <v>545</v>
      </c>
      <c r="C44" s="9" t="s">
        <v>73</v>
      </c>
      <c r="D44" s="13" t="s">
        <v>522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45927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546</v>
      </c>
      <c r="AG44" s="1" t="s">
        <v>118</v>
      </c>
      <c r="AH44" s="1" t="s">
        <v>74</v>
      </c>
      <c r="AI44" s="1">
        <v>2</v>
      </c>
      <c r="AJ44" s="3">
        <v>45927</v>
      </c>
      <c r="AK44" s="3">
        <v>0</v>
      </c>
      <c r="AL44" s="3">
        <v>45918</v>
      </c>
      <c r="AM44" s="3">
        <v>45925</v>
      </c>
      <c r="AN44" s="3">
        <v>45926</v>
      </c>
      <c r="AO44" s="3">
        <v>45926</v>
      </c>
      <c r="AP44" s="3">
        <v>45922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45912</v>
      </c>
      <c r="B45" s="14" t="s">
        <v>545</v>
      </c>
      <c r="C45" s="9" t="s">
        <v>73</v>
      </c>
      <c r="D45" s="13" t="s">
        <v>464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45927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546</v>
      </c>
      <c r="AG45" s="1" t="s">
        <v>116</v>
      </c>
      <c r="AH45" s="1" t="s">
        <v>74</v>
      </c>
      <c r="AI45" s="1">
        <v>2</v>
      </c>
      <c r="AJ45" s="3">
        <v>45927</v>
      </c>
      <c r="AK45" s="3">
        <v>0</v>
      </c>
      <c r="AL45" s="3">
        <v>45918</v>
      </c>
      <c r="AM45" s="3">
        <v>45925</v>
      </c>
      <c r="AN45" s="3">
        <v>45926</v>
      </c>
      <c r="AO45" s="3">
        <v>45926</v>
      </c>
      <c r="AP45" s="3">
        <v>45922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352.51463377777782</v>
      </c>
    </row>
    <row r="46" spans="1:56" ht="27.75" customHeight="1" x14ac:dyDescent="0.45">
      <c r="A46" s="3">
        <v>45912</v>
      </c>
      <c r="B46" s="14" t="s">
        <v>545</v>
      </c>
      <c r="C46" s="9" t="s">
        <v>73</v>
      </c>
      <c r="D46" s="13" t="s">
        <v>282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45927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172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546</v>
      </c>
      <c r="AG46" s="1" t="s">
        <v>116</v>
      </c>
      <c r="AH46" s="1" t="s">
        <v>74</v>
      </c>
      <c r="AI46" s="1">
        <v>2</v>
      </c>
      <c r="AJ46" s="3">
        <v>45927</v>
      </c>
      <c r="AK46" s="3">
        <v>0</v>
      </c>
      <c r="AL46" s="3">
        <v>45918</v>
      </c>
      <c r="AM46" s="3">
        <v>45925</v>
      </c>
      <c r="AN46" s="3">
        <v>45926</v>
      </c>
      <c r="AO46" s="3">
        <v>45926</v>
      </c>
      <c r="AP46" s="3">
        <v>45922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705.02926755555563</v>
      </c>
    </row>
    <row r="47" spans="1:56" ht="27.75" customHeight="1" x14ac:dyDescent="0.45">
      <c r="A47" s="3">
        <v>45913</v>
      </c>
      <c r="B47" s="14" t="s">
        <v>553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45930</v>
      </c>
      <c r="U47" s="11">
        <v>10000</v>
      </c>
      <c r="V47" s="10">
        <v>0</v>
      </c>
      <c r="W47" s="10">
        <v>10000</v>
      </c>
      <c r="X47" s="10">
        <v>0</v>
      </c>
      <c r="Y47" s="10">
        <v>0</v>
      </c>
      <c r="Z47" s="9" t="s">
        <v>172</v>
      </c>
      <c r="AA47" s="8">
        <v>10477.5</v>
      </c>
      <c r="AB47" s="8">
        <v>0</v>
      </c>
      <c r="AC47" s="8">
        <v>10477.5</v>
      </c>
      <c r="AD47" s="8">
        <v>0</v>
      </c>
      <c r="AE47" s="8">
        <v>0</v>
      </c>
      <c r="AF47" s="8" t="s">
        <v>554</v>
      </c>
      <c r="AG47" s="1" t="s">
        <v>61</v>
      </c>
      <c r="AH47" s="1" t="s">
        <v>77</v>
      </c>
      <c r="AI47" s="1">
        <v>1</v>
      </c>
      <c r="AJ47" s="3">
        <v>45930</v>
      </c>
      <c r="AK47" s="3">
        <v>0</v>
      </c>
      <c r="AL47" s="3">
        <v>0</v>
      </c>
      <c r="AM47" s="3">
        <v>0</v>
      </c>
      <c r="AN47" s="3">
        <v>0</v>
      </c>
      <c r="AO47" s="3">
        <v>45929</v>
      </c>
      <c r="AP47" s="3">
        <v>45925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 t="s">
        <v>95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789.21186666666665</v>
      </c>
    </row>
    <row r="48" spans="1:56" ht="27.75" customHeight="1" x14ac:dyDescent="0.45">
      <c r="A48" s="3">
        <v>45913</v>
      </c>
      <c r="B48" s="14" t="s">
        <v>553</v>
      </c>
      <c r="C48" s="9" t="s">
        <v>73</v>
      </c>
      <c r="D48" s="13" t="s">
        <v>189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45930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172</v>
      </c>
      <c r="AA48" s="8">
        <v>9359.9000000000015</v>
      </c>
      <c r="AB48" s="8">
        <v>0</v>
      </c>
      <c r="AC48" s="8">
        <v>9359.9000000000015</v>
      </c>
      <c r="AD48" s="8">
        <v>0</v>
      </c>
      <c r="AE48" s="8">
        <v>0</v>
      </c>
      <c r="AF48" s="8" t="s">
        <v>554</v>
      </c>
      <c r="AG48" s="1" t="s">
        <v>115</v>
      </c>
      <c r="AH48" s="1" t="s">
        <v>74</v>
      </c>
      <c r="AI48" s="1">
        <v>2</v>
      </c>
      <c r="AJ48" s="3">
        <v>45930</v>
      </c>
      <c r="AK48" s="3">
        <v>0</v>
      </c>
      <c r="AL48" s="3">
        <v>45921</v>
      </c>
      <c r="AM48" s="3">
        <v>45928</v>
      </c>
      <c r="AN48" s="3">
        <v>45929</v>
      </c>
      <c r="AO48" s="3">
        <v>45929</v>
      </c>
      <c r="AP48" s="3">
        <v>45925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705.02926755555563</v>
      </c>
    </row>
    <row r="49" spans="1:56" ht="27.75" customHeight="1" x14ac:dyDescent="0.45">
      <c r="A49" s="3">
        <v>45913</v>
      </c>
      <c r="B49" s="14" t="s">
        <v>553</v>
      </c>
      <c r="C49" s="9" t="s">
        <v>73</v>
      </c>
      <c r="D49" s="13" t="s">
        <v>248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172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554</v>
      </c>
      <c r="AG49" s="1" t="s">
        <v>115</v>
      </c>
      <c r="AH49" s="1" t="s">
        <v>74</v>
      </c>
      <c r="AI49" s="1">
        <v>2</v>
      </c>
      <c r="AJ49" s="3">
        <v>45930</v>
      </c>
      <c r="AK49" s="3">
        <v>0</v>
      </c>
      <c r="AL49" s="3">
        <v>45921</v>
      </c>
      <c r="AM49" s="3">
        <v>45928</v>
      </c>
      <c r="AN49" s="3">
        <v>45929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352.51463377777782</v>
      </c>
    </row>
    <row r="50" spans="1:56" ht="27.75" customHeight="1" x14ac:dyDescent="0.45">
      <c r="A50" s="3" t="s">
        <v>135</v>
      </c>
      <c r="B50" s="14" t="s">
        <v>135</v>
      </c>
      <c r="C50" s="9" t="s">
        <v>73</v>
      </c>
      <c r="D50" s="13" t="s">
        <v>61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141</v>
      </c>
      <c r="T50" s="12">
        <v>45961</v>
      </c>
      <c r="U50" s="11">
        <v>400000</v>
      </c>
      <c r="V50" s="10">
        <v>0</v>
      </c>
      <c r="W50" s="10">
        <v>400000</v>
      </c>
      <c r="X50" s="10">
        <v>0</v>
      </c>
      <c r="Y50" s="10">
        <v>420000</v>
      </c>
      <c r="Z50" s="9" t="s">
        <v>172</v>
      </c>
      <c r="AA50" s="8">
        <v>374396.00000000006</v>
      </c>
      <c r="AB50" s="8">
        <v>0</v>
      </c>
      <c r="AC50" s="8">
        <v>374396.00000000006</v>
      </c>
      <c r="AD50" s="8">
        <v>0</v>
      </c>
      <c r="AE50" s="8">
        <v>0</v>
      </c>
      <c r="AF50" s="8">
        <v>0</v>
      </c>
      <c r="AG50" s="1" t="s">
        <v>117</v>
      </c>
      <c r="AH50" s="1" t="s">
        <v>74</v>
      </c>
      <c r="AI50" s="1">
        <v>2</v>
      </c>
      <c r="AJ50" s="3">
        <v>45961</v>
      </c>
      <c r="AK50" s="3">
        <v>0</v>
      </c>
      <c r="AL50" s="3">
        <v>45952</v>
      </c>
      <c r="AM50" s="3">
        <v>45959</v>
      </c>
      <c r="AN50" s="3">
        <v>45960</v>
      </c>
      <c r="AO50" s="3">
        <v>45960</v>
      </c>
      <c r="AP50" s="3">
        <v>45956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28201.170702222225</v>
      </c>
    </row>
    <row r="51" spans="1:56" ht="27.7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172</v>
      </c>
      <c r="AA51" s="8">
        <v>497192.30000000005</v>
      </c>
      <c r="AB51" s="8">
        <v>78299.199999999997</v>
      </c>
      <c r="AC51" s="8">
        <v>418893.10000000009</v>
      </c>
      <c r="AD51" s="8">
        <v>0</v>
      </c>
      <c r="AE51" s="8">
        <v>0</v>
      </c>
      <c r="AF51" s="8" t="s">
        <v>58</v>
      </c>
      <c r="AG51" s="1" t="s">
        <v>116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174</v>
      </c>
      <c r="BD51" s="56">
        <v>0</v>
      </c>
    </row>
    <row r="52" spans="1:56" ht="27.75" customHeight="1" x14ac:dyDescent="0.45">
      <c r="A52" s="3">
        <v>45905</v>
      </c>
      <c r="B52" s="14" t="s">
        <v>470</v>
      </c>
      <c r="C52" s="9" t="s">
        <v>139</v>
      </c>
      <c r="D52" s="13" t="s">
        <v>250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196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45920</v>
      </c>
      <c r="U52" s="11">
        <v>5040</v>
      </c>
      <c r="V52" s="10">
        <v>0</v>
      </c>
      <c r="W52" s="10">
        <v>5040</v>
      </c>
      <c r="X52" s="10">
        <v>6500</v>
      </c>
      <c r="Y52" s="10">
        <v>0</v>
      </c>
      <c r="Z52" s="9" t="s">
        <v>112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191</v>
      </c>
      <c r="BD52" s="56">
        <v>0</v>
      </c>
    </row>
    <row r="53" spans="1:56" ht="27.75" customHeight="1" x14ac:dyDescent="0.45">
      <c r="A53" s="3">
        <v>45905</v>
      </c>
      <c r="B53" s="14" t="s">
        <v>470</v>
      </c>
      <c r="C53" s="9" t="s">
        <v>139</v>
      </c>
      <c r="D53" s="13" t="s">
        <v>449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196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45920</v>
      </c>
      <c r="U53" s="11">
        <v>5040</v>
      </c>
      <c r="V53" s="10">
        <v>1174</v>
      </c>
      <c r="W53" s="10">
        <v>3866</v>
      </c>
      <c r="X53" s="10">
        <v>0</v>
      </c>
      <c r="Y53" s="10">
        <v>4059.3</v>
      </c>
      <c r="Z53" s="9" t="s">
        <v>112</v>
      </c>
      <c r="AA53" s="8">
        <v>3834.5694199999998</v>
      </c>
      <c r="AB53" s="8">
        <v>3834.5694199999998</v>
      </c>
      <c r="AC53" s="8">
        <v>0</v>
      </c>
      <c r="AD53" s="8">
        <v>3834.5694199999998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>
        <v>45920</v>
      </c>
      <c r="AK53" s="3">
        <v>45916</v>
      </c>
      <c r="AL53" s="3">
        <v>45909</v>
      </c>
      <c r="AM53" s="3">
        <v>45917</v>
      </c>
      <c r="AN53" s="3">
        <v>45918</v>
      </c>
      <c r="AO53" s="3">
        <v>45919</v>
      </c>
      <c r="AP53" s="3">
        <v>45915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191</v>
      </c>
      <c r="BD53" s="56">
        <v>0</v>
      </c>
    </row>
    <row r="54" spans="1:56" ht="27.75" customHeight="1" x14ac:dyDescent="0.45">
      <c r="A54" s="3">
        <v>45796</v>
      </c>
      <c r="B54" s="14" t="s">
        <v>255</v>
      </c>
      <c r="C54" s="9" t="s">
        <v>139</v>
      </c>
      <c r="D54" s="13" t="s">
        <v>250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196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 t="s">
        <v>63</v>
      </c>
      <c r="U54" s="11">
        <v>503</v>
      </c>
      <c r="V54" s="10">
        <v>0</v>
      </c>
      <c r="W54" s="10">
        <v>503</v>
      </c>
      <c r="X54" s="10">
        <v>5250</v>
      </c>
      <c r="Y54" s="10">
        <v>0</v>
      </c>
      <c r="Z54" s="9" t="s">
        <v>112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191</v>
      </c>
      <c r="BD54" s="56">
        <v>0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112</v>
      </c>
      <c r="AA55" s="8">
        <v>3834.5694199999998</v>
      </c>
      <c r="AB55" s="8">
        <v>3834.5694199999998</v>
      </c>
      <c r="AC55" s="8">
        <v>0</v>
      </c>
      <c r="AD55" s="8">
        <v>3834.5694199999998</v>
      </c>
      <c r="AE55" s="8">
        <v>0</v>
      </c>
      <c r="AF55" s="8" t="s">
        <v>58</v>
      </c>
      <c r="AG55" s="1" t="s">
        <v>115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192</v>
      </c>
      <c r="BD55" s="56">
        <v>0</v>
      </c>
    </row>
    <row r="56" spans="1:56" ht="27.75" customHeight="1" x14ac:dyDescent="0.45">
      <c r="A56" s="3">
        <v>45902</v>
      </c>
      <c r="B56" s="14" t="s">
        <v>439</v>
      </c>
      <c r="C56" s="9" t="s">
        <v>267</v>
      </c>
      <c r="D56" s="13" t="s">
        <v>429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45920</v>
      </c>
      <c r="U56" s="11">
        <v>8000</v>
      </c>
      <c r="V56" s="10">
        <v>8000</v>
      </c>
      <c r="W56" s="10">
        <v>0</v>
      </c>
      <c r="X56" s="10">
        <v>20753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488</v>
      </c>
      <c r="AG56" s="1" t="s">
        <v>115</v>
      </c>
      <c r="AH56" s="1" t="s">
        <v>75</v>
      </c>
      <c r="AI56" s="1">
        <v>4</v>
      </c>
      <c r="AJ56" s="3">
        <v>45920</v>
      </c>
      <c r="AK56" s="3">
        <v>45916</v>
      </c>
      <c r="AL56" s="3">
        <v>45909</v>
      </c>
      <c r="AM56" s="3">
        <v>45917</v>
      </c>
      <c r="AN56" s="3">
        <v>45918</v>
      </c>
      <c r="AO56" s="3">
        <v>45919</v>
      </c>
      <c r="AP56" s="3">
        <v>45915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45902</v>
      </c>
      <c r="B57" s="14" t="s">
        <v>440</v>
      </c>
      <c r="C57" s="9" t="s">
        <v>267</v>
      </c>
      <c r="D57" s="13" t="s">
        <v>433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45920</v>
      </c>
      <c r="U57" s="11">
        <v>5000</v>
      </c>
      <c r="V57" s="10">
        <v>4876</v>
      </c>
      <c r="W57" s="10">
        <v>124</v>
      </c>
      <c r="X57" s="10">
        <v>10200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45920</v>
      </c>
      <c r="AK57" s="3">
        <v>45916</v>
      </c>
      <c r="AL57" s="3">
        <v>45909</v>
      </c>
      <c r="AM57" s="3">
        <v>45917</v>
      </c>
      <c r="AN57" s="3">
        <v>45918</v>
      </c>
      <c r="AO57" s="3">
        <v>45919</v>
      </c>
      <c r="AP57" s="3">
        <v>45915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45905</v>
      </c>
      <c r="B58" s="14" t="s">
        <v>471</v>
      </c>
      <c r="C58" s="9" t="s">
        <v>139</v>
      </c>
      <c r="D58" s="13" t="s">
        <v>451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45919</v>
      </c>
      <c r="U58" s="11">
        <v>5040</v>
      </c>
      <c r="V58" s="10">
        <v>1162</v>
      </c>
      <c r="W58" s="10">
        <v>3878</v>
      </c>
      <c r="X58" s="10">
        <v>6100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115</v>
      </c>
      <c r="AH58" s="1" t="s">
        <v>75</v>
      </c>
      <c r="AI58" s="1">
        <v>4</v>
      </c>
      <c r="AJ58" s="3">
        <v>45919</v>
      </c>
      <c r="AK58" s="3">
        <v>45915</v>
      </c>
      <c r="AL58" s="3">
        <v>45908</v>
      </c>
      <c r="AM58" s="3">
        <v>45916</v>
      </c>
      <c r="AN58" s="3">
        <v>45917</v>
      </c>
      <c r="AO58" s="3">
        <v>45918</v>
      </c>
      <c r="AP58" s="3">
        <v>45914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45905</v>
      </c>
      <c r="B59" s="14" t="s">
        <v>471</v>
      </c>
      <c r="C59" s="9" t="s">
        <v>139</v>
      </c>
      <c r="D59" s="13" t="s">
        <v>306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45919</v>
      </c>
      <c r="U59" s="11">
        <v>10000</v>
      </c>
      <c r="V59" s="10">
        <v>10000</v>
      </c>
      <c r="W59" s="10">
        <v>0</v>
      </c>
      <c r="X59" s="10">
        <v>11200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117</v>
      </c>
      <c r="AH59" s="1" t="s">
        <v>75</v>
      </c>
      <c r="AI59" s="1">
        <v>4</v>
      </c>
      <c r="AJ59" s="3">
        <v>45919</v>
      </c>
      <c r="AK59" s="3">
        <v>45915</v>
      </c>
      <c r="AL59" s="3">
        <v>45908</v>
      </c>
      <c r="AM59" s="3">
        <v>45916</v>
      </c>
      <c r="AN59" s="3">
        <v>45917</v>
      </c>
      <c r="AO59" s="3">
        <v>45918</v>
      </c>
      <c r="AP59" s="3">
        <v>45914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45905</v>
      </c>
      <c r="B60" s="14" t="s">
        <v>472</v>
      </c>
      <c r="C60" s="9" t="s">
        <v>139</v>
      </c>
      <c r="D60" s="13" t="s">
        <v>251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45920</v>
      </c>
      <c r="U60" s="11">
        <v>5040</v>
      </c>
      <c r="V60" s="10">
        <v>0</v>
      </c>
      <c r="W60" s="10">
        <v>5040</v>
      </c>
      <c r="X60" s="10">
        <v>5950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45920</v>
      </c>
      <c r="AK60" s="3">
        <v>45916</v>
      </c>
      <c r="AL60" s="3">
        <v>45909</v>
      </c>
      <c r="AM60" s="3">
        <v>45917</v>
      </c>
      <c r="AN60" s="3">
        <v>45918</v>
      </c>
      <c r="AO60" s="3">
        <v>45919</v>
      </c>
      <c r="AP60" s="3">
        <v>45915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45796</v>
      </c>
      <c r="B61" s="14" t="s">
        <v>256</v>
      </c>
      <c r="C61" s="9" t="s">
        <v>139</v>
      </c>
      <c r="D61" s="13" t="s">
        <v>251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45920</v>
      </c>
      <c r="U61" s="11">
        <v>366</v>
      </c>
      <c r="V61" s="10">
        <v>0</v>
      </c>
      <c r="W61" s="10">
        <v>366</v>
      </c>
      <c r="X61" s="10">
        <v>400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45920</v>
      </c>
      <c r="AK61" s="3">
        <v>45916</v>
      </c>
      <c r="AL61" s="3">
        <v>45909</v>
      </c>
      <c r="AM61" s="3">
        <v>45917</v>
      </c>
      <c r="AN61" s="3">
        <v>45918</v>
      </c>
      <c r="AO61" s="3">
        <v>45919</v>
      </c>
      <c r="AP61" s="3">
        <v>45915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45905</v>
      </c>
      <c r="B62" s="14" t="s">
        <v>472</v>
      </c>
      <c r="C62" s="9" t="s">
        <v>139</v>
      </c>
      <c r="D62" s="13" t="s">
        <v>452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45920</v>
      </c>
      <c r="U62" s="11">
        <v>5040</v>
      </c>
      <c r="V62" s="10">
        <v>0</v>
      </c>
      <c r="W62" s="10">
        <v>5040</v>
      </c>
      <c r="X62" s="10">
        <v>6100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45920</v>
      </c>
      <c r="AK62" s="3">
        <v>45916</v>
      </c>
      <c r="AL62" s="3">
        <v>45909</v>
      </c>
      <c r="AM62" s="3">
        <v>45917</v>
      </c>
      <c r="AN62" s="3">
        <v>45918</v>
      </c>
      <c r="AO62" s="3">
        <v>45919</v>
      </c>
      <c r="AP62" s="3">
        <v>45915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45902</v>
      </c>
      <c r="B63" s="14" t="s">
        <v>438</v>
      </c>
      <c r="C63" s="9" t="s">
        <v>267</v>
      </c>
      <c r="D63" s="13" t="s">
        <v>430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45920</v>
      </c>
      <c r="U63" s="11">
        <v>20000</v>
      </c>
      <c r="V63" s="10">
        <v>18716</v>
      </c>
      <c r="W63" s="10">
        <v>1284</v>
      </c>
      <c r="X63" s="10">
        <v>20630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45920</v>
      </c>
      <c r="AK63" s="3">
        <v>45916</v>
      </c>
      <c r="AL63" s="3">
        <v>45909</v>
      </c>
      <c r="AM63" s="3">
        <v>45917</v>
      </c>
      <c r="AN63" s="3">
        <v>45918</v>
      </c>
      <c r="AO63" s="3">
        <v>45919</v>
      </c>
      <c r="AP63" s="3">
        <v>45915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45908</v>
      </c>
      <c r="B64" s="14" t="s">
        <v>507</v>
      </c>
      <c r="C64" s="9" t="s">
        <v>259</v>
      </c>
      <c r="D64" s="13" t="s">
        <v>260</v>
      </c>
      <c r="E64" s="9">
        <v>20</v>
      </c>
      <c r="F64" s="9">
        <v>34</v>
      </c>
      <c r="G64" s="9" t="s">
        <v>60</v>
      </c>
      <c r="H64" s="9" t="s">
        <v>66</v>
      </c>
      <c r="I64" s="9">
        <v>95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45922</v>
      </c>
      <c r="U64" s="11">
        <v>8000</v>
      </c>
      <c r="V64" s="10">
        <v>0</v>
      </c>
      <c r="W64" s="10">
        <v>8000</v>
      </c>
      <c r="X64" s="10">
        <v>0</v>
      </c>
      <c r="Y64" s="10">
        <v>8400</v>
      </c>
      <c r="Z64" s="9" t="s">
        <v>80</v>
      </c>
      <c r="AA64" s="8">
        <v>7934.96</v>
      </c>
      <c r="AB64" s="8">
        <v>7934.96</v>
      </c>
      <c r="AC64" s="8">
        <v>0</v>
      </c>
      <c r="AD64" s="8">
        <v>7934.96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45922</v>
      </c>
      <c r="AK64" s="3">
        <v>45918</v>
      </c>
      <c r="AL64" s="3">
        <v>45911</v>
      </c>
      <c r="AM64" s="3">
        <v>45919</v>
      </c>
      <c r="AN64" s="3">
        <v>45920</v>
      </c>
      <c r="AO64" s="3">
        <v>45921</v>
      </c>
      <c r="AP64" s="3">
        <v>45917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45908</v>
      </c>
      <c r="B65" s="14" t="s">
        <v>507</v>
      </c>
      <c r="C65" s="9" t="s">
        <v>259</v>
      </c>
      <c r="D65" s="13" t="s">
        <v>358</v>
      </c>
      <c r="E65" s="9">
        <v>20</v>
      </c>
      <c r="F65" s="9">
        <v>34</v>
      </c>
      <c r="G65" s="9" t="s">
        <v>60</v>
      </c>
      <c r="H65" s="9" t="s">
        <v>66</v>
      </c>
      <c r="I65" s="9">
        <v>95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45922</v>
      </c>
      <c r="U65" s="11">
        <v>8000</v>
      </c>
      <c r="V65" s="10">
        <v>0</v>
      </c>
      <c r="W65" s="10">
        <v>8000</v>
      </c>
      <c r="X65" s="10">
        <v>0</v>
      </c>
      <c r="Y65" s="10">
        <v>8400</v>
      </c>
      <c r="Z65" s="9" t="s">
        <v>80</v>
      </c>
      <c r="AA65" s="8">
        <v>7934.96</v>
      </c>
      <c r="AB65" s="8">
        <v>7934.96</v>
      </c>
      <c r="AC65" s="8">
        <v>0</v>
      </c>
      <c r="AD65" s="8">
        <v>7934.96</v>
      </c>
      <c r="AE65" s="8">
        <v>0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45922</v>
      </c>
      <c r="AK65" s="3">
        <v>45918</v>
      </c>
      <c r="AL65" s="3">
        <v>45911</v>
      </c>
      <c r="AM65" s="3">
        <v>45919</v>
      </c>
      <c r="AN65" s="3">
        <v>45920</v>
      </c>
      <c r="AO65" s="3">
        <v>45921</v>
      </c>
      <c r="AP65" s="3">
        <v>45917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45799</v>
      </c>
      <c r="B66" s="14" t="s">
        <v>264</v>
      </c>
      <c r="C66" s="9" t="s">
        <v>259</v>
      </c>
      <c r="D66" s="13" t="s">
        <v>260</v>
      </c>
      <c r="E66" s="9">
        <v>20</v>
      </c>
      <c r="F66" s="9">
        <v>34</v>
      </c>
      <c r="G66" s="9" t="s">
        <v>60</v>
      </c>
      <c r="H66" s="9" t="s">
        <v>66</v>
      </c>
      <c r="I66" s="9">
        <v>95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45922</v>
      </c>
      <c r="U66" s="11">
        <v>4000</v>
      </c>
      <c r="V66" s="10">
        <v>2840</v>
      </c>
      <c r="W66" s="10">
        <v>1160</v>
      </c>
      <c r="X66" s="10">
        <v>0</v>
      </c>
      <c r="Y66" s="10">
        <v>1218</v>
      </c>
      <c r="Z66" s="9" t="s">
        <v>80</v>
      </c>
      <c r="AA66" s="8">
        <v>1150.5692000000001</v>
      </c>
      <c r="AB66" s="8">
        <v>1150.5692000000001</v>
      </c>
      <c r="AC66" s="8">
        <v>0</v>
      </c>
      <c r="AD66" s="8">
        <v>1150.5692000000001</v>
      </c>
      <c r="AE66" s="8">
        <v>0</v>
      </c>
      <c r="AF66" s="8" t="s">
        <v>210</v>
      </c>
      <c r="AG66" s="1" t="s">
        <v>115</v>
      </c>
      <c r="AH66" s="1" t="s">
        <v>75</v>
      </c>
      <c r="AI66" s="1">
        <v>4</v>
      </c>
      <c r="AJ66" s="3">
        <v>45922</v>
      </c>
      <c r="AK66" s="3">
        <v>45918</v>
      </c>
      <c r="AL66" s="3">
        <v>45911</v>
      </c>
      <c r="AM66" s="3">
        <v>45919</v>
      </c>
      <c r="AN66" s="3">
        <v>45920</v>
      </c>
      <c r="AO66" s="3">
        <v>45921</v>
      </c>
      <c r="AP66" s="3">
        <v>45917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45799</v>
      </c>
      <c r="B67" s="14" t="s">
        <v>264</v>
      </c>
      <c r="C67" s="9" t="s">
        <v>259</v>
      </c>
      <c r="D67" s="13" t="s">
        <v>358</v>
      </c>
      <c r="E67" s="9">
        <v>20</v>
      </c>
      <c r="F67" s="9">
        <v>34</v>
      </c>
      <c r="G67" s="9" t="s">
        <v>60</v>
      </c>
      <c r="H67" s="9" t="s">
        <v>66</v>
      </c>
      <c r="I67" s="9">
        <v>95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45922</v>
      </c>
      <c r="U67" s="11">
        <v>4000</v>
      </c>
      <c r="V67" s="10">
        <v>2654</v>
      </c>
      <c r="W67" s="10">
        <v>1346</v>
      </c>
      <c r="X67" s="10">
        <v>0</v>
      </c>
      <c r="Y67" s="10">
        <v>1413.3</v>
      </c>
      <c r="Z67" s="9" t="s">
        <v>80</v>
      </c>
      <c r="AA67" s="8">
        <v>1335.05702</v>
      </c>
      <c r="AB67" s="8">
        <v>1335.05702</v>
      </c>
      <c r="AC67" s="8">
        <v>0</v>
      </c>
      <c r="AD67" s="8">
        <v>1335.05702</v>
      </c>
      <c r="AE67" s="8">
        <v>0</v>
      </c>
      <c r="AF67" s="8" t="s">
        <v>210</v>
      </c>
      <c r="AG67" s="1" t="s">
        <v>116</v>
      </c>
      <c r="AH67" s="1" t="s">
        <v>75</v>
      </c>
      <c r="AI67" s="1">
        <v>4</v>
      </c>
      <c r="AJ67" s="3">
        <v>45922</v>
      </c>
      <c r="AK67" s="3">
        <v>45918</v>
      </c>
      <c r="AL67" s="3">
        <v>45911</v>
      </c>
      <c r="AM67" s="3">
        <v>45919</v>
      </c>
      <c r="AN67" s="3">
        <v>45920</v>
      </c>
      <c r="AO67" s="3">
        <v>45921</v>
      </c>
      <c r="AP67" s="3">
        <v>45917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45902</v>
      </c>
      <c r="B68" s="14" t="s">
        <v>439</v>
      </c>
      <c r="C68" s="9" t="s">
        <v>267</v>
      </c>
      <c r="D68" s="13" t="s">
        <v>432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45923</v>
      </c>
      <c r="U68" s="11">
        <v>10000</v>
      </c>
      <c r="V68" s="10">
        <v>9620</v>
      </c>
      <c r="W68" s="10">
        <v>380</v>
      </c>
      <c r="X68" s="10">
        <v>10294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45923</v>
      </c>
      <c r="AK68" s="3">
        <v>45919</v>
      </c>
      <c r="AL68" s="3">
        <v>45912</v>
      </c>
      <c r="AM68" s="3">
        <v>45920</v>
      </c>
      <c r="AN68" s="3">
        <v>45921</v>
      </c>
      <c r="AO68" s="3">
        <v>45922</v>
      </c>
      <c r="AP68" s="3">
        <v>45918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45896</v>
      </c>
      <c r="B69" s="14" t="s">
        <v>396</v>
      </c>
      <c r="C69" s="9" t="s">
        <v>79</v>
      </c>
      <c r="D69" s="13" t="s">
        <v>397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45926</v>
      </c>
      <c r="U69" s="11">
        <v>8000</v>
      </c>
      <c r="V69" s="10">
        <v>8000</v>
      </c>
      <c r="W69" s="10">
        <v>0</v>
      </c>
      <c r="X69" s="10">
        <v>8100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115</v>
      </c>
      <c r="AH69" s="1" t="s">
        <v>75</v>
      </c>
      <c r="AI69" s="1">
        <v>5</v>
      </c>
      <c r="AJ69" s="3">
        <v>45926</v>
      </c>
      <c r="AK69" s="3">
        <v>45921</v>
      </c>
      <c r="AL69" s="3">
        <v>45914</v>
      </c>
      <c r="AM69" s="3">
        <v>45922</v>
      </c>
      <c r="AN69" s="3">
        <v>45923</v>
      </c>
      <c r="AO69" s="3">
        <v>45924</v>
      </c>
      <c r="AP69" s="3">
        <v>45921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45892</v>
      </c>
      <c r="B70" s="14" t="s">
        <v>363</v>
      </c>
      <c r="C70" s="9" t="s">
        <v>79</v>
      </c>
      <c r="D70" s="13" t="s">
        <v>364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3227.07</v>
      </c>
      <c r="AB70" s="8">
        <v>3227.07</v>
      </c>
      <c r="AC70" s="8">
        <v>0</v>
      </c>
      <c r="AD70" s="8">
        <v>3227.07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45891</v>
      </c>
      <c r="B71" s="14" t="s">
        <v>389</v>
      </c>
      <c r="C71" s="9" t="s">
        <v>79</v>
      </c>
      <c r="D71" s="13" t="s">
        <v>390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9000</v>
      </c>
      <c r="V71" s="10">
        <v>8447</v>
      </c>
      <c r="W71" s="10">
        <v>553</v>
      </c>
      <c r="X71" s="10">
        <v>9150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61</v>
      </c>
      <c r="AH71" s="1" t="s">
        <v>75</v>
      </c>
      <c r="AI71" s="1">
        <v>5</v>
      </c>
      <c r="AJ71" s="3">
        <v>45930</v>
      </c>
      <c r="AK71" s="3">
        <v>45925</v>
      </c>
      <c r="AL71" s="3">
        <v>45918</v>
      </c>
      <c r="AM71" s="3">
        <v>45926</v>
      </c>
      <c r="AN71" s="3">
        <v>45927</v>
      </c>
      <c r="AO71" s="3">
        <v>45928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45891</v>
      </c>
      <c r="B72" s="14" t="s">
        <v>391</v>
      </c>
      <c r="C72" s="9" t="s">
        <v>79</v>
      </c>
      <c r="D72" s="13" t="s">
        <v>392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4000</v>
      </c>
      <c r="V72" s="10">
        <v>3780</v>
      </c>
      <c r="W72" s="10">
        <v>220</v>
      </c>
      <c r="X72" s="10">
        <v>4100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61</v>
      </c>
      <c r="AH72" s="1" t="s">
        <v>75</v>
      </c>
      <c r="AI72" s="1">
        <v>5</v>
      </c>
      <c r="AJ72" s="3">
        <v>45930</v>
      </c>
      <c r="AK72" s="3">
        <v>45925</v>
      </c>
      <c r="AL72" s="3">
        <v>45918</v>
      </c>
      <c r="AM72" s="3">
        <v>45926</v>
      </c>
      <c r="AN72" s="3">
        <v>45927</v>
      </c>
      <c r="AO72" s="3">
        <v>45928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45891</v>
      </c>
      <c r="B73" s="14" t="s">
        <v>393</v>
      </c>
      <c r="C73" s="9" t="s">
        <v>79</v>
      </c>
      <c r="D73" s="13" t="s">
        <v>394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9000</v>
      </c>
      <c r="V73" s="10">
        <v>8500</v>
      </c>
      <c r="W73" s="10">
        <v>500</v>
      </c>
      <c r="X73" s="10">
        <v>9455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 t="s">
        <v>135</v>
      </c>
      <c r="B74" s="14" t="s">
        <v>135</v>
      </c>
      <c r="C74" s="9" t="s">
        <v>139</v>
      </c>
      <c r="D74" s="13" t="s">
        <v>61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45930</v>
      </c>
      <c r="U74" s="11">
        <v>100000</v>
      </c>
      <c r="V74" s="10">
        <v>0</v>
      </c>
      <c r="W74" s="10">
        <v>100000</v>
      </c>
      <c r="X74" s="10">
        <v>0</v>
      </c>
      <c r="Y74" s="10">
        <v>105000</v>
      </c>
      <c r="Z74" s="9" t="s">
        <v>80</v>
      </c>
      <c r="AA74" s="8">
        <v>104775.00000000001</v>
      </c>
      <c r="AB74" s="8">
        <v>10000</v>
      </c>
      <c r="AC74" s="8">
        <v>94775.000000000015</v>
      </c>
      <c r="AD74" s="8">
        <v>10000</v>
      </c>
      <c r="AE74" s="8">
        <v>94775.000000000015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45930</v>
      </c>
      <c r="AK74" s="3">
        <v>45926</v>
      </c>
      <c r="AL74" s="3">
        <v>45919</v>
      </c>
      <c r="AM74" s="3">
        <v>45927</v>
      </c>
      <c r="AN74" s="3">
        <v>45928</v>
      </c>
      <c r="AO74" s="3">
        <v>45929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7160.7777777777783</v>
      </c>
    </row>
    <row r="75" spans="1:56" ht="27.75" customHeight="1" x14ac:dyDescent="0.45">
      <c r="A75" s="3" t="s">
        <v>135</v>
      </c>
      <c r="B75" s="14" t="s">
        <v>135</v>
      </c>
      <c r="C75" s="9" t="s">
        <v>79</v>
      </c>
      <c r="D75" s="13" t="s">
        <v>61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45930</v>
      </c>
      <c r="U75" s="11">
        <v>20000</v>
      </c>
      <c r="V75" s="10">
        <v>0</v>
      </c>
      <c r="W75" s="10">
        <v>20000</v>
      </c>
      <c r="X75" s="10">
        <v>0</v>
      </c>
      <c r="Y75" s="10">
        <v>21000</v>
      </c>
      <c r="Z75" s="9" t="s">
        <v>80</v>
      </c>
      <c r="AA75" s="8">
        <v>22072.6</v>
      </c>
      <c r="AB75" s="8">
        <v>0</v>
      </c>
      <c r="AC75" s="8">
        <v>22072.6</v>
      </c>
      <c r="AD75" s="8">
        <v>0</v>
      </c>
      <c r="AE75" s="8">
        <v>22072.6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45930</v>
      </c>
      <c r="AK75" s="3">
        <v>45926</v>
      </c>
      <c r="AL75" s="3">
        <v>45919</v>
      </c>
      <c r="AM75" s="3">
        <v>45927</v>
      </c>
      <c r="AN75" s="3">
        <v>45928</v>
      </c>
      <c r="AO75" s="3">
        <v>45929</v>
      </c>
      <c r="AP75" s="3">
        <v>45925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1667.7075555555555</v>
      </c>
    </row>
    <row r="76" spans="1:56" ht="27.75" customHeight="1" x14ac:dyDescent="0.45">
      <c r="A76" s="3" t="s">
        <v>135</v>
      </c>
      <c r="B76" s="14" t="s">
        <v>135</v>
      </c>
      <c r="C76" s="9" t="s">
        <v>97</v>
      </c>
      <c r="D76" s="13" t="s">
        <v>61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>
        <v>45930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21513.800000000003</v>
      </c>
      <c r="AB76" s="8">
        <v>0</v>
      </c>
      <c r="AC76" s="8">
        <v>21513.800000000003</v>
      </c>
      <c r="AD76" s="8">
        <v>0</v>
      </c>
      <c r="AE76" s="8">
        <v>21513.800000000003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45930</v>
      </c>
      <c r="AK76" s="3">
        <v>45926</v>
      </c>
      <c r="AL76" s="3">
        <v>45919</v>
      </c>
      <c r="AM76" s="3">
        <v>45927</v>
      </c>
      <c r="AN76" s="3">
        <v>45928</v>
      </c>
      <c r="AO76" s="3">
        <v>45929</v>
      </c>
      <c r="AP76" s="3">
        <v>45925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1625.4871111111113</v>
      </c>
    </row>
    <row r="77" spans="1:56" ht="27.75" customHeight="1" x14ac:dyDescent="0.45">
      <c r="A77" s="3" t="s">
        <v>135</v>
      </c>
      <c r="B77" s="14" t="s">
        <v>135</v>
      </c>
      <c r="C77" s="9" t="s">
        <v>270</v>
      </c>
      <c r="D77" s="13" t="s">
        <v>61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110</v>
      </c>
      <c r="T77" s="12">
        <v>45960</v>
      </c>
      <c r="U77" s="11">
        <v>450000</v>
      </c>
      <c r="V77" s="10">
        <v>0</v>
      </c>
      <c r="W77" s="10">
        <v>450000</v>
      </c>
      <c r="X77" s="10">
        <v>0</v>
      </c>
      <c r="Y77" s="10">
        <v>472500</v>
      </c>
      <c r="Z77" s="9" t="s">
        <v>80</v>
      </c>
      <c r="AA77" s="8">
        <v>496633.5</v>
      </c>
      <c r="AB77" s="8">
        <v>206051</v>
      </c>
      <c r="AC77" s="8">
        <v>290582.5</v>
      </c>
      <c r="AD77" s="8">
        <v>0</v>
      </c>
      <c r="AE77" s="8">
        <v>496633.5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45960</v>
      </c>
      <c r="AK77" s="3">
        <v>45956</v>
      </c>
      <c r="AL77" s="3">
        <v>45949</v>
      </c>
      <c r="AM77" s="3">
        <v>45957</v>
      </c>
      <c r="AN77" s="3">
        <v>45958</v>
      </c>
      <c r="AO77" s="3">
        <v>45959</v>
      </c>
      <c r="AP77" s="3">
        <v>45955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21955.122222222224</v>
      </c>
    </row>
    <row r="78" spans="1:56" ht="27.75" customHeight="1" x14ac:dyDescent="0.45">
      <c r="A78" s="3">
        <v>45909</v>
      </c>
      <c r="B78" s="14" t="s">
        <v>508</v>
      </c>
      <c r="C78" s="9" t="s">
        <v>79</v>
      </c>
      <c r="D78" s="13" t="s">
        <v>489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45920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45920</v>
      </c>
      <c r="AK78" s="3">
        <v>45916</v>
      </c>
      <c r="AL78" s="3">
        <v>45909</v>
      </c>
      <c r="AM78" s="3">
        <v>45917</v>
      </c>
      <c r="AN78" s="3">
        <v>45918</v>
      </c>
      <c r="AO78" s="3">
        <v>45919</v>
      </c>
      <c r="AP78" s="3">
        <v>45915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134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45909</v>
      </c>
      <c r="B79" s="14" t="s">
        <v>509</v>
      </c>
      <c r="C79" s="9" t="s">
        <v>79</v>
      </c>
      <c r="D79" s="13" t="s">
        <v>490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45944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80</v>
      </c>
      <c r="AA79" s="8">
        <v>3310.89</v>
      </c>
      <c r="AB79" s="8">
        <v>3310.89</v>
      </c>
      <c r="AC79" s="8">
        <v>0</v>
      </c>
      <c r="AD79" s="8">
        <v>0</v>
      </c>
      <c r="AE79" s="8">
        <v>3310.89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45944</v>
      </c>
      <c r="AK79" s="3">
        <v>45940</v>
      </c>
      <c r="AL79" s="3">
        <v>45933</v>
      </c>
      <c r="AM79" s="3">
        <v>45941</v>
      </c>
      <c r="AN79" s="3">
        <v>45942</v>
      </c>
      <c r="AO79" s="3">
        <v>45943</v>
      </c>
      <c r="AP79" s="3">
        <v>45939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134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45909</v>
      </c>
      <c r="B80" s="14" t="s">
        <v>510</v>
      </c>
      <c r="C80" s="9" t="s">
        <v>79</v>
      </c>
      <c r="D80" s="13" t="s">
        <v>491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45958</v>
      </c>
      <c r="U80" s="11">
        <v>6000</v>
      </c>
      <c r="V80" s="10">
        <v>0</v>
      </c>
      <c r="W80" s="10">
        <v>6000</v>
      </c>
      <c r="X80" s="10">
        <v>0</v>
      </c>
      <c r="Y80" s="10">
        <v>6300</v>
      </c>
      <c r="Z80" s="9" t="s">
        <v>80</v>
      </c>
      <c r="AA80" s="8">
        <v>6621.78</v>
      </c>
      <c r="AB80" s="8">
        <v>6621.78</v>
      </c>
      <c r="AC80" s="8">
        <v>0</v>
      </c>
      <c r="AD80" s="8">
        <v>0</v>
      </c>
      <c r="AE80" s="8">
        <v>6621.78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45958</v>
      </c>
      <c r="AK80" s="3">
        <v>45954</v>
      </c>
      <c r="AL80" s="3">
        <v>45947</v>
      </c>
      <c r="AM80" s="3">
        <v>45955</v>
      </c>
      <c r="AN80" s="3">
        <v>45956</v>
      </c>
      <c r="AO80" s="3">
        <v>45957</v>
      </c>
      <c r="AP80" s="3">
        <v>45953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134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45782</v>
      </c>
      <c r="B81" s="14" t="s">
        <v>249</v>
      </c>
      <c r="C81" s="9" t="s">
        <v>79</v>
      </c>
      <c r="D81" s="13" t="s">
        <v>243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45930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45930</v>
      </c>
      <c r="AK81" s="3">
        <v>45926</v>
      </c>
      <c r="AL81" s="3">
        <v>45919</v>
      </c>
      <c r="AM81" s="3">
        <v>45927</v>
      </c>
      <c r="AN81" s="3">
        <v>45928</v>
      </c>
      <c r="AO81" s="3">
        <v>45929</v>
      </c>
      <c r="AP81" s="3">
        <v>45925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416.92688888888887</v>
      </c>
    </row>
    <row r="82" spans="1:56" ht="27.75" customHeight="1" x14ac:dyDescent="0.45">
      <c r="A82" s="3">
        <v>45877</v>
      </c>
      <c r="B82" s="14" t="s">
        <v>318</v>
      </c>
      <c r="C82" s="9" t="s">
        <v>79</v>
      </c>
      <c r="D82" s="13" t="s">
        <v>319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45944</v>
      </c>
      <c r="U82" s="11">
        <v>7000</v>
      </c>
      <c r="V82" s="10">
        <v>0</v>
      </c>
      <c r="W82" s="10">
        <v>7000</v>
      </c>
      <c r="X82" s="10">
        <v>0</v>
      </c>
      <c r="Y82" s="10">
        <v>7350</v>
      </c>
      <c r="Z82" s="9" t="s">
        <v>80</v>
      </c>
      <c r="AA82" s="8">
        <v>7725.41</v>
      </c>
      <c r="AB82" s="8">
        <v>7725.41</v>
      </c>
      <c r="AC82" s="8">
        <v>0</v>
      </c>
      <c r="AD82" s="8">
        <v>0</v>
      </c>
      <c r="AE82" s="8">
        <v>7725.41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45944</v>
      </c>
      <c r="AK82" s="3">
        <v>45940</v>
      </c>
      <c r="AL82" s="3">
        <v>45933</v>
      </c>
      <c r="AM82" s="3">
        <v>45941</v>
      </c>
      <c r="AN82" s="3">
        <v>45942</v>
      </c>
      <c r="AO82" s="3">
        <v>45943</v>
      </c>
      <c r="AP82" s="3">
        <v>45939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45911</v>
      </c>
      <c r="B83" s="14" t="s">
        <v>525</v>
      </c>
      <c r="C83" s="9" t="s">
        <v>107</v>
      </c>
      <c r="D83" s="13" t="s">
        <v>526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45947</v>
      </c>
      <c r="U83" s="11">
        <v>8000</v>
      </c>
      <c r="V83" s="10">
        <v>0</v>
      </c>
      <c r="W83" s="10">
        <v>8000</v>
      </c>
      <c r="X83" s="10">
        <v>0</v>
      </c>
      <c r="Y83" s="10">
        <v>8400</v>
      </c>
      <c r="Z83" s="9" t="s">
        <v>80</v>
      </c>
      <c r="AA83" s="8">
        <v>8829.0399999999991</v>
      </c>
      <c r="AB83" s="8">
        <v>0</v>
      </c>
      <c r="AC83" s="8">
        <v>8829.0399999999991</v>
      </c>
      <c r="AD83" s="8">
        <v>0</v>
      </c>
      <c r="AE83" s="8">
        <v>8829.0399999999991</v>
      </c>
      <c r="AF83" s="8">
        <v>0</v>
      </c>
      <c r="AG83" s="1" t="s">
        <v>116</v>
      </c>
      <c r="AH83" s="1" t="s">
        <v>75</v>
      </c>
      <c r="AI83" s="1">
        <v>4</v>
      </c>
      <c r="AJ83" s="3">
        <v>45947</v>
      </c>
      <c r="AK83" s="3">
        <v>45943</v>
      </c>
      <c r="AL83" s="3">
        <v>45936</v>
      </c>
      <c r="AM83" s="3">
        <v>45944</v>
      </c>
      <c r="AN83" s="3">
        <v>45945</v>
      </c>
      <c r="AO83" s="3">
        <v>45946</v>
      </c>
      <c r="AP83" s="3">
        <v>45942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667.08302222222221</v>
      </c>
    </row>
    <row r="84" spans="1:56" ht="27.75" customHeight="1" x14ac:dyDescent="0.45">
      <c r="A84" s="3">
        <v>45892</v>
      </c>
      <c r="B84" s="14" t="s">
        <v>365</v>
      </c>
      <c r="C84" s="9" t="s">
        <v>79</v>
      </c>
      <c r="D84" s="13" t="s">
        <v>220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45951</v>
      </c>
      <c r="U84" s="11">
        <v>6000</v>
      </c>
      <c r="V84" s="10">
        <v>0</v>
      </c>
      <c r="W84" s="10">
        <v>6000</v>
      </c>
      <c r="X84" s="10">
        <v>0</v>
      </c>
      <c r="Y84" s="10">
        <v>6300</v>
      </c>
      <c r="Z84" s="9" t="s">
        <v>80</v>
      </c>
      <c r="AA84" s="8">
        <v>6621.78</v>
      </c>
      <c r="AB84" s="8">
        <v>6621.78</v>
      </c>
      <c r="AC84" s="8">
        <v>0</v>
      </c>
      <c r="AD84" s="8">
        <v>0</v>
      </c>
      <c r="AE84" s="8">
        <v>6621.78</v>
      </c>
      <c r="AF84" s="8">
        <v>0</v>
      </c>
      <c r="AG84" s="1" t="s">
        <v>116</v>
      </c>
      <c r="AH84" s="1" t="s">
        <v>75</v>
      </c>
      <c r="AI84" s="1">
        <v>4</v>
      </c>
      <c r="AJ84" s="3">
        <v>45951</v>
      </c>
      <c r="AK84" s="3">
        <v>45947</v>
      </c>
      <c r="AL84" s="3">
        <v>45940</v>
      </c>
      <c r="AM84" s="3">
        <v>45948</v>
      </c>
      <c r="AN84" s="3">
        <v>45949</v>
      </c>
      <c r="AO84" s="3">
        <v>45950</v>
      </c>
      <c r="AP84" s="3">
        <v>45946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45911</v>
      </c>
      <c r="B85" s="14" t="s">
        <v>527</v>
      </c>
      <c r="C85" s="9" t="s">
        <v>107</v>
      </c>
      <c r="D85" s="13" t="s">
        <v>528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45961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45961</v>
      </c>
      <c r="AK85" s="3">
        <v>45957</v>
      </c>
      <c r="AL85" s="3">
        <v>45950</v>
      </c>
      <c r="AM85" s="3">
        <v>45958</v>
      </c>
      <c r="AN85" s="3">
        <v>45959</v>
      </c>
      <c r="AO85" s="3">
        <v>45960</v>
      </c>
      <c r="AP85" s="3">
        <v>45956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250.15613333333337</v>
      </c>
    </row>
    <row r="86" spans="1:56" ht="27.75" customHeight="1" x14ac:dyDescent="0.45">
      <c r="A86" s="3">
        <v>45911</v>
      </c>
      <c r="B86" s="14" t="s">
        <v>529</v>
      </c>
      <c r="C86" s="9" t="s">
        <v>107</v>
      </c>
      <c r="D86" s="13" t="s">
        <v>530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45961</v>
      </c>
      <c r="U86" s="11">
        <v>4000</v>
      </c>
      <c r="V86" s="10">
        <v>0</v>
      </c>
      <c r="W86" s="10">
        <v>4000</v>
      </c>
      <c r="X86" s="10">
        <v>0</v>
      </c>
      <c r="Y86" s="10">
        <v>4200</v>
      </c>
      <c r="Z86" s="9" t="s">
        <v>80</v>
      </c>
      <c r="AA86" s="8">
        <v>4414.5199999999995</v>
      </c>
      <c r="AB86" s="8">
        <v>0</v>
      </c>
      <c r="AC86" s="8">
        <v>4414.5199999999995</v>
      </c>
      <c r="AD86" s="8">
        <v>0</v>
      </c>
      <c r="AE86" s="8">
        <v>4414.5199999999995</v>
      </c>
      <c r="AF86" s="8">
        <v>0</v>
      </c>
      <c r="AG86" s="1" t="s">
        <v>115</v>
      </c>
      <c r="AH86" s="1" t="s">
        <v>75</v>
      </c>
      <c r="AI86" s="1">
        <v>4</v>
      </c>
      <c r="AJ86" s="3">
        <v>45961</v>
      </c>
      <c r="AK86" s="3">
        <v>45957</v>
      </c>
      <c r="AL86" s="3">
        <v>45950</v>
      </c>
      <c r="AM86" s="3">
        <v>45958</v>
      </c>
      <c r="AN86" s="3">
        <v>45959</v>
      </c>
      <c r="AO86" s="3">
        <v>45960</v>
      </c>
      <c r="AP86" s="3">
        <v>45956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333.54151111111111</v>
      </c>
    </row>
    <row r="87" spans="1:56" ht="27.75" customHeight="1" x14ac:dyDescent="0.45">
      <c r="A87" s="3">
        <v>45909</v>
      </c>
      <c r="B87" s="14" t="s">
        <v>511</v>
      </c>
      <c r="C87" s="9" t="s">
        <v>107</v>
      </c>
      <c r="D87" s="13" t="s">
        <v>492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45961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117</v>
      </c>
      <c r="AH87" s="1" t="s">
        <v>75</v>
      </c>
      <c r="AI87" s="1">
        <v>4</v>
      </c>
      <c r="AJ87" s="3">
        <v>45961</v>
      </c>
      <c r="AK87" s="3">
        <v>45957</v>
      </c>
      <c r="AL87" s="3">
        <v>45950</v>
      </c>
      <c r="AM87" s="3">
        <v>45958</v>
      </c>
      <c r="AN87" s="3">
        <v>45959</v>
      </c>
      <c r="AO87" s="3">
        <v>45960</v>
      </c>
      <c r="AP87" s="3">
        <v>45956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45909</v>
      </c>
      <c r="B88" s="14" t="s">
        <v>512</v>
      </c>
      <c r="C88" s="9" t="s">
        <v>107</v>
      </c>
      <c r="D88" s="13" t="s">
        <v>493</v>
      </c>
      <c r="E88" s="9">
        <v>20</v>
      </c>
      <c r="F88" s="9">
        <v>40</v>
      </c>
      <c r="G88" s="9" t="s">
        <v>60</v>
      </c>
      <c r="H88" s="9" t="s">
        <v>66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45961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3478.5300000000007</v>
      </c>
      <c r="AB88" s="8">
        <v>3478.5300000000007</v>
      </c>
      <c r="AC88" s="8">
        <v>0</v>
      </c>
      <c r="AD88" s="8">
        <v>0</v>
      </c>
      <c r="AE88" s="8">
        <v>3478.5300000000007</v>
      </c>
      <c r="AF88" s="8">
        <v>0</v>
      </c>
      <c r="AG88" s="1" t="s">
        <v>115</v>
      </c>
      <c r="AH88" s="1" t="s">
        <v>75</v>
      </c>
      <c r="AI88" s="1">
        <v>4</v>
      </c>
      <c r="AJ88" s="3">
        <v>45961</v>
      </c>
      <c r="AK88" s="3">
        <v>45957</v>
      </c>
      <c r="AL88" s="3">
        <v>45950</v>
      </c>
      <c r="AM88" s="3">
        <v>45958</v>
      </c>
      <c r="AN88" s="3">
        <v>45959</v>
      </c>
      <c r="AO88" s="3">
        <v>45960</v>
      </c>
      <c r="AP88" s="3">
        <v>45956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134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45892</v>
      </c>
      <c r="B89" s="14" t="s">
        <v>360</v>
      </c>
      <c r="C89" s="9" t="s">
        <v>139</v>
      </c>
      <c r="D89" s="13" t="s">
        <v>329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640</v>
      </c>
      <c r="V89" s="10">
        <v>0</v>
      </c>
      <c r="W89" s="10">
        <v>640</v>
      </c>
      <c r="X89" s="10">
        <v>6000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116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370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45892</v>
      </c>
      <c r="B90" s="14" t="s">
        <v>362</v>
      </c>
      <c r="C90" s="9" t="s">
        <v>139</v>
      </c>
      <c r="D90" s="13" t="s">
        <v>131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1840</v>
      </c>
      <c r="V90" s="10">
        <v>80</v>
      </c>
      <c r="W90" s="10">
        <v>1760</v>
      </c>
      <c r="X90" s="10">
        <v>10650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45887</v>
      </c>
      <c r="B91" s="14" t="s">
        <v>345</v>
      </c>
      <c r="C91" s="9" t="s">
        <v>139</v>
      </c>
      <c r="D91" s="13" t="s">
        <v>224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104</v>
      </c>
      <c r="V91" s="10">
        <v>0</v>
      </c>
      <c r="W91" s="10">
        <v>104</v>
      </c>
      <c r="X91" s="10">
        <v>11230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134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45896</v>
      </c>
      <c r="B92" s="14" t="s">
        <v>395</v>
      </c>
      <c r="C92" s="9" t="s">
        <v>79</v>
      </c>
      <c r="D92" s="13" t="s">
        <v>310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0</v>
      </c>
      <c r="AE92" s="8">
        <v>3310.89</v>
      </c>
      <c r="AF92" s="8">
        <v>0</v>
      </c>
      <c r="AG92" s="1" t="s">
        <v>115</v>
      </c>
      <c r="AH92" s="1" t="s">
        <v>75</v>
      </c>
      <c r="AI92" s="1">
        <v>5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134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45796</v>
      </c>
      <c r="B93" s="14" t="s">
        <v>258</v>
      </c>
      <c r="C93" s="9" t="s">
        <v>139</v>
      </c>
      <c r="D93" s="13" t="s">
        <v>145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 t="s">
        <v>63</v>
      </c>
      <c r="U93" s="11">
        <v>240</v>
      </c>
      <c r="V93" s="10">
        <v>0</v>
      </c>
      <c r="W93" s="10">
        <v>240</v>
      </c>
      <c r="X93" s="10">
        <v>0</v>
      </c>
      <c r="Y93" s="10">
        <v>252</v>
      </c>
      <c r="Z93" s="9" t="s">
        <v>80</v>
      </c>
      <c r="AA93" s="8">
        <v>251.46</v>
      </c>
      <c r="AB93" s="8">
        <v>251.46</v>
      </c>
      <c r="AC93" s="8">
        <v>0</v>
      </c>
      <c r="AD93" s="8">
        <v>0</v>
      </c>
      <c r="AE93" s="8">
        <v>251.46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254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45876</v>
      </c>
      <c r="B94" s="14" t="s">
        <v>328</v>
      </c>
      <c r="C94" s="9" t="s">
        <v>107</v>
      </c>
      <c r="D94" s="13" t="s">
        <v>314</v>
      </c>
      <c r="E94" s="9">
        <v>20</v>
      </c>
      <c r="F94" s="9">
        <v>40</v>
      </c>
      <c r="G94" s="9" t="s">
        <v>60</v>
      </c>
      <c r="H94" s="9" t="s">
        <v>66</v>
      </c>
      <c r="I94" s="9">
        <v>108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3075</v>
      </c>
      <c r="W94" s="10">
        <v>0</v>
      </c>
      <c r="X94" s="10">
        <v>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116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45825</v>
      </c>
      <c r="B95" s="14" t="s">
        <v>269</v>
      </c>
      <c r="C95" s="9" t="s">
        <v>139</v>
      </c>
      <c r="D95" s="13" t="s">
        <v>239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246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 t="s">
        <v>63</v>
      </c>
      <c r="U95" s="11">
        <v>894</v>
      </c>
      <c r="V95" s="10">
        <v>525</v>
      </c>
      <c r="W95" s="10">
        <v>369</v>
      </c>
      <c r="X95" s="10">
        <v>6000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134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45796</v>
      </c>
      <c r="B96" s="14" t="s">
        <v>257</v>
      </c>
      <c r="C96" s="9" t="s">
        <v>139</v>
      </c>
      <c r="D96" s="13" t="s">
        <v>253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 t="s">
        <v>63</v>
      </c>
      <c r="U96" s="11">
        <v>302</v>
      </c>
      <c r="V96" s="10">
        <v>0</v>
      </c>
      <c r="W96" s="10">
        <v>302</v>
      </c>
      <c r="X96" s="10">
        <v>5300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45798</v>
      </c>
      <c r="B97" s="14" t="s">
        <v>263</v>
      </c>
      <c r="C97" s="9" t="s">
        <v>107</v>
      </c>
      <c r="D97" s="13" t="s">
        <v>261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117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134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416.92688888888887</v>
      </c>
    </row>
    <row r="98" spans="1:56" ht="27.75" customHeight="1" x14ac:dyDescent="0.45">
      <c r="A98" s="3">
        <v>45674</v>
      </c>
      <c r="B98" s="14" t="s">
        <v>226</v>
      </c>
      <c r="C98" s="9" t="s">
        <v>139</v>
      </c>
      <c r="D98" s="13" t="s">
        <v>225</v>
      </c>
      <c r="E98" s="9">
        <v>20</v>
      </c>
      <c r="F98" s="9">
        <v>35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196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 t="s">
        <v>63</v>
      </c>
      <c r="U98" s="11">
        <v>152</v>
      </c>
      <c r="V98" s="10">
        <v>0</v>
      </c>
      <c r="W98" s="10">
        <v>152</v>
      </c>
      <c r="X98" s="10">
        <v>6000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5987</v>
      </c>
      <c r="AG98" s="1" t="s">
        <v>115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235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45611</v>
      </c>
      <c r="B99" s="14" t="s">
        <v>195</v>
      </c>
      <c r="C99" s="9" t="s">
        <v>139</v>
      </c>
      <c r="D99" s="13" t="s">
        <v>194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 t="s">
        <v>63</v>
      </c>
      <c r="U99" s="11">
        <v>117</v>
      </c>
      <c r="V99" s="10">
        <v>0</v>
      </c>
      <c r="W99" s="10">
        <v>117</v>
      </c>
      <c r="X99" s="10">
        <v>10065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45523</v>
      </c>
      <c r="B100" s="14" t="s">
        <v>178</v>
      </c>
      <c r="C100" s="9" t="s">
        <v>139</v>
      </c>
      <c r="D100" s="13" t="s">
        <v>176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 t="s">
        <v>63</v>
      </c>
      <c r="U100" s="11">
        <v>1260</v>
      </c>
      <c r="V100" s="10">
        <v>0</v>
      </c>
      <c r="W100" s="10">
        <v>1260</v>
      </c>
      <c r="X100" s="10">
        <v>11095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115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45523</v>
      </c>
      <c r="B101" s="14" t="s">
        <v>178</v>
      </c>
      <c r="C101" s="9" t="s">
        <v>139</v>
      </c>
      <c r="D101" s="13" t="s">
        <v>177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 t="s">
        <v>63</v>
      </c>
      <c r="U101" s="11">
        <v>89</v>
      </c>
      <c r="V101" s="10">
        <v>0</v>
      </c>
      <c r="W101" s="10">
        <v>89</v>
      </c>
      <c r="X101" s="10">
        <v>11180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115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45741</v>
      </c>
      <c r="B102" s="14" t="s">
        <v>242</v>
      </c>
      <c r="C102" s="9" t="s">
        <v>107</v>
      </c>
      <c r="D102" s="13" t="s">
        <v>241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132</v>
      </c>
      <c r="U102" s="11">
        <v>4000</v>
      </c>
      <c r="V102" s="10">
        <v>3867</v>
      </c>
      <c r="W102" s="10">
        <v>133</v>
      </c>
      <c r="X102" s="10">
        <v>4200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115</v>
      </c>
      <c r="AH102" s="1" t="s">
        <v>75</v>
      </c>
      <c r="AI102" s="1">
        <v>4</v>
      </c>
      <c r="AJ102" s="3" t="s">
        <v>132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244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45720</v>
      </c>
      <c r="B103" s="14" t="s">
        <v>128</v>
      </c>
      <c r="C103" s="9" t="s">
        <v>107</v>
      </c>
      <c r="D103" s="13" t="s">
        <v>209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132</v>
      </c>
      <c r="U103" s="11">
        <v>4000</v>
      </c>
      <c r="V103" s="10">
        <v>4010</v>
      </c>
      <c r="W103" s="10">
        <v>0</v>
      </c>
      <c r="X103" s="10">
        <v>4470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115</v>
      </c>
      <c r="AH103" s="1" t="s">
        <v>75</v>
      </c>
      <c r="AI103" s="1">
        <v>4</v>
      </c>
      <c r="AJ103" s="3" t="s">
        <v>132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45720</v>
      </c>
      <c r="B104" s="14" t="s">
        <v>128</v>
      </c>
      <c r="C104" s="9" t="s">
        <v>107</v>
      </c>
      <c r="D104" s="13" t="s">
        <v>219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132</v>
      </c>
      <c r="U104" s="11">
        <v>3000</v>
      </c>
      <c r="V104" s="10">
        <v>3065</v>
      </c>
      <c r="W104" s="10">
        <v>0</v>
      </c>
      <c r="X104" s="10">
        <v>3300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115</v>
      </c>
      <c r="AH104" s="1" t="s">
        <v>75</v>
      </c>
      <c r="AI104" s="1">
        <v>4</v>
      </c>
      <c r="AJ104" s="3" t="s">
        <v>132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45541</v>
      </c>
      <c r="B105" s="14" t="s">
        <v>182</v>
      </c>
      <c r="C105" s="9" t="s">
        <v>107</v>
      </c>
      <c r="D105" s="13" t="s">
        <v>183</v>
      </c>
      <c r="E105" s="9">
        <v>20</v>
      </c>
      <c r="F105" s="9">
        <v>40</v>
      </c>
      <c r="G105" s="9" t="s">
        <v>60</v>
      </c>
      <c r="H105" s="9" t="s">
        <v>76</v>
      </c>
      <c r="I105" s="9">
        <v>108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132</v>
      </c>
      <c r="U105" s="11">
        <v>3000</v>
      </c>
      <c r="V105" s="10">
        <v>3318</v>
      </c>
      <c r="W105" s="10">
        <v>0</v>
      </c>
      <c r="X105" s="10">
        <v>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184</v>
      </c>
      <c r="AG105" s="1" t="s">
        <v>61</v>
      </c>
      <c r="AH105" s="1" t="s">
        <v>75</v>
      </c>
      <c r="AI105" s="1">
        <v>4</v>
      </c>
      <c r="AJ105" s="3" t="s">
        <v>132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>
        <v>0</v>
      </c>
      <c r="AY105" s="2" t="s">
        <v>222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45581</v>
      </c>
      <c r="B106" s="14" t="s">
        <v>187</v>
      </c>
      <c r="C106" s="9" t="s">
        <v>107</v>
      </c>
      <c r="D106" s="13" t="s">
        <v>188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132</v>
      </c>
      <c r="U106" s="11">
        <v>3000</v>
      </c>
      <c r="V106" s="10">
        <v>3194</v>
      </c>
      <c r="W106" s="10">
        <v>0</v>
      </c>
      <c r="X106" s="10">
        <v>5632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115</v>
      </c>
      <c r="AH106" s="1" t="s">
        <v>75</v>
      </c>
      <c r="AI106" s="1">
        <v>4</v>
      </c>
      <c r="AJ106" s="3" t="s">
        <v>132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0</v>
      </c>
      <c r="B107" s="14">
        <v>0</v>
      </c>
      <c r="C107" s="9">
        <v>0</v>
      </c>
      <c r="D107" s="13">
        <v>0</v>
      </c>
      <c r="E107" s="9">
        <v>20</v>
      </c>
      <c r="F107" s="9">
        <v>38</v>
      </c>
      <c r="G107" s="9">
        <v>0</v>
      </c>
      <c r="H107" s="9">
        <v>0</v>
      </c>
      <c r="I107" s="9">
        <v>84</v>
      </c>
      <c r="J107" s="9" t="s">
        <v>57</v>
      </c>
      <c r="K107" s="9">
        <v>5</v>
      </c>
      <c r="L107" s="9">
        <v>0</v>
      </c>
      <c r="M107" s="10">
        <v>0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>
        <v>0</v>
      </c>
      <c r="T107" s="12"/>
      <c r="U107" s="11">
        <v>0</v>
      </c>
      <c r="V107" s="10">
        <v>0</v>
      </c>
      <c r="W107" s="10">
        <v>0</v>
      </c>
      <c r="X107" s="10">
        <v>0</v>
      </c>
      <c r="Y107" s="10">
        <v>0</v>
      </c>
      <c r="Z107" s="9" t="s">
        <v>80</v>
      </c>
      <c r="AA107" s="8">
        <v>732110.78622000024</v>
      </c>
      <c r="AB107" s="8">
        <v>275576.1362200001</v>
      </c>
      <c r="AC107" s="8">
        <v>456534.65000000008</v>
      </c>
      <c r="AD107" s="8">
        <v>31582.61622</v>
      </c>
      <c r="AE107" s="8">
        <v>700528.17000000027</v>
      </c>
      <c r="AF107" s="8" t="s">
        <v>58</v>
      </c>
      <c r="AG107" s="1" t="s">
        <v>115</v>
      </c>
      <c r="AH107" s="1">
        <v>0</v>
      </c>
      <c r="AI107" s="1" t="s">
        <v>15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 t="s">
        <v>135</v>
      </c>
      <c r="B108" s="14" t="s">
        <v>135</v>
      </c>
      <c r="C108" s="9" t="s">
        <v>270</v>
      </c>
      <c r="D108" s="13" t="s">
        <v>61</v>
      </c>
      <c r="E108" s="9">
        <v>20</v>
      </c>
      <c r="F108" s="9">
        <v>39</v>
      </c>
      <c r="G108" s="9" t="s">
        <v>60</v>
      </c>
      <c r="H108" s="9">
        <v>0</v>
      </c>
      <c r="I108" s="9">
        <v>84</v>
      </c>
      <c r="J108" s="9" t="s">
        <v>78</v>
      </c>
      <c r="K108" s="9">
        <v>0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 t="s">
        <v>63</v>
      </c>
      <c r="U108" s="11">
        <v>1600000</v>
      </c>
      <c r="V108" s="10">
        <v>0</v>
      </c>
      <c r="W108" s="10">
        <v>1600000</v>
      </c>
      <c r="X108" s="10">
        <v>0</v>
      </c>
      <c r="Y108" s="10">
        <v>1680000</v>
      </c>
      <c r="Z108" s="9" t="s">
        <v>271</v>
      </c>
      <c r="AA108" s="8">
        <v>1810512.0000000002</v>
      </c>
      <c r="AB108" s="8">
        <v>113928</v>
      </c>
      <c r="AC108" s="8">
        <v>1696584.0000000002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74</v>
      </c>
      <c r="AI108" s="1">
        <v>2</v>
      </c>
      <c r="AJ108" s="3" t="s">
        <v>63</v>
      </c>
      <c r="AK108" s="3">
        <v>0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272</v>
      </c>
      <c r="BD108" s="56">
        <v>133653.11733333336</v>
      </c>
    </row>
    <row r="109" spans="1:56" ht="27.7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20</v>
      </c>
      <c r="F109" s="9">
        <v>38</v>
      </c>
      <c r="G109" s="9">
        <v>0</v>
      </c>
      <c r="H109" s="9">
        <v>0</v>
      </c>
      <c r="I109" s="9">
        <v>82</v>
      </c>
      <c r="J109" s="9" t="s">
        <v>78</v>
      </c>
      <c r="K109" s="9">
        <v>2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271</v>
      </c>
      <c r="AA109" s="8">
        <v>1810512.0000000002</v>
      </c>
      <c r="AB109" s="8">
        <v>113928</v>
      </c>
      <c r="AC109" s="8">
        <v>1696584.0000000002</v>
      </c>
      <c r="AD109" s="8">
        <v>0</v>
      </c>
      <c r="AE109" s="8">
        <v>0</v>
      </c>
      <c r="AF109" s="8" t="s">
        <v>58</v>
      </c>
      <c r="AG109" s="1" t="s">
        <v>115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273</v>
      </c>
      <c r="BD109" s="56">
        <v>0</v>
      </c>
    </row>
    <row r="110" spans="1:56" ht="27.75" customHeight="1" x14ac:dyDescent="0.45">
      <c r="A110" s="3">
        <v>45887</v>
      </c>
      <c r="B110" s="14" t="s">
        <v>348</v>
      </c>
      <c r="C110" s="9" t="s">
        <v>139</v>
      </c>
      <c r="D110" s="13" t="s">
        <v>268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196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45926</v>
      </c>
      <c r="U110" s="11">
        <v>1360</v>
      </c>
      <c r="V110" s="10">
        <v>0</v>
      </c>
      <c r="W110" s="10">
        <v>1360</v>
      </c>
      <c r="X110" s="10">
        <v>20056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210</v>
      </c>
      <c r="AG110" s="1" t="s">
        <v>61</v>
      </c>
      <c r="AH110" s="1" t="s">
        <v>74</v>
      </c>
      <c r="AI110" s="1">
        <v>2</v>
      </c>
      <c r="AJ110" s="3">
        <v>45926</v>
      </c>
      <c r="AK110" s="3">
        <v>0</v>
      </c>
      <c r="AL110" s="3">
        <v>45917</v>
      </c>
      <c r="AM110" s="3">
        <v>45924</v>
      </c>
      <c r="AN110" s="3">
        <v>45925</v>
      </c>
      <c r="AO110" s="3">
        <v>45925</v>
      </c>
      <c r="AP110" s="3">
        <v>45921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334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45905</v>
      </c>
      <c r="B111" s="14" t="s">
        <v>477</v>
      </c>
      <c r="C111" s="9" t="s">
        <v>139</v>
      </c>
      <c r="D111" s="13" t="s">
        <v>332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196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45918</v>
      </c>
      <c r="U111" s="11">
        <v>9840</v>
      </c>
      <c r="V111" s="10">
        <v>11040</v>
      </c>
      <c r="W111" s="10">
        <v>0</v>
      </c>
      <c r="X111" s="10">
        <v>31235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210</v>
      </c>
      <c r="AG111" s="1" t="s">
        <v>115</v>
      </c>
      <c r="AH111" s="1" t="s">
        <v>74</v>
      </c>
      <c r="AI111" s="1">
        <v>2</v>
      </c>
      <c r="AJ111" s="3">
        <v>45918</v>
      </c>
      <c r="AK111" s="3">
        <v>0</v>
      </c>
      <c r="AL111" s="3">
        <v>45909</v>
      </c>
      <c r="AM111" s="3">
        <v>45916</v>
      </c>
      <c r="AN111" s="3">
        <v>45917</v>
      </c>
      <c r="AO111" s="3">
        <v>45917</v>
      </c>
      <c r="AP111" s="3">
        <v>45913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 t="s">
        <v>468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45912</v>
      </c>
      <c r="B112" s="14" t="s">
        <v>547</v>
      </c>
      <c r="C112" s="9" t="s">
        <v>73</v>
      </c>
      <c r="D112" s="13" t="s">
        <v>548</v>
      </c>
      <c r="E112" s="9">
        <v>20</v>
      </c>
      <c r="F112" s="9">
        <v>32</v>
      </c>
      <c r="G112" s="9" t="s">
        <v>60</v>
      </c>
      <c r="H112" s="9">
        <v>0</v>
      </c>
      <c r="I112" s="9">
        <v>72</v>
      </c>
      <c r="J112" s="9" t="s">
        <v>78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141</v>
      </c>
      <c r="T112" s="12">
        <v>45927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4679.9500000000007</v>
      </c>
      <c r="AB112" s="8">
        <v>4679.9500000000007</v>
      </c>
      <c r="AC112" s="8">
        <v>0</v>
      </c>
      <c r="AD112" s="8">
        <v>0</v>
      </c>
      <c r="AE112" s="8">
        <v>0</v>
      </c>
      <c r="AF112" s="8">
        <v>0</v>
      </c>
      <c r="AG112" s="1" t="s">
        <v>115</v>
      </c>
      <c r="AH112" s="1" t="s">
        <v>74</v>
      </c>
      <c r="AI112" s="1">
        <v>2</v>
      </c>
      <c r="AJ112" s="3">
        <v>45927</v>
      </c>
      <c r="AK112" s="3">
        <v>0</v>
      </c>
      <c r="AL112" s="3">
        <v>45918</v>
      </c>
      <c r="AM112" s="3">
        <v>45925</v>
      </c>
      <c r="AN112" s="3">
        <v>45926</v>
      </c>
      <c r="AO112" s="3">
        <v>45926</v>
      </c>
      <c r="AP112" s="3">
        <v>45922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 t="s">
        <v>135</v>
      </c>
      <c r="B113" s="14" t="s">
        <v>135</v>
      </c>
      <c r="C113" s="9" t="s">
        <v>139</v>
      </c>
      <c r="D113" s="13" t="s">
        <v>61</v>
      </c>
      <c r="E113" s="9">
        <v>20</v>
      </c>
      <c r="F113" s="9">
        <v>36</v>
      </c>
      <c r="G113" s="9" t="s">
        <v>60</v>
      </c>
      <c r="H113" s="9">
        <v>0</v>
      </c>
      <c r="I113" s="9">
        <v>78</v>
      </c>
      <c r="J113" s="9" t="s">
        <v>57</v>
      </c>
      <c r="K113" s="9">
        <v>5</v>
      </c>
      <c r="L113" s="9" t="s">
        <v>196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 t="s">
        <v>63</v>
      </c>
      <c r="U113" s="11">
        <v>290000</v>
      </c>
      <c r="V113" s="10">
        <v>0</v>
      </c>
      <c r="W113" s="10">
        <v>290000</v>
      </c>
      <c r="X113" s="10">
        <v>0</v>
      </c>
      <c r="Y113" s="10">
        <v>304500</v>
      </c>
      <c r="Z113" s="9" t="s">
        <v>81</v>
      </c>
      <c r="AA113" s="8">
        <v>303847.5</v>
      </c>
      <c r="AB113" s="8">
        <v>96957</v>
      </c>
      <c r="AC113" s="8">
        <v>206890.5</v>
      </c>
      <c r="AD113" s="8">
        <v>0</v>
      </c>
      <c r="AE113" s="8">
        <v>0</v>
      </c>
      <c r="AF113" s="8" t="s">
        <v>210</v>
      </c>
      <c r="AG113" s="1" t="s">
        <v>115</v>
      </c>
      <c r="AH113" s="1" t="s">
        <v>74</v>
      </c>
      <c r="AI113" s="1">
        <v>2</v>
      </c>
      <c r="AJ113" s="3" t="s">
        <v>63</v>
      </c>
      <c r="AK113" s="3">
        <v>0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15815.629333333334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37</v>
      </c>
      <c r="G114" s="9">
        <v>0</v>
      </c>
      <c r="H114" s="9">
        <v>0</v>
      </c>
      <c r="I114" s="9">
        <v>80</v>
      </c>
      <c r="J114" s="9" t="s">
        <v>57</v>
      </c>
      <c r="K114" s="9">
        <v>3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81</v>
      </c>
      <c r="AA114" s="8">
        <v>308527.45</v>
      </c>
      <c r="AB114" s="8">
        <v>101636.95</v>
      </c>
      <c r="AC114" s="8">
        <v>206890.5</v>
      </c>
      <c r="AD114" s="8">
        <v>0</v>
      </c>
      <c r="AE114" s="8">
        <v>0</v>
      </c>
      <c r="AF114" s="8" t="s">
        <v>58</v>
      </c>
      <c r="AG114" s="1" t="s">
        <v>115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45876</v>
      </c>
      <c r="B115" s="14" t="s">
        <v>336</v>
      </c>
      <c r="C115" s="9" t="s">
        <v>107</v>
      </c>
      <c r="D115" s="13" t="s">
        <v>316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90</v>
      </c>
      <c r="M115" s="10">
        <v>22</v>
      </c>
      <c r="N115" s="9">
        <v>40</v>
      </c>
      <c r="O115" s="9">
        <v>40</v>
      </c>
      <c r="P115" s="10">
        <v>0</v>
      </c>
      <c r="Q115" s="10">
        <v>0</v>
      </c>
      <c r="R115" s="10">
        <v>0</v>
      </c>
      <c r="S115" s="9" t="s">
        <v>67</v>
      </c>
      <c r="T115" s="12">
        <v>45926</v>
      </c>
      <c r="U115" s="11">
        <v>3000</v>
      </c>
      <c r="V115" s="10">
        <v>3000</v>
      </c>
      <c r="W115" s="10">
        <v>0</v>
      </c>
      <c r="X115" s="10">
        <v>3175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>
        <v>45926</v>
      </c>
      <c r="AK115" s="3">
        <v>45922</v>
      </c>
      <c r="AL115" s="3">
        <v>45916</v>
      </c>
      <c r="AM115" s="3">
        <v>45923</v>
      </c>
      <c r="AN115" s="3">
        <v>45924</v>
      </c>
      <c r="AO115" s="3">
        <v>45924</v>
      </c>
      <c r="AP115" s="3">
        <v>45921</v>
      </c>
      <c r="AQ115" s="3">
        <v>45925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45909</v>
      </c>
      <c r="B116" s="14" t="s">
        <v>514</v>
      </c>
      <c r="C116" s="9" t="s">
        <v>495</v>
      </c>
      <c r="D116" s="13" t="s">
        <v>500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40</v>
      </c>
      <c r="O116" s="9">
        <v>40</v>
      </c>
      <c r="P116" s="10">
        <v>108.55204095999999</v>
      </c>
      <c r="Q116" s="10">
        <v>0</v>
      </c>
      <c r="R116" s="10">
        <v>108.55204095999999</v>
      </c>
      <c r="S116" s="9" t="s">
        <v>71</v>
      </c>
      <c r="T116" s="12">
        <v>45922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120</v>
      </c>
      <c r="AA116" s="8">
        <v>5378.4500000000007</v>
      </c>
      <c r="AB116" s="8">
        <v>5378.4500000000007</v>
      </c>
      <c r="AC116" s="8">
        <v>0</v>
      </c>
      <c r="AD116" s="8">
        <v>5378.4500000000007</v>
      </c>
      <c r="AE116" s="8">
        <v>0</v>
      </c>
      <c r="AF116" s="8">
        <v>0</v>
      </c>
      <c r="AG116" s="1" t="s">
        <v>116</v>
      </c>
      <c r="AH116" s="1" t="s">
        <v>68</v>
      </c>
      <c r="AI116" s="1">
        <v>4</v>
      </c>
      <c r="AJ116" s="3">
        <v>45922</v>
      </c>
      <c r="AK116" s="3">
        <v>45918</v>
      </c>
      <c r="AL116" s="3">
        <v>45912</v>
      </c>
      <c r="AM116" s="3">
        <v>45919</v>
      </c>
      <c r="AN116" s="3">
        <v>45920</v>
      </c>
      <c r="AO116" s="3">
        <v>45920</v>
      </c>
      <c r="AP116" s="3">
        <v>45917</v>
      </c>
      <c r="AQ116" s="3">
        <v>45921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45909</v>
      </c>
      <c r="B117" s="14" t="s">
        <v>515</v>
      </c>
      <c r="C117" s="9" t="s">
        <v>495</v>
      </c>
      <c r="D117" s="13" t="s">
        <v>501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40</v>
      </c>
      <c r="O117" s="9">
        <v>40</v>
      </c>
      <c r="P117" s="10">
        <v>217.10408191999997</v>
      </c>
      <c r="Q117" s="10">
        <v>0</v>
      </c>
      <c r="R117" s="10">
        <v>217.10408191999997</v>
      </c>
      <c r="S117" s="9" t="s">
        <v>71</v>
      </c>
      <c r="T117" s="12">
        <v>45922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120</v>
      </c>
      <c r="AA117" s="8">
        <v>10756.900000000001</v>
      </c>
      <c r="AB117" s="8">
        <v>10756.900000000001</v>
      </c>
      <c r="AC117" s="8">
        <v>0</v>
      </c>
      <c r="AD117" s="8">
        <v>10756.900000000001</v>
      </c>
      <c r="AE117" s="8">
        <v>0</v>
      </c>
      <c r="AF117" s="8">
        <v>0</v>
      </c>
      <c r="AG117" s="1" t="s">
        <v>116</v>
      </c>
      <c r="AH117" s="1" t="s">
        <v>68</v>
      </c>
      <c r="AI117" s="1">
        <v>4</v>
      </c>
      <c r="AJ117" s="3">
        <v>45922</v>
      </c>
      <c r="AK117" s="3">
        <v>45918</v>
      </c>
      <c r="AL117" s="3">
        <v>45912</v>
      </c>
      <c r="AM117" s="3">
        <v>45919</v>
      </c>
      <c r="AN117" s="3">
        <v>45920</v>
      </c>
      <c r="AO117" s="3">
        <v>45920</v>
      </c>
      <c r="AP117" s="3">
        <v>45917</v>
      </c>
      <c r="AQ117" s="3">
        <v>45921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45909</v>
      </c>
      <c r="B118" s="14" t="s">
        <v>515</v>
      </c>
      <c r="C118" s="9" t="s">
        <v>495</v>
      </c>
      <c r="D118" s="13" t="s">
        <v>502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217.10408191999997</v>
      </c>
      <c r="Q118" s="10">
        <v>0</v>
      </c>
      <c r="R118" s="10">
        <v>217.10408191999997</v>
      </c>
      <c r="S118" s="9" t="s">
        <v>71</v>
      </c>
      <c r="T118" s="12">
        <v>45922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120</v>
      </c>
      <c r="AA118" s="8">
        <v>10756.900000000001</v>
      </c>
      <c r="AB118" s="8">
        <v>10756.900000000001</v>
      </c>
      <c r="AC118" s="8">
        <v>0</v>
      </c>
      <c r="AD118" s="8">
        <v>10756.900000000001</v>
      </c>
      <c r="AE118" s="8">
        <v>0</v>
      </c>
      <c r="AF118" s="8">
        <v>0</v>
      </c>
      <c r="AG118" s="1" t="s">
        <v>116</v>
      </c>
      <c r="AH118" s="1" t="s">
        <v>68</v>
      </c>
      <c r="AI118" s="1">
        <v>4</v>
      </c>
      <c r="AJ118" s="3">
        <v>45922</v>
      </c>
      <c r="AK118" s="3">
        <v>45918</v>
      </c>
      <c r="AL118" s="3">
        <v>45912</v>
      </c>
      <c r="AM118" s="3">
        <v>45919</v>
      </c>
      <c r="AN118" s="3">
        <v>45920</v>
      </c>
      <c r="AO118" s="3">
        <v>45920</v>
      </c>
      <c r="AP118" s="3">
        <v>45917</v>
      </c>
      <c r="AQ118" s="3">
        <v>45921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45876</v>
      </c>
      <c r="B119" s="14" t="s">
        <v>335</v>
      </c>
      <c r="C119" s="9" t="s">
        <v>107</v>
      </c>
      <c r="D119" s="13" t="s">
        <v>315</v>
      </c>
      <c r="E119" s="9">
        <v>21</v>
      </c>
      <c r="F119" s="9">
        <v>40</v>
      </c>
      <c r="G119" s="9" t="s">
        <v>60</v>
      </c>
      <c r="H119" s="9" t="s">
        <v>66</v>
      </c>
      <c r="I119" s="9">
        <v>108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42</v>
      </c>
      <c r="O119" s="9">
        <v>40</v>
      </c>
      <c r="P119" s="10">
        <v>68.387785804799989</v>
      </c>
      <c r="Q119" s="10">
        <v>0</v>
      </c>
      <c r="R119" s="10">
        <v>68.387785804799989</v>
      </c>
      <c r="S119" s="9" t="s">
        <v>71</v>
      </c>
      <c r="T119" s="12">
        <v>45961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3478.5300000000007</v>
      </c>
      <c r="AB119" s="8">
        <v>3478.5300000000007</v>
      </c>
      <c r="AC119" s="8">
        <v>0</v>
      </c>
      <c r="AD119" s="8">
        <v>3478.5300000000007</v>
      </c>
      <c r="AE119" s="8">
        <v>0</v>
      </c>
      <c r="AF119" s="8">
        <v>0</v>
      </c>
      <c r="AG119" s="1" t="s">
        <v>61</v>
      </c>
      <c r="AH119" s="1" t="s">
        <v>68</v>
      </c>
      <c r="AI119" s="1">
        <v>4</v>
      </c>
      <c r="AJ119" s="3">
        <v>45961</v>
      </c>
      <c r="AK119" s="3">
        <v>45957</v>
      </c>
      <c r="AL119" s="3">
        <v>45951</v>
      </c>
      <c r="AM119" s="3">
        <v>45958</v>
      </c>
      <c r="AN119" s="3">
        <v>45959</v>
      </c>
      <c r="AO119" s="3">
        <v>45959</v>
      </c>
      <c r="AP119" s="3">
        <v>45956</v>
      </c>
      <c r="AQ119" s="3">
        <v>45960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45913</v>
      </c>
      <c r="B120" s="14" t="s">
        <v>549</v>
      </c>
      <c r="C120" s="9" t="s">
        <v>111</v>
      </c>
      <c r="D120" s="13" t="s">
        <v>550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45919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120</v>
      </c>
      <c r="AA120" s="8">
        <v>10756.900000000001</v>
      </c>
      <c r="AB120" s="8">
        <v>10756.900000000001</v>
      </c>
      <c r="AC120" s="8">
        <v>0</v>
      </c>
      <c r="AD120" s="8">
        <v>10756.900000000001</v>
      </c>
      <c r="AE120" s="8">
        <v>0</v>
      </c>
      <c r="AF120" s="8">
        <v>0</v>
      </c>
      <c r="AG120" s="1" t="s">
        <v>116</v>
      </c>
      <c r="AH120" s="1" t="s">
        <v>68</v>
      </c>
      <c r="AI120" s="1">
        <v>4</v>
      </c>
      <c r="AJ120" s="3">
        <v>45919</v>
      </c>
      <c r="AK120" s="3">
        <v>45915</v>
      </c>
      <c r="AL120" s="3">
        <v>45909</v>
      </c>
      <c r="AM120" s="3">
        <v>45916</v>
      </c>
      <c r="AN120" s="3">
        <v>45917</v>
      </c>
      <c r="AO120" s="3">
        <v>45917</v>
      </c>
      <c r="AP120" s="3">
        <v>45914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551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45915</v>
      </c>
      <c r="B121" s="14" t="s">
        <v>128</v>
      </c>
      <c r="C121" s="9" t="s">
        <v>280</v>
      </c>
      <c r="D121" s="13" t="s">
        <v>555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97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71</v>
      </c>
      <c r="T121" s="12">
        <v>45922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120</v>
      </c>
      <c r="AA121" s="8">
        <v>5378.4500000000007</v>
      </c>
      <c r="AB121" s="8">
        <v>5378.4500000000007</v>
      </c>
      <c r="AC121" s="8">
        <v>0</v>
      </c>
      <c r="AD121" s="8">
        <v>5378.4500000000007</v>
      </c>
      <c r="AE121" s="8">
        <v>0</v>
      </c>
      <c r="AF121" s="8">
        <v>0</v>
      </c>
      <c r="AG121" s="1" t="s">
        <v>116</v>
      </c>
      <c r="AH121" s="1" t="s">
        <v>68</v>
      </c>
      <c r="AI121" s="1">
        <v>4</v>
      </c>
      <c r="AJ121" s="3">
        <v>45922</v>
      </c>
      <c r="AK121" s="3">
        <v>45918</v>
      </c>
      <c r="AL121" s="3">
        <v>45912</v>
      </c>
      <c r="AM121" s="3">
        <v>45919</v>
      </c>
      <c r="AN121" s="3">
        <v>45920</v>
      </c>
      <c r="AO121" s="3">
        <v>45920</v>
      </c>
      <c r="AP121" s="3">
        <v>45917</v>
      </c>
      <c r="AQ121" s="3">
        <v>45921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 t="s">
        <v>135</v>
      </c>
      <c r="B122" s="14" t="s">
        <v>135</v>
      </c>
      <c r="C122" s="9" t="s">
        <v>111</v>
      </c>
      <c r="D122" s="13" t="s">
        <v>61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 t="s">
        <v>63</v>
      </c>
      <c r="U122" s="11">
        <v>100000</v>
      </c>
      <c r="V122" s="10">
        <v>0</v>
      </c>
      <c r="W122" s="10">
        <v>100000</v>
      </c>
      <c r="X122" s="10">
        <v>0</v>
      </c>
      <c r="Y122" s="10">
        <v>105000</v>
      </c>
      <c r="Z122" s="9" t="s">
        <v>120</v>
      </c>
      <c r="AA122" s="8">
        <v>107569.00000000001</v>
      </c>
      <c r="AB122" s="8">
        <v>30000</v>
      </c>
      <c r="AC122" s="8">
        <v>77569.000000000015</v>
      </c>
      <c r="AD122" s="8">
        <v>30000</v>
      </c>
      <c r="AE122" s="8">
        <v>77569.000000000015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5578.2453533333337</v>
      </c>
    </row>
    <row r="123" spans="1:56" ht="27.75" customHeight="1" x14ac:dyDescent="0.45">
      <c r="A123" s="3">
        <v>45631</v>
      </c>
      <c r="B123" s="14" t="s">
        <v>203</v>
      </c>
      <c r="C123" s="9" t="s">
        <v>109</v>
      </c>
      <c r="D123" s="13" t="s">
        <v>144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110</v>
      </c>
      <c r="T123" s="12" t="s">
        <v>63</v>
      </c>
      <c r="U123" s="11">
        <v>16000</v>
      </c>
      <c r="V123" s="10">
        <v>0</v>
      </c>
      <c r="W123" s="10">
        <v>16000</v>
      </c>
      <c r="X123" s="10">
        <v>0</v>
      </c>
      <c r="Y123" s="10">
        <v>16800</v>
      </c>
      <c r="Z123" s="9" t="s">
        <v>120</v>
      </c>
      <c r="AA123" s="8">
        <v>17211.04</v>
      </c>
      <c r="AB123" s="8">
        <v>17211.04</v>
      </c>
      <c r="AC123" s="8">
        <v>0</v>
      </c>
      <c r="AD123" s="8">
        <v>17211.04</v>
      </c>
      <c r="AE123" s="8">
        <v>0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218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45631</v>
      </c>
      <c r="B124" s="14" t="s">
        <v>202</v>
      </c>
      <c r="C124" s="9" t="s">
        <v>109</v>
      </c>
      <c r="D124" s="13" t="s">
        <v>144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110</v>
      </c>
      <c r="T124" s="12" t="s">
        <v>63</v>
      </c>
      <c r="U124" s="11">
        <v>9000</v>
      </c>
      <c r="V124" s="10">
        <v>0</v>
      </c>
      <c r="W124" s="10">
        <v>9000</v>
      </c>
      <c r="X124" s="10">
        <v>0</v>
      </c>
      <c r="Y124" s="10">
        <v>9450</v>
      </c>
      <c r="Z124" s="9" t="s">
        <v>120</v>
      </c>
      <c r="AA124" s="8">
        <v>9681.2100000000009</v>
      </c>
      <c r="AB124" s="8">
        <v>9681.2100000000009</v>
      </c>
      <c r="AC124" s="8">
        <v>0</v>
      </c>
      <c r="AD124" s="8">
        <v>9681.2100000000009</v>
      </c>
      <c r="AE124" s="8">
        <v>0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217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>
        <v>45896</v>
      </c>
      <c r="B125" s="14" t="s">
        <v>400</v>
      </c>
      <c r="C125" s="9" t="s">
        <v>107</v>
      </c>
      <c r="D125" s="13" t="s">
        <v>401</v>
      </c>
      <c r="E125" s="9">
        <v>21</v>
      </c>
      <c r="F125" s="9">
        <v>38</v>
      </c>
      <c r="G125" s="9" t="s">
        <v>60</v>
      </c>
      <c r="H125" s="9" t="s">
        <v>66</v>
      </c>
      <c r="I125" s="9">
        <v>102</v>
      </c>
      <c r="J125" s="9" t="s">
        <v>57</v>
      </c>
      <c r="K125" s="9">
        <v>5</v>
      </c>
      <c r="L125" s="9" t="s">
        <v>90</v>
      </c>
      <c r="M125" s="10">
        <v>22</v>
      </c>
      <c r="N125" s="9">
        <v>40</v>
      </c>
      <c r="O125" s="9">
        <v>40</v>
      </c>
      <c r="P125" s="10">
        <v>65.13122457599998</v>
      </c>
      <c r="Q125" s="10">
        <v>0</v>
      </c>
      <c r="R125" s="10">
        <v>65.13122457599998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120</v>
      </c>
      <c r="AA125" s="8">
        <v>3310.89</v>
      </c>
      <c r="AB125" s="8">
        <v>3310.89</v>
      </c>
      <c r="AC125" s="8">
        <v>0</v>
      </c>
      <c r="AD125" s="8">
        <v>3310.89</v>
      </c>
      <c r="AE125" s="8">
        <v>0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 t="e">
        <v>#VALUE!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>
        <v>45896</v>
      </c>
      <c r="B126" s="14" t="s">
        <v>402</v>
      </c>
      <c r="C126" s="9" t="s">
        <v>107</v>
      </c>
      <c r="D126" s="13" t="s">
        <v>313</v>
      </c>
      <c r="E126" s="9">
        <v>21</v>
      </c>
      <c r="F126" s="9">
        <v>38</v>
      </c>
      <c r="G126" s="9" t="s">
        <v>60</v>
      </c>
      <c r="H126" s="9" t="s">
        <v>66</v>
      </c>
      <c r="I126" s="9">
        <v>102</v>
      </c>
      <c r="J126" s="9" t="s">
        <v>57</v>
      </c>
      <c r="K126" s="9">
        <v>5</v>
      </c>
      <c r="L126" s="9" t="s">
        <v>90</v>
      </c>
      <c r="M126" s="10">
        <v>22</v>
      </c>
      <c r="N126" s="9">
        <v>40</v>
      </c>
      <c r="O126" s="9">
        <v>40</v>
      </c>
      <c r="P126" s="10">
        <v>108.55204095999999</v>
      </c>
      <c r="Q126" s="10">
        <v>0</v>
      </c>
      <c r="R126" s="10">
        <v>108.55204095999999</v>
      </c>
      <c r="S126" s="9" t="s">
        <v>67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120</v>
      </c>
      <c r="AA126" s="8">
        <v>5518.15</v>
      </c>
      <c r="AB126" s="8">
        <v>5518.15</v>
      </c>
      <c r="AC126" s="8">
        <v>0</v>
      </c>
      <c r="AD126" s="8">
        <v>5518.15</v>
      </c>
      <c r="AE126" s="8">
        <v>0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45896</v>
      </c>
      <c r="B127" s="14" t="s">
        <v>403</v>
      </c>
      <c r="C127" s="9" t="s">
        <v>107</v>
      </c>
      <c r="D127" s="13" t="s">
        <v>404</v>
      </c>
      <c r="E127" s="9">
        <v>21</v>
      </c>
      <c r="F127" s="9">
        <v>38</v>
      </c>
      <c r="G127" s="9" t="s">
        <v>60</v>
      </c>
      <c r="H127" s="9" t="s">
        <v>66</v>
      </c>
      <c r="I127" s="9">
        <v>102</v>
      </c>
      <c r="J127" s="9" t="s">
        <v>57</v>
      </c>
      <c r="K127" s="9">
        <v>5</v>
      </c>
      <c r="L127" s="9" t="s">
        <v>90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3310.89</v>
      </c>
      <c r="AE127" s="8">
        <v>0</v>
      </c>
      <c r="AF127" s="8">
        <v>0</v>
      </c>
      <c r="AG127" s="1" t="s">
        <v>116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45876</v>
      </c>
      <c r="B128" s="14" t="s">
        <v>337</v>
      </c>
      <c r="C128" s="9" t="s">
        <v>107</v>
      </c>
      <c r="D128" s="13" t="s">
        <v>317</v>
      </c>
      <c r="E128" s="9">
        <v>21</v>
      </c>
      <c r="F128" s="9">
        <v>40</v>
      </c>
      <c r="G128" s="9" t="s">
        <v>60</v>
      </c>
      <c r="H128" s="9" t="s">
        <v>66</v>
      </c>
      <c r="I128" s="9">
        <v>108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42</v>
      </c>
      <c r="O128" s="9">
        <v>40</v>
      </c>
      <c r="P128" s="10">
        <v>113.97964300799998</v>
      </c>
      <c r="Q128" s="10">
        <v>0</v>
      </c>
      <c r="R128" s="10">
        <v>113.97964300799998</v>
      </c>
      <c r="S128" s="9" t="s">
        <v>71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120</v>
      </c>
      <c r="AA128" s="8">
        <v>5797.55</v>
      </c>
      <c r="AB128" s="8">
        <v>5797.55</v>
      </c>
      <c r="AC128" s="8">
        <v>0</v>
      </c>
      <c r="AD128" s="8">
        <v>5797.55</v>
      </c>
      <c r="AE128" s="8">
        <v>0</v>
      </c>
      <c r="AF128" s="8">
        <v>0</v>
      </c>
      <c r="AG128" s="1" t="s">
        <v>116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45911</v>
      </c>
      <c r="B129" s="14" t="s">
        <v>532</v>
      </c>
      <c r="C129" s="9" t="s">
        <v>107</v>
      </c>
      <c r="D129" s="13" t="s">
        <v>533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65.13122457599998</v>
      </c>
      <c r="Q129" s="10">
        <v>0</v>
      </c>
      <c r="R129" s="10">
        <v>65.13122457599998</v>
      </c>
      <c r="S129" s="9" t="s">
        <v>67</v>
      </c>
      <c r="T129" s="12" t="s">
        <v>63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120</v>
      </c>
      <c r="AA129" s="8">
        <v>3310.89</v>
      </c>
      <c r="AB129" s="8">
        <v>3310.89</v>
      </c>
      <c r="AC129" s="8">
        <v>0</v>
      </c>
      <c r="AD129" s="8">
        <v>3310.89</v>
      </c>
      <c r="AE129" s="8">
        <v>0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45911</v>
      </c>
      <c r="B130" s="14" t="s">
        <v>534</v>
      </c>
      <c r="C130" s="9" t="s">
        <v>107</v>
      </c>
      <c r="D130" s="13" t="s">
        <v>535</v>
      </c>
      <c r="E130" s="9">
        <v>21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90</v>
      </c>
      <c r="M130" s="10">
        <v>22</v>
      </c>
      <c r="N130" s="9">
        <v>42</v>
      </c>
      <c r="O130" s="9">
        <v>40</v>
      </c>
      <c r="P130" s="10">
        <v>68.387785804799989</v>
      </c>
      <c r="Q130" s="10">
        <v>0</v>
      </c>
      <c r="R130" s="10">
        <v>68.387785804799989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120</v>
      </c>
      <c r="AA130" s="8">
        <v>3478.5300000000007</v>
      </c>
      <c r="AB130" s="8">
        <v>3478.5300000000007</v>
      </c>
      <c r="AC130" s="8">
        <v>0</v>
      </c>
      <c r="AD130" s="8">
        <v>3478.5300000000007</v>
      </c>
      <c r="AE130" s="8">
        <v>0</v>
      </c>
      <c r="AF130" s="8">
        <v>0</v>
      </c>
      <c r="AG130" s="1" t="s">
        <v>116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45">
      <c r="A131" s="3">
        <v>45911</v>
      </c>
      <c r="B131" s="14" t="s">
        <v>536</v>
      </c>
      <c r="C131" s="9" t="s">
        <v>107</v>
      </c>
      <c r="D131" s="13" t="s">
        <v>537</v>
      </c>
      <c r="E131" s="9">
        <v>21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90</v>
      </c>
      <c r="M131" s="10">
        <v>22</v>
      </c>
      <c r="N131" s="9">
        <v>42</v>
      </c>
      <c r="O131" s="9">
        <v>40</v>
      </c>
      <c r="P131" s="10">
        <v>68.387785804799989</v>
      </c>
      <c r="Q131" s="10">
        <v>0</v>
      </c>
      <c r="R131" s="10">
        <v>68.387785804799989</v>
      </c>
      <c r="S131" s="9" t="s">
        <v>67</v>
      </c>
      <c r="T131" s="12" t="s">
        <v>63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120</v>
      </c>
      <c r="AA131" s="8">
        <v>3478.5300000000007</v>
      </c>
      <c r="AB131" s="8">
        <v>3478.5300000000007</v>
      </c>
      <c r="AC131" s="8">
        <v>0</v>
      </c>
      <c r="AD131" s="8">
        <v>3478.5300000000007</v>
      </c>
      <c r="AE131" s="8">
        <v>0</v>
      </c>
      <c r="AF131" s="8">
        <v>0</v>
      </c>
      <c r="AG131" s="1" t="s">
        <v>116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121</v>
      </c>
      <c r="BD131" s="56">
        <v>0</v>
      </c>
    </row>
    <row r="132" spans="1:56" ht="27.75" customHeight="1" x14ac:dyDescent="0.45">
      <c r="A132" s="3">
        <v>45911</v>
      </c>
      <c r="B132" s="14" t="s">
        <v>538</v>
      </c>
      <c r="C132" s="9" t="s">
        <v>107</v>
      </c>
      <c r="D132" s="13" t="s">
        <v>539</v>
      </c>
      <c r="E132" s="9">
        <v>21</v>
      </c>
      <c r="F132" s="9">
        <v>40</v>
      </c>
      <c r="G132" s="9" t="s">
        <v>60</v>
      </c>
      <c r="H132" s="9" t="s">
        <v>66</v>
      </c>
      <c r="I132" s="9">
        <v>108</v>
      </c>
      <c r="J132" s="9" t="s">
        <v>57</v>
      </c>
      <c r="K132" s="9">
        <v>5</v>
      </c>
      <c r="L132" s="9" t="s">
        <v>90</v>
      </c>
      <c r="M132" s="10">
        <v>22</v>
      </c>
      <c r="N132" s="9">
        <v>42</v>
      </c>
      <c r="O132" s="9">
        <v>40</v>
      </c>
      <c r="P132" s="10">
        <v>68.387785804799989</v>
      </c>
      <c r="Q132" s="10">
        <v>0</v>
      </c>
      <c r="R132" s="10">
        <v>68.387785804799989</v>
      </c>
      <c r="S132" s="9" t="s">
        <v>67</v>
      </c>
      <c r="T132" s="12" t="s">
        <v>63</v>
      </c>
      <c r="U132" s="11">
        <v>3000</v>
      </c>
      <c r="V132" s="10">
        <v>0</v>
      </c>
      <c r="W132" s="10">
        <v>3000</v>
      </c>
      <c r="X132" s="10">
        <v>0</v>
      </c>
      <c r="Y132" s="10">
        <v>3150</v>
      </c>
      <c r="Z132" s="9" t="s">
        <v>120</v>
      </c>
      <c r="AA132" s="8">
        <v>3478.5300000000007</v>
      </c>
      <c r="AB132" s="8">
        <v>3478.5300000000007</v>
      </c>
      <c r="AC132" s="8">
        <v>0</v>
      </c>
      <c r="AD132" s="8">
        <v>3478.5300000000007</v>
      </c>
      <c r="AE132" s="8">
        <v>0</v>
      </c>
      <c r="AF132" s="8">
        <v>0</v>
      </c>
      <c r="AG132" s="1" t="s">
        <v>116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121</v>
      </c>
      <c r="BD132" s="56">
        <v>0</v>
      </c>
    </row>
    <row r="133" spans="1:56" ht="27.75" customHeight="1" x14ac:dyDescent="0.45">
      <c r="A133" s="3" t="s">
        <v>135</v>
      </c>
      <c r="B133" s="14" t="s">
        <v>135</v>
      </c>
      <c r="C133" s="9" t="s">
        <v>109</v>
      </c>
      <c r="D133" s="13" t="s">
        <v>144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110</v>
      </c>
      <c r="T133" s="12" t="s">
        <v>63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120</v>
      </c>
      <c r="AA133" s="8">
        <v>10756.900000000001</v>
      </c>
      <c r="AB133" s="8">
        <v>0</v>
      </c>
      <c r="AC133" s="8">
        <v>10756.900000000001</v>
      </c>
      <c r="AD133" s="8">
        <v>0</v>
      </c>
      <c r="AE133" s="8">
        <v>10756.900000000001</v>
      </c>
      <c r="AF133" s="8">
        <v>0</v>
      </c>
      <c r="AG133" s="1" t="s">
        <v>116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121</v>
      </c>
      <c r="BD133" s="56">
        <v>773.56453533333331</v>
      </c>
    </row>
    <row r="134" spans="1:56" ht="27.75" customHeight="1" x14ac:dyDescent="0.45">
      <c r="A134" s="3">
        <v>45854</v>
      </c>
      <c r="B134" s="14" t="s">
        <v>295</v>
      </c>
      <c r="C134" s="9" t="s">
        <v>79</v>
      </c>
      <c r="D134" s="13" t="s">
        <v>296</v>
      </c>
      <c r="E134" s="9">
        <v>21</v>
      </c>
      <c r="F134" s="9">
        <v>38</v>
      </c>
      <c r="G134" s="9" t="s">
        <v>60</v>
      </c>
      <c r="H134" s="9" t="s">
        <v>76</v>
      </c>
      <c r="I134" s="9">
        <v>102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65.13122457599998</v>
      </c>
      <c r="Q134" s="10">
        <v>0</v>
      </c>
      <c r="R134" s="10">
        <v>65.13122457599998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120</v>
      </c>
      <c r="AA134" s="8">
        <v>3310.89</v>
      </c>
      <c r="AB134" s="8">
        <v>3310.89</v>
      </c>
      <c r="AC134" s="8">
        <v>0</v>
      </c>
      <c r="AD134" s="8">
        <v>0</v>
      </c>
      <c r="AE134" s="8">
        <v>3310.89</v>
      </c>
      <c r="AF134" s="8">
        <v>0</v>
      </c>
      <c r="AG134" s="1" t="s">
        <v>116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121</v>
      </c>
      <c r="BD134" s="56">
        <v>0</v>
      </c>
    </row>
    <row r="135" spans="1:56" ht="27.75" customHeight="1" x14ac:dyDescent="0.45">
      <c r="A135" s="3">
        <v>45854</v>
      </c>
      <c r="B135" s="14" t="s">
        <v>297</v>
      </c>
      <c r="C135" s="9" t="s">
        <v>79</v>
      </c>
      <c r="D135" s="13" t="s">
        <v>298</v>
      </c>
      <c r="E135" s="9">
        <v>21</v>
      </c>
      <c r="F135" s="9">
        <v>38</v>
      </c>
      <c r="G135" s="9" t="s">
        <v>60</v>
      </c>
      <c r="H135" s="9" t="s">
        <v>76</v>
      </c>
      <c r="I135" s="9">
        <v>102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65.13122457599998</v>
      </c>
      <c r="Q135" s="10">
        <v>0</v>
      </c>
      <c r="R135" s="10">
        <v>65.13122457599998</v>
      </c>
      <c r="S135" s="9" t="s">
        <v>67</v>
      </c>
      <c r="T135" s="12" t="s">
        <v>63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120</v>
      </c>
      <c r="AA135" s="8">
        <v>3310.89</v>
      </c>
      <c r="AB135" s="8">
        <v>3310.89</v>
      </c>
      <c r="AC135" s="8">
        <v>0</v>
      </c>
      <c r="AD135" s="8">
        <v>0</v>
      </c>
      <c r="AE135" s="8">
        <v>3310.89</v>
      </c>
      <c r="AF135" s="8">
        <v>0</v>
      </c>
      <c r="AG135" s="1" t="s">
        <v>115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121</v>
      </c>
      <c r="BD135" s="56">
        <v>0</v>
      </c>
    </row>
    <row r="136" spans="1:56" ht="27.75" customHeight="1" x14ac:dyDescent="0.45">
      <c r="A136" s="3">
        <v>45826</v>
      </c>
      <c r="B136" s="14" t="s">
        <v>274</v>
      </c>
      <c r="C136" s="9" t="s">
        <v>107</v>
      </c>
      <c r="D136" s="13" t="s">
        <v>262</v>
      </c>
      <c r="E136" s="9">
        <v>21</v>
      </c>
      <c r="F136" s="9">
        <v>38</v>
      </c>
      <c r="G136" s="9" t="s">
        <v>60</v>
      </c>
      <c r="H136" s="9" t="s">
        <v>66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163.47937368575995</v>
      </c>
      <c r="Q136" s="10">
        <v>0</v>
      </c>
      <c r="R136" s="10">
        <v>163.47937368575995</v>
      </c>
      <c r="S136" s="9" t="s">
        <v>67</v>
      </c>
      <c r="T136" s="12" t="s">
        <v>63</v>
      </c>
      <c r="U136" s="11">
        <v>8000</v>
      </c>
      <c r="V136" s="10">
        <v>470</v>
      </c>
      <c r="W136" s="10">
        <v>7530</v>
      </c>
      <c r="X136" s="10">
        <v>0</v>
      </c>
      <c r="Y136" s="10">
        <v>7906.5</v>
      </c>
      <c r="Z136" s="9" t="s">
        <v>120</v>
      </c>
      <c r="AA136" s="8">
        <v>8310.3338999999996</v>
      </c>
      <c r="AB136" s="8">
        <v>8310.3338999999996</v>
      </c>
      <c r="AC136" s="8">
        <v>0</v>
      </c>
      <c r="AD136" s="8">
        <v>8310.3338999999996</v>
      </c>
      <c r="AE136" s="8">
        <v>0</v>
      </c>
      <c r="AF136" s="8">
        <v>0</v>
      </c>
      <c r="AG136" s="1" t="s">
        <v>115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121</v>
      </c>
      <c r="BD136" s="56">
        <v>0</v>
      </c>
    </row>
    <row r="137" spans="1:56" ht="27.75" customHeight="1" x14ac:dyDescent="0.45">
      <c r="A137" s="3">
        <v>45066</v>
      </c>
      <c r="B137" s="14" t="s">
        <v>126</v>
      </c>
      <c r="C137" s="9" t="s">
        <v>79</v>
      </c>
      <c r="D137" s="13" t="s">
        <v>125</v>
      </c>
      <c r="E137" s="9">
        <v>21</v>
      </c>
      <c r="F137" s="9">
        <v>38</v>
      </c>
      <c r="G137" s="9" t="s">
        <v>60</v>
      </c>
      <c r="H137" s="9" t="s">
        <v>76</v>
      </c>
      <c r="I137" s="9">
        <v>102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108.55204095999999</v>
      </c>
      <c r="Q137" s="10">
        <v>0</v>
      </c>
      <c r="R137" s="10">
        <v>108.55204095999999</v>
      </c>
      <c r="S137" s="9" t="s">
        <v>67</v>
      </c>
      <c r="T137" s="12" t="s">
        <v>63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120</v>
      </c>
      <c r="AA137" s="8">
        <v>5518.15</v>
      </c>
      <c r="AB137" s="8">
        <v>5518.15</v>
      </c>
      <c r="AC137" s="8">
        <v>0</v>
      </c>
      <c r="AD137" s="8">
        <v>0</v>
      </c>
      <c r="AE137" s="8">
        <v>5518.15</v>
      </c>
      <c r="AF137" s="8">
        <v>0</v>
      </c>
      <c r="AG137" s="1" t="s">
        <v>116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 t="e">
        <v>#VALUE!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121</v>
      </c>
      <c r="BD137" s="56">
        <v>0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21</v>
      </c>
      <c r="F138" s="9">
        <v>37</v>
      </c>
      <c r="G138" s="9">
        <v>0</v>
      </c>
      <c r="H138" s="9">
        <v>0</v>
      </c>
      <c r="I138" s="9">
        <v>74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 t="s">
        <v>82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120</v>
      </c>
      <c r="AA138" s="8">
        <v>243858.50390000004</v>
      </c>
      <c r="AB138" s="8">
        <v>155532.60390000005</v>
      </c>
      <c r="AC138" s="8">
        <v>88325.900000000023</v>
      </c>
      <c r="AD138" s="8">
        <v>143392.67390000002</v>
      </c>
      <c r="AE138" s="8">
        <v>100465.83000000002</v>
      </c>
      <c r="AF138" s="8" t="s">
        <v>58</v>
      </c>
      <c r="AG138" s="1" t="s">
        <v>61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 t="s">
        <v>135</v>
      </c>
      <c r="B139" s="14" t="s">
        <v>135</v>
      </c>
      <c r="C139" s="9" t="s">
        <v>216</v>
      </c>
      <c r="D139" s="13" t="s">
        <v>216</v>
      </c>
      <c r="E139" s="9">
        <v>23</v>
      </c>
      <c r="F139" s="9">
        <v>34</v>
      </c>
      <c r="G139" s="9" t="s">
        <v>60</v>
      </c>
      <c r="H139" s="9">
        <v>0</v>
      </c>
      <c r="I139" s="9">
        <v>68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45930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83</v>
      </c>
      <c r="AA139" s="8">
        <v>29756.100000000002</v>
      </c>
      <c r="AB139" s="8">
        <v>29756.100000000002</v>
      </c>
      <c r="AC139" s="8">
        <v>0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74</v>
      </c>
      <c r="AI139" s="1">
        <v>2</v>
      </c>
      <c r="AJ139" s="3">
        <v>45930</v>
      </c>
      <c r="AK139" s="3">
        <v>0</v>
      </c>
      <c r="AL139" s="3">
        <v>45921</v>
      </c>
      <c r="AM139" s="3">
        <v>45928</v>
      </c>
      <c r="AN139" s="3">
        <v>45929</v>
      </c>
      <c r="AO139" s="3">
        <v>45929</v>
      </c>
      <c r="AP139" s="3">
        <v>45925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7.75" customHeight="1" x14ac:dyDescent="0.45">
      <c r="A140" s="3" t="s">
        <v>135</v>
      </c>
      <c r="B140" s="14" t="s">
        <v>135</v>
      </c>
      <c r="C140" s="9" t="s">
        <v>221</v>
      </c>
      <c r="D140" s="13" t="s">
        <v>61</v>
      </c>
      <c r="E140" s="9">
        <v>23</v>
      </c>
      <c r="F140" s="9">
        <v>34</v>
      </c>
      <c r="G140" s="9" t="s">
        <v>60</v>
      </c>
      <c r="H140" s="9">
        <v>0</v>
      </c>
      <c r="I140" s="9">
        <v>68</v>
      </c>
      <c r="J140" s="9" t="s">
        <v>57</v>
      </c>
      <c r="K140" s="9">
        <v>5</v>
      </c>
      <c r="L140" s="9" t="s">
        <v>92</v>
      </c>
      <c r="M140" s="10">
        <v>24</v>
      </c>
      <c r="N140" s="9">
        <v>37</v>
      </c>
      <c r="O140" s="9">
        <v>50</v>
      </c>
      <c r="P140" s="10">
        <v>821.54158271999995</v>
      </c>
      <c r="Q140" s="10">
        <v>0</v>
      </c>
      <c r="R140" s="10">
        <v>821.54158271999995</v>
      </c>
      <c r="S140" s="9" t="s">
        <v>123</v>
      </c>
      <c r="T140" s="12">
        <v>45930</v>
      </c>
      <c r="U140" s="11">
        <v>30000</v>
      </c>
      <c r="V140" s="10">
        <v>0</v>
      </c>
      <c r="W140" s="10">
        <v>30000</v>
      </c>
      <c r="X140" s="10">
        <v>0</v>
      </c>
      <c r="Y140" s="10">
        <v>31500</v>
      </c>
      <c r="Z140" s="9" t="s">
        <v>83</v>
      </c>
      <c r="AA140" s="8">
        <v>29756.100000000002</v>
      </c>
      <c r="AB140" s="8">
        <v>29756.100000000002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72</v>
      </c>
      <c r="AI140" s="1">
        <v>3</v>
      </c>
      <c r="AJ140" s="3">
        <v>45930</v>
      </c>
      <c r="AK140" s="3">
        <v>0</v>
      </c>
      <c r="AL140" s="3">
        <v>45920</v>
      </c>
      <c r="AM140" s="3">
        <v>45927</v>
      </c>
      <c r="AN140" s="3">
        <v>45928</v>
      </c>
      <c r="AO140" s="3">
        <v>45928</v>
      </c>
      <c r="AP140" s="3">
        <v>45925</v>
      </c>
      <c r="AQ140" s="3">
        <v>45929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23</v>
      </c>
      <c r="F141" s="9">
        <v>34</v>
      </c>
      <c r="G141" s="9" t="s">
        <v>60</v>
      </c>
      <c r="H141" s="9">
        <v>0</v>
      </c>
      <c r="I141" s="9">
        <v>68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83</v>
      </c>
      <c r="AA141" s="8">
        <v>59512.200000000004</v>
      </c>
      <c r="AB141" s="8">
        <v>59512.200000000004</v>
      </c>
      <c r="AC141" s="8">
        <v>0</v>
      </c>
      <c r="AD141" s="8">
        <v>0</v>
      </c>
      <c r="AE141" s="8">
        <v>0</v>
      </c>
      <c r="AF141" s="8" t="s">
        <v>58</v>
      </c>
      <c r="AG141" s="1" t="s">
        <v>115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45913</v>
      </c>
      <c r="B142" s="14" t="s">
        <v>128</v>
      </c>
      <c r="C142" s="9" t="s">
        <v>111</v>
      </c>
      <c r="D142" s="13" t="s">
        <v>59</v>
      </c>
      <c r="E142" s="9">
        <v>23</v>
      </c>
      <c r="F142" s="9">
        <v>40</v>
      </c>
      <c r="G142" s="9" t="s">
        <v>60</v>
      </c>
      <c r="H142" s="9" t="s">
        <v>66</v>
      </c>
      <c r="I142" s="9">
        <v>125</v>
      </c>
      <c r="J142" s="9" t="s">
        <v>57</v>
      </c>
      <c r="K142" s="9">
        <v>5</v>
      </c>
      <c r="L142" s="9" t="s">
        <v>196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45919</v>
      </c>
      <c r="U142" s="11">
        <v>10000</v>
      </c>
      <c r="V142" s="10">
        <v>0</v>
      </c>
      <c r="W142" s="10">
        <v>10000</v>
      </c>
      <c r="X142" s="10">
        <v>0</v>
      </c>
      <c r="Y142" s="10">
        <v>0</v>
      </c>
      <c r="Z142" s="9" t="s">
        <v>213</v>
      </c>
      <c r="AA142" s="8">
        <v>11595.1</v>
      </c>
      <c r="AB142" s="8">
        <v>7550</v>
      </c>
      <c r="AC142" s="8">
        <v>4045.1000000000004</v>
      </c>
      <c r="AD142" s="8">
        <v>0</v>
      </c>
      <c r="AE142" s="8">
        <v>11595.1</v>
      </c>
      <c r="AF142" s="8">
        <v>0</v>
      </c>
      <c r="AG142" s="1" t="s">
        <v>115</v>
      </c>
      <c r="AH142" s="1" t="s">
        <v>146</v>
      </c>
      <c r="AI142" s="1">
        <v>4</v>
      </c>
      <c r="AJ142" s="3">
        <v>45919</v>
      </c>
      <c r="AK142" s="3">
        <v>45915</v>
      </c>
      <c r="AL142" s="3">
        <v>0</v>
      </c>
      <c r="AM142" s="3">
        <v>0</v>
      </c>
      <c r="AN142" s="3">
        <v>0</v>
      </c>
      <c r="AO142" s="3">
        <v>45916</v>
      </c>
      <c r="AP142" s="3">
        <v>45914</v>
      </c>
      <c r="AQ142" s="3">
        <v>45917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143</v>
      </c>
      <c r="AX142" s="2">
        <v>0</v>
      </c>
      <c r="AY142" s="2" t="s">
        <v>552</v>
      </c>
      <c r="AZ142" s="2">
        <v>0</v>
      </c>
      <c r="BA142" s="2">
        <v>0</v>
      </c>
      <c r="BB142" s="2">
        <v>0</v>
      </c>
      <c r="BC142" s="1" t="s">
        <v>105</v>
      </c>
      <c r="BD142" s="56">
        <v>356.64298333333329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23</v>
      </c>
      <c r="F143" s="9">
        <v>37</v>
      </c>
      <c r="G143" s="9">
        <v>0</v>
      </c>
      <c r="H143" s="9">
        <v>0</v>
      </c>
      <c r="I143" s="9">
        <v>85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213</v>
      </c>
      <c r="AA143" s="8">
        <v>11595.1</v>
      </c>
      <c r="AB143" s="8">
        <v>7550</v>
      </c>
      <c r="AC143" s="8">
        <v>4045.1000000000004</v>
      </c>
      <c r="AD143" s="8">
        <v>0</v>
      </c>
      <c r="AE143" s="8">
        <v>11595.1</v>
      </c>
      <c r="AF143" s="8" t="s">
        <v>58</v>
      </c>
      <c r="AG143" s="1" t="s">
        <v>115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214</v>
      </c>
      <c r="BD143" s="56">
        <v>0</v>
      </c>
    </row>
    <row r="144" spans="1:56" ht="27.75" customHeight="1" x14ac:dyDescent="0.45">
      <c r="A144" s="3">
        <v>45908</v>
      </c>
      <c r="B144" s="14" t="s">
        <v>516</v>
      </c>
      <c r="C144" s="9" t="s">
        <v>320</v>
      </c>
      <c r="D144" s="13" t="s">
        <v>59</v>
      </c>
      <c r="E144" s="9">
        <v>23</v>
      </c>
      <c r="F144" s="9">
        <v>35</v>
      </c>
      <c r="G144" s="9" t="s">
        <v>482</v>
      </c>
      <c r="H144" s="9">
        <v>0</v>
      </c>
      <c r="I144" s="9">
        <v>90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45922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517</v>
      </c>
      <c r="AA144" s="8">
        <v>10198.1</v>
      </c>
      <c r="AB144" s="8">
        <v>8451</v>
      </c>
      <c r="AC144" s="8">
        <v>1747.1000000000004</v>
      </c>
      <c r="AD144" s="8">
        <v>0</v>
      </c>
      <c r="AE144" s="8">
        <v>0</v>
      </c>
      <c r="AF144" s="8" t="s">
        <v>518</v>
      </c>
      <c r="AG144" s="1" t="s">
        <v>115</v>
      </c>
      <c r="AH144" s="1" t="s">
        <v>77</v>
      </c>
      <c r="AI144" s="1">
        <v>1</v>
      </c>
      <c r="AJ144" s="3">
        <v>45922</v>
      </c>
      <c r="AK144" s="3">
        <v>0</v>
      </c>
      <c r="AL144" s="3">
        <v>0</v>
      </c>
      <c r="AM144" s="3">
        <v>0</v>
      </c>
      <c r="AN144" s="3">
        <v>0</v>
      </c>
      <c r="AO144" s="3">
        <v>45921</v>
      </c>
      <c r="AP144" s="3">
        <v>45917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484</v>
      </c>
      <c r="BD144" s="56">
        <v>160.9661466666667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23</v>
      </c>
      <c r="F145" s="9">
        <v>34</v>
      </c>
      <c r="G145" s="9">
        <v>0</v>
      </c>
      <c r="H145" s="9">
        <v>0</v>
      </c>
      <c r="I145" s="9">
        <v>90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517</v>
      </c>
      <c r="AA145" s="8">
        <v>10198.1</v>
      </c>
      <c r="AB145" s="8">
        <v>8451</v>
      </c>
      <c r="AC145" s="8">
        <v>1747.1000000000004</v>
      </c>
      <c r="AD145" s="8">
        <v>0</v>
      </c>
      <c r="AE145" s="8">
        <v>0</v>
      </c>
      <c r="AF145" s="8" t="s">
        <v>58</v>
      </c>
      <c r="AG145" s="1" t="s">
        <v>115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485</v>
      </c>
      <c r="BD145" s="56">
        <v>0</v>
      </c>
    </row>
    <row r="146" spans="1:56" ht="27.75" customHeight="1" x14ac:dyDescent="0.45">
      <c r="A146" s="3">
        <v>45601</v>
      </c>
      <c r="B146" s="14" t="s">
        <v>193</v>
      </c>
      <c r="C146" s="9" t="s">
        <v>93</v>
      </c>
      <c r="D146" s="13" t="s">
        <v>142</v>
      </c>
      <c r="E146" s="9">
        <v>23</v>
      </c>
      <c r="F146" s="9">
        <v>37</v>
      </c>
      <c r="G146" s="9" t="s">
        <v>60</v>
      </c>
      <c r="H146" s="9">
        <v>0</v>
      </c>
      <c r="I146" s="9">
        <v>130</v>
      </c>
      <c r="J146" s="9" t="s">
        <v>57</v>
      </c>
      <c r="K146" s="9">
        <v>5</v>
      </c>
      <c r="L146" s="9" t="s">
        <v>91</v>
      </c>
      <c r="M146" s="10">
        <v>24</v>
      </c>
      <c r="N146" s="9">
        <v>40</v>
      </c>
      <c r="O146" s="9">
        <v>55</v>
      </c>
      <c r="P146" s="10">
        <v>3207.7128103679997</v>
      </c>
      <c r="Q146" s="10">
        <v>0</v>
      </c>
      <c r="R146" s="10">
        <v>3207.7128103679997</v>
      </c>
      <c r="S146" s="9" t="s">
        <v>299</v>
      </c>
      <c r="T146" s="12" t="s">
        <v>63</v>
      </c>
      <c r="U146" s="11">
        <v>100000</v>
      </c>
      <c r="V146" s="10">
        <v>1500</v>
      </c>
      <c r="W146" s="10">
        <v>98500</v>
      </c>
      <c r="X146" s="10">
        <v>0</v>
      </c>
      <c r="Y146" s="10">
        <v>103425</v>
      </c>
      <c r="Z146" s="9" t="s">
        <v>99</v>
      </c>
      <c r="AA146" s="8">
        <v>105955.465</v>
      </c>
      <c r="AB146" s="8">
        <v>20359</v>
      </c>
      <c r="AC146" s="8">
        <v>85596.464999999997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72</v>
      </c>
      <c r="AI146" s="1">
        <v>3</v>
      </c>
      <c r="AJ146" s="3" t="s">
        <v>63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113</v>
      </c>
      <c r="BD146" s="56">
        <v>10965.216264845832</v>
      </c>
    </row>
    <row r="147" spans="1:56" ht="27.75" customHeight="1" x14ac:dyDescent="0.45">
      <c r="A147" s="3">
        <v>45601</v>
      </c>
      <c r="B147" s="14" t="s">
        <v>193</v>
      </c>
      <c r="C147" s="9" t="s">
        <v>93</v>
      </c>
      <c r="D147" s="13" t="s">
        <v>142</v>
      </c>
      <c r="E147" s="9">
        <v>23</v>
      </c>
      <c r="F147" s="9">
        <v>37</v>
      </c>
      <c r="G147" s="9" t="s">
        <v>60</v>
      </c>
      <c r="H147" s="9">
        <v>0</v>
      </c>
      <c r="I147" s="9">
        <v>130</v>
      </c>
      <c r="J147" s="9" t="s">
        <v>57</v>
      </c>
      <c r="K147" s="9">
        <v>5</v>
      </c>
      <c r="L147" s="9" t="s">
        <v>91</v>
      </c>
      <c r="M147" s="10">
        <v>24</v>
      </c>
      <c r="N147" s="9">
        <v>40</v>
      </c>
      <c r="O147" s="9">
        <v>55</v>
      </c>
      <c r="P147" s="10">
        <v>11003.203948644863</v>
      </c>
      <c r="Q147" s="10">
        <v>0</v>
      </c>
      <c r="R147" s="10">
        <v>11003.203948644863</v>
      </c>
      <c r="S147" s="9" t="s">
        <v>299</v>
      </c>
      <c r="T147" s="12" t="s">
        <v>63</v>
      </c>
      <c r="U147" s="11">
        <v>337878</v>
      </c>
      <c r="V147" s="10">
        <v>0</v>
      </c>
      <c r="W147" s="10">
        <v>337878</v>
      </c>
      <c r="X147" s="10">
        <v>0</v>
      </c>
      <c r="Y147" s="10">
        <v>354771.9</v>
      </c>
      <c r="Z147" s="9" t="s">
        <v>99</v>
      </c>
      <c r="AA147" s="8">
        <v>363451.98582000006</v>
      </c>
      <c r="AB147" s="8">
        <v>0</v>
      </c>
      <c r="AC147" s="8">
        <v>363451.98582000006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72</v>
      </c>
      <c r="AI147" s="1">
        <v>3</v>
      </c>
      <c r="AJ147" s="3" t="s">
        <v>63</v>
      </c>
      <c r="AK147" s="3">
        <v>0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113</v>
      </c>
      <c r="BD147" s="56">
        <v>46559.511849046357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23</v>
      </c>
      <c r="F148" s="9">
        <v>37</v>
      </c>
      <c r="G148" s="9">
        <v>0</v>
      </c>
      <c r="H148" s="9">
        <v>0</v>
      </c>
      <c r="I148" s="9">
        <v>128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99</v>
      </c>
      <c r="AA148" s="8">
        <v>469407.45082000003</v>
      </c>
      <c r="AB148" s="8">
        <v>20359</v>
      </c>
      <c r="AC148" s="8">
        <v>449048.45082000003</v>
      </c>
      <c r="AD148" s="8">
        <v>0</v>
      </c>
      <c r="AE148" s="8">
        <v>0</v>
      </c>
      <c r="AF148" s="8" t="s">
        <v>58</v>
      </c>
      <c r="AG148" s="1" t="s">
        <v>115</v>
      </c>
      <c r="AH148" s="1">
        <v>0</v>
      </c>
      <c r="AI148" s="1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114</v>
      </c>
      <c r="BD148" s="56">
        <v>0</v>
      </c>
    </row>
    <row r="149" spans="1:56" ht="27.75" customHeight="1" x14ac:dyDescent="0.45">
      <c r="A149" s="3">
        <v>45894</v>
      </c>
      <c r="B149" s="14" t="s">
        <v>374</v>
      </c>
      <c r="C149" s="9" t="s">
        <v>137</v>
      </c>
      <c r="D149" s="13" t="s">
        <v>59</v>
      </c>
      <c r="E149" s="9">
        <v>26</v>
      </c>
      <c r="F149" s="9">
        <v>39</v>
      </c>
      <c r="G149" s="9" t="s">
        <v>60</v>
      </c>
      <c r="H149" s="9">
        <v>0</v>
      </c>
      <c r="I149" s="9">
        <v>93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123</v>
      </c>
      <c r="T149" s="12">
        <v>45920</v>
      </c>
      <c r="U149" s="11">
        <v>5000</v>
      </c>
      <c r="V149" s="10">
        <v>5000</v>
      </c>
      <c r="W149" s="10">
        <v>0</v>
      </c>
      <c r="X149" s="10">
        <v>0</v>
      </c>
      <c r="Y149" s="10">
        <v>0</v>
      </c>
      <c r="Z149" s="9" t="s">
        <v>84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116</v>
      </c>
      <c r="AH149" s="1" t="s">
        <v>77</v>
      </c>
      <c r="AI149" s="1">
        <v>1</v>
      </c>
      <c r="AJ149" s="3">
        <v>45920</v>
      </c>
      <c r="AK149" s="3">
        <v>0</v>
      </c>
      <c r="AL149" s="3">
        <v>0</v>
      </c>
      <c r="AM149" s="3">
        <v>0</v>
      </c>
      <c r="AN149" s="3">
        <v>0</v>
      </c>
      <c r="AO149" s="3">
        <v>45919</v>
      </c>
      <c r="AP149" s="3">
        <v>45915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</v>
      </c>
      <c r="AX149" s="2">
        <v>0</v>
      </c>
      <c r="AY149" s="2" t="s">
        <v>132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45">
      <c r="A150" s="3">
        <v>45906</v>
      </c>
      <c r="B150" s="14" t="s">
        <v>478</v>
      </c>
      <c r="C150" s="9" t="s">
        <v>179</v>
      </c>
      <c r="D150" s="13" t="s">
        <v>479</v>
      </c>
      <c r="E150" s="9">
        <v>26</v>
      </c>
      <c r="F150" s="9">
        <v>41</v>
      </c>
      <c r="G150" s="9" t="s">
        <v>60</v>
      </c>
      <c r="H150" s="9">
        <v>0</v>
      </c>
      <c r="I150" s="9">
        <v>97</v>
      </c>
      <c r="J150" s="9" t="s">
        <v>57</v>
      </c>
      <c r="K150" s="9">
        <v>5</v>
      </c>
      <c r="L150" s="9" t="s">
        <v>91</v>
      </c>
      <c r="M150" s="10">
        <v>27</v>
      </c>
      <c r="N150" s="9">
        <v>43</v>
      </c>
      <c r="O150" s="9">
        <v>40</v>
      </c>
      <c r="P150" s="10">
        <v>114.57174504959998</v>
      </c>
      <c r="Q150" s="10">
        <v>0</v>
      </c>
      <c r="R150" s="10">
        <v>114.57174504959998</v>
      </c>
      <c r="S150" s="9" t="s">
        <v>185</v>
      </c>
      <c r="T150" s="12">
        <v>45919</v>
      </c>
      <c r="U150" s="11">
        <v>4000</v>
      </c>
      <c r="V150" s="10">
        <v>0</v>
      </c>
      <c r="W150" s="10">
        <v>4000</v>
      </c>
      <c r="X150" s="10">
        <v>4295</v>
      </c>
      <c r="Y150" s="10">
        <v>0</v>
      </c>
      <c r="Z150" s="9" t="s">
        <v>84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72</v>
      </c>
      <c r="AI150" s="1">
        <v>3</v>
      </c>
      <c r="AJ150" s="3">
        <v>45919</v>
      </c>
      <c r="AK150" s="3">
        <v>0</v>
      </c>
      <c r="AL150" s="3">
        <v>45909</v>
      </c>
      <c r="AM150" s="3">
        <v>45916</v>
      </c>
      <c r="AN150" s="3">
        <v>45917</v>
      </c>
      <c r="AO150" s="3">
        <v>45917</v>
      </c>
      <c r="AP150" s="3">
        <v>45914</v>
      </c>
      <c r="AQ150" s="3">
        <v>45918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0</v>
      </c>
    </row>
    <row r="151" spans="1:56" ht="27.75" customHeight="1" x14ac:dyDescent="0.45">
      <c r="A151" s="3">
        <v>45906</v>
      </c>
      <c r="B151" s="14" t="s">
        <v>478</v>
      </c>
      <c r="C151" s="9" t="s">
        <v>179</v>
      </c>
      <c r="D151" s="13" t="s">
        <v>480</v>
      </c>
      <c r="E151" s="9">
        <v>26</v>
      </c>
      <c r="F151" s="9">
        <v>41</v>
      </c>
      <c r="G151" s="9" t="s">
        <v>60</v>
      </c>
      <c r="H151" s="9">
        <v>0</v>
      </c>
      <c r="I151" s="9">
        <v>97</v>
      </c>
      <c r="J151" s="9" t="s">
        <v>57</v>
      </c>
      <c r="K151" s="9">
        <v>5</v>
      </c>
      <c r="L151" s="9" t="s">
        <v>91</v>
      </c>
      <c r="M151" s="10">
        <v>27</v>
      </c>
      <c r="N151" s="9">
        <v>43</v>
      </c>
      <c r="O151" s="9">
        <v>40</v>
      </c>
      <c r="P151" s="10">
        <v>114.57174504959998</v>
      </c>
      <c r="Q151" s="10">
        <v>0</v>
      </c>
      <c r="R151" s="10">
        <v>114.57174504959998</v>
      </c>
      <c r="S151" s="9" t="s">
        <v>185</v>
      </c>
      <c r="T151" s="12">
        <v>45919</v>
      </c>
      <c r="U151" s="11">
        <v>4000</v>
      </c>
      <c r="V151" s="10">
        <v>0</v>
      </c>
      <c r="W151" s="10">
        <v>4000</v>
      </c>
      <c r="X151" s="10">
        <v>4670</v>
      </c>
      <c r="Y151" s="10">
        <v>0</v>
      </c>
      <c r="Z151" s="9" t="s">
        <v>84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72</v>
      </c>
      <c r="AI151" s="1">
        <v>3</v>
      </c>
      <c r="AJ151" s="3">
        <v>45919</v>
      </c>
      <c r="AK151" s="3">
        <v>0</v>
      </c>
      <c r="AL151" s="3">
        <v>45909</v>
      </c>
      <c r="AM151" s="3">
        <v>45916</v>
      </c>
      <c r="AN151" s="3">
        <v>45917</v>
      </c>
      <c r="AO151" s="3">
        <v>45917</v>
      </c>
      <c r="AP151" s="3">
        <v>45914</v>
      </c>
      <c r="AQ151" s="3">
        <v>45918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0</v>
      </c>
    </row>
    <row r="152" spans="1:56" ht="27.75" customHeight="1" x14ac:dyDescent="0.45">
      <c r="A152" s="3">
        <v>45906</v>
      </c>
      <c r="B152" s="14" t="s">
        <v>519</v>
      </c>
      <c r="C152" s="9" t="s">
        <v>179</v>
      </c>
      <c r="D152" s="13" t="s">
        <v>481</v>
      </c>
      <c r="E152" s="9">
        <v>26</v>
      </c>
      <c r="F152" s="9">
        <v>41</v>
      </c>
      <c r="G152" s="9" t="s">
        <v>60</v>
      </c>
      <c r="H152" s="9">
        <v>0</v>
      </c>
      <c r="I152" s="9">
        <v>97</v>
      </c>
      <c r="J152" s="9" t="s">
        <v>57</v>
      </c>
      <c r="K152" s="9">
        <v>5</v>
      </c>
      <c r="L152" s="9" t="s">
        <v>91</v>
      </c>
      <c r="M152" s="10">
        <v>27</v>
      </c>
      <c r="N152" s="9">
        <v>43</v>
      </c>
      <c r="O152" s="9">
        <v>40</v>
      </c>
      <c r="P152" s="10">
        <v>114.57174504959998</v>
      </c>
      <c r="Q152" s="10">
        <v>0</v>
      </c>
      <c r="R152" s="10">
        <v>114.57174504959998</v>
      </c>
      <c r="S152" s="9" t="s">
        <v>185</v>
      </c>
      <c r="T152" s="12">
        <v>45919</v>
      </c>
      <c r="U152" s="11">
        <v>4000</v>
      </c>
      <c r="V152" s="10">
        <v>0</v>
      </c>
      <c r="W152" s="10">
        <v>4000</v>
      </c>
      <c r="X152" s="10">
        <v>0</v>
      </c>
      <c r="Y152" s="10">
        <v>4200</v>
      </c>
      <c r="Z152" s="9" t="s">
        <v>84</v>
      </c>
      <c r="AA152" s="8">
        <v>4749.8</v>
      </c>
      <c r="AB152" s="8">
        <v>4749.8</v>
      </c>
      <c r="AC152" s="8">
        <v>0</v>
      </c>
      <c r="AD152" s="8">
        <v>0</v>
      </c>
      <c r="AE152" s="8">
        <v>0</v>
      </c>
      <c r="AF152" s="8">
        <v>0</v>
      </c>
      <c r="AG152" s="1" t="s">
        <v>115</v>
      </c>
      <c r="AH152" s="1" t="s">
        <v>72</v>
      </c>
      <c r="AI152" s="1">
        <v>3</v>
      </c>
      <c r="AJ152" s="3">
        <v>45919</v>
      </c>
      <c r="AK152" s="3">
        <v>0</v>
      </c>
      <c r="AL152" s="3">
        <v>45909</v>
      </c>
      <c r="AM152" s="3">
        <v>45916</v>
      </c>
      <c r="AN152" s="3">
        <v>45917</v>
      </c>
      <c r="AO152" s="3">
        <v>45917</v>
      </c>
      <c r="AP152" s="3">
        <v>45914</v>
      </c>
      <c r="AQ152" s="3">
        <v>45918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0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26</v>
      </c>
      <c r="F153" s="9">
        <v>43</v>
      </c>
      <c r="G153" s="9" t="s">
        <v>60</v>
      </c>
      <c r="H153" s="9">
        <v>0</v>
      </c>
      <c r="I153" s="9">
        <v>102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84</v>
      </c>
      <c r="AA153" s="8">
        <v>4749.8</v>
      </c>
      <c r="AB153" s="8">
        <v>4749.8</v>
      </c>
      <c r="AC153" s="8">
        <v>0</v>
      </c>
      <c r="AD153" s="8">
        <v>0</v>
      </c>
      <c r="AE153" s="8">
        <v>0</v>
      </c>
      <c r="AF153" s="8" t="s">
        <v>58</v>
      </c>
      <c r="AG153" s="1" t="s">
        <v>115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0</v>
      </c>
    </row>
    <row r="154" spans="1:56" ht="27.75" customHeight="1" x14ac:dyDescent="0.45">
      <c r="A154" s="3" t="s">
        <v>135</v>
      </c>
      <c r="B154" s="14" t="s">
        <v>135</v>
      </c>
      <c r="C154" s="9" t="s">
        <v>109</v>
      </c>
      <c r="D154" s="13" t="s">
        <v>59</v>
      </c>
      <c r="E154" s="9">
        <v>26</v>
      </c>
      <c r="F154" s="9">
        <v>43</v>
      </c>
      <c r="G154" s="9" t="s">
        <v>60</v>
      </c>
      <c r="H154" s="9">
        <v>0</v>
      </c>
      <c r="I154" s="9">
        <v>116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110</v>
      </c>
      <c r="T154" s="12">
        <v>45925</v>
      </c>
      <c r="U154" s="11">
        <v>10000</v>
      </c>
      <c r="V154" s="10">
        <v>0</v>
      </c>
      <c r="W154" s="10">
        <v>10000</v>
      </c>
      <c r="X154" s="10">
        <v>0</v>
      </c>
      <c r="Y154" s="10">
        <v>0</v>
      </c>
      <c r="Z154" s="9" t="s">
        <v>197</v>
      </c>
      <c r="AA154" s="8">
        <v>12433.3</v>
      </c>
      <c r="AB154" s="8">
        <v>12433.3</v>
      </c>
      <c r="AC154" s="8">
        <v>0</v>
      </c>
      <c r="AD154" s="8">
        <v>0</v>
      </c>
      <c r="AE154" s="8">
        <v>0</v>
      </c>
      <c r="AF154" s="8">
        <v>0</v>
      </c>
      <c r="AG154" s="1" t="s">
        <v>116</v>
      </c>
      <c r="AH154" s="1" t="s">
        <v>77</v>
      </c>
      <c r="AI154" s="1">
        <v>1</v>
      </c>
      <c r="AJ154" s="3">
        <v>45925</v>
      </c>
      <c r="AK154" s="3">
        <v>0</v>
      </c>
      <c r="AL154" s="3">
        <v>0</v>
      </c>
      <c r="AM154" s="3">
        <v>0</v>
      </c>
      <c r="AN154" s="3">
        <v>0</v>
      </c>
      <c r="AO154" s="3">
        <v>45924</v>
      </c>
      <c r="AP154" s="3">
        <v>45920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102</v>
      </c>
      <c r="BD154" s="56">
        <v>0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26</v>
      </c>
      <c r="F155" s="9">
        <v>43</v>
      </c>
      <c r="G155" s="9">
        <v>0</v>
      </c>
      <c r="H155" s="9">
        <v>0</v>
      </c>
      <c r="I155" s="9">
        <v>116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197</v>
      </c>
      <c r="AA155" s="8">
        <v>12433.3</v>
      </c>
      <c r="AB155" s="8">
        <v>12433.3</v>
      </c>
      <c r="AC155" s="8">
        <v>0</v>
      </c>
      <c r="AD155" s="8">
        <v>0</v>
      </c>
      <c r="AE155" s="8">
        <v>0</v>
      </c>
      <c r="AF155" s="8" t="s">
        <v>58</v>
      </c>
      <c r="AG155" s="1" t="s">
        <v>119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198</v>
      </c>
      <c r="BD155" s="56">
        <v>0</v>
      </c>
    </row>
    <row r="156" spans="1:56" ht="27.75" customHeight="1" x14ac:dyDescent="0.45">
      <c r="A156" s="3">
        <v>45898</v>
      </c>
      <c r="B156" s="14" t="s">
        <v>414</v>
      </c>
      <c r="C156" s="9" t="s">
        <v>109</v>
      </c>
      <c r="D156" s="13" t="s">
        <v>59</v>
      </c>
      <c r="E156" s="9">
        <v>26</v>
      </c>
      <c r="F156" s="9">
        <v>43</v>
      </c>
      <c r="G156" s="9" t="s">
        <v>60</v>
      </c>
      <c r="H156" s="9" t="s">
        <v>66</v>
      </c>
      <c r="I156" s="9">
        <v>150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45917</v>
      </c>
      <c r="U156" s="11">
        <v>15000</v>
      </c>
      <c r="V156" s="10">
        <v>6300</v>
      </c>
      <c r="W156" s="10">
        <v>8700</v>
      </c>
      <c r="X156" s="10">
        <v>0</v>
      </c>
      <c r="Y156" s="10">
        <v>0</v>
      </c>
      <c r="Z156" s="9" t="s">
        <v>88</v>
      </c>
      <c r="AA156" s="8">
        <v>10816.971</v>
      </c>
      <c r="AB156" s="8">
        <v>10816.971</v>
      </c>
      <c r="AC156" s="8">
        <v>0</v>
      </c>
      <c r="AD156" s="8">
        <v>10816.971</v>
      </c>
      <c r="AE156" s="8">
        <v>0</v>
      </c>
      <c r="AF156" s="8">
        <v>0</v>
      </c>
      <c r="AG156" s="1" t="s">
        <v>116</v>
      </c>
      <c r="AH156" s="1" t="s">
        <v>146</v>
      </c>
      <c r="AI156" s="1">
        <v>2</v>
      </c>
      <c r="AJ156" s="3">
        <v>45917</v>
      </c>
      <c r="AK156" s="3">
        <v>45915</v>
      </c>
      <c r="AL156" s="3">
        <v>0</v>
      </c>
      <c r="AM156" s="3">
        <v>0</v>
      </c>
      <c r="AN156" s="3">
        <v>0</v>
      </c>
      <c r="AO156" s="3">
        <v>45916</v>
      </c>
      <c r="AP156" s="3">
        <v>45912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143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0</v>
      </c>
    </row>
    <row r="157" spans="1:56" ht="27.75" customHeight="1" x14ac:dyDescent="0.45">
      <c r="A157" s="3">
        <v>45911</v>
      </c>
      <c r="B157" s="14" t="s">
        <v>540</v>
      </c>
      <c r="C157" s="9" t="s">
        <v>109</v>
      </c>
      <c r="D157" s="13" t="s">
        <v>541</v>
      </c>
      <c r="E157" s="9">
        <v>26</v>
      </c>
      <c r="F157" s="9">
        <v>43</v>
      </c>
      <c r="G157" s="9" t="s">
        <v>60</v>
      </c>
      <c r="H157" s="9" t="s">
        <v>66</v>
      </c>
      <c r="I157" s="9">
        <v>150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45929</v>
      </c>
      <c r="U157" s="11">
        <v>10000</v>
      </c>
      <c r="V157" s="10">
        <v>500</v>
      </c>
      <c r="W157" s="10">
        <v>9500</v>
      </c>
      <c r="X157" s="10">
        <v>0</v>
      </c>
      <c r="Y157" s="10">
        <v>9975</v>
      </c>
      <c r="Z157" s="9" t="s">
        <v>88</v>
      </c>
      <c r="AA157" s="8">
        <v>11811.635</v>
      </c>
      <c r="AB157" s="8">
        <v>11811.635</v>
      </c>
      <c r="AC157" s="8">
        <v>0</v>
      </c>
      <c r="AD157" s="8">
        <v>0</v>
      </c>
      <c r="AE157" s="8">
        <v>11811.635</v>
      </c>
      <c r="AF157" s="8">
        <v>0</v>
      </c>
      <c r="AG157" s="1" t="s">
        <v>115</v>
      </c>
      <c r="AH157" s="1" t="s">
        <v>75</v>
      </c>
      <c r="AI157" s="1">
        <v>4</v>
      </c>
      <c r="AJ157" s="3">
        <v>45929</v>
      </c>
      <c r="AK157" s="3">
        <v>45925</v>
      </c>
      <c r="AL157" s="3">
        <v>45918</v>
      </c>
      <c r="AM157" s="3">
        <v>45926</v>
      </c>
      <c r="AN157" s="3">
        <v>45927</v>
      </c>
      <c r="AO157" s="3">
        <v>45928</v>
      </c>
      <c r="AP157" s="3">
        <v>45924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0</v>
      </c>
    </row>
    <row r="158" spans="1:56" ht="27.75" customHeight="1" x14ac:dyDescent="0.45">
      <c r="A158" s="3">
        <v>45901</v>
      </c>
      <c r="B158" s="14" t="s">
        <v>421</v>
      </c>
      <c r="C158" s="9" t="s">
        <v>109</v>
      </c>
      <c r="D158" s="13" t="s">
        <v>144</v>
      </c>
      <c r="E158" s="9">
        <v>26</v>
      </c>
      <c r="F158" s="9">
        <v>43</v>
      </c>
      <c r="G158" s="9" t="s">
        <v>60</v>
      </c>
      <c r="H158" s="9" t="s">
        <v>66</v>
      </c>
      <c r="I158" s="9">
        <v>150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110</v>
      </c>
      <c r="T158" s="12">
        <v>45930</v>
      </c>
      <c r="U158" s="11">
        <v>30000</v>
      </c>
      <c r="V158" s="10">
        <v>3600</v>
      </c>
      <c r="W158" s="10">
        <v>26400</v>
      </c>
      <c r="X158" s="10">
        <v>9475</v>
      </c>
      <c r="Y158" s="10">
        <v>21551.25</v>
      </c>
      <c r="Z158" s="9" t="s">
        <v>88</v>
      </c>
      <c r="AA158" s="8">
        <v>26795.315662500001</v>
      </c>
      <c r="AB158" s="8">
        <v>3736</v>
      </c>
      <c r="AC158" s="8">
        <v>23059.315662500001</v>
      </c>
      <c r="AD158" s="8">
        <v>0</v>
      </c>
      <c r="AE158" s="8">
        <v>26795.315662500001</v>
      </c>
      <c r="AF158" s="8">
        <v>0</v>
      </c>
      <c r="AG158" s="1" t="s">
        <v>115</v>
      </c>
      <c r="AH158" s="1" t="s">
        <v>75</v>
      </c>
      <c r="AI158" s="1">
        <v>4</v>
      </c>
      <c r="AJ158" s="3">
        <v>45930</v>
      </c>
      <c r="AK158" s="3">
        <v>45926</v>
      </c>
      <c r="AL158" s="3">
        <v>45919</v>
      </c>
      <c r="AM158" s="3">
        <v>45927</v>
      </c>
      <c r="AN158" s="3">
        <v>45928</v>
      </c>
      <c r="AO158" s="3">
        <v>45929</v>
      </c>
      <c r="AP158" s="3">
        <v>45925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2378.1840886591672</v>
      </c>
    </row>
    <row r="159" spans="1:56" ht="27.75" customHeight="1" x14ac:dyDescent="0.45">
      <c r="A159" s="3">
        <v>45901</v>
      </c>
      <c r="B159" s="14" t="s">
        <v>422</v>
      </c>
      <c r="C159" s="9" t="s">
        <v>109</v>
      </c>
      <c r="D159" s="13" t="s">
        <v>144</v>
      </c>
      <c r="E159" s="9">
        <v>26</v>
      </c>
      <c r="F159" s="9">
        <v>43</v>
      </c>
      <c r="G159" s="9" t="s">
        <v>60</v>
      </c>
      <c r="H159" s="9" t="s">
        <v>66</v>
      </c>
      <c r="I159" s="9">
        <v>150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110</v>
      </c>
      <c r="T159" s="12">
        <v>45945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88</v>
      </c>
      <c r="AA159" s="8">
        <v>12433.3</v>
      </c>
      <c r="AB159" s="8">
        <v>0</v>
      </c>
      <c r="AC159" s="8">
        <v>12433.3</v>
      </c>
      <c r="AD159" s="8">
        <v>0</v>
      </c>
      <c r="AE159" s="8">
        <v>12433.3</v>
      </c>
      <c r="AF159" s="8">
        <v>0</v>
      </c>
      <c r="AG159" s="1" t="s">
        <v>116</v>
      </c>
      <c r="AH159" s="1" t="s">
        <v>75</v>
      </c>
      <c r="AI159" s="1">
        <v>4</v>
      </c>
      <c r="AJ159" s="3">
        <v>45945</v>
      </c>
      <c r="AK159" s="3">
        <v>45941</v>
      </c>
      <c r="AL159" s="3">
        <v>45934</v>
      </c>
      <c r="AM159" s="3">
        <v>45942</v>
      </c>
      <c r="AN159" s="3">
        <v>45943</v>
      </c>
      <c r="AO159" s="3">
        <v>45944</v>
      </c>
      <c r="AP159" s="3">
        <v>45940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1282.2876733333333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26</v>
      </c>
      <c r="F160" s="9">
        <v>43</v>
      </c>
      <c r="G160" s="9">
        <v>0</v>
      </c>
      <c r="H160" s="9">
        <v>0</v>
      </c>
      <c r="I160" s="9">
        <v>120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88</v>
      </c>
      <c r="AA160" s="8">
        <v>61857.2216625</v>
      </c>
      <c r="AB160" s="8">
        <v>26364.606</v>
      </c>
      <c r="AC160" s="8">
        <v>35492.6156625</v>
      </c>
      <c r="AD160" s="8">
        <v>10816.971</v>
      </c>
      <c r="AE160" s="8">
        <v>51040.250662499995</v>
      </c>
      <c r="AF160" s="8" t="s">
        <v>58</v>
      </c>
      <c r="AG160" s="1" t="s">
        <v>118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7.75" customHeight="1" x14ac:dyDescent="0.45">
      <c r="A161" s="3">
        <v>45909</v>
      </c>
      <c r="B161" s="14" t="s">
        <v>520</v>
      </c>
      <c r="C161" s="9" t="s">
        <v>147</v>
      </c>
      <c r="D161" s="13" t="s">
        <v>148</v>
      </c>
      <c r="E161" s="9">
        <v>28</v>
      </c>
      <c r="F161" s="9">
        <v>41</v>
      </c>
      <c r="G161" s="9" t="s">
        <v>60</v>
      </c>
      <c r="H161" s="9">
        <v>0</v>
      </c>
      <c r="I161" s="9">
        <v>120</v>
      </c>
      <c r="J161" s="9" t="s">
        <v>78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45922</v>
      </c>
      <c r="U161" s="11">
        <v>50000</v>
      </c>
      <c r="V161" s="10">
        <v>1703</v>
      </c>
      <c r="W161" s="10">
        <v>48297</v>
      </c>
      <c r="X161" s="10">
        <v>0</v>
      </c>
      <c r="Y161" s="10">
        <v>50711.85</v>
      </c>
      <c r="Z161" s="9" t="s">
        <v>127</v>
      </c>
      <c r="AA161" s="8">
        <v>57350.272649999999</v>
      </c>
      <c r="AB161" s="8">
        <v>38603</v>
      </c>
      <c r="AC161" s="8">
        <v>18747.272649999999</v>
      </c>
      <c r="AD161" s="8">
        <v>0</v>
      </c>
      <c r="AE161" s="8">
        <v>0</v>
      </c>
      <c r="AF161" s="8">
        <v>0</v>
      </c>
      <c r="AG161" s="1" t="s">
        <v>115</v>
      </c>
      <c r="AH161" s="1" t="s">
        <v>74</v>
      </c>
      <c r="AI161" s="1">
        <v>2</v>
      </c>
      <c r="AJ161" s="3">
        <v>45922</v>
      </c>
      <c r="AK161" s="3">
        <v>0</v>
      </c>
      <c r="AL161" s="3">
        <v>45913</v>
      </c>
      <c r="AM161" s="3">
        <v>45920</v>
      </c>
      <c r="AN161" s="3">
        <v>45921</v>
      </c>
      <c r="AO161" s="3">
        <v>45921</v>
      </c>
      <c r="AP161" s="3">
        <v>45917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 t="s">
        <v>486</v>
      </c>
      <c r="AZ161" s="2">
        <v>0</v>
      </c>
      <c r="BA161" s="2">
        <v>0</v>
      </c>
      <c r="BB161" s="2">
        <v>0</v>
      </c>
      <c r="BC161" s="1" t="s">
        <v>104</v>
      </c>
      <c r="BD161" s="56">
        <v>2106.9851428305551</v>
      </c>
    </row>
    <row r="162" spans="1:56" ht="27.75" customHeight="1" x14ac:dyDescent="0.45">
      <c r="A162" s="3" t="s">
        <v>135</v>
      </c>
      <c r="B162" s="14" t="s">
        <v>135</v>
      </c>
      <c r="C162" s="9" t="s">
        <v>109</v>
      </c>
      <c r="D162" s="13" t="s">
        <v>59</v>
      </c>
      <c r="E162" s="9">
        <v>28</v>
      </c>
      <c r="F162" s="9">
        <v>47</v>
      </c>
      <c r="G162" s="9" t="s">
        <v>60</v>
      </c>
      <c r="H162" s="9" t="s">
        <v>66</v>
      </c>
      <c r="I162" s="9">
        <v>180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110</v>
      </c>
      <c r="T162" s="12">
        <v>45925</v>
      </c>
      <c r="U162" s="11">
        <v>5000</v>
      </c>
      <c r="V162" s="10">
        <v>0</v>
      </c>
      <c r="W162" s="10">
        <v>5000</v>
      </c>
      <c r="X162" s="10">
        <v>0</v>
      </c>
      <c r="Y162" s="10">
        <v>0</v>
      </c>
      <c r="Z162" s="9" t="s">
        <v>127</v>
      </c>
      <c r="AA162" s="8">
        <v>6775.4500000000007</v>
      </c>
      <c r="AB162" s="8">
        <v>0</v>
      </c>
      <c r="AC162" s="8">
        <v>6775.4500000000007</v>
      </c>
      <c r="AD162" s="8">
        <v>0</v>
      </c>
      <c r="AE162" s="8">
        <v>6775.4500000000007</v>
      </c>
      <c r="AF162" s="8">
        <v>0</v>
      </c>
      <c r="AG162" s="1">
        <v>0</v>
      </c>
      <c r="AH162" s="1" t="s">
        <v>146</v>
      </c>
      <c r="AI162" s="1">
        <v>2</v>
      </c>
      <c r="AJ162" s="3">
        <v>45925</v>
      </c>
      <c r="AK162" s="3">
        <v>45923</v>
      </c>
      <c r="AL162" s="3">
        <v>0</v>
      </c>
      <c r="AM162" s="3">
        <v>0</v>
      </c>
      <c r="AN162" s="3">
        <v>0</v>
      </c>
      <c r="AO162" s="3">
        <v>45924</v>
      </c>
      <c r="AP162" s="3">
        <v>45920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143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761.48529722222236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28</v>
      </c>
      <c r="F163" s="9">
        <v>43</v>
      </c>
      <c r="G163" s="9">
        <v>0</v>
      </c>
      <c r="H163" s="9">
        <v>0</v>
      </c>
      <c r="I163" s="9">
        <v>130</v>
      </c>
      <c r="J163" s="9" t="s">
        <v>57</v>
      </c>
      <c r="K163" s="9">
        <v>3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127</v>
      </c>
      <c r="AA163" s="8">
        <v>64125.722649999996</v>
      </c>
      <c r="AB163" s="8">
        <v>38603</v>
      </c>
      <c r="AC163" s="8">
        <v>25522.72265</v>
      </c>
      <c r="AD163" s="8">
        <v>0</v>
      </c>
      <c r="AE163" s="8">
        <v>6775.4500000000007</v>
      </c>
      <c r="AF163" s="8" t="s">
        <v>58</v>
      </c>
      <c r="AG163" s="1">
        <v>0</v>
      </c>
      <c r="AH163" s="1">
        <v>0</v>
      </c>
      <c r="AI163" s="1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149</v>
      </c>
      <c r="BD163" s="56">
        <v>0</v>
      </c>
    </row>
  </sheetData>
  <autoFilter ref="A5:BD16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63">
    <cfRule type="expression" dxfId="1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05A92-5FA8-4FC7-A662-AA0087CDD402}">
  <sheetPr>
    <tabColor rgb="FFFFFF00"/>
  </sheetPr>
  <dimension ref="A1:BD163"/>
  <sheetViews>
    <sheetView topLeftCell="A5" zoomScale="80" zoomScaleNormal="80" workbookViewId="0">
      <selection activeCell="T23" sqref="T2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45913</v>
      </c>
      <c r="E3" s="84" t="s">
        <v>52</v>
      </c>
      <c r="F3" s="84"/>
      <c r="G3" s="85">
        <v>10</v>
      </c>
      <c r="H3" s="8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7">
        <v>10.3</v>
      </c>
      <c r="F4" s="88"/>
      <c r="G4" s="89"/>
      <c r="H4" s="90"/>
      <c r="I4" s="91" t="s">
        <v>50</v>
      </c>
      <c r="J4" s="92"/>
      <c r="K4" s="93"/>
      <c r="L4" s="31" t="s">
        <v>89</v>
      </c>
      <c r="M4" s="94" t="s">
        <v>49</v>
      </c>
      <c r="N4" s="95"/>
      <c r="O4" s="95"/>
      <c r="P4" s="9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2" t="s">
        <v>46</v>
      </c>
      <c r="AA4" s="8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45915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68</v>
      </c>
      <c r="AI6" s="1">
        <v>4</v>
      </c>
      <c r="AJ6" s="3">
        <v>45915</v>
      </c>
      <c r="AK6" s="3">
        <v>45911</v>
      </c>
      <c r="AL6" s="3">
        <v>45905</v>
      </c>
      <c r="AM6" s="3">
        <v>45912</v>
      </c>
      <c r="AN6" s="3">
        <v>45913</v>
      </c>
      <c r="AO6" s="3">
        <v>45913</v>
      </c>
      <c r="AP6" s="3">
        <v>45910</v>
      </c>
      <c r="AQ6" s="3">
        <v>45914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 t="s">
        <v>135</v>
      </c>
      <c r="B10" s="14" t="s">
        <v>135</v>
      </c>
      <c r="C10" s="9" t="s">
        <v>211</v>
      </c>
      <c r="D10" s="13" t="s">
        <v>236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115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729.46232000000009</v>
      </c>
    </row>
    <row r="11" spans="1:56" ht="27.75" customHeight="1" x14ac:dyDescent="0.45">
      <c r="A11" s="3">
        <v>0</v>
      </c>
      <c r="B11" s="14">
        <v>0</v>
      </c>
      <c r="C11" s="9" t="s">
        <v>201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133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115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45912</v>
      </c>
      <c r="B12" s="14" t="s">
        <v>542</v>
      </c>
      <c r="C12" s="9" t="s">
        <v>302</v>
      </c>
      <c r="D12" s="13" t="s">
        <v>543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67</v>
      </c>
      <c r="T12" s="12">
        <v>45932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417</v>
      </c>
      <c r="AA12" s="8">
        <v>8801.1</v>
      </c>
      <c r="AB12" s="8">
        <v>8801.1</v>
      </c>
      <c r="AC12" s="8">
        <v>0</v>
      </c>
      <c r="AD12" s="8">
        <v>1900</v>
      </c>
      <c r="AE12" s="8">
        <v>6901.1</v>
      </c>
      <c r="AF12" s="8" t="s">
        <v>307</v>
      </c>
      <c r="AG12" s="1" t="s">
        <v>61</v>
      </c>
      <c r="AH12" s="1" t="s">
        <v>75</v>
      </c>
      <c r="AI12" s="1">
        <v>4</v>
      </c>
      <c r="AJ12" s="3">
        <v>45932</v>
      </c>
      <c r="AK12" s="3">
        <v>45928</v>
      </c>
      <c r="AL12" s="3">
        <v>45921</v>
      </c>
      <c r="AM12" s="3">
        <v>45929</v>
      </c>
      <c r="AN12" s="3">
        <v>45930</v>
      </c>
      <c r="AO12" s="3">
        <v>45931</v>
      </c>
      <c r="AP12" s="3">
        <v>45927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417</v>
      </c>
      <c r="AA13" s="8">
        <v>8801.1</v>
      </c>
      <c r="AB13" s="8">
        <v>8801.1</v>
      </c>
      <c r="AC13" s="8">
        <v>0</v>
      </c>
      <c r="AD13" s="8">
        <v>1900</v>
      </c>
      <c r="AE13" s="8">
        <v>6901.1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418</v>
      </c>
      <c r="BD13" s="56">
        <v>0</v>
      </c>
    </row>
    <row r="14" spans="1:56" ht="27.75" customHeight="1" x14ac:dyDescent="0.45">
      <c r="A14" s="3">
        <v>45898</v>
      </c>
      <c r="B14" s="14" t="s">
        <v>407</v>
      </c>
      <c r="C14" s="9" t="s">
        <v>136</v>
      </c>
      <c r="D14" s="13" t="s">
        <v>124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45917</v>
      </c>
      <c r="U14" s="11">
        <v>50000</v>
      </c>
      <c r="V14" s="10">
        <v>50000</v>
      </c>
      <c r="W14" s="10">
        <v>0</v>
      </c>
      <c r="X14" s="10">
        <v>52901</v>
      </c>
      <c r="Y14" s="10">
        <v>0</v>
      </c>
      <c r="Z14" s="9" t="s">
        <v>168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45917</v>
      </c>
      <c r="AK14" s="3">
        <v>0</v>
      </c>
      <c r="AL14" s="3">
        <v>45908</v>
      </c>
      <c r="AM14" s="3">
        <v>45915</v>
      </c>
      <c r="AN14" s="3">
        <v>45916</v>
      </c>
      <c r="AO14" s="3">
        <v>45916</v>
      </c>
      <c r="AP14" s="3">
        <v>45912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544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 t="s">
        <v>135</v>
      </c>
      <c r="B15" s="14" t="s">
        <v>135</v>
      </c>
      <c r="C15" s="9" t="s">
        <v>237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45925</v>
      </c>
      <c r="U15" s="11">
        <v>40000</v>
      </c>
      <c r="V15" s="10">
        <v>0</v>
      </c>
      <c r="W15" s="10">
        <v>40000</v>
      </c>
      <c r="X15" s="10">
        <v>0</v>
      </c>
      <c r="Y15" s="10">
        <v>42000</v>
      </c>
      <c r="Z15" s="9" t="s">
        <v>168</v>
      </c>
      <c r="AA15" s="8">
        <v>35204.400000000001</v>
      </c>
      <c r="AB15" s="8">
        <v>14424</v>
      </c>
      <c r="AC15" s="8">
        <v>20780.400000000001</v>
      </c>
      <c r="AD15" s="8">
        <v>0</v>
      </c>
      <c r="AE15" s="8">
        <v>0</v>
      </c>
      <c r="AF15" s="8">
        <v>0</v>
      </c>
      <c r="AG15" s="1" t="s">
        <v>115</v>
      </c>
      <c r="AH15" s="1" t="s">
        <v>74</v>
      </c>
      <c r="AI15" s="1">
        <v>2</v>
      </c>
      <c r="AJ15" s="3">
        <v>45925</v>
      </c>
      <c r="AK15" s="3">
        <v>0</v>
      </c>
      <c r="AL15" s="3">
        <v>45916</v>
      </c>
      <c r="AM15" s="3">
        <v>45923</v>
      </c>
      <c r="AN15" s="3">
        <v>45924</v>
      </c>
      <c r="AO15" s="3">
        <v>45924</v>
      </c>
      <c r="AP15" s="3">
        <v>45920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1509.1188266666668</v>
      </c>
    </row>
    <row r="16" spans="1:56" ht="27.75" customHeight="1" x14ac:dyDescent="0.45">
      <c r="A16" s="3" t="s">
        <v>135</v>
      </c>
      <c r="B16" s="14" t="s">
        <v>135</v>
      </c>
      <c r="C16" s="9" t="s">
        <v>204</v>
      </c>
      <c r="D16" s="13" t="s">
        <v>205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92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45925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168</v>
      </c>
      <c r="AA16" s="8">
        <v>18501.714330000003</v>
      </c>
      <c r="AB16" s="8">
        <v>0</v>
      </c>
      <c r="AC16" s="8">
        <v>18501.714330000003</v>
      </c>
      <c r="AD16" s="8">
        <v>0</v>
      </c>
      <c r="AE16" s="8">
        <v>0</v>
      </c>
      <c r="AF16" s="8">
        <v>0</v>
      </c>
      <c r="AG16" s="1" t="s">
        <v>115</v>
      </c>
      <c r="AH16" s="1" t="s">
        <v>72</v>
      </c>
      <c r="AI16" s="1">
        <v>3</v>
      </c>
      <c r="AJ16" s="3">
        <v>45925</v>
      </c>
      <c r="AK16" s="3">
        <v>0</v>
      </c>
      <c r="AL16" s="3">
        <v>45915</v>
      </c>
      <c r="AM16" s="3">
        <v>45922</v>
      </c>
      <c r="AN16" s="3">
        <v>45923</v>
      </c>
      <c r="AO16" s="3">
        <v>45923</v>
      </c>
      <c r="AP16" s="3">
        <v>45920</v>
      </c>
      <c r="AQ16" s="3">
        <v>45924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1343.6356095653334</v>
      </c>
    </row>
    <row r="17" spans="1:56" ht="27.75" customHeight="1" x14ac:dyDescent="0.45">
      <c r="A17" s="3" t="s">
        <v>135</v>
      </c>
      <c r="B17" s="14" t="s">
        <v>135</v>
      </c>
      <c r="C17" s="9" t="s">
        <v>136</v>
      </c>
      <c r="D17" s="13" t="s">
        <v>124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 t="s">
        <v>63</v>
      </c>
      <c r="U17" s="11">
        <v>140000</v>
      </c>
      <c r="V17" s="10">
        <v>0</v>
      </c>
      <c r="W17" s="10">
        <v>140000</v>
      </c>
      <c r="X17" s="10">
        <v>0</v>
      </c>
      <c r="Y17" s="10">
        <v>147000</v>
      </c>
      <c r="Z17" s="9" t="s">
        <v>168</v>
      </c>
      <c r="AA17" s="8">
        <v>123215.4</v>
      </c>
      <c r="AB17" s="8">
        <v>0</v>
      </c>
      <c r="AC17" s="8">
        <v>123215.4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 t="s">
        <v>63</v>
      </c>
      <c r="AK17" s="3">
        <v>0</v>
      </c>
      <c r="AL17" s="3" t="e">
        <v>#VALUE!</v>
      </c>
      <c r="AM17" s="3" t="e">
        <v>#VALUE!</v>
      </c>
      <c r="AN17" s="3" t="e">
        <v>#VALUE!</v>
      </c>
      <c r="AO17" s="3" t="e">
        <v>#VALUE!</v>
      </c>
      <c r="AP17" s="3" t="e">
        <v>#VALUE!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8948.1761600000009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168</v>
      </c>
      <c r="AA18" s="8">
        <v>176921.51433000001</v>
      </c>
      <c r="AB18" s="8">
        <v>14424</v>
      </c>
      <c r="AC18" s="8">
        <v>162497.51433000001</v>
      </c>
      <c r="AD18" s="8">
        <v>0</v>
      </c>
      <c r="AE18" s="8">
        <v>0</v>
      </c>
      <c r="AF18" s="8" t="s">
        <v>58</v>
      </c>
      <c r="AG18" s="1" t="s">
        <v>115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45905</v>
      </c>
      <c r="B19" s="14" t="s">
        <v>461</v>
      </c>
      <c r="C19" s="9" t="s">
        <v>73</v>
      </c>
      <c r="D19" s="13" t="s">
        <v>462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141</v>
      </c>
      <c r="T19" s="12">
        <v>45916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172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463</v>
      </c>
      <c r="AG19" s="1" t="s">
        <v>115</v>
      </c>
      <c r="AH19" s="1" t="s">
        <v>74</v>
      </c>
      <c r="AI19" s="1">
        <v>2</v>
      </c>
      <c r="AJ19" s="3">
        <v>45916</v>
      </c>
      <c r="AK19" s="3">
        <v>0</v>
      </c>
      <c r="AL19" s="3">
        <v>45907</v>
      </c>
      <c r="AM19" s="3">
        <v>45914</v>
      </c>
      <c r="AN19" s="3">
        <v>45915</v>
      </c>
      <c r="AO19" s="3">
        <v>45915</v>
      </c>
      <c r="AP19" s="3">
        <v>45911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173</v>
      </c>
      <c r="BD19" s="56">
        <v>0</v>
      </c>
    </row>
    <row r="20" spans="1:56" ht="27.75" customHeight="1" x14ac:dyDescent="0.45">
      <c r="A20" s="3">
        <v>45905</v>
      </c>
      <c r="B20" s="14" t="s">
        <v>461</v>
      </c>
      <c r="C20" s="9" t="s">
        <v>73</v>
      </c>
      <c r="D20" s="13" t="s">
        <v>464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141</v>
      </c>
      <c r="T20" s="12">
        <v>45916</v>
      </c>
      <c r="U20" s="11">
        <v>5000</v>
      </c>
      <c r="V20" s="10">
        <v>4500</v>
      </c>
      <c r="W20" s="10">
        <v>500</v>
      </c>
      <c r="X20" s="10">
        <v>5400</v>
      </c>
      <c r="Y20" s="10">
        <v>0</v>
      </c>
      <c r="Z20" s="9" t="s">
        <v>172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463</v>
      </c>
      <c r="AG20" s="1" t="s">
        <v>115</v>
      </c>
      <c r="AH20" s="1" t="s">
        <v>74</v>
      </c>
      <c r="AI20" s="1">
        <v>2</v>
      </c>
      <c r="AJ20" s="3">
        <v>45916</v>
      </c>
      <c r="AK20" s="3">
        <v>0</v>
      </c>
      <c r="AL20" s="3">
        <v>45907</v>
      </c>
      <c r="AM20" s="3">
        <v>45914</v>
      </c>
      <c r="AN20" s="3">
        <v>45915</v>
      </c>
      <c r="AO20" s="3">
        <v>45915</v>
      </c>
      <c r="AP20" s="3">
        <v>45911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>
        <v>45905</v>
      </c>
      <c r="B21" s="14" t="s">
        <v>461</v>
      </c>
      <c r="C21" s="9" t="s">
        <v>73</v>
      </c>
      <c r="D21" s="13" t="s">
        <v>386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45916</v>
      </c>
      <c r="U21" s="11">
        <v>10000</v>
      </c>
      <c r="V21" s="10">
        <v>10000</v>
      </c>
      <c r="W21" s="10">
        <v>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463</v>
      </c>
      <c r="AG21" s="1" t="s">
        <v>115</v>
      </c>
      <c r="AH21" s="1" t="s">
        <v>74</v>
      </c>
      <c r="AI21" s="1">
        <v>2</v>
      </c>
      <c r="AJ21" s="3">
        <v>45916</v>
      </c>
      <c r="AK21" s="3">
        <v>0</v>
      </c>
      <c r="AL21" s="3">
        <v>45907</v>
      </c>
      <c r="AM21" s="3">
        <v>45914</v>
      </c>
      <c r="AN21" s="3">
        <v>45915</v>
      </c>
      <c r="AO21" s="3">
        <v>45915</v>
      </c>
      <c r="AP21" s="3">
        <v>45911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465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45916</v>
      </c>
      <c r="U22" s="11">
        <v>5000</v>
      </c>
      <c r="V22" s="10">
        <v>4787</v>
      </c>
      <c r="W22" s="10">
        <v>213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463</v>
      </c>
      <c r="AG22" s="1" t="s">
        <v>117</v>
      </c>
      <c r="AH22" s="1" t="s">
        <v>74</v>
      </c>
      <c r="AI22" s="1">
        <v>2</v>
      </c>
      <c r="AJ22" s="3">
        <v>45916</v>
      </c>
      <c r="AK22" s="3">
        <v>0</v>
      </c>
      <c r="AL22" s="3">
        <v>45907</v>
      </c>
      <c r="AM22" s="3">
        <v>45914</v>
      </c>
      <c r="AN22" s="3">
        <v>45915</v>
      </c>
      <c r="AO22" s="3">
        <v>45915</v>
      </c>
      <c r="AP22" s="3">
        <v>45911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266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45918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466</v>
      </c>
      <c r="AG23" s="1" t="s">
        <v>115</v>
      </c>
      <c r="AH23" s="1" t="s">
        <v>74</v>
      </c>
      <c r="AI23" s="1">
        <v>2</v>
      </c>
      <c r="AJ23" s="3">
        <v>45918</v>
      </c>
      <c r="AK23" s="3">
        <v>0</v>
      </c>
      <c r="AL23" s="3">
        <v>45909</v>
      </c>
      <c r="AM23" s="3">
        <v>45916</v>
      </c>
      <c r="AN23" s="3">
        <v>45917</v>
      </c>
      <c r="AO23" s="3">
        <v>45917</v>
      </c>
      <c r="AP23" s="3">
        <v>45913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45905</v>
      </c>
      <c r="B24" s="14" t="s">
        <v>461</v>
      </c>
      <c r="C24" s="9" t="s">
        <v>73</v>
      </c>
      <c r="D24" s="13" t="s">
        <v>467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45918</v>
      </c>
      <c r="U24" s="11">
        <v>5000</v>
      </c>
      <c r="V24" s="10">
        <v>4623</v>
      </c>
      <c r="W24" s="10">
        <v>377</v>
      </c>
      <c r="X24" s="10">
        <v>5023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463</v>
      </c>
      <c r="AG24" s="1" t="s">
        <v>115</v>
      </c>
      <c r="AH24" s="1" t="s">
        <v>74</v>
      </c>
      <c r="AI24" s="1">
        <v>2</v>
      </c>
      <c r="AJ24" s="3">
        <v>45918</v>
      </c>
      <c r="AK24" s="3">
        <v>0</v>
      </c>
      <c r="AL24" s="3">
        <v>45909</v>
      </c>
      <c r="AM24" s="3">
        <v>45916</v>
      </c>
      <c r="AN24" s="3">
        <v>45917</v>
      </c>
      <c r="AO24" s="3">
        <v>45917</v>
      </c>
      <c r="AP24" s="3">
        <v>45913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 t="s">
        <v>135</v>
      </c>
      <c r="B25" s="14" t="s">
        <v>135</v>
      </c>
      <c r="C25" s="9" t="s">
        <v>73</v>
      </c>
      <c r="D25" s="13" t="s">
        <v>467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 t="s">
        <v>63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118</v>
      </c>
      <c r="AH25" s="1" t="s">
        <v>74</v>
      </c>
      <c r="AI25" s="1">
        <v>2</v>
      </c>
      <c r="AJ25" s="3" t="s">
        <v>63</v>
      </c>
      <c r="AK25" s="3">
        <v>0</v>
      </c>
      <c r="AL25" s="3" t="e">
        <v>#VALUE!</v>
      </c>
      <c r="AM25" s="3" t="e">
        <v>#VALUE!</v>
      </c>
      <c r="AN25" s="3" t="e">
        <v>#VALUE!</v>
      </c>
      <c r="AO25" s="3" t="e">
        <v>#VALUE!</v>
      </c>
      <c r="AP25" s="3" t="e">
        <v>#VALUE!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288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10000</v>
      </c>
      <c r="V26" s="10">
        <v>10000</v>
      </c>
      <c r="W26" s="10">
        <v>0</v>
      </c>
      <c r="X26" s="10">
        <v>10400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466</v>
      </c>
      <c r="AG26" s="1" t="s">
        <v>118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45905</v>
      </c>
      <c r="B27" s="14" t="s">
        <v>461</v>
      </c>
      <c r="C27" s="9" t="s">
        <v>73</v>
      </c>
      <c r="D27" s="13" t="s">
        <v>282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45918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466</v>
      </c>
      <c r="AG27" s="1" t="s">
        <v>115</v>
      </c>
      <c r="AH27" s="1" t="s">
        <v>74</v>
      </c>
      <c r="AI27" s="1">
        <v>2</v>
      </c>
      <c r="AJ27" s="3">
        <v>45918</v>
      </c>
      <c r="AK27" s="3">
        <v>0</v>
      </c>
      <c r="AL27" s="3">
        <v>45909</v>
      </c>
      <c r="AM27" s="3">
        <v>45916</v>
      </c>
      <c r="AN27" s="3">
        <v>45917</v>
      </c>
      <c r="AO27" s="3">
        <v>45917</v>
      </c>
      <c r="AP27" s="3">
        <v>45913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 t="s">
        <v>544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45904</v>
      </c>
      <c r="B28" s="14" t="s">
        <v>446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447</v>
      </c>
      <c r="T28" s="12">
        <v>45924</v>
      </c>
      <c r="U28" s="11">
        <v>20000</v>
      </c>
      <c r="V28" s="10">
        <v>0</v>
      </c>
      <c r="W28" s="10">
        <v>20000</v>
      </c>
      <c r="X28" s="10">
        <v>0</v>
      </c>
      <c r="Y28" s="10">
        <v>0</v>
      </c>
      <c r="Z28" s="9" t="s">
        <v>172</v>
      </c>
      <c r="AA28" s="8">
        <v>18719.800000000003</v>
      </c>
      <c r="AB28" s="8">
        <v>18719.800000000003</v>
      </c>
      <c r="AC28" s="8">
        <v>0</v>
      </c>
      <c r="AD28" s="8">
        <v>0</v>
      </c>
      <c r="AE28" s="8">
        <v>0</v>
      </c>
      <c r="AF28" s="8">
        <v>0</v>
      </c>
      <c r="AG28" s="1" t="s">
        <v>119</v>
      </c>
      <c r="AH28" s="1" t="s">
        <v>77</v>
      </c>
      <c r="AI28" s="1">
        <v>1</v>
      </c>
      <c r="AJ28" s="3">
        <v>45924</v>
      </c>
      <c r="AK28" s="3">
        <v>0</v>
      </c>
      <c r="AL28" s="3">
        <v>0</v>
      </c>
      <c r="AM28" s="3">
        <v>0</v>
      </c>
      <c r="AN28" s="3">
        <v>0</v>
      </c>
      <c r="AO28" s="3">
        <v>45923</v>
      </c>
      <c r="AP28" s="3">
        <v>45919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45904</v>
      </c>
      <c r="B29" s="14" t="s">
        <v>448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45924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0</v>
      </c>
      <c r="AC29" s="8">
        <v>18719.800000000003</v>
      </c>
      <c r="AD29" s="8">
        <v>0</v>
      </c>
      <c r="AE29" s="8">
        <v>0</v>
      </c>
      <c r="AF29" s="8">
        <v>0</v>
      </c>
      <c r="AG29" s="1" t="s">
        <v>116</v>
      </c>
      <c r="AH29" s="1" t="s">
        <v>77</v>
      </c>
      <c r="AI29" s="1">
        <v>1</v>
      </c>
      <c r="AJ29" s="3">
        <v>45924</v>
      </c>
      <c r="AK29" s="3">
        <v>0</v>
      </c>
      <c r="AL29" s="3">
        <v>0</v>
      </c>
      <c r="AM29" s="3">
        <v>0</v>
      </c>
      <c r="AN29" s="3">
        <v>0</v>
      </c>
      <c r="AO29" s="3">
        <v>45923</v>
      </c>
      <c r="AP29" s="3">
        <v>45919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1410.0585351111113</v>
      </c>
    </row>
    <row r="30" spans="1:56" ht="27.75" customHeight="1" x14ac:dyDescent="0.45">
      <c r="A30" s="3">
        <v>45910</v>
      </c>
      <c r="B30" s="14" t="s">
        <v>503</v>
      </c>
      <c r="C30" s="9" t="s">
        <v>73</v>
      </c>
      <c r="D30" s="13" t="s">
        <v>288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45920</v>
      </c>
      <c r="U30" s="11">
        <v>10000</v>
      </c>
      <c r="V30" s="10">
        <v>10000</v>
      </c>
      <c r="W30" s="10">
        <v>0</v>
      </c>
      <c r="X30" s="10">
        <v>10400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504</v>
      </c>
      <c r="AG30" s="1" t="s">
        <v>117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45910</v>
      </c>
      <c r="B31" s="14" t="s">
        <v>503</v>
      </c>
      <c r="C31" s="9" t="s">
        <v>73</v>
      </c>
      <c r="D31" s="13" t="s">
        <v>189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45920</v>
      </c>
      <c r="U31" s="11">
        <v>10000</v>
      </c>
      <c r="V31" s="10">
        <v>0</v>
      </c>
      <c r="W31" s="10">
        <v>10000</v>
      </c>
      <c r="X31" s="10">
        <v>8080</v>
      </c>
      <c r="Y31" s="10">
        <v>2016</v>
      </c>
      <c r="Z31" s="9" t="s">
        <v>172</v>
      </c>
      <c r="AA31" s="8">
        <v>1886.9558400000001</v>
      </c>
      <c r="AB31" s="8">
        <v>1886.9558400000001</v>
      </c>
      <c r="AC31" s="8">
        <v>0</v>
      </c>
      <c r="AD31" s="8">
        <v>0</v>
      </c>
      <c r="AE31" s="8">
        <v>0</v>
      </c>
      <c r="AF31" s="8" t="s">
        <v>504</v>
      </c>
      <c r="AG31" s="1" t="s">
        <v>117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45910</v>
      </c>
      <c r="B32" s="14" t="s">
        <v>503</v>
      </c>
      <c r="C32" s="9" t="s">
        <v>73</v>
      </c>
      <c r="D32" s="13" t="s">
        <v>275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504</v>
      </c>
      <c r="AG32" s="1" t="s">
        <v>117</v>
      </c>
      <c r="AH32" s="1" t="s">
        <v>74</v>
      </c>
      <c r="AI32" s="1">
        <v>2</v>
      </c>
      <c r="AJ32" s="3">
        <v>45920</v>
      </c>
      <c r="AK32" s="3">
        <v>0</v>
      </c>
      <c r="AL32" s="3">
        <v>45911</v>
      </c>
      <c r="AM32" s="3">
        <v>45918</v>
      </c>
      <c r="AN32" s="3">
        <v>45919</v>
      </c>
      <c r="AO32" s="3">
        <v>45919</v>
      </c>
      <c r="AP32" s="3">
        <v>45915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45910</v>
      </c>
      <c r="B33" s="14" t="s">
        <v>503</v>
      </c>
      <c r="C33" s="9" t="s">
        <v>73</v>
      </c>
      <c r="D33" s="13" t="s">
        <v>505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45925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506</v>
      </c>
      <c r="AG33" s="1" t="s">
        <v>117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45910</v>
      </c>
      <c r="B34" s="14" t="s">
        <v>503</v>
      </c>
      <c r="C34" s="9" t="s">
        <v>73</v>
      </c>
      <c r="D34" s="13" t="s">
        <v>266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45925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506</v>
      </c>
      <c r="AG34" s="1" t="s">
        <v>117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45910</v>
      </c>
      <c r="B35" s="14" t="s">
        <v>503</v>
      </c>
      <c r="C35" s="9" t="s">
        <v>73</v>
      </c>
      <c r="D35" s="13" t="s">
        <v>289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45925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506</v>
      </c>
      <c r="AG35" s="1" t="s">
        <v>116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45910</v>
      </c>
      <c r="B36" s="14" t="s">
        <v>503</v>
      </c>
      <c r="C36" s="9" t="s">
        <v>73</v>
      </c>
      <c r="D36" s="13" t="s">
        <v>290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45925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506</v>
      </c>
      <c r="AG36" s="1" t="s">
        <v>116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45910</v>
      </c>
      <c r="B37" s="14" t="s">
        <v>503</v>
      </c>
      <c r="C37" s="9" t="s">
        <v>73</v>
      </c>
      <c r="D37" s="13">
        <v>997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45925</v>
      </c>
      <c r="U37" s="11">
        <v>5000</v>
      </c>
      <c r="V37" s="10">
        <v>0</v>
      </c>
      <c r="W37" s="10">
        <v>5000</v>
      </c>
      <c r="X37" s="10">
        <v>5400</v>
      </c>
      <c r="Y37" s="10">
        <v>0</v>
      </c>
      <c r="Z37" s="9" t="s">
        <v>172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506</v>
      </c>
      <c r="AG37" s="1" t="s">
        <v>116</v>
      </c>
      <c r="AH37" s="1" t="s">
        <v>74</v>
      </c>
      <c r="AI37" s="1">
        <v>2</v>
      </c>
      <c r="AJ37" s="3">
        <v>45925</v>
      </c>
      <c r="AK37" s="3">
        <v>0</v>
      </c>
      <c r="AL37" s="3">
        <v>45916</v>
      </c>
      <c r="AM37" s="3">
        <v>45923</v>
      </c>
      <c r="AN37" s="3">
        <v>45924</v>
      </c>
      <c r="AO37" s="3">
        <v>45924</v>
      </c>
      <c r="AP37" s="3">
        <v>45920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45912</v>
      </c>
      <c r="B38" s="14" t="s">
        <v>521</v>
      </c>
      <c r="C38" s="9" t="s">
        <v>73</v>
      </c>
      <c r="D38" s="13" t="s">
        <v>522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45920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523</v>
      </c>
      <c r="AG38" s="1" t="s">
        <v>116</v>
      </c>
      <c r="AH38" s="1" t="s">
        <v>74</v>
      </c>
      <c r="AI38" s="1">
        <v>2</v>
      </c>
      <c r="AJ38" s="3">
        <v>45920</v>
      </c>
      <c r="AK38" s="3">
        <v>0</v>
      </c>
      <c r="AL38" s="3">
        <v>45911</v>
      </c>
      <c r="AM38" s="3">
        <v>45918</v>
      </c>
      <c r="AN38" s="3">
        <v>45919</v>
      </c>
      <c r="AO38" s="3">
        <v>45919</v>
      </c>
      <c r="AP38" s="3">
        <v>45915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45912</v>
      </c>
      <c r="B39" s="14" t="s">
        <v>521</v>
      </c>
      <c r="C39" s="9" t="s">
        <v>73</v>
      </c>
      <c r="D39" s="13" t="s">
        <v>386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45920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172</v>
      </c>
      <c r="AA39" s="8">
        <v>9359.9000000000015</v>
      </c>
      <c r="AB39" s="8">
        <v>9359.9000000000015</v>
      </c>
      <c r="AC39" s="8">
        <v>0</v>
      </c>
      <c r="AD39" s="8">
        <v>0</v>
      </c>
      <c r="AE39" s="8">
        <v>0</v>
      </c>
      <c r="AF39" s="8" t="s">
        <v>523</v>
      </c>
      <c r="AG39" s="1" t="s">
        <v>116</v>
      </c>
      <c r="AH39" s="1" t="s">
        <v>74</v>
      </c>
      <c r="AI39" s="1">
        <v>2</v>
      </c>
      <c r="AJ39" s="3">
        <v>45920</v>
      </c>
      <c r="AK39" s="3">
        <v>0</v>
      </c>
      <c r="AL39" s="3">
        <v>45911</v>
      </c>
      <c r="AM39" s="3">
        <v>45918</v>
      </c>
      <c r="AN39" s="3">
        <v>45919</v>
      </c>
      <c r="AO39" s="3">
        <v>45919</v>
      </c>
      <c r="AP39" s="3">
        <v>45915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45912</v>
      </c>
      <c r="B40" s="14" t="s">
        <v>521</v>
      </c>
      <c r="C40" s="9" t="s">
        <v>73</v>
      </c>
      <c r="D40" s="13" t="s">
        <v>282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45920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172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523</v>
      </c>
      <c r="AG40" s="1" t="s">
        <v>116</v>
      </c>
      <c r="AH40" s="1" t="s">
        <v>74</v>
      </c>
      <c r="AI40" s="1">
        <v>2</v>
      </c>
      <c r="AJ40" s="3">
        <v>45920</v>
      </c>
      <c r="AK40" s="3">
        <v>0</v>
      </c>
      <c r="AL40" s="3">
        <v>45911</v>
      </c>
      <c r="AM40" s="3">
        <v>45918</v>
      </c>
      <c r="AN40" s="3">
        <v>45919</v>
      </c>
      <c r="AO40" s="3">
        <v>45919</v>
      </c>
      <c r="AP40" s="3">
        <v>45915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45912</v>
      </c>
      <c r="B41" s="14" t="s">
        <v>521</v>
      </c>
      <c r="C41" s="9" t="s">
        <v>73</v>
      </c>
      <c r="D41" s="13" t="s">
        <v>288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45925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172</v>
      </c>
      <c r="AA41" s="8">
        <v>9359.9000000000015</v>
      </c>
      <c r="AB41" s="8">
        <v>760</v>
      </c>
      <c r="AC41" s="8">
        <v>8599.9000000000015</v>
      </c>
      <c r="AD41" s="8">
        <v>0</v>
      </c>
      <c r="AE41" s="8">
        <v>0</v>
      </c>
      <c r="AF41" s="8" t="s">
        <v>524</v>
      </c>
      <c r="AG41" s="1" t="s">
        <v>116</v>
      </c>
      <c r="AH41" s="1" t="s">
        <v>74</v>
      </c>
      <c r="AI41" s="1">
        <v>2</v>
      </c>
      <c r="AJ41" s="3">
        <v>45925</v>
      </c>
      <c r="AK41" s="3">
        <v>0</v>
      </c>
      <c r="AL41" s="3">
        <v>45916</v>
      </c>
      <c r="AM41" s="3">
        <v>45923</v>
      </c>
      <c r="AN41" s="3">
        <v>45924</v>
      </c>
      <c r="AO41" s="3">
        <v>45924</v>
      </c>
      <c r="AP41" s="3">
        <v>45920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647.78268977777793</v>
      </c>
    </row>
    <row r="42" spans="1:56" ht="27.75" customHeight="1" x14ac:dyDescent="0.45">
      <c r="A42" s="3">
        <v>45912</v>
      </c>
      <c r="B42" s="14" t="s">
        <v>521</v>
      </c>
      <c r="C42" s="9" t="s">
        <v>73</v>
      </c>
      <c r="D42" s="13" t="s">
        <v>464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45925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172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524</v>
      </c>
      <c r="AG42" s="1" t="s">
        <v>116</v>
      </c>
      <c r="AH42" s="1" t="s">
        <v>74</v>
      </c>
      <c r="AI42" s="1">
        <v>2</v>
      </c>
      <c r="AJ42" s="3">
        <v>45925</v>
      </c>
      <c r="AK42" s="3">
        <v>0</v>
      </c>
      <c r="AL42" s="3">
        <v>45916</v>
      </c>
      <c r="AM42" s="3">
        <v>45923</v>
      </c>
      <c r="AN42" s="3">
        <v>45924</v>
      </c>
      <c r="AO42" s="3">
        <v>45924</v>
      </c>
      <c r="AP42" s="3">
        <v>45920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45912</v>
      </c>
      <c r="B43" s="14" t="s">
        <v>521</v>
      </c>
      <c r="C43" s="9" t="s">
        <v>73</v>
      </c>
      <c r="D43" s="13" t="s">
        <v>291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45925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172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524</v>
      </c>
      <c r="AG43" s="1" t="s">
        <v>116</v>
      </c>
      <c r="AH43" s="1" t="s">
        <v>74</v>
      </c>
      <c r="AI43" s="1">
        <v>2</v>
      </c>
      <c r="AJ43" s="3">
        <v>45925</v>
      </c>
      <c r="AK43" s="3">
        <v>0</v>
      </c>
      <c r="AL43" s="3">
        <v>45916</v>
      </c>
      <c r="AM43" s="3">
        <v>45923</v>
      </c>
      <c r="AN43" s="3">
        <v>45924</v>
      </c>
      <c r="AO43" s="3">
        <v>45924</v>
      </c>
      <c r="AP43" s="3">
        <v>45920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352.51463377777782</v>
      </c>
    </row>
    <row r="44" spans="1:56" ht="27.75" customHeight="1" x14ac:dyDescent="0.45">
      <c r="A44" s="3">
        <v>45912</v>
      </c>
      <c r="B44" s="14" t="s">
        <v>545</v>
      </c>
      <c r="C44" s="9" t="s">
        <v>73</v>
      </c>
      <c r="D44" s="13" t="s">
        <v>522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45927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546</v>
      </c>
      <c r="AG44" s="1" t="s">
        <v>61</v>
      </c>
      <c r="AH44" s="1" t="s">
        <v>74</v>
      </c>
      <c r="AI44" s="1">
        <v>2</v>
      </c>
      <c r="AJ44" s="3">
        <v>45927</v>
      </c>
      <c r="AK44" s="3">
        <v>0</v>
      </c>
      <c r="AL44" s="3">
        <v>45918</v>
      </c>
      <c r="AM44" s="3">
        <v>45925</v>
      </c>
      <c r="AN44" s="3">
        <v>45926</v>
      </c>
      <c r="AO44" s="3">
        <v>45926</v>
      </c>
      <c r="AP44" s="3">
        <v>45922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45912</v>
      </c>
      <c r="B45" s="14" t="s">
        <v>545</v>
      </c>
      <c r="C45" s="9" t="s">
        <v>73</v>
      </c>
      <c r="D45" s="13" t="s">
        <v>464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45927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546</v>
      </c>
      <c r="AG45" s="1" t="s">
        <v>115</v>
      </c>
      <c r="AH45" s="1" t="s">
        <v>74</v>
      </c>
      <c r="AI45" s="1">
        <v>2</v>
      </c>
      <c r="AJ45" s="3">
        <v>45927</v>
      </c>
      <c r="AK45" s="3">
        <v>0</v>
      </c>
      <c r="AL45" s="3">
        <v>45918</v>
      </c>
      <c r="AM45" s="3">
        <v>45925</v>
      </c>
      <c r="AN45" s="3">
        <v>45926</v>
      </c>
      <c r="AO45" s="3">
        <v>45926</v>
      </c>
      <c r="AP45" s="3">
        <v>45922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352.51463377777782</v>
      </c>
    </row>
    <row r="46" spans="1:56" ht="27.75" customHeight="1" x14ac:dyDescent="0.45">
      <c r="A46" s="3">
        <v>45912</v>
      </c>
      <c r="B46" s="14" t="s">
        <v>545</v>
      </c>
      <c r="C46" s="9" t="s">
        <v>73</v>
      </c>
      <c r="D46" s="13" t="s">
        <v>282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45927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172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546</v>
      </c>
      <c r="AG46" s="1" t="s">
        <v>115</v>
      </c>
      <c r="AH46" s="1" t="s">
        <v>74</v>
      </c>
      <c r="AI46" s="1">
        <v>2</v>
      </c>
      <c r="AJ46" s="3">
        <v>45927</v>
      </c>
      <c r="AK46" s="3">
        <v>0</v>
      </c>
      <c r="AL46" s="3">
        <v>45918</v>
      </c>
      <c r="AM46" s="3">
        <v>45925</v>
      </c>
      <c r="AN46" s="3">
        <v>45926</v>
      </c>
      <c r="AO46" s="3">
        <v>45926</v>
      </c>
      <c r="AP46" s="3">
        <v>45922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705.02926755555563</v>
      </c>
    </row>
    <row r="47" spans="1:56" ht="27.75" customHeight="1" x14ac:dyDescent="0.45">
      <c r="A47" s="3" t="s">
        <v>135</v>
      </c>
      <c r="B47" s="14" t="s">
        <v>135</v>
      </c>
      <c r="C47" s="9" t="s">
        <v>73</v>
      </c>
      <c r="D47" s="13" t="s">
        <v>61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45961</v>
      </c>
      <c r="U47" s="11">
        <v>400000</v>
      </c>
      <c r="V47" s="10">
        <v>0</v>
      </c>
      <c r="W47" s="10">
        <v>400000</v>
      </c>
      <c r="X47" s="10">
        <v>0</v>
      </c>
      <c r="Y47" s="10">
        <v>420000</v>
      </c>
      <c r="Z47" s="9" t="s">
        <v>172</v>
      </c>
      <c r="AA47" s="8">
        <v>374396.00000000006</v>
      </c>
      <c r="AB47" s="8">
        <v>0</v>
      </c>
      <c r="AC47" s="8">
        <v>374396.00000000006</v>
      </c>
      <c r="AD47" s="8">
        <v>0</v>
      </c>
      <c r="AE47" s="8">
        <v>0</v>
      </c>
      <c r="AF47" s="8">
        <v>0</v>
      </c>
      <c r="AG47" s="1" t="s">
        <v>116</v>
      </c>
      <c r="AH47" s="1" t="s">
        <v>74</v>
      </c>
      <c r="AI47" s="1">
        <v>2</v>
      </c>
      <c r="AJ47" s="3">
        <v>45961</v>
      </c>
      <c r="AK47" s="3">
        <v>0</v>
      </c>
      <c r="AL47" s="3">
        <v>45952</v>
      </c>
      <c r="AM47" s="3">
        <v>45959</v>
      </c>
      <c r="AN47" s="3">
        <v>45960</v>
      </c>
      <c r="AO47" s="3">
        <v>45960</v>
      </c>
      <c r="AP47" s="3">
        <v>45956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28201.170702222225</v>
      </c>
    </row>
    <row r="48" spans="1:56" ht="27.7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172</v>
      </c>
      <c r="AA48" s="8">
        <v>479241.85584000009</v>
      </c>
      <c r="AB48" s="8">
        <v>54126.405840000007</v>
      </c>
      <c r="AC48" s="8">
        <v>425115.45000000007</v>
      </c>
      <c r="AD48" s="8">
        <v>0</v>
      </c>
      <c r="AE48" s="8">
        <v>0</v>
      </c>
      <c r="AF48" s="8" t="s">
        <v>58</v>
      </c>
      <c r="AG48" s="1" t="s">
        <v>116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174</v>
      </c>
      <c r="BD48" s="56">
        <v>0</v>
      </c>
    </row>
    <row r="49" spans="1:56" ht="27.75" customHeight="1" x14ac:dyDescent="0.45">
      <c r="A49" s="3">
        <v>45905</v>
      </c>
      <c r="B49" s="14" t="s">
        <v>470</v>
      </c>
      <c r="C49" s="9" t="s">
        <v>139</v>
      </c>
      <c r="D49" s="13" t="s">
        <v>250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196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45920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112</v>
      </c>
      <c r="AA49" s="8">
        <v>4999.0247999999992</v>
      </c>
      <c r="AB49" s="8">
        <v>4999.0247999999992</v>
      </c>
      <c r="AC49" s="8">
        <v>0</v>
      </c>
      <c r="AD49" s="8">
        <v>0</v>
      </c>
      <c r="AE49" s="8">
        <v>4999.0247999999992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45920</v>
      </c>
      <c r="AK49" s="3">
        <v>45916</v>
      </c>
      <c r="AL49" s="3">
        <v>45909</v>
      </c>
      <c r="AM49" s="3">
        <v>45917</v>
      </c>
      <c r="AN49" s="3">
        <v>45918</v>
      </c>
      <c r="AO49" s="3">
        <v>45919</v>
      </c>
      <c r="AP49" s="3">
        <v>45915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191</v>
      </c>
      <c r="BD49" s="56">
        <v>0</v>
      </c>
    </row>
    <row r="50" spans="1:56" ht="27.75" customHeight="1" x14ac:dyDescent="0.45">
      <c r="A50" s="3">
        <v>45905</v>
      </c>
      <c r="B50" s="14" t="s">
        <v>470</v>
      </c>
      <c r="C50" s="9" t="s">
        <v>139</v>
      </c>
      <c r="D50" s="13" t="s">
        <v>449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196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45920</v>
      </c>
      <c r="U50" s="11">
        <v>5040</v>
      </c>
      <c r="V50" s="10">
        <v>1174</v>
      </c>
      <c r="W50" s="10">
        <v>3866</v>
      </c>
      <c r="X50" s="10">
        <v>0</v>
      </c>
      <c r="Y50" s="10">
        <v>4059.3</v>
      </c>
      <c r="Z50" s="9" t="s">
        <v>112</v>
      </c>
      <c r="AA50" s="8">
        <v>3834.5694199999998</v>
      </c>
      <c r="AB50" s="8">
        <v>3834.5694199999998</v>
      </c>
      <c r="AC50" s="8">
        <v>0</v>
      </c>
      <c r="AD50" s="8">
        <v>0</v>
      </c>
      <c r="AE50" s="8">
        <v>3834.5694199999998</v>
      </c>
      <c r="AF50" s="8">
        <v>0</v>
      </c>
      <c r="AG50" s="1" t="s">
        <v>115</v>
      </c>
      <c r="AH50" s="1" t="s">
        <v>75</v>
      </c>
      <c r="AI50" s="1">
        <v>4</v>
      </c>
      <c r="AJ50" s="3">
        <v>45920</v>
      </c>
      <c r="AK50" s="3">
        <v>45916</v>
      </c>
      <c r="AL50" s="3">
        <v>45909</v>
      </c>
      <c r="AM50" s="3">
        <v>45917</v>
      </c>
      <c r="AN50" s="3">
        <v>45918</v>
      </c>
      <c r="AO50" s="3">
        <v>45919</v>
      </c>
      <c r="AP50" s="3">
        <v>45915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191</v>
      </c>
      <c r="BD50" s="56">
        <v>0</v>
      </c>
    </row>
    <row r="51" spans="1:56" ht="27.75" customHeight="1" x14ac:dyDescent="0.45">
      <c r="A51" s="3">
        <v>45796</v>
      </c>
      <c r="B51" s="14" t="s">
        <v>255</v>
      </c>
      <c r="C51" s="9" t="s">
        <v>139</v>
      </c>
      <c r="D51" s="13" t="s">
        <v>250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196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 t="s">
        <v>63</v>
      </c>
      <c r="U51" s="11">
        <v>503</v>
      </c>
      <c r="V51" s="10">
        <v>0</v>
      </c>
      <c r="W51" s="10">
        <v>503</v>
      </c>
      <c r="X51" s="10">
        <v>5250</v>
      </c>
      <c r="Y51" s="10">
        <v>0</v>
      </c>
      <c r="Z51" s="9" t="s">
        <v>112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115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191</v>
      </c>
      <c r="BD51" s="56">
        <v>0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34</v>
      </c>
      <c r="G52" s="9" t="s">
        <v>60</v>
      </c>
      <c r="H52" s="9">
        <v>0</v>
      </c>
      <c r="I52" s="9">
        <v>80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112</v>
      </c>
      <c r="AA52" s="8">
        <v>8833.594219999999</v>
      </c>
      <c r="AB52" s="8">
        <v>8833.594219999999</v>
      </c>
      <c r="AC52" s="8">
        <v>0</v>
      </c>
      <c r="AD52" s="8">
        <v>0</v>
      </c>
      <c r="AE52" s="8">
        <v>8833.594219999999</v>
      </c>
      <c r="AF52" s="8" t="s">
        <v>58</v>
      </c>
      <c r="AG52" s="1" t="s">
        <v>115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192</v>
      </c>
      <c r="BD52" s="56">
        <v>0</v>
      </c>
    </row>
    <row r="53" spans="1:56" ht="27.75" customHeight="1" x14ac:dyDescent="0.45">
      <c r="A53" s="3">
        <v>45902</v>
      </c>
      <c r="B53" s="14" t="s">
        <v>439</v>
      </c>
      <c r="C53" s="9" t="s">
        <v>267</v>
      </c>
      <c r="D53" s="13" t="s">
        <v>429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45920</v>
      </c>
      <c r="U53" s="11">
        <v>8000</v>
      </c>
      <c r="V53" s="10">
        <v>8000</v>
      </c>
      <c r="W53" s="10">
        <v>0</v>
      </c>
      <c r="X53" s="10">
        <v>20753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488</v>
      </c>
      <c r="AG53" s="1" t="s">
        <v>115</v>
      </c>
      <c r="AH53" s="1" t="s">
        <v>75</v>
      </c>
      <c r="AI53" s="1">
        <v>4</v>
      </c>
      <c r="AJ53" s="3">
        <v>45920</v>
      </c>
      <c r="AK53" s="3">
        <v>45916</v>
      </c>
      <c r="AL53" s="3">
        <v>45909</v>
      </c>
      <c r="AM53" s="3">
        <v>45917</v>
      </c>
      <c r="AN53" s="3">
        <v>45918</v>
      </c>
      <c r="AO53" s="3">
        <v>45919</v>
      </c>
      <c r="AP53" s="3">
        <v>45915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45902</v>
      </c>
      <c r="B54" s="14" t="s">
        <v>440</v>
      </c>
      <c r="C54" s="9" t="s">
        <v>267</v>
      </c>
      <c r="D54" s="13" t="s">
        <v>433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45920</v>
      </c>
      <c r="U54" s="11">
        <v>5000</v>
      </c>
      <c r="V54" s="10">
        <v>4876</v>
      </c>
      <c r="W54" s="10">
        <v>124</v>
      </c>
      <c r="X54" s="10">
        <v>10200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117</v>
      </c>
      <c r="AH54" s="1" t="s">
        <v>75</v>
      </c>
      <c r="AI54" s="1">
        <v>4</v>
      </c>
      <c r="AJ54" s="3">
        <v>45920</v>
      </c>
      <c r="AK54" s="3">
        <v>45916</v>
      </c>
      <c r="AL54" s="3">
        <v>45909</v>
      </c>
      <c r="AM54" s="3">
        <v>45917</v>
      </c>
      <c r="AN54" s="3">
        <v>45918</v>
      </c>
      <c r="AO54" s="3">
        <v>45919</v>
      </c>
      <c r="AP54" s="3">
        <v>45915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45905</v>
      </c>
      <c r="B55" s="14" t="s">
        <v>471</v>
      </c>
      <c r="C55" s="9" t="s">
        <v>139</v>
      </c>
      <c r="D55" s="13" t="s">
        <v>451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45919</v>
      </c>
      <c r="U55" s="11">
        <v>5040</v>
      </c>
      <c r="V55" s="10">
        <v>0</v>
      </c>
      <c r="W55" s="10">
        <v>5040</v>
      </c>
      <c r="X55" s="10">
        <v>6100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75</v>
      </c>
      <c r="AI55" s="1">
        <v>4</v>
      </c>
      <c r="AJ55" s="3">
        <v>45919</v>
      </c>
      <c r="AK55" s="3">
        <v>45915</v>
      </c>
      <c r="AL55" s="3">
        <v>45908</v>
      </c>
      <c r="AM55" s="3">
        <v>45916</v>
      </c>
      <c r="AN55" s="3">
        <v>45917</v>
      </c>
      <c r="AO55" s="3">
        <v>45918</v>
      </c>
      <c r="AP55" s="3">
        <v>45914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45905</v>
      </c>
      <c r="B56" s="14" t="s">
        <v>471</v>
      </c>
      <c r="C56" s="9" t="s">
        <v>139</v>
      </c>
      <c r="D56" s="13" t="s">
        <v>306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45919</v>
      </c>
      <c r="U56" s="11">
        <v>10000</v>
      </c>
      <c r="V56" s="10">
        <v>10000</v>
      </c>
      <c r="W56" s="10">
        <v>0</v>
      </c>
      <c r="X56" s="10">
        <v>11200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45919</v>
      </c>
      <c r="AK56" s="3">
        <v>45915</v>
      </c>
      <c r="AL56" s="3">
        <v>45908</v>
      </c>
      <c r="AM56" s="3">
        <v>45916</v>
      </c>
      <c r="AN56" s="3">
        <v>45917</v>
      </c>
      <c r="AO56" s="3">
        <v>45918</v>
      </c>
      <c r="AP56" s="3">
        <v>45914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45905</v>
      </c>
      <c r="B57" s="14" t="s">
        <v>472</v>
      </c>
      <c r="C57" s="9" t="s">
        <v>139</v>
      </c>
      <c r="D57" s="13" t="s">
        <v>251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45920</v>
      </c>
      <c r="U57" s="11">
        <v>5040</v>
      </c>
      <c r="V57" s="10">
        <v>0</v>
      </c>
      <c r="W57" s="10">
        <v>5040</v>
      </c>
      <c r="X57" s="10">
        <v>5950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45920</v>
      </c>
      <c r="AK57" s="3">
        <v>45916</v>
      </c>
      <c r="AL57" s="3">
        <v>45909</v>
      </c>
      <c r="AM57" s="3">
        <v>45917</v>
      </c>
      <c r="AN57" s="3">
        <v>45918</v>
      </c>
      <c r="AO57" s="3">
        <v>45919</v>
      </c>
      <c r="AP57" s="3">
        <v>45915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45796</v>
      </c>
      <c r="B58" s="14" t="s">
        <v>256</v>
      </c>
      <c r="C58" s="9" t="s">
        <v>139</v>
      </c>
      <c r="D58" s="13" t="s">
        <v>251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45920</v>
      </c>
      <c r="U58" s="11">
        <v>366</v>
      </c>
      <c r="V58" s="10">
        <v>0</v>
      </c>
      <c r="W58" s="10">
        <v>366</v>
      </c>
      <c r="X58" s="10">
        <v>400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45920</v>
      </c>
      <c r="AK58" s="3">
        <v>45916</v>
      </c>
      <c r="AL58" s="3">
        <v>45909</v>
      </c>
      <c r="AM58" s="3">
        <v>45917</v>
      </c>
      <c r="AN58" s="3">
        <v>45918</v>
      </c>
      <c r="AO58" s="3">
        <v>45919</v>
      </c>
      <c r="AP58" s="3">
        <v>45915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45905</v>
      </c>
      <c r="B59" s="14" t="s">
        <v>472</v>
      </c>
      <c r="C59" s="9" t="s">
        <v>139</v>
      </c>
      <c r="D59" s="13" t="s">
        <v>452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45920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80</v>
      </c>
      <c r="AA59" s="8">
        <v>5280.6600000000008</v>
      </c>
      <c r="AB59" s="8">
        <v>5280.6600000000008</v>
      </c>
      <c r="AC59" s="8">
        <v>0</v>
      </c>
      <c r="AD59" s="8">
        <v>5280.6600000000008</v>
      </c>
      <c r="AE59" s="8">
        <v>0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45920</v>
      </c>
      <c r="AK59" s="3">
        <v>45916</v>
      </c>
      <c r="AL59" s="3">
        <v>45909</v>
      </c>
      <c r="AM59" s="3">
        <v>45917</v>
      </c>
      <c r="AN59" s="3">
        <v>45918</v>
      </c>
      <c r="AO59" s="3">
        <v>45919</v>
      </c>
      <c r="AP59" s="3">
        <v>45915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45902</v>
      </c>
      <c r="B60" s="14" t="s">
        <v>438</v>
      </c>
      <c r="C60" s="9" t="s">
        <v>267</v>
      </c>
      <c r="D60" s="13" t="s">
        <v>430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45920</v>
      </c>
      <c r="U60" s="11">
        <v>20000</v>
      </c>
      <c r="V60" s="10">
        <v>18716</v>
      </c>
      <c r="W60" s="10">
        <v>1284</v>
      </c>
      <c r="X60" s="10">
        <v>20630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45920</v>
      </c>
      <c r="AK60" s="3">
        <v>45916</v>
      </c>
      <c r="AL60" s="3">
        <v>45909</v>
      </c>
      <c r="AM60" s="3">
        <v>45917</v>
      </c>
      <c r="AN60" s="3">
        <v>45918</v>
      </c>
      <c r="AO60" s="3">
        <v>45919</v>
      </c>
      <c r="AP60" s="3">
        <v>45915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45908</v>
      </c>
      <c r="B61" s="14" t="s">
        <v>507</v>
      </c>
      <c r="C61" s="9" t="s">
        <v>259</v>
      </c>
      <c r="D61" s="13" t="s">
        <v>260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45922</v>
      </c>
      <c r="U61" s="11">
        <v>8000</v>
      </c>
      <c r="V61" s="10">
        <v>0</v>
      </c>
      <c r="W61" s="10">
        <v>8000</v>
      </c>
      <c r="X61" s="10">
        <v>0</v>
      </c>
      <c r="Y61" s="10">
        <v>8400</v>
      </c>
      <c r="Z61" s="9" t="s">
        <v>80</v>
      </c>
      <c r="AA61" s="8">
        <v>7934.96</v>
      </c>
      <c r="AB61" s="8">
        <v>7934.96</v>
      </c>
      <c r="AC61" s="8">
        <v>0</v>
      </c>
      <c r="AD61" s="8">
        <v>0</v>
      </c>
      <c r="AE61" s="8">
        <v>7934.96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45922</v>
      </c>
      <c r="AK61" s="3">
        <v>45918</v>
      </c>
      <c r="AL61" s="3">
        <v>45911</v>
      </c>
      <c r="AM61" s="3">
        <v>45919</v>
      </c>
      <c r="AN61" s="3">
        <v>45920</v>
      </c>
      <c r="AO61" s="3">
        <v>45921</v>
      </c>
      <c r="AP61" s="3">
        <v>45917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45908</v>
      </c>
      <c r="B62" s="14" t="s">
        <v>507</v>
      </c>
      <c r="C62" s="9" t="s">
        <v>259</v>
      </c>
      <c r="D62" s="13" t="s">
        <v>358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45922</v>
      </c>
      <c r="U62" s="11">
        <v>8000</v>
      </c>
      <c r="V62" s="10">
        <v>0</v>
      </c>
      <c r="W62" s="10">
        <v>8000</v>
      </c>
      <c r="X62" s="10">
        <v>0</v>
      </c>
      <c r="Y62" s="10">
        <v>8400</v>
      </c>
      <c r="Z62" s="9" t="s">
        <v>80</v>
      </c>
      <c r="AA62" s="8">
        <v>7934.96</v>
      </c>
      <c r="AB62" s="8">
        <v>7934.96</v>
      </c>
      <c r="AC62" s="8">
        <v>0</v>
      </c>
      <c r="AD62" s="8">
        <v>0</v>
      </c>
      <c r="AE62" s="8">
        <v>7934.96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45922</v>
      </c>
      <c r="AK62" s="3">
        <v>45918</v>
      </c>
      <c r="AL62" s="3">
        <v>45911</v>
      </c>
      <c r="AM62" s="3">
        <v>45919</v>
      </c>
      <c r="AN62" s="3">
        <v>45920</v>
      </c>
      <c r="AO62" s="3">
        <v>45921</v>
      </c>
      <c r="AP62" s="3">
        <v>45917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45902</v>
      </c>
      <c r="B63" s="14" t="s">
        <v>439</v>
      </c>
      <c r="C63" s="9" t="s">
        <v>267</v>
      </c>
      <c r="D63" s="13" t="s">
        <v>432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45923</v>
      </c>
      <c r="U63" s="11">
        <v>10000</v>
      </c>
      <c r="V63" s="10">
        <v>9620</v>
      </c>
      <c r="W63" s="10">
        <v>380</v>
      </c>
      <c r="X63" s="10">
        <v>10294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45923</v>
      </c>
      <c r="AK63" s="3">
        <v>45919</v>
      </c>
      <c r="AL63" s="3">
        <v>45912</v>
      </c>
      <c r="AM63" s="3">
        <v>45920</v>
      </c>
      <c r="AN63" s="3">
        <v>45921</v>
      </c>
      <c r="AO63" s="3">
        <v>45922</v>
      </c>
      <c r="AP63" s="3">
        <v>45918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45896</v>
      </c>
      <c r="B64" s="14" t="s">
        <v>396</v>
      </c>
      <c r="C64" s="9" t="s">
        <v>79</v>
      </c>
      <c r="D64" s="13" t="s">
        <v>397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45926</v>
      </c>
      <c r="U64" s="11">
        <v>8000</v>
      </c>
      <c r="V64" s="10">
        <v>8000</v>
      </c>
      <c r="W64" s="10">
        <v>0</v>
      </c>
      <c r="X64" s="10">
        <v>8100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115</v>
      </c>
      <c r="AH64" s="1" t="s">
        <v>75</v>
      </c>
      <c r="AI64" s="1">
        <v>5</v>
      </c>
      <c r="AJ64" s="3">
        <v>45926</v>
      </c>
      <c r="AK64" s="3">
        <v>45921</v>
      </c>
      <c r="AL64" s="3">
        <v>45914</v>
      </c>
      <c r="AM64" s="3">
        <v>45922</v>
      </c>
      <c r="AN64" s="3">
        <v>45923</v>
      </c>
      <c r="AO64" s="3">
        <v>45924</v>
      </c>
      <c r="AP64" s="3">
        <v>45921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45892</v>
      </c>
      <c r="B65" s="14" t="s">
        <v>363</v>
      </c>
      <c r="C65" s="9" t="s">
        <v>79</v>
      </c>
      <c r="D65" s="13" t="s">
        <v>364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3227.07</v>
      </c>
      <c r="AB65" s="8">
        <v>3227.07</v>
      </c>
      <c r="AC65" s="8">
        <v>0</v>
      </c>
      <c r="AD65" s="8">
        <v>3227.07</v>
      </c>
      <c r="AE65" s="8">
        <v>0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45891</v>
      </c>
      <c r="B66" s="14" t="s">
        <v>389</v>
      </c>
      <c r="C66" s="9" t="s">
        <v>79</v>
      </c>
      <c r="D66" s="13" t="s">
        <v>390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9000</v>
      </c>
      <c r="V66" s="10">
        <v>8447</v>
      </c>
      <c r="W66" s="10">
        <v>553</v>
      </c>
      <c r="X66" s="10">
        <v>9150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61</v>
      </c>
      <c r="AH66" s="1" t="s">
        <v>75</v>
      </c>
      <c r="AI66" s="1">
        <v>5</v>
      </c>
      <c r="AJ66" s="3">
        <v>45930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45891</v>
      </c>
      <c r="B67" s="14" t="s">
        <v>391</v>
      </c>
      <c r="C67" s="9" t="s">
        <v>79</v>
      </c>
      <c r="D67" s="13" t="s">
        <v>392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4000</v>
      </c>
      <c r="V67" s="10">
        <v>3780</v>
      </c>
      <c r="W67" s="10">
        <v>220</v>
      </c>
      <c r="X67" s="10">
        <v>4100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61</v>
      </c>
      <c r="AH67" s="1" t="s">
        <v>75</v>
      </c>
      <c r="AI67" s="1">
        <v>5</v>
      </c>
      <c r="AJ67" s="3">
        <v>45930</v>
      </c>
      <c r="AK67" s="3">
        <v>45925</v>
      </c>
      <c r="AL67" s="3">
        <v>45918</v>
      </c>
      <c r="AM67" s="3">
        <v>45926</v>
      </c>
      <c r="AN67" s="3">
        <v>45927</v>
      </c>
      <c r="AO67" s="3">
        <v>45928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45891</v>
      </c>
      <c r="B68" s="14" t="s">
        <v>393</v>
      </c>
      <c r="C68" s="9" t="s">
        <v>79</v>
      </c>
      <c r="D68" s="13" t="s">
        <v>394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9000</v>
      </c>
      <c r="V68" s="10">
        <v>8500</v>
      </c>
      <c r="W68" s="10">
        <v>500</v>
      </c>
      <c r="X68" s="10">
        <v>9455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61</v>
      </c>
      <c r="AH68" s="1" t="s">
        <v>75</v>
      </c>
      <c r="AI68" s="1">
        <v>5</v>
      </c>
      <c r="AJ68" s="3">
        <v>45930</v>
      </c>
      <c r="AK68" s="3">
        <v>45925</v>
      </c>
      <c r="AL68" s="3">
        <v>45918</v>
      </c>
      <c r="AM68" s="3">
        <v>45926</v>
      </c>
      <c r="AN68" s="3">
        <v>45927</v>
      </c>
      <c r="AO68" s="3">
        <v>45928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 t="s">
        <v>135</v>
      </c>
      <c r="B69" s="14" t="s">
        <v>135</v>
      </c>
      <c r="C69" s="9" t="s">
        <v>139</v>
      </c>
      <c r="D69" s="13" t="s">
        <v>61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45930</v>
      </c>
      <c r="U69" s="11">
        <v>100000</v>
      </c>
      <c r="V69" s="10">
        <v>0</v>
      </c>
      <c r="W69" s="10">
        <v>100000</v>
      </c>
      <c r="X69" s="10">
        <v>0</v>
      </c>
      <c r="Y69" s="10">
        <v>105000</v>
      </c>
      <c r="Z69" s="9" t="s">
        <v>80</v>
      </c>
      <c r="AA69" s="8">
        <v>104775.00000000001</v>
      </c>
      <c r="AB69" s="8">
        <v>0</v>
      </c>
      <c r="AC69" s="8">
        <v>104775.00000000001</v>
      </c>
      <c r="AD69" s="8">
        <v>0</v>
      </c>
      <c r="AE69" s="8">
        <v>104775.00000000001</v>
      </c>
      <c r="AF69" s="8">
        <v>0</v>
      </c>
      <c r="AG69" s="1" t="s">
        <v>61</v>
      </c>
      <c r="AH69" s="1" t="s">
        <v>75</v>
      </c>
      <c r="AI69" s="1">
        <v>4</v>
      </c>
      <c r="AJ69" s="3">
        <v>45930</v>
      </c>
      <c r="AK69" s="3">
        <v>45926</v>
      </c>
      <c r="AL69" s="3">
        <v>45919</v>
      </c>
      <c r="AM69" s="3">
        <v>45927</v>
      </c>
      <c r="AN69" s="3">
        <v>45928</v>
      </c>
      <c r="AO69" s="3">
        <v>45929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7916.333333333333</v>
      </c>
    </row>
    <row r="70" spans="1:56" ht="27.75" customHeight="1" x14ac:dyDescent="0.45">
      <c r="A70" s="3" t="s">
        <v>135</v>
      </c>
      <c r="B70" s="14" t="s">
        <v>135</v>
      </c>
      <c r="C70" s="9" t="s">
        <v>79</v>
      </c>
      <c r="D70" s="13" t="s">
        <v>61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22072.6</v>
      </c>
      <c r="AB70" s="8">
        <v>0</v>
      </c>
      <c r="AC70" s="8">
        <v>22072.6</v>
      </c>
      <c r="AD70" s="8">
        <v>0</v>
      </c>
      <c r="AE70" s="8">
        <v>22072.6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1667.7075555555555</v>
      </c>
    </row>
    <row r="71" spans="1:56" ht="27.75" customHeight="1" x14ac:dyDescent="0.45">
      <c r="A71" s="3" t="s">
        <v>135</v>
      </c>
      <c r="B71" s="14" t="s">
        <v>135</v>
      </c>
      <c r="C71" s="9" t="s">
        <v>97</v>
      </c>
      <c r="D71" s="13" t="s">
        <v>61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>
        <v>45930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21513.800000000003</v>
      </c>
      <c r="AB71" s="8">
        <v>0</v>
      </c>
      <c r="AC71" s="8">
        <v>21513.800000000003</v>
      </c>
      <c r="AD71" s="8">
        <v>0</v>
      </c>
      <c r="AE71" s="8">
        <v>21513.800000000003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45930</v>
      </c>
      <c r="AK71" s="3">
        <v>45926</v>
      </c>
      <c r="AL71" s="3">
        <v>45919</v>
      </c>
      <c r="AM71" s="3">
        <v>45927</v>
      </c>
      <c r="AN71" s="3">
        <v>45928</v>
      </c>
      <c r="AO71" s="3">
        <v>45929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1625.4871111111113</v>
      </c>
    </row>
    <row r="72" spans="1:56" ht="27.75" customHeight="1" x14ac:dyDescent="0.45">
      <c r="A72" s="3" t="s">
        <v>135</v>
      </c>
      <c r="B72" s="14" t="s">
        <v>135</v>
      </c>
      <c r="C72" s="9" t="s">
        <v>270</v>
      </c>
      <c r="D72" s="13" t="s">
        <v>61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110</v>
      </c>
      <c r="T72" s="12">
        <v>45960</v>
      </c>
      <c r="U72" s="11">
        <v>450000</v>
      </c>
      <c r="V72" s="10">
        <v>0</v>
      </c>
      <c r="W72" s="10">
        <v>450000</v>
      </c>
      <c r="X72" s="10">
        <v>0</v>
      </c>
      <c r="Y72" s="10">
        <v>472500</v>
      </c>
      <c r="Z72" s="9" t="s">
        <v>80</v>
      </c>
      <c r="AA72" s="8">
        <v>496633.5</v>
      </c>
      <c r="AB72" s="8">
        <v>126388</v>
      </c>
      <c r="AC72" s="8">
        <v>370245.5</v>
      </c>
      <c r="AD72" s="8">
        <v>0</v>
      </c>
      <c r="AE72" s="8">
        <v>496633.5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45960</v>
      </c>
      <c r="AK72" s="3">
        <v>45956</v>
      </c>
      <c r="AL72" s="3">
        <v>45949</v>
      </c>
      <c r="AM72" s="3">
        <v>45957</v>
      </c>
      <c r="AN72" s="3">
        <v>45958</v>
      </c>
      <c r="AO72" s="3">
        <v>45959</v>
      </c>
      <c r="AP72" s="3">
        <v>45955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27974.104444444445</v>
      </c>
    </row>
    <row r="73" spans="1:56" ht="27.75" customHeight="1" x14ac:dyDescent="0.45">
      <c r="A73" s="3">
        <v>45909</v>
      </c>
      <c r="B73" s="14" t="s">
        <v>508</v>
      </c>
      <c r="C73" s="9" t="s">
        <v>79</v>
      </c>
      <c r="D73" s="13" t="s">
        <v>489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45920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3310.89</v>
      </c>
      <c r="AC73" s="8">
        <v>0</v>
      </c>
      <c r="AD73" s="8">
        <v>0</v>
      </c>
      <c r="AE73" s="8">
        <v>3310.89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45920</v>
      </c>
      <c r="AK73" s="3">
        <v>45916</v>
      </c>
      <c r="AL73" s="3">
        <v>45909</v>
      </c>
      <c r="AM73" s="3">
        <v>45917</v>
      </c>
      <c r="AN73" s="3">
        <v>45918</v>
      </c>
      <c r="AO73" s="3">
        <v>45919</v>
      </c>
      <c r="AP73" s="3">
        <v>45915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45909</v>
      </c>
      <c r="B74" s="14" t="s">
        <v>509</v>
      </c>
      <c r="C74" s="9" t="s">
        <v>79</v>
      </c>
      <c r="D74" s="13" t="s">
        <v>490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45944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3310.89</v>
      </c>
      <c r="AC74" s="8">
        <v>0</v>
      </c>
      <c r="AD74" s="8">
        <v>0</v>
      </c>
      <c r="AE74" s="8">
        <v>3310.89</v>
      </c>
      <c r="AF74" s="8">
        <v>0</v>
      </c>
      <c r="AG74" s="1" t="s">
        <v>116</v>
      </c>
      <c r="AH74" s="1" t="s">
        <v>75</v>
      </c>
      <c r="AI74" s="1">
        <v>4</v>
      </c>
      <c r="AJ74" s="3">
        <v>45944</v>
      </c>
      <c r="AK74" s="3">
        <v>45940</v>
      </c>
      <c r="AL74" s="3">
        <v>45933</v>
      </c>
      <c r="AM74" s="3">
        <v>45941</v>
      </c>
      <c r="AN74" s="3">
        <v>45942</v>
      </c>
      <c r="AO74" s="3">
        <v>45943</v>
      </c>
      <c r="AP74" s="3">
        <v>45939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45909</v>
      </c>
      <c r="B75" s="14" t="s">
        <v>510</v>
      </c>
      <c r="C75" s="9" t="s">
        <v>79</v>
      </c>
      <c r="D75" s="13" t="s">
        <v>491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45958</v>
      </c>
      <c r="U75" s="11">
        <v>6000</v>
      </c>
      <c r="V75" s="10">
        <v>0</v>
      </c>
      <c r="W75" s="10">
        <v>6000</v>
      </c>
      <c r="X75" s="10">
        <v>0</v>
      </c>
      <c r="Y75" s="10">
        <v>6300</v>
      </c>
      <c r="Z75" s="9" t="s">
        <v>80</v>
      </c>
      <c r="AA75" s="8">
        <v>6621.78</v>
      </c>
      <c r="AB75" s="8">
        <v>6621.78</v>
      </c>
      <c r="AC75" s="8">
        <v>0</v>
      </c>
      <c r="AD75" s="8">
        <v>0</v>
      </c>
      <c r="AE75" s="8">
        <v>6621.78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45958</v>
      </c>
      <c r="AK75" s="3">
        <v>45954</v>
      </c>
      <c r="AL75" s="3">
        <v>45947</v>
      </c>
      <c r="AM75" s="3">
        <v>45955</v>
      </c>
      <c r="AN75" s="3">
        <v>45956</v>
      </c>
      <c r="AO75" s="3">
        <v>45957</v>
      </c>
      <c r="AP75" s="3">
        <v>45953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134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45782</v>
      </c>
      <c r="B76" s="14" t="s">
        <v>249</v>
      </c>
      <c r="C76" s="9" t="s">
        <v>79</v>
      </c>
      <c r="D76" s="13" t="s">
        <v>243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45939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0</v>
      </c>
      <c r="AC76" s="8">
        <v>5518.15</v>
      </c>
      <c r="AD76" s="8">
        <v>0</v>
      </c>
      <c r="AE76" s="8">
        <v>5518.15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45939</v>
      </c>
      <c r="AK76" s="3">
        <v>45935</v>
      </c>
      <c r="AL76" s="3">
        <v>45928</v>
      </c>
      <c r="AM76" s="3">
        <v>45936</v>
      </c>
      <c r="AN76" s="3">
        <v>45937</v>
      </c>
      <c r="AO76" s="3">
        <v>45938</v>
      </c>
      <c r="AP76" s="3">
        <v>45934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134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416.92688888888887</v>
      </c>
    </row>
    <row r="77" spans="1:56" ht="27.75" customHeight="1" x14ac:dyDescent="0.45">
      <c r="A77" s="3">
        <v>45877</v>
      </c>
      <c r="B77" s="14" t="s">
        <v>318</v>
      </c>
      <c r="C77" s="9" t="s">
        <v>79</v>
      </c>
      <c r="D77" s="13" t="s">
        <v>319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45944</v>
      </c>
      <c r="U77" s="11">
        <v>7000</v>
      </c>
      <c r="V77" s="10">
        <v>0</v>
      </c>
      <c r="W77" s="10">
        <v>7000</v>
      </c>
      <c r="X77" s="10">
        <v>0</v>
      </c>
      <c r="Y77" s="10">
        <v>7350</v>
      </c>
      <c r="Z77" s="9" t="s">
        <v>80</v>
      </c>
      <c r="AA77" s="8">
        <v>7725.41</v>
      </c>
      <c r="AB77" s="8">
        <v>7725.41</v>
      </c>
      <c r="AC77" s="8">
        <v>0</v>
      </c>
      <c r="AD77" s="8">
        <v>0</v>
      </c>
      <c r="AE77" s="8">
        <v>7725.41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45944</v>
      </c>
      <c r="AK77" s="3">
        <v>45940</v>
      </c>
      <c r="AL77" s="3">
        <v>45933</v>
      </c>
      <c r="AM77" s="3">
        <v>45941</v>
      </c>
      <c r="AN77" s="3">
        <v>45942</v>
      </c>
      <c r="AO77" s="3">
        <v>45943</v>
      </c>
      <c r="AP77" s="3">
        <v>45939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45911</v>
      </c>
      <c r="B78" s="14" t="s">
        <v>525</v>
      </c>
      <c r="C78" s="9" t="s">
        <v>107</v>
      </c>
      <c r="D78" s="13" t="s">
        <v>526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45947</v>
      </c>
      <c r="U78" s="11">
        <v>8000</v>
      </c>
      <c r="V78" s="10">
        <v>0</v>
      </c>
      <c r="W78" s="10">
        <v>8000</v>
      </c>
      <c r="X78" s="10">
        <v>0</v>
      </c>
      <c r="Y78" s="10">
        <v>8400</v>
      </c>
      <c r="Z78" s="9" t="s">
        <v>80</v>
      </c>
      <c r="AA78" s="8">
        <v>8829.0399999999991</v>
      </c>
      <c r="AB78" s="8">
        <v>0</v>
      </c>
      <c r="AC78" s="8">
        <v>8829.0399999999991</v>
      </c>
      <c r="AD78" s="8">
        <v>0</v>
      </c>
      <c r="AE78" s="8">
        <v>8829.0399999999991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45947</v>
      </c>
      <c r="AK78" s="3">
        <v>45943</v>
      </c>
      <c r="AL78" s="3">
        <v>45936</v>
      </c>
      <c r="AM78" s="3">
        <v>45944</v>
      </c>
      <c r="AN78" s="3">
        <v>45945</v>
      </c>
      <c r="AO78" s="3">
        <v>45946</v>
      </c>
      <c r="AP78" s="3">
        <v>45942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667.08302222222221</v>
      </c>
    </row>
    <row r="79" spans="1:56" ht="27.75" customHeight="1" x14ac:dyDescent="0.45">
      <c r="A79" s="3">
        <v>45892</v>
      </c>
      <c r="B79" s="14" t="s">
        <v>365</v>
      </c>
      <c r="C79" s="9" t="s">
        <v>79</v>
      </c>
      <c r="D79" s="13" t="s">
        <v>220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45951</v>
      </c>
      <c r="U79" s="11">
        <v>6000</v>
      </c>
      <c r="V79" s="10">
        <v>0</v>
      </c>
      <c r="W79" s="10">
        <v>6000</v>
      </c>
      <c r="X79" s="10">
        <v>0</v>
      </c>
      <c r="Y79" s="10">
        <v>6300</v>
      </c>
      <c r="Z79" s="9" t="s">
        <v>80</v>
      </c>
      <c r="AA79" s="8">
        <v>6621.78</v>
      </c>
      <c r="AB79" s="8">
        <v>6621.78</v>
      </c>
      <c r="AC79" s="8">
        <v>0</v>
      </c>
      <c r="AD79" s="8">
        <v>0</v>
      </c>
      <c r="AE79" s="8">
        <v>6621.78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45951</v>
      </c>
      <c r="AK79" s="3">
        <v>45947</v>
      </c>
      <c r="AL79" s="3">
        <v>45940</v>
      </c>
      <c r="AM79" s="3">
        <v>45948</v>
      </c>
      <c r="AN79" s="3">
        <v>45949</v>
      </c>
      <c r="AO79" s="3">
        <v>45950</v>
      </c>
      <c r="AP79" s="3">
        <v>45946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45911</v>
      </c>
      <c r="B80" s="14" t="s">
        <v>527</v>
      </c>
      <c r="C80" s="9" t="s">
        <v>107</v>
      </c>
      <c r="D80" s="13" t="s">
        <v>528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45961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80</v>
      </c>
      <c r="AA80" s="8">
        <v>3310.89</v>
      </c>
      <c r="AB80" s="8">
        <v>0</v>
      </c>
      <c r="AC80" s="8">
        <v>3310.89</v>
      </c>
      <c r="AD80" s="8">
        <v>0</v>
      </c>
      <c r="AE80" s="8">
        <v>3310.89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45961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250.15613333333337</v>
      </c>
    </row>
    <row r="81" spans="1:56" ht="27.75" customHeight="1" x14ac:dyDescent="0.45">
      <c r="A81" s="3">
        <v>45911</v>
      </c>
      <c r="B81" s="14" t="s">
        <v>529</v>
      </c>
      <c r="C81" s="9" t="s">
        <v>107</v>
      </c>
      <c r="D81" s="13" t="s">
        <v>530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45961</v>
      </c>
      <c r="U81" s="11">
        <v>4000</v>
      </c>
      <c r="V81" s="10">
        <v>0</v>
      </c>
      <c r="W81" s="10">
        <v>4000</v>
      </c>
      <c r="X81" s="10">
        <v>0</v>
      </c>
      <c r="Y81" s="10">
        <v>4200</v>
      </c>
      <c r="Z81" s="9" t="s">
        <v>80</v>
      </c>
      <c r="AA81" s="8">
        <v>4414.5199999999995</v>
      </c>
      <c r="AB81" s="8">
        <v>0</v>
      </c>
      <c r="AC81" s="8">
        <v>4414.5199999999995</v>
      </c>
      <c r="AD81" s="8">
        <v>0</v>
      </c>
      <c r="AE81" s="8">
        <v>4414.5199999999995</v>
      </c>
      <c r="AF81" s="8">
        <v>0</v>
      </c>
      <c r="AG81" s="1" t="s">
        <v>115</v>
      </c>
      <c r="AH81" s="1" t="s">
        <v>75</v>
      </c>
      <c r="AI81" s="1">
        <v>4</v>
      </c>
      <c r="AJ81" s="3">
        <v>45961</v>
      </c>
      <c r="AK81" s="3">
        <v>45957</v>
      </c>
      <c r="AL81" s="3">
        <v>45950</v>
      </c>
      <c r="AM81" s="3">
        <v>45958</v>
      </c>
      <c r="AN81" s="3">
        <v>45959</v>
      </c>
      <c r="AO81" s="3">
        <v>45960</v>
      </c>
      <c r="AP81" s="3">
        <v>45956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333.54151111111111</v>
      </c>
    </row>
    <row r="82" spans="1:56" ht="27.75" customHeight="1" x14ac:dyDescent="0.45">
      <c r="A82" s="3">
        <v>45909</v>
      </c>
      <c r="B82" s="14" t="s">
        <v>511</v>
      </c>
      <c r="C82" s="9" t="s">
        <v>107</v>
      </c>
      <c r="D82" s="13" t="s">
        <v>492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45961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3310.89</v>
      </c>
      <c r="AC82" s="8">
        <v>0</v>
      </c>
      <c r="AD82" s="8">
        <v>0</v>
      </c>
      <c r="AE82" s="8">
        <v>3310.89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45961</v>
      </c>
      <c r="AK82" s="3">
        <v>45957</v>
      </c>
      <c r="AL82" s="3">
        <v>45950</v>
      </c>
      <c r="AM82" s="3">
        <v>45958</v>
      </c>
      <c r="AN82" s="3">
        <v>45959</v>
      </c>
      <c r="AO82" s="3">
        <v>45960</v>
      </c>
      <c r="AP82" s="3">
        <v>45956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134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45909</v>
      </c>
      <c r="B83" s="14" t="s">
        <v>512</v>
      </c>
      <c r="C83" s="9" t="s">
        <v>107</v>
      </c>
      <c r="D83" s="13" t="s">
        <v>493</v>
      </c>
      <c r="E83" s="9">
        <v>20</v>
      </c>
      <c r="F83" s="9">
        <v>40</v>
      </c>
      <c r="G83" s="9" t="s">
        <v>60</v>
      </c>
      <c r="H83" s="9" t="s">
        <v>66</v>
      </c>
      <c r="I83" s="9">
        <v>108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45961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80</v>
      </c>
      <c r="AA83" s="8">
        <v>3478.5300000000007</v>
      </c>
      <c r="AB83" s="8">
        <v>3478.5300000000007</v>
      </c>
      <c r="AC83" s="8">
        <v>0</v>
      </c>
      <c r="AD83" s="8">
        <v>0</v>
      </c>
      <c r="AE83" s="8">
        <v>3478.5300000000007</v>
      </c>
      <c r="AF83" s="8">
        <v>0</v>
      </c>
      <c r="AG83" s="1" t="s">
        <v>115</v>
      </c>
      <c r="AH83" s="1" t="s">
        <v>75</v>
      </c>
      <c r="AI83" s="1">
        <v>4</v>
      </c>
      <c r="AJ83" s="3">
        <v>45961</v>
      </c>
      <c r="AK83" s="3">
        <v>45957</v>
      </c>
      <c r="AL83" s="3">
        <v>45950</v>
      </c>
      <c r="AM83" s="3">
        <v>45958</v>
      </c>
      <c r="AN83" s="3">
        <v>45959</v>
      </c>
      <c r="AO83" s="3">
        <v>45960</v>
      </c>
      <c r="AP83" s="3">
        <v>45956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134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45892</v>
      </c>
      <c r="B84" s="14" t="s">
        <v>360</v>
      </c>
      <c r="C84" s="9" t="s">
        <v>139</v>
      </c>
      <c r="D84" s="13" t="s">
        <v>329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640</v>
      </c>
      <c r="V84" s="10">
        <v>0</v>
      </c>
      <c r="W84" s="10">
        <v>640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370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45892</v>
      </c>
      <c r="B85" s="14" t="s">
        <v>362</v>
      </c>
      <c r="C85" s="9" t="s">
        <v>139</v>
      </c>
      <c r="D85" s="13" t="s">
        <v>131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1840</v>
      </c>
      <c r="V85" s="10">
        <v>80</v>
      </c>
      <c r="W85" s="10">
        <v>1760</v>
      </c>
      <c r="X85" s="10">
        <v>10650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45887</v>
      </c>
      <c r="B86" s="14" t="s">
        <v>345</v>
      </c>
      <c r="C86" s="9" t="s">
        <v>139</v>
      </c>
      <c r="D86" s="13" t="s">
        <v>224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104</v>
      </c>
      <c r="V86" s="10">
        <v>0</v>
      </c>
      <c r="W86" s="10">
        <v>104</v>
      </c>
      <c r="X86" s="10">
        <v>11230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134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45896</v>
      </c>
      <c r="B87" s="14" t="s">
        <v>395</v>
      </c>
      <c r="C87" s="9" t="s">
        <v>79</v>
      </c>
      <c r="D87" s="13" t="s">
        <v>310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115</v>
      </c>
      <c r="AH87" s="1" t="s">
        <v>75</v>
      </c>
      <c r="AI87" s="1">
        <v>5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45796</v>
      </c>
      <c r="B88" s="14" t="s">
        <v>258</v>
      </c>
      <c r="C88" s="9" t="s">
        <v>139</v>
      </c>
      <c r="D88" s="13" t="s">
        <v>145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 t="s">
        <v>63</v>
      </c>
      <c r="U88" s="11">
        <v>240</v>
      </c>
      <c r="V88" s="10">
        <v>0</v>
      </c>
      <c r="W88" s="10">
        <v>240</v>
      </c>
      <c r="X88" s="10">
        <v>0</v>
      </c>
      <c r="Y88" s="10">
        <v>252</v>
      </c>
      <c r="Z88" s="9" t="s">
        <v>80</v>
      </c>
      <c r="AA88" s="8">
        <v>251.46</v>
      </c>
      <c r="AB88" s="8">
        <v>251.46</v>
      </c>
      <c r="AC88" s="8">
        <v>0</v>
      </c>
      <c r="AD88" s="8">
        <v>0</v>
      </c>
      <c r="AE88" s="8">
        <v>251.46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254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45876</v>
      </c>
      <c r="B89" s="14" t="s">
        <v>328</v>
      </c>
      <c r="C89" s="9" t="s">
        <v>107</v>
      </c>
      <c r="D89" s="13" t="s">
        <v>314</v>
      </c>
      <c r="E89" s="9">
        <v>20</v>
      </c>
      <c r="F89" s="9">
        <v>40</v>
      </c>
      <c r="G89" s="9" t="s">
        <v>60</v>
      </c>
      <c r="H89" s="9" t="s">
        <v>66</v>
      </c>
      <c r="I89" s="9">
        <v>108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3075</v>
      </c>
      <c r="W89" s="10">
        <v>0</v>
      </c>
      <c r="X89" s="10">
        <v>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116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45825</v>
      </c>
      <c r="B90" s="14" t="s">
        <v>269</v>
      </c>
      <c r="C90" s="9" t="s">
        <v>139</v>
      </c>
      <c r="D90" s="13" t="s">
        <v>239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246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894</v>
      </c>
      <c r="V90" s="10">
        <v>525</v>
      </c>
      <c r="W90" s="10">
        <v>369</v>
      </c>
      <c r="X90" s="10">
        <v>6000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134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45796</v>
      </c>
      <c r="B91" s="14" t="s">
        <v>257</v>
      </c>
      <c r="C91" s="9" t="s">
        <v>139</v>
      </c>
      <c r="D91" s="13" t="s">
        <v>253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302</v>
      </c>
      <c r="V91" s="10">
        <v>0</v>
      </c>
      <c r="W91" s="10">
        <v>302</v>
      </c>
      <c r="X91" s="10">
        <v>5300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45798</v>
      </c>
      <c r="B92" s="14" t="s">
        <v>263</v>
      </c>
      <c r="C92" s="9" t="s">
        <v>107</v>
      </c>
      <c r="D92" s="13" t="s">
        <v>261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117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134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416.92688888888887</v>
      </c>
    </row>
    <row r="93" spans="1:56" ht="27.75" customHeight="1" x14ac:dyDescent="0.45">
      <c r="A93" s="3">
        <v>45674</v>
      </c>
      <c r="B93" s="14" t="s">
        <v>226</v>
      </c>
      <c r="C93" s="9" t="s">
        <v>139</v>
      </c>
      <c r="D93" s="13" t="s">
        <v>225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196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 t="s">
        <v>63</v>
      </c>
      <c r="U93" s="11">
        <v>152</v>
      </c>
      <c r="V93" s="10">
        <v>0</v>
      </c>
      <c r="W93" s="10">
        <v>152</v>
      </c>
      <c r="X93" s="10">
        <v>6000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5987</v>
      </c>
      <c r="AG93" s="1" t="s">
        <v>115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235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45611</v>
      </c>
      <c r="B94" s="14" t="s">
        <v>195</v>
      </c>
      <c r="C94" s="9" t="s">
        <v>139</v>
      </c>
      <c r="D94" s="13" t="s">
        <v>194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 t="s">
        <v>63</v>
      </c>
      <c r="U94" s="11">
        <v>117</v>
      </c>
      <c r="V94" s="10">
        <v>0</v>
      </c>
      <c r="W94" s="10">
        <v>117</v>
      </c>
      <c r="X94" s="10">
        <v>10065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117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45523</v>
      </c>
      <c r="B95" s="14" t="s">
        <v>178</v>
      </c>
      <c r="C95" s="9" t="s">
        <v>139</v>
      </c>
      <c r="D95" s="13" t="s">
        <v>176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 t="s">
        <v>63</v>
      </c>
      <c r="U95" s="11">
        <v>1260</v>
      </c>
      <c r="V95" s="10">
        <v>0</v>
      </c>
      <c r="W95" s="10">
        <v>1260</v>
      </c>
      <c r="X95" s="10">
        <v>11095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117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45523</v>
      </c>
      <c r="B96" s="14" t="s">
        <v>178</v>
      </c>
      <c r="C96" s="9" t="s">
        <v>139</v>
      </c>
      <c r="D96" s="13" t="s">
        <v>177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 t="s">
        <v>63</v>
      </c>
      <c r="U96" s="11">
        <v>89</v>
      </c>
      <c r="V96" s="10">
        <v>0</v>
      </c>
      <c r="W96" s="10">
        <v>89</v>
      </c>
      <c r="X96" s="10">
        <v>11180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45799</v>
      </c>
      <c r="B97" s="14" t="s">
        <v>264</v>
      </c>
      <c r="C97" s="9" t="s">
        <v>259</v>
      </c>
      <c r="D97" s="13" t="s">
        <v>260</v>
      </c>
      <c r="E97" s="9">
        <v>20</v>
      </c>
      <c r="F97" s="9">
        <v>34</v>
      </c>
      <c r="G97" s="9" t="s">
        <v>60</v>
      </c>
      <c r="H97" s="9" t="s">
        <v>66</v>
      </c>
      <c r="I97" s="9">
        <v>95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 t="s">
        <v>132</v>
      </c>
      <c r="U97" s="11">
        <v>4000</v>
      </c>
      <c r="V97" s="10">
        <v>2840</v>
      </c>
      <c r="W97" s="10">
        <v>1160</v>
      </c>
      <c r="X97" s="10">
        <v>8450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210</v>
      </c>
      <c r="AG97" s="1" t="s">
        <v>115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45799</v>
      </c>
      <c r="B98" s="14" t="s">
        <v>264</v>
      </c>
      <c r="C98" s="9" t="s">
        <v>259</v>
      </c>
      <c r="D98" s="13" t="s">
        <v>358</v>
      </c>
      <c r="E98" s="9">
        <v>20</v>
      </c>
      <c r="F98" s="9">
        <v>34</v>
      </c>
      <c r="G98" s="9" t="s">
        <v>60</v>
      </c>
      <c r="H98" s="9" t="s">
        <v>66</v>
      </c>
      <c r="I98" s="9">
        <v>95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 t="s">
        <v>132</v>
      </c>
      <c r="U98" s="11">
        <v>4000</v>
      </c>
      <c r="V98" s="10">
        <v>2654</v>
      </c>
      <c r="W98" s="10">
        <v>1346</v>
      </c>
      <c r="X98" s="10">
        <v>4000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210</v>
      </c>
      <c r="AG98" s="1" t="s">
        <v>115</v>
      </c>
      <c r="AH98" s="1" t="s">
        <v>75</v>
      </c>
      <c r="AI98" s="1">
        <v>4</v>
      </c>
      <c r="AJ98" s="3" t="s">
        <v>132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45741</v>
      </c>
      <c r="B99" s="14" t="s">
        <v>242</v>
      </c>
      <c r="C99" s="9" t="s">
        <v>107</v>
      </c>
      <c r="D99" s="13" t="s">
        <v>241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132</v>
      </c>
      <c r="U99" s="11">
        <v>4000</v>
      </c>
      <c r="V99" s="10">
        <v>3867</v>
      </c>
      <c r="W99" s="10">
        <v>133</v>
      </c>
      <c r="X99" s="10">
        <v>4200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132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244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45720</v>
      </c>
      <c r="B100" s="14" t="s">
        <v>128</v>
      </c>
      <c r="C100" s="9" t="s">
        <v>107</v>
      </c>
      <c r="D100" s="13" t="s">
        <v>209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132</v>
      </c>
      <c r="U100" s="11">
        <v>4000</v>
      </c>
      <c r="V100" s="10">
        <v>4010</v>
      </c>
      <c r="W100" s="10">
        <v>0</v>
      </c>
      <c r="X100" s="10">
        <v>4470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115</v>
      </c>
      <c r="AH100" s="1" t="s">
        <v>75</v>
      </c>
      <c r="AI100" s="1">
        <v>4</v>
      </c>
      <c r="AJ100" s="3" t="s">
        <v>132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45720</v>
      </c>
      <c r="B101" s="14" t="s">
        <v>128</v>
      </c>
      <c r="C101" s="9" t="s">
        <v>107</v>
      </c>
      <c r="D101" s="13" t="s">
        <v>219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132</v>
      </c>
      <c r="U101" s="11">
        <v>3000</v>
      </c>
      <c r="V101" s="10">
        <v>3065</v>
      </c>
      <c r="W101" s="10">
        <v>0</v>
      </c>
      <c r="X101" s="10">
        <v>3300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115</v>
      </c>
      <c r="AH101" s="1" t="s">
        <v>75</v>
      </c>
      <c r="AI101" s="1">
        <v>4</v>
      </c>
      <c r="AJ101" s="3" t="s">
        <v>132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45541</v>
      </c>
      <c r="B102" s="14" t="s">
        <v>182</v>
      </c>
      <c r="C102" s="9" t="s">
        <v>107</v>
      </c>
      <c r="D102" s="13" t="s">
        <v>183</v>
      </c>
      <c r="E102" s="9">
        <v>20</v>
      </c>
      <c r="F102" s="9">
        <v>40</v>
      </c>
      <c r="G102" s="9" t="s">
        <v>60</v>
      </c>
      <c r="H102" s="9" t="s">
        <v>76</v>
      </c>
      <c r="I102" s="9">
        <v>108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132</v>
      </c>
      <c r="U102" s="11">
        <v>3000</v>
      </c>
      <c r="V102" s="10">
        <v>3318</v>
      </c>
      <c r="W102" s="10">
        <v>0</v>
      </c>
      <c r="X102" s="10">
        <v>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184</v>
      </c>
      <c r="AG102" s="1" t="s">
        <v>61</v>
      </c>
      <c r="AH102" s="1" t="s">
        <v>75</v>
      </c>
      <c r="AI102" s="1">
        <v>4</v>
      </c>
      <c r="AJ102" s="3" t="s">
        <v>132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>
        <v>0</v>
      </c>
      <c r="AY102" s="2" t="s">
        <v>222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45581</v>
      </c>
      <c r="B103" s="14" t="s">
        <v>187</v>
      </c>
      <c r="C103" s="9" t="s">
        <v>107</v>
      </c>
      <c r="D103" s="13" t="s">
        <v>188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132</v>
      </c>
      <c r="U103" s="11">
        <v>3000</v>
      </c>
      <c r="V103" s="10">
        <v>3194</v>
      </c>
      <c r="W103" s="10">
        <v>0</v>
      </c>
      <c r="X103" s="10">
        <v>5632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115</v>
      </c>
      <c r="AH103" s="1" t="s">
        <v>75</v>
      </c>
      <c r="AI103" s="1">
        <v>4</v>
      </c>
      <c r="AJ103" s="3" t="s">
        <v>132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38</v>
      </c>
      <c r="G104" s="9">
        <v>0</v>
      </c>
      <c r="H104" s="9">
        <v>0</v>
      </c>
      <c r="I104" s="9">
        <v>84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80</v>
      </c>
      <c r="AA104" s="8">
        <v>734905.8200000003</v>
      </c>
      <c r="AB104" s="8">
        <v>188708.17000000004</v>
      </c>
      <c r="AC104" s="8">
        <v>546197.65000000014</v>
      </c>
      <c r="AD104" s="8">
        <v>8507.7300000000014</v>
      </c>
      <c r="AE104" s="8">
        <v>726398.09000000032</v>
      </c>
      <c r="AF104" s="8" t="s">
        <v>58</v>
      </c>
      <c r="AG104" s="1" t="s">
        <v>115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 t="s">
        <v>135</v>
      </c>
      <c r="B105" s="14" t="s">
        <v>135</v>
      </c>
      <c r="C105" s="9" t="s">
        <v>270</v>
      </c>
      <c r="D105" s="13" t="s">
        <v>61</v>
      </c>
      <c r="E105" s="9">
        <v>20</v>
      </c>
      <c r="F105" s="9">
        <v>39</v>
      </c>
      <c r="G105" s="9" t="s">
        <v>60</v>
      </c>
      <c r="H105" s="9">
        <v>0</v>
      </c>
      <c r="I105" s="9">
        <v>84</v>
      </c>
      <c r="J105" s="9" t="s">
        <v>78</v>
      </c>
      <c r="K105" s="9">
        <v>0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110</v>
      </c>
      <c r="T105" s="12" t="s">
        <v>63</v>
      </c>
      <c r="U105" s="11">
        <v>1600000</v>
      </c>
      <c r="V105" s="10">
        <v>0</v>
      </c>
      <c r="W105" s="10">
        <v>1600000</v>
      </c>
      <c r="X105" s="10">
        <v>0</v>
      </c>
      <c r="Y105" s="10">
        <v>1680000</v>
      </c>
      <c r="Z105" s="9" t="s">
        <v>271</v>
      </c>
      <c r="AA105" s="8">
        <v>1810512.0000000002</v>
      </c>
      <c r="AB105" s="8">
        <v>113928</v>
      </c>
      <c r="AC105" s="8">
        <v>1696584.0000000002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74</v>
      </c>
      <c r="AI105" s="1">
        <v>2</v>
      </c>
      <c r="AJ105" s="3" t="s">
        <v>63</v>
      </c>
      <c r="AK105" s="3">
        <v>0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272</v>
      </c>
      <c r="BD105" s="56">
        <v>133653.11733333336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20</v>
      </c>
      <c r="F106" s="9">
        <v>38</v>
      </c>
      <c r="G106" s="9">
        <v>0</v>
      </c>
      <c r="H106" s="9">
        <v>0</v>
      </c>
      <c r="I106" s="9">
        <v>82</v>
      </c>
      <c r="J106" s="9" t="s">
        <v>78</v>
      </c>
      <c r="K106" s="9">
        <v>2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271</v>
      </c>
      <c r="AA106" s="8">
        <v>1810512.0000000002</v>
      </c>
      <c r="AB106" s="8">
        <v>113928</v>
      </c>
      <c r="AC106" s="8">
        <v>1696584.0000000002</v>
      </c>
      <c r="AD106" s="8">
        <v>0</v>
      </c>
      <c r="AE106" s="8">
        <v>0</v>
      </c>
      <c r="AF106" s="8" t="s">
        <v>58</v>
      </c>
      <c r="AG106" s="1" t="s">
        <v>115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273</v>
      </c>
      <c r="BD106" s="56">
        <v>0</v>
      </c>
    </row>
    <row r="107" spans="1:56" ht="27.75" customHeight="1" x14ac:dyDescent="0.45">
      <c r="A107" s="3">
        <v>45887</v>
      </c>
      <c r="B107" s="14" t="s">
        <v>348</v>
      </c>
      <c r="C107" s="9" t="s">
        <v>139</v>
      </c>
      <c r="D107" s="13" t="s">
        <v>268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196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45926</v>
      </c>
      <c r="U107" s="11">
        <v>1360</v>
      </c>
      <c r="V107" s="10">
        <v>0</v>
      </c>
      <c r="W107" s="10">
        <v>1360</v>
      </c>
      <c r="X107" s="10">
        <v>20056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210</v>
      </c>
      <c r="AG107" s="1" t="s">
        <v>61</v>
      </c>
      <c r="AH107" s="1" t="s">
        <v>74</v>
      </c>
      <c r="AI107" s="1">
        <v>2</v>
      </c>
      <c r="AJ107" s="3">
        <v>45926</v>
      </c>
      <c r="AK107" s="3">
        <v>0</v>
      </c>
      <c r="AL107" s="3">
        <v>45917</v>
      </c>
      <c r="AM107" s="3">
        <v>45924</v>
      </c>
      <c r="AN107" s="3">
        <v>45925</v>
      </c>
      <c r="AO107" s="3">
        <v>45925</v>
      </c>
      <c r="AP107" s="3">
        <v>45921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 t="s">
        <v>334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45905</v>
      </c>
      <c r="B108" s="14" t="s">
        <v>477</v>
      </c>
      <c r="C108" s="9" t="s">
        <v>139</v>
      </c>
      <c r="D108" s="13" t="s">
        <v>332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196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45918</v>
      </c>
      <c r="U108" s="11">
        <v>9840</v>
      </c>
      <c r="V108" s="10">
        <v>11040</v>
      </c>
      <c r="W108" s="10">
        <v>0</v>
      </c>
      <c r="X108" s="10">
        <v>31235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210</v>
      </c>
      <c r="AG108" s="1" t="s">
        <v>115</v>
      </c>
      <c r="AH108" s="1" t="s">
        <v>74</v>
      </c>
      <c r="AI108" s="1">
        <v>2</v>
      </c>
      <c r="AJ108" s="3">
        <v>45918</v>
      </c>
      <c r="AK108" s="3">
        <v>0</v>
      </c>
      <c r="AL108" s="3">
        <v>45909</v>
      </c>
      <c r="AM108" s="3">
        <v>45916</v>
      </c>
      <c r="AN108" s="3">
        <v>45917</v>
      </c>
      <c r="AO108" s="3">
        <v>45917</v>
      </c>
      <c r="AP108" s="3">
        <v>45913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468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45912</v>
      </c>
      <c r="B109" s="14" t="s">
        <v>547</v>
      </c>
      <c r="C109" s="9" t="s">
        <v>73</v>
      </c>
      <c r="D109" s="13" t="s">
        <v>548</v>
      </c>
      <c r="E109" s="9">
        <v>20</v>
      </c>
      <c r="F109" s="9">
        <v>32</v>
      </c>
      <c r="G109" s="9" t="s">
        <v>60</v>
      </c>
      <c r="H109" s="9">
        <v>0</v>
      </c>
      <c r="I109" s="9">
        <v>72</v>
      </c>
      <c r="J109" s="9" t="s">
        <v>78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141</v>
      </c>
      <c r="T109" s="12">
        <v>45927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4679.9500000000007</v>
      </c>
      <c r="AB109" s="8">
        <v>4679.9500000000007</v>
      </c>
      <c r="AC109" s="8">
        <v>0</v>
      </c>
      <c r="AD109" s="8">
        <v>0</v>
      </c>
      <c r="AE109" s="8">
        <v>0</v>
      </c>
      <c r="AF109" s="8">
        <v>0</v>
      </c>
      <c r="AG109" s="1" t="s">
        <v>115</v>
      </c>
      <c r="AH109" s="1" t="s">
        <v>74</v>
      </c>
      <c r="AI109" s="1">
        <v>2</v>
      </c>
      <c r="AJ109" s="3">
        <v>45927</v>
      </c>
      <c r="AK109" s="3">
        <v>0</v>
      </c>
      <c r="AL109" s="3">
        <v>45918</v>
      </c>
      <c r="AM109" s="3">
        <v>45925</v>
      </c>
      <c r="AN109" s="3">
        <v>45926</v>
      </c>
      <c r="AO109" s="3">
        <v>45926</v>
      </c>
      <c r="AP109" s="3">
        <v>45922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 t="s">
        <v>135</v>
      </c>
      <c r="B110" s="14" t="s">
        <v>135</v>
      </c>
      <c r="C110" s="9" t="s">
        <v>139</v>
      </c>
      <c r="D110" s="13" t="s">
        <v>61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196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 t="s">
        <v>63</v>
      </c>
      <c r="U110" s="11">
        <v>290000</v>
      </c>
      <c r="V110" s="10">
        <v>0</v>
      </c>
      <c r="W110" s="10">
        <v>290000</v>
      </c>
      <c r="X110" s="10">
        <v>0</v>
      </c>
      <c r="Y110" s="10">
        <v>304500</v>
      </c>
      <c r="Z110" s="9" t="s">
        <v>81</v>
      </c>
      <c r="AA110" s="8">
        <v>303847.5</v>
      </c>
      <c r="AB110" s="8">
        <v>87546</v>
      </c>
      <c r="AC110" s="8">
        <v>216301.5</v>
      </c>
      <c r="AD110" s="8">
        <v>0</v>
      </c>
      <c r="AE110" s="8">
        <v>0</v>
      </c>
      <c r="AF110" s="8" t="s">
        <v>210</v>
      </c>
      <c r="AG110" s="1" t="s">
        <v>115</v>
      </c>
      <c r="AH110" s="1" t="s">
        <v>74</v>
      </c>
      <c r="AI110" s="1">
        <v>2</v>
      </c>
      <c r="AJ110" s="3" t="s">
        <v>63</v>
      </c>
      <c r="AK110" s="3">
        <v>0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16535.047999999999</v>
      </c>
    </row>
    <row r="111" spans="1:56" ht="27.75" customHeight="1" x14ac:dyDescent="0.45">
      <c r="A111" s="3">
        <v>0</v>
      </c>
      <c r="B111" s="14">
        <v>0</v>
      </c>
      <c r="C111" s="9">
        <v>0</v>
      </c>
      <c r="D111" s="13">
        <v>0</v>
      </c>
      <c r="E111" s="9">
        <v>20</v>
      </c>
      <c r="F111" s="9">
        <v>37</v>
      </c>
      <c r="G111" s="9">
        <v>0</v>
      </c>
      <c r="H111" s="9">
        <v>0</v>
      </c>
      <c r="I111" s="9">
        <v>80</v>
      </c>
      <c r="J111" s="9" t="s">
        <v>57</v>
      </c>
      <c r="K111" s="9">
        <v>3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>
        <v>0</v>
      </c>
      <c r="W111" s="10">
        <v>0</v>
      </c>
      <c r="X111" s="10">
        <v>0</v>
      </c>
      <c r="Y111" s="10">
        <v>0</v>
      </c>
      <c r="Z111" s="9" t="s">
        <v>81</v>
      </c>
      <c r="AA111" s="8">
        <v>308527.45</v>
      </c>
      <c r="AB111" s="8">
        <v>92225.95</v>
      </c>
      <c r="AC111" s="8">
        <v>216301.5</v>
      </c>
      <c r="AD111" s="8">
        <v>0</v>
      </c>
      <c r="AE111" s="8">
        <v>0</v>
      </c>
      <c r="AF111" s="8" t="s">
        <v>58</v>
      </c>
      <c r="AG111" s="1" t="s">
        <v>115</v>
      </c>
      <c r="AH111" s="1">
        <v>0</v>
      </c>
      <c r="AI111" s="1" t="s">
        <v>15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45876</v>
      </c>
      <c r="B112" s="14" t="s">
        <v>336</v>
      </c>
      <c r="C112" s="9" t="s">
        <v>107</v>
      </c>
      <c r="D112" s="13" t="s">
        <v>316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90</v>
      </c>
      <c r="M112" s="10">
        <v>22</v>
      </c>
      <c r="N112" s="9">
        <v>40</v>
      </c>
      <c r="O112" s="9">
        <v>40</v>
      </c>
      <c r="P112" s="10">
        <v>0</v>
      </c>
      <c r="Q112" s="10">
        <v>0</v>
      </c>
      <c r="R112" s="10">
        <v>0</v>
      </c>
      <c r="S112" s="9" t="s">
        <v>67</v>
      </c>
      <c r="T112" s="12">
        <v>45926</v>
      </c>
      <c r="U112" s="11">
        <v>3000</v>
      </c>
      <c r="V112" s="10">
        <v>3000</v>
      </c>
      <c r="W112" s="10">
        <v>0</v>
      </c>
      <c r="X112" s="10">
        <v>3175</v>
      </c>
      <c r="Y112" s="10">
        <v>0</v>
      </c>
      <c r="Z112" s="9" t="s">
        <v>120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115</v>
      </c>
      <c r="AH112" s="1" t="s">
        <v>68</v>
      </c>
      <c r="AI112" s="1">
        <v>4</v>
      </c>
      <c r="AJ112" s="3">
        <v>45926</v>
      </c>
      <c r="AK112" s="3">
        <v>45922</v>
      </c>
      <c r="AL112" s="3">
        <v>45916</v>
      </c>
      <c r="AM112" s="3">
        <v>45923</v>
      </c>
      <c r="AN112" s="3">
        <v>45924</v>
      </c>
      <c r="AO112" s="3">
        <v>45924</v>
      </c>
      <c r="AP112" s="3">
        <v>45921</v>
      </c>
      <c r="AQ112" s="3">
        <v>45925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45909</v>
      </c>
      <c r="B113" s="14" t="s">
        <v>513</v>
      </c>
      <c r="C113" s="9" t="s">
        <v>107</v>
      </c>
      <c r="D113" s="13" t="s">
        <v>497</v>
      </c>
      <c r="E113" s="9">
        <v>21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42</v>
      </c>
      <c r="O113" s="9">
        <v>40</v>
      </c>
      <c r="P113" s="10">
        <v>0</v>
      </c>
      <c r="Q113" s="10">
        <v>0</v>
      </c>
      <c r="R113" s="10">
        <v>0</v>
      </c>
      <c r="S113" s="9" t="s">
        <v>67</v>
      </c>
      <c r="T113" s="12">
        <v>45915</v>
      </c>
      <c r="U113" s="11">
        <v>3000</v>
      </c>
      <c r="V113" s="10">
        <v>3000</v>
      </c>
      <c r="W113" s="10">
        <v>0</v>
      </c>
      <c r="X113" s="10">
        <v>3100</v>
      </c>
      <c r="Y113" s="10">
        <v>0</v>
      </c>
      <c r="Z113" s="9" t="s">
        <v>120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68</v>
      </c>
      <c r="AI113" s="1">
        <v>4</v>
      </c>
      <c r="AJ113" s="3">
        <v>45915</v>
      </c>
      <c r="AK113" s="3">
        <v>45911</v>
      </c>
      <c r="AL113" s="3">
        <v>45905</v>
      </c>
      <c r="AM113" s="3">
        <v>45912</v>
      </c>
      <c r="AN113" s="3">
        <v>45913</v>
      </c>
      <c r="AO113" s="3">
        <v>45913</v>
      </c>
      <c r="AP113" s="3">
        <v>45910</v>
      </c>
      <c r="AQ113" s="3">
        <v>45914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45909</v>
      </c>
      <c r="B114" s="14" t="s">
        <v>514</v>
      </c>
      <c r="C114" s="9" t="s">
        <v>495</v>
      </c>
      <c r="D114" s="13" t="s">
        <v>498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0</v>
      </c>
      <c r="Q114" s="10">
        <v>0</v>
      </c>
      <c r="R114" s="10">
        <v>0</v>
      </c>
      <c r="S114" s="9" t="s">
        <v>71</v>
      </c>
      <c r="T114" s="12">
        <v>45915</v>
      </c>
      <c r="U114" s="11">
        <v>5000</v>
      </c>
      <c r="V114" s="10">
        <v>5000</v>
      </c>
      <c r="W114" s="10">
        <v>0</v>
      </c>
      <c r="X114" s="10">
        <v>5400</v>
      </c>
      <c r="Y114" s="10">
        <v>0</v>
      </c>
      <c r="Z114" s="9" t="s">
        <v>120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68</v>
      </c>
      <c r="AI114" s="1">
        <v>4</v>
      </c>
      <c r="AJ114" s="3">
        <v>45915</v>
      </c>
      <c r="AK114" s="3">
        <v>45911</v>
      </c>
      <c r="AL114" s="3">
        <v>45905</v>
      </c>
      <c r="AM114" s="3">
        <v>45912</v>
      </c>
      <c r="AN114" s="3">
        <v>45913</v>
      </c>
      <c r="AO114" s="3">
        <v>45913</v>
      </c>
      <c r="AP114" s="3">
        <v>45910</v>
      </c>
      <c r="AQ114" s="3">
        <v>45914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45909</v>
      </c>
      <c r="B115" s="14" t="s">
        <v>514</v>
      </c>
      <c r="C115" s="9" t="s">
        <v>495</v>
      </c>
      <c r="D115" s="13" t="s">
        <v>499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0</v>
      </c>
      <c r="Q115" s="10">
        <v>0</v>
      </c>
      <c r="R115" s="10">
        <v>0</v>
      </c>
      <c r="S115" s="9" t="s">
        <v>71</v>
      </c>
      <c r="T115" s="12">
        <v>45915</v>
      </c>
      <c r="U115" s="11">
        <v>5000</v>
      </c>
      <c r="V115" s="10">
        <v>5000</v>
      </c>
      <c r="W115" s="10">
        <v>0</v>
      </c>
      <c r="X115" s="10">
        <v>5400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>
        <v>45915</v>
      </c>
      <c r="AK115" s="3">
        <v>45911</v>
      </c>
      <c r="AL115" s="3">
        <v>45905</v>
      </c>
      <c r="AM115" s="3">
        <v>45912</v>
      </c>
      <c r="AN115" s="3">
        <v>45913</v>
      </c>
      <c r="AO115" s="3">
        <v>45913</v>
      </c>
      <c r="AP115" s="3">
        <v>45910</v>
      </c>
      <c r="AQ115" s="3">
        <v>45914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45909</v>
      </c>
      <c r="B116" s="14" t="s">
        <v>514</v>
      </c>
      <c r="C116" s="9" t="s">
        <v>495</v>
      </c>
      <c r="D116" s="13" t="s">
        <v>500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40</v>
      </c>
      <c r="O116" s="9">
        <v>40</v>
      </c>
      <c r="P116" s="10">
        <v>108.55204095999999</v>
      </c>
      <c r="Q116" s="10">
        <v>0</v>
      </c>
      <c r="R116" s="10">
        <v>108.55204095999999</v>
      </c>
      <c r="S116" s="9" t="s">
        <v>71</v>
      </c>
      <c r="T116" s="12">
        <v>45922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120</v>
      </c>
      <c r="AA116" s="8">
        <v>5378.4500000000007</v>
      </c>
      <c r="AB116" s="8">
        <v>5378.4500000000007</v>
      </c>
      <c r="AC116" s="8">
        <v>0</v>
      </c>
      <c r="AD116" s="8">
        <v>5378.4500000000007</v>
      </c>
      <c r="AE116" s="8">
        <v>0</v>
      </c>
      <c r="AF116" s="8">
        <v>0</v>
      </c>
      <c r="AG116" s="1" t="s">
        <v>116</v>
      </c>
      <c r="AH116" s="1" t="s">
        <v>68</v>
      </c>
      <c r="AI116" s="1">
        <v>4</v>
      </c>
      <c r="AJ116" s="3">
        <v>45922</v>
      </c>
      <c r="AK116" s="3">
        <v>45918</v>
      </c>
      <c r="AL116" s="3">
        <v>45912</v>
      </c>
      <c r="AM116" s="3">
        <v>45919</v>
      </c>
      <c r="AN116" s="3">
        <v>45920</v>
      </c>
      <c r="AO116" s="3">
        <v>45920</v>
      </c>
      <c r="AP116" s="3">
        <v>45917</v>
      </c>
      <c r="AQ116" s="3">
        <v>45921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45909</v>
      </c>
      <c r="B117" s="14" t="s">
        <v>515</v>
      </c>
      <c r="C117" s="9" t="s">
        <v>495</v>
      </c>
      <c r="D117" s="13" t="s">
        <v>501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40</v>
      </c>
      <c r="O117" s="9">
        <v>40</v>
      </c>
      <c r="P117" s="10">
        <v>217.10408191999997</v>
      </c>
      <c r="Q117" s="10">
        <v>0</v>
      </c>
      <c r="R117" s="10">
        <v>217.10408191999997</v>
      </c>
      <c r="S117" s="9" t="s">
        <v>71</v>
      </c>
      <c r="T117" s="12">
        <v>45922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120</v>
      </c>
      <c r="AA117" s="8">
        <v>10756.900000000001</v>
      </c>
      <c r="AB117" s="8">
        <v>10756.900000000001</v>
      </c>
      <c r="AC117" s="8">
        <v>0</v>
      </c>
      <c r="AD117" s="8">
        <v>10756.900000000001</v>
      </c>
      <c r="AE117" s="8">
        <v>0</v>
      </c>
      <c r="AF117" s="8">
        <v>0</v>
      </c>
      <c r="AG117" s="1" t="s">
        <v>116</v>
      </c>
      <c r="AH117" s="1" t="s">
        <v>68</v>
      </c>
      <c r="AI117" s="1">
        <v>4</v>
      </c>
      <c r="AJ117" s="3">
        <v>45922</v>
      </c>
      <c r="AK117" s="3">
        <v>45918</v>
      </c>
      <c r="AL117" s="3">
        <v>45912</v>
      </c>
      <c r="AM117" s="3">
        <v>45919</v>
      </c>
      <c r="AN117" s="3">
        <v>45920</v>
      </c>
      <c r="AO117" s="3">
        <v>45920</v>
      </c>
      <c r="AP117" s="3">
        <v>45917</v>
      </c>
      <c r="AQ117" s="3">
        <v>45921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45909</v>
      </c>
      <c r="B118" s="14" t="s">
        <v>515</v>
      </c>
      <c r="C118" s="9" t="s">
        <v>495</v>
      </c>
      <c r="D118" s="13" t="s">
        <v>502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217.10408191999997</v>
      </c>
      <c r="Q118" s="10">
        <v>0</v>
      </c>
      <c r="R118" s="10">
        <v>217.10408191999997</v>
      </c>
      <c r="S118" s="9" t="s">
        <v>71</v>
      </c>
      <c r="T118" s="12">
        <v>45922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120</v>
      </c>
      <c r="AA118" s="8">
        <v>10756.900000000001</v>
      </c>
      <c r="AB118" s="8">
        <v>10756.900000000001</v>
      </c>
      <c r="AC118" s="8">
        <v>0</v>
      </c>
      <c r="AD118" s="8">
        <v>10756.900000000001</v>
      </c>
      <c r="AE118" s="8">
        <v>0</v>
      </c>
      <c r="AF118" s="8">
        <v>0</v>
      </c>
      <c r="AG118" s="1" t="s">
        <v>61</v>
      </c>
      <c r="AH118" s="1" t="s">
        <v>68</v>
      </c>
      <c r="AI118" s="1">
        <v>4</v>
      </c>
      <c r="AJ118" s="3">
        <v>45922</v>
      </c>
      <c r="AK118" s="3">
        <v>45918</v>
      </c>
      <c r="AL118" s="3">
        <v>45912</v>
      </c>
      <c r="AM118" s="3">
        <v>45919</v>
      </c>
      <c r="AN118" s="3">
        <v>45920</v>
      </c>
      <c r="AO118" s="3">
        <v>45920</v>
      </c>
      <c r="AP118" s="3">
        <v>45917</v>
      </c>
      <c r="AQ118" s="3">
        <v>45921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45876</v>
      </c>
      <c r="B119" s="14" t="s">
        <v>335</v>
      </c>
      <c r="C119" s="9" t="s">
        <v>107</v>
      </c>
      <c r="D119" s="13" t="s">
        <v>315</v>
      </c>
      <c r="E119" s="9">
        <v>21</v>
      </c>
      <c r="F119" s="9">
        <v>40</v>
      </c>
      <c r="G119" s="9" t="s">
        <v>60</v>
      </c>
      <c r="H119" s="9" t="s">
        <v>66</v>
      </c>
      <c r="I119" s="9">
        <v>108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42</v>
      </c>
      <c r="O119" s="9">
        <v>40</v>
      </c>
      <c r="P119" s="10">
        <v>68.387785804799989</v>
      </c>
      <c r="Q119" s="10">
        <v>0</v>
      </c>
      <c r="R119" s="10">
        <v>68.387785804799989</v>
      </c>
      <c r="S119" s="9" t="s">
        <v>71</v>
      </c>
      <c r="T119" s="12">
        <v>45961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3478.5300000000007</v>
      </c>
      <c r="AB119" s="8">
        <v>3478.5300000000007</v>
      </c>
      <c r="AC119" s="8">
        <v>0</v>
      </c>
      <c r="AD119" s="8">
        <v>3478.5300000000007</v>
      </c>
      <c r="AE119" s="8">
        <v>0</v>
      </c>
      <c r="AF119" s="8">
        <v>0</v>
      </c>
      <c r="AG119" s="1" t="s">
        <v>116</v>
      </c>
      <c r="AH119" s="1" t="s">
        <v>68</v>
      </c>
      <c r="AI119" s="1">
        <v>4</v>
      </c>
      <c r="AJ119" s="3">
        <v>45961</v>
      </c>
      <c r="AK119" s="3">
        <v>45957</v>
      </c>
      <c r="AL119" s="3">
        <v>45951</v>
      </c>
      <c r="AM119" s="3">
        <v>45958</v>
      </c>
      <c r="AN119" s="3">
        <v>45959</v>
      </c>
      <c r="AO119" s="3">
        <v>45959</v>
      </c>
      <c r="AP119" s="3">
        <v>45956</v>
      </c>
      <c r="AQ119" s="3">
        <v>45960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45913</v>
      </c>
      <c r="B120" s="14" t="s">
        <v>549</v>
      </c>
      <c r="C120" s="9" t="s">
        <v>111</v>
      </c>
      <c r="D120" s="13" t="s">
        <v>550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45919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120</v>
      </c>
      <c r="AA120" s="8">
        <v>10756.900000000001</v>
      </c>
      <c r="AB120" s="8">
        <v>10756.900000000001</v>
      </c>
      <c r="AC120" s="8">
        <v>0</v>
      </c>
      <c r="AD120" s="8">
        <v>10756.900000000001</v>
      </c>
      <c r="AE120" s="8">
        <v>0</v>
      </c>
      <c r="AF120" s="8">
        <v>0</v>
      </c>
      <c r="AG120" s="1" t="s">
        <v>116</v>
      </c>
      <c r="AH120" s="1" t="s">
        <v>68</v>
      </c>
      <c r="AI120" s="1">
        <v>4</v>
      </c>
      <c r="AJ120" s="3">
        <v>45919</v>
      </c>
      <c r="AK120" s="3">
        <v>45915</v>
      </c>
      <c r="AL120" s="3">
        <v>45909</v>
      </c>
      <c r="AM120" s="3">
        <v>45916</v>
      </c>
      <c r="AN120" s="3">
        <v>45917</v>
      </c>
      <c r="AO120" s="3">
        <v>45917</v>
      </c>
      <c r="AP120" s="3">
        <v>45914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551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 t="s">
        <v>135</v>
      </c>
      <c r="B121" s="14" t="s">
        <v>135</v>
      </c>
      <c r="C121" s="9" t="s">
        <v>111</v>
      </c>
      <c r="D121" s="13" t="s">
        <v>61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 t="s">
        <v>63</v>
      </c>
      <c r="U121" s="11">
        <v>100000</v>
      </c>
      <c r="V121" s="10">
        <v>0</v>
      </c>
      <c r="W121" s="10">
        <v>100000</v>
      </c>
      <c r="X121" s="10">
        <v>0</v>
      </c>
      <c r="Y121" s="10">
        <v>105000</v>
      </c>
      <c r="Z121" s="9" t="s">
        <v>120</v>
      </c>
      <c r="AA121" s="8">
        <v>107569.00000000001</v>
      </c>
      <c r="AB121" s="8">
        <v>36000</v>
      </c>
      <c r="AC121" s="8">
        <v>71569.000000000015</v>
      </c>
      <c r="AD121" s="8">
        <v>36000</v>
      </c>
      <c r="AE121" s="8">
        <v>71569.000000000015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5146.7653533333332</v>
      </c>
    </row>
    <row r="122" spans="1:56" ht="27.75" customHeight="1" x14ac:dyDescent="0.45">
      <c r="A122" s="3">
        <v>45631</v>
      </c>
      <c r="B122" s="14" t="s">
        <v>203</v>
      </c>
      <c r="C122" s="9" t="s">
        <v>109</v>
      </c>
      <c r="D122" s="13" t="s">
        <v>144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110</v>
      </c>
      <c r="T122" s="12" t="s">
        <v>63</v>
      </c>
      <c r="U122" s="11">
        <v>16000</v>
      </c>
      <c r="V122" s="10">
        <v>0</v>
      </c>
      <c r="W122" s="10">
        <v>16000</v>
      </c>
      <c r="X122" s="10">
        <v>0</v>
      </c>
      <c r="Y122" s="10">
        <v>16800</v>
      </c>
      <c r="Z122" s="9" t="s">
        <v>120</v>
      </c>
      <c r="AA122" s="8">
        <v>17211.04</v>
      </c>
      <c r="AB122" s="8">
        <v>17211.04</v>
      </c>
      <c r="AC122" s="8">
        <v>0</v>
      </c>
      <c r="AD122" s="8">
        <v>17211.04</v>
      </c>
      <c r="AE122" s="8">
        <v>0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218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45631</v>
      </c>
      <c r="B123" s="14" t="s">
        <v>202</v>
      </c>
      <c r="C123" s="9" t="s">
        <v>109</v>
      </c>
      <c r="D123" s="13" t="s">
        <v>144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110</v>
      </c>
      <c r="T123" s="12" t="s">
        <v>63</v>
      </c>
      <c r="U123" s="11">
        <v>9000</v>
      </c>
      <c r="V123" s="10">
        <v>0</v>
      </c>
      <c r="W123" s="10">
        <v>9000</v>
      </c>
      <c r="X123" s="10">
        <v>0</v>
      </c>
      <c r="Y123" s="10">
        <v>9450</v>
      </c>
      <c r="Z123" s="9" t="s">
        <v>120</v>
      </c>
      <c r="AA123" s="8">
        <v>9681.2100000000009</v>
      </c>
      <c r="AB123" s="8">
        <v>9681.2100000000009</v>
      </c>
      <c r="AC123" s="8">
        <v>0</v>
      </c>
      <c r="AD123" s="8">
        <v>9681.2100000000009</v>
      </c>
      <c r="AE123" s="8">
        <v>0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217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45896</v>
      </c>
      <c r="B124" s="14" t="s">
        <v>400</v>
      </c>
      <c r="C124" s="9" t="s">
        <v>107</v>
      </c>
      <c r="D124" s="13" t="s">
        <v>401</v>
      </c>
      <c r="E124" s="9">
        <v>21</v>
      </c>
      <c r="F124" s="9">
        <v>38</v>
      </c>
      <c r="G124" s="9" t="s">
        <v>60</v>
      </c>
      <c r="H124" s="9" t="s">
        <v>66</v>
      </c>
      <c r="I124" s="9">
        <v>102</v>
      </c>
      <c r="J124" s="9" t="s">
        <v>57</v>
      </c>
      <c r="K124" s="9">
        <v>5</v>
      </c>
      <c r="L124" s="9" t="s">
        <v>90</v>
      </c>
      <c r="M124" s="10">
        <v>22</v>
      </c>
      <c r="N124" s="9">
        <v>40</v>
      </c>
      <c r="O124" s="9">
        <v>40</v>
      </c>
      <c r="P124" s="10">
        <v>65.13122457599998</v>
      </c>
      <c r="Q124" s="10">
        <v>0</v>
      </c>
      <c r="R124" s="10">
        <v>65.13122457599998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120</v>
      </c>
      <c r="AA124" s="8">
        <v>3310.89</v>
      </c>
      <c r="AB124" s="8">
        <v>3310.89</v>
      </c>
      <c r="AC124" s="8">
        <v>0</v>
      </c>
      <c r="AD124" s="8">
        <v>3310.89</v>
      </c>
      <c r="AE124" s="8">
        <v>0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>
        <v>45896</v>
      </c>
      <c r="B125" s="14" t="s">
        <v>402</v>
      </c>
      <c r="C125" s="9" t="s">
        <v>107</v>
      </c>
      <c r="D125" s="13" t="s">
        <v>313</v>
      </c>
      <c r="E125" s="9">
        <v>21</v>
      </c>
      <c r="F125" s="9">
        <v>38</v>
      </c>
      <c r="G125" s="9" t="s">
        <v>60</v>
      </c>
      <c r="H125" s="9" t="s">
        <v>66</v>
      </c>
      <c r="I125" s="9">
        <v>102</v>
      </c>
      <c r="J125" s="9" t="s">
        <v>57</v>
      </c>
      <c r="K125" s="9">
        <v>5</v>
      </c>
      <c r="L125" s="9" t="s">
        <v>90</v>
      </c>
      <c r="M125" s="10">
        <v>22</v>
      </c>
      <c r="N125" s="9">
        <v>40</v>
      </c>
      <c r="O125" s="9">
        <v>40</v>
      </c>
      <c r="P125" s="10">
        <v>108.55204095999999</v>
      </c>
      <c r="Q125" s="10">
        <v>0</v>
      </c>
      <c r="R125" s="10">
        <v>108.55204095999999</v>
      </c>
      <c r="S125" s="9" t="s">
        <v>67</v>
      </c>
      <c r="T125" s="12" t="s">
        <v>63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120</v>
      </c>
      <c r="AA125" s="8">
        <v>5518.15</v>
      </c>
      <c r="AB125" s="8">
        <v>5518.15</v>
      </c>
      <c r="AC125" s="8">
        <v>0</v>
      </c>
      <c r="AD125" s="8">
        <v>5518.15</v>
      </c>
      <c r="AE125" s="8">
        <v>0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 t="e">
        <v>#VALUE!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>
        <v>45896</v>
      </c>
      <c r="B126" s="14" t="s">
        <v>403</v>
      </c>
      <c r="C126" s="9" t="s">
        <v>107</v>
      </c>
      <c r="D126" s="13" t="s">
        <v>404</v>
      </c>
      <c r="E126" s="9">
        <v>21</v>
      </c>
      <c r="F126" s="9">
        <v>38</v>
      </c>
      <c r="G126" s="9" t="s">
        <v>60</v>
      </c>
      <c r="H126" s="9" t="s">
        <v>66</v>
      </c>
      <c r="I126" s="9">
        <v>102</v>
      </c>
      <c r="J126" s="9" t="s">
        <v>57</v>
      </c>
      <c r="K126" s="9">
        <v>5</v>
      </c>
      <c r="L126" s="9" t="s">
        <v>90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120</v>
      </c>
      <c r="AA126" s="8">
        <v>3310.89</v>
      </c>
      <c r="AB126" s="8">
        <v>3310.89</v>
      </c>
      <c r="AC126" s="8">
        <v>0</v>
      </c>
      <c r="AD126" s="8">
        <v>3310.89</v>
      </c>
      <c r="AE126" s="8">
        <v>0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45876</v>
      </c>
      <c r="B127" s="14" t="s">
        <v>337</v>
      </c>
      <c r="C127" s="9" t="s">
        <v>107</v>
      </c>
      <c r="D127" s="13" t="s">
        <v>317</v>
      </c>
      <c r="E127" s="9">
        <v>21</v>
      </c>
      <c r="F127" s="9">
        <v>40</v>
      </c>
      <c r="G127" s="9" t="s">
        <v>60</v>
      </c>
      <c r="H127" s="9" t="s">
        <v>66</v>
      </c>
      <c r="I127" s="9">
        <v>108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42</v>
      </c>
      <c r="O127" s="9">
        <v>40</v>
      </c>
      <c r="P127" s="10">
        <v>113.97964300799998</v>
      </c>
      <c r="Q127" s="10">
        <v>0</v>
      </c>
      <c r="R127" s="10">
        <v>113.97964300799998</v>
      </c>
      <c r="S127" s="9" t="s">
        <v>71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120</v>
      </c>
      <c r="AA127" s="8">
        <v>5797.55</v>
      </c>
      <c r="AB127" s="8">
        <v>5797.55</v>
      </c>
      <c r="AC127" s="8">
        <v>0</v>
      </c>
      <c r="AD127" s="8">
        <v>5797.55</v>
      </c>
      <c r="AE127" s="8">
        <v>0</v>
      </c>
      <c r="AF127" s="8">
        <v>0</v>
      </c>
      <c r="AG127" s="1" t="s">
        <v>116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45911</v>
      </c>
      <c r="B128" s="14" t="s">
        <v>532</v>
      </c>
      <c r="C128" s="9" t="s">
        <v>107</v>
      </c>
      <c r="D128" s="13" t="s">
        <v>533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65.13122457599998</v>
      </c>
      <c r="Q128" s="10">
        <v>0</v>
      </c>
      <c r="R128" s="10">
        <v>65.13122457599998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120</v>
      </c>
      <c r="AA128" s="8">
        <v>3310.89</v>
      </c>
      <c r="AB128" s="8">
        <v>3310.89</v>
      </c>
      <c r="AC128" s="8">
        <v>0</v>
      </c>
      <c r="AD128" s="8">
        <v>3310.89</v>
      </c>
      <c r="AE128" s="8">
        <v>0</v>
      </c>
      <c r="AF128" s="8">
        <v>0</v>
      </c>
      <c r="AG128" s="1" t="s">
        <v>116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45911</v>
      </c>
      <c r="B129" s="14" t="s">
        <v>534</v>
      </c>
      <c r="C129" s="9" t="s">
        <v>107</v>
      </c>
      <c r="D129" s="13" t="s">
        <v>535</v>
      </c>
      <c r="E129" s="9">
        <v>21</v>
      </c>
      <c r="F129" s="9">
        <v>40</v>
      </c>
      <c r="G129" s="9" t="s">
        <v>60</v>
      </c>
      <c r="H129" s="9" t="s">
        <v>66</v>
      </c>
      <c r="I129" s="9">
        <v>108</v>
      </c>
      <c r="J129" s="9" t="s">
        <v>57</v>
      </c>
      <c r="K129" s="9">
        <v>5</v>
      </c>
      <c r="L129" s="9" t="s">
        <v>90</v>
      </c>
      <c r="M129" s="10">
        <v>22</v>
      </c>
      <c r="N129" s="9">
        <v>42</v>
      </c>
      <c r="O129" s="9">
        <v>40</v>
      </c>
      <c r="P129" s="10">
        <v>68.387785804799989</v>
      </c>
      <c r="Q129" s="10">
        <v>0</v>
      </c>
      <c r="R129" s="10">
        <v>68.387785804799989</v>
      </c>
      <c r="S129" s="9" t="s">
        <v>67</v>
      </c>
      <c r="T129" s="12" t="s">
        <v>63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120</v>
      </c>
      <c r="AA129" s="8">
        <v>3478.5300000000007</v>
      </c>
      <c r="AB129" s="8">
        <v>3478.5300000000007</v>
      </c>
      <c r="AC129" s="8">
        <v>0</v>
      </c>
      <c r="AD129" s="8">
        <v>3478.5300000000007</v>
      </c>
      <c r="AE129" s="8">
        <v>0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45911</v>
      </c>
      <c r="B130" s="14" t="s">
        <v>536</v>
      </c>
      <c r="C130" s="9" t="s">
        <v>107</v>
      </c>
      <c r="D130" s="13" t="s">
        <v>537</v>
      </c>
      <c r="E130" s="9">
        <v>21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90</v>
      </c>
      <c r="M130" s="10">
        <v>22</v>
      </c>
      <c r="N130" s="9">
        <v>42</v>
      </c>
      <c r="O130" s="9">
        <v>40</v>
      </c>
      <c r="P130" s="10">
        <v>68.387785804799989</v>
      </c>
      <c r="Q130" s="10">
        <v>0</v>
      </c>
      <c r="R130" s="10">
        <v>68.387785804799989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120</v>
      </c>
      <c r="AA130" s="8">
        <v>3478.5300000000007</v>
      </c>
      <c r="AB130" s="8">
        <v>3478.5300000000007</v>
      </c>
      <c r="AC130" s="8">
        <v>0</v>
      </c>
      <c r="AD130" s="8">
        <v>3478.5300000000007</v>
      </c>
      <c r="AE130" s="8">
        <v>0</v>
      </c>
      <c r="AF130" s="8">
        <v>0</v>
      </c>
      <c r="AG130" s="1" t="s">
        <v>116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45">
      <c r="A131" s="3">
        <v>45911</v>
      </c>
      <c r="B131" s="14" t="s">
        <v>538</v>
      </c>
      <c r="C131" s="9" t="s">
        <v>107</v>
      </c>
      <c r="D131" s="13" t="s">
        <v>539</v>
      </c>
      <c r="E131" s="9">
        <v>21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90</v>
      </c>
      <c r="M131" s="10">
        <v>22</v>
      </c>
      <c r="N131" s="9">
        <v>42</v>
      </c>
      <c r="O131" s="9">
        <v>40</v>
      </c>
      <c r="P131" s="10">
        <v>68.387785804799989</v>
      </c>
      <c r="Q131" s="10">
        <v>0</v>
      </c>
      <c r="R131" s="10">
        <v>68.387785804799989</v>
      </c>
      <c r="S131" s="9" t="s">
        <v>67</v>
      </c>
      <c r="T131" s="12" t="s">
        <v>63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120</v>
      </c>
      <c r="AA131" s="8">
        <v>3478.5300000000007</v>
      </c>
      <c r="AB131" s="8">
        <v>3478.5300000000007</v>
      </c>
      <c r="AC131" s="8">
        <v>0</v>
      </c>
      <c r="AD131" s="8">
        <v>3478.5300000000007</v>
      </c>
      <c r="AE131" s="8">
        <v>0</v>
      </c>
      <c r="AF131" s="8">
        <v>0</v>
      </c>
      <c r="AG131" s="1" t="s">
        <v>116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121</v>
      </c>
      <c r="BD131" s="56">
        <v>0</v>
      </c>
    </row>
    <row r="132" spans="1:56" ht="27.75" customHeight="1" x14ac:dyDescent="0.45">
      <c r="A132" s="3" t="s">
        <v>135</v>
      </c>
      <c r="B132" s="14" t="s">
        <v>135</v>
      </c>
      <c r="C132" s="9" t="s">
        <v>109</v>
      </c>
      <c r="D132" s="13" t="s">
        <v>144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110</v>
      </c>
      <c r="T132" s="12" t="s">
        <v>63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120</v>
      </c>
      <c r="AA132" s="8">
        <v>10756.900000000001</v>
      </c>
      <c r="AB132" s="8">
        <v>0</v>
      </c>
      <c r="AC132" s="8">
        <v>10756.900000000001</v>
      </c>
      <c r="AD132" s="8">
        <v>0</v>
      </c>
      <c r="AE132" s="8">
        <v>10756.900000000001</v>
      </c>
      <c r="AF132" s="8">
        <v>0</v>
      </c>
      <c r="AG132" s="1" t="s">
        <v>116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121</v>
      </c>
      <c r="BD132" s="56">
        <v>773.56453533333331</v>
      </c>
    </row>
    <row r="133" spans="1:56" ht="27.75" customHeight="1" x14ac:dyDescent="0.45">
      <c r="A133" s="3">
        <v>45854</v>
      </c>
      <c r="B133" s="14" t="s">
        <v>295</v>
      </c>
      <c r="C133" s="9" t="s">
        <v>79</v>
      </c>
      <c r="D133" s="13" t="s">
        <v>296</v>
      </c>
      <c r="E133" s="9">
        <v>21</v>
      </c>
      <c r="F133" s="9">
        <v>38</v>
      </c>
      <c r="G133" s="9" t="s">
        <v>60</v>
      </c>
      <c r="H133" s="9" t="s">
        <v>76</v>
      </c>
      <c r="I133" s="9">
        <v>102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65.13122457599998</v>
      </c>
      <c r="Q133" s="10">
        <v>0</v>
      </c>
      <c r="R133" s="10">
        <v>65.13122457599998</v>
      </c>
      <c r="S133" s="9" t="s">
        <v>67</v>
      </c>
      <c r="T133" s="12" t="s">
        <v>63</v>
      </c>
      <c r="U133" s="11">
        <v>3000</v>
      </c>
      <c r="V133" s="10">
        <v>0</v>
      </c>
      <c r="W133" s="10">
        <v>3000</v>
      </c>
      <c r="X133" s="10">
        <v>0</v>
      </c>
      <c r="Y133" s="10">
        <v>3150</v>
      </c>
      <c r="Z133" s="9" t="s">
        <v>120</v>
      </c>
      <c r="AA133" s="8">
        <v>3310.89</v>
      </c>
      <c r="AB133" s="8">
        <v>3310.89</v>
      </c>
      <c r="AC133" s="8">
        <v>0</v>
      </c>
      <c r="AD133" s="8">
        <v>0</v>
      </c>
      <c r="AE133" s="8">
        <v>3310.89</v>
      </c>
      <c r="AF133" s="8">
        <v>0</v>
      </c>
      <c r="AG133" s="1" t="s">
        <v>116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121</v>
      </c>
      <c r="BD133" s="56">
        <v>0</v>
      </c>
    </row>
    <row r="134" spans="1:56" ht="27.75" customHeight="1" x14ac:dyDescent="0.45">
      <c r="A134" s="3">
        <v>45854</v>
      </c>
      <c r="B134" s="14" t="s">
        <v>297</v>
      </c>
      <c r="C134" s="9" t="s">
        <v>79</v>
      </c>
      <c r="D134" s="13" t="s">
        <v>298</v>
      </c>
      <c r="E134" s="9">
        <v>21</v>
      </c>
      <c r="F134" s="9">
        <v>38</v>
      </c>
      <c r="G134" s="9" t="s">
        <v>60</v>
      </c>
      <c r="H134" s="9" t="s">
        <v>76</v>
      </c>
      <c r="I134" s="9">
        <v>102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65.13122457599998</v>
      </c>
      <c r="Q134" s="10">
        <v>0</v>
      </c>
      <c r="R134" s="10">
        <v>65.13122457599998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120</v>
      </c>
      <c r="AA134" s="8">
        <v>3310.89</v>
      </c>
      <c r="AB134" s="8">
        <v>3310.89</v>
      </c>
      <c r="AC134" s="8">
        <v>0</v>
      </c>
      <c r="AD134" s="8">
        <v>0</v>
      </c>
      <c r="AE134" s="8">
        <v>3310.89</v>
      </c>
      <c r="AF134" s="8">
        <v>0</v>
      </c>
      <c r="AG134" s="1" t="s">
        <v>115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121</v>
      </c>
      <c r="BD134" s="56">
        <v>0</v>
      </c>
    </row>
    <row r="135" spans="1:56" ht="27.75" customHeight="1" x14ac:dyDescent="0.45">
      <c r="A135" s="3">
        <v>45826</v>
      </c>
      <c r="B135" s="14" t="s">
        <v>274</v>
      </c>
      <c r="C135" s="9" t="s">
        <v>107</v>
      </c>
      <c r="D135" s="13" t="s">
        <v>262</v>
      </c>
      <c r="E135" s="9">
        <v>21</v>
      </c>
      <c r="F135" s="9">
        <v>38</v>
      </c>
      <c r="G135" s="9" t="s">
        <v>60</v>
      </c>
      <c r="H135" s="9" t="s">
        <v>66</v>
      </c>
      <c r="I135" s="9">
        <v>102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163.47937368575995</v>
      </c>
      <c r="Q135" s="10">
        <v>0</v>
      </c>
      <c r="R135" s="10">
        <v>163.47937368575995</v>
      </c>
      <c r="S135" s="9" t="s">
        <v>67</v>
      </c>
      <c r="T135" s="12" t="s">
        <v>63</v>
      </c>
      <c r="U135" s="11">
        <v>8000</v>
      </c>
      <c r="V135" s="10">
        <v>470</v>
      </c>
      <c r="W135" s="10">
        <v>7530</v>
      </c>
      <c r="X135" s="10">
        <v>0</v>
      </c>
      <c r="Y135" s="10">
        <v>7906.5</v>
      </c>
      <c r="Z135" s="9" t="s">
        <v>120</v>
      </c>
      <c r="AA135" s="8">
        <v>8310.3338999999996</v>
      </c>
      <c r="AB135" s="8">
        <v>8310.3338999999996</v>
      </c>
      <c r="AC135" s="8">
        <v>0</v>
      </c>
      <c r="AD135" s="8">
        <v>8310.3338999999996</v>
      </c>
      <c r="AE135" s="8">
        <v>0</v>
      </c>
      <c r="AF135" s="8">
        <v>0</v>
      </c>
      <c r="AG135" s="1" t="s">
        <v>115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121</v>
      </c>
      <c r="BD135" s="56">
        <v>0</v>
      </c>
    </row>
    <row r="136" spans="1:56" ht="27.75" customHeight="1" x14ac:dyDescent="0.45">
      <c r="A136" s="3">
        <v>45066</v>
      </c>
      <c r="B136" s="14" t="s">
        <v>126</v>
      </c>
      <c r="C136" s="9" t="s">
        <v>79</v>
      </c>
      <c r="D136" s="13" t="s">
        <v>125</v>
      </c>
      <c r="E136" s="9">
        <v>21</v>
      </c>
      <c r="F136" s="9">
        <v>38</v>
      </c>
      <c r="G136" s="9" t="s">
        <v>60</v>
      </c>
      <c r="H136" s="9" t="s">
        <v>76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108.55204095999999</v>
      </c>
      <c r="Q136" s="10">
        <v>0</v>
      </c>
      <c r="R136" s="10">
        <v>108.55204095999999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120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5518.15</v>
      </c>
      <c r="AF136" s="8">
        <v>0</v>
      </c>
      <c r="AG136" s="1" t="s">
        <v>116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121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>
        <v>0</v>
      </c>
      <c r="H137" s="9">
        <v>0</v>
      </c>
      <c r="I137" s="9">
        <v>74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 t="s">
        <v>82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120</v>
      </c>
      <c r="AA137" s="8">
        <v>238480.05390000006</v>
      </c>
      <c r="AB137" s="8">
        <v>156154.15390000003</v>
      </c>
      <c r="AC137" s="8">
        <v>82325.900000000023</v>
      </c>
      <c r="AD137" s="8">
        <v>144014.22390000001</v>
      </c>
      <c r="AE137" s="8">
        <v>94465.830000000016</v>
      </c>
      <c r="AF137" s="8" t="s">
        <v>58</v>
      </c>
      <c r="AG137" s="1" t="s">
        <v>61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 t="s">
        <v>135</v>
      </c>
      <c r="B138" s="14" t="s">
        <v>135</v>
      </c>
      <c r="C138" s="9" t="s">
        <v>216</v>
      </c>
      <c r="D138" s="13" t="s">
        <v>216</v>
      </c>
      <c r="E138" s="9">
        <v>23</v>
      </c>
      <c r="F138" s="9">
        <v>34</v>
      </c>
      <c r="G138" s="9" t="s">
        <v>60</v>
      </c>
      <c r="H138" s="9">
        <v>0</v>
      </c>
      <c r="I138" s="9">
        <v>68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45930</v>
      </c>
      <c r="U138" s="11">
        <v>30000</v>
      </c>
      <c r="V138" s="10">
        <v>0</v>
      </c>
      <c r="W138" s="10">
        <v>30000</v>
      </c>
      <c r="X138" s="10">
        <v>0</v>
      </c>
      <c r="Y138" s="10">
        <v>31500</v>
      </c>
      <c r="Z138" s="9" t="s">
        <v>83</v>
      </c>
      <c r="AA138" s="8">
        <v>29756.100000000002</v>
      </c>
      <c r="AB138" s="8">
        <v>29756.100000000002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45930</v>
      </c>
      <c r="AK138" s="3">
        <v>0</v>
      </c>
      <c r="AL138" s="3">
        <v>45921</v>
      </c>
      <c r="AM138" s="3">
        <v>45928</v>
      </c>
      <c r="AN138" s="3">
        <v>45929</v>
      </c>
      <c r="AO138" s="3">
        <v>45929</v>
      </c>
      <c r="AP138" s="3">
        <v>45925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7.75" customHeight="1" x14ac:dyDescent="0.45">
      <c r="A139" s="3" t="s">
        <v>135</v>
      </c>
      <c r="B139" s="14" t="s">
        <v>135</v>
      </c>
      <c r="C139" s="9" t="s">
        <v>221</v>
      </c>
      <c r="D139" s="13" t="s">
        <v>61</v>
      </c>
      <c r="E139" s="9">
        <v>23</v>
      </c>
      <c r="F139" s="9">
        <v>34</v>
      </c>
      <c r="G139" s="9" t="s">
        <v>60</v>
      </c>
      <c r="H139" s="9">
        <v>0</v>
      </c>
      <c r="I139" s="9">
        <v>68</v>
      </c>
      <c r="J139" s="9" t="s">
        <v>57</v>
      </c>
      <c r="K139" s="9">
        <v>5</v>
      </c>
      <c r="L139" s="9" t="s">
        <v>92</v>
      </c>
      <c r="M139" s="10">
        <v>24</v>
      </c>
      <c r="N139" s="9">
        <v>37</v>
      </c>
      <c r="O139" s="9">
        <v>50</v>
      </c>
      <c r="P139" s="10">
        <v>821.54158271999995</v>
      </c>
      <c r="Q139" s="10">
        <v>0</v>
      </c>
      <c r="R139" s="10">
        <v>821.54158271999995</v>
      </c>
      <c r="S139" s="9" t="s">
        <v>123</v>
      </c>
      <c r="T139" s="12">
        <v>45930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83</v>
      </c>
      <c r="AA139" s="8">
        <v>29756.100000000002</v>
      </c>
      <c r="AB139" s="8">
        <v>28617</v>
      </c>
      <c r="AC139" s="8">
        <v>1139.1000000000022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>
        <v>45930</v>
      </c>
      <c r="AK139" s="3">
        <v>0</v>
      </c>
      <c r="AL139" s="3">
        <v>45920</v>
      </c>
      <c r="AM139" s="3">
        <v>45927</v>
      </c>
      <c r="AN139" s="3">
        <v>45928</v>
      </c>
      <c r="AO139" s="3">
        <v>45928</v>
      </c>
      <c r="AP139" s="3">
        <v>45925</v>
      </c>
      <c r="AQ139" s="3">
        <v>45929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85.14772500000015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34</v>
      </c>
      <c r="G140" s="9" t="s">
        <v>60</v>
      </c>
      <c r="H140" s="9">
        <v>0</v>
      </c>
      <c r="I140" s="9">
        <v>68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83</v>
      </c>
      <c r="AA140" s="8">
        <v>59512.200000000004</v>
      </c>
      <c r="AB140" s="8">
        <v>58373.100000000006</v>
      </c>
      <c r="AC140" s="8">
        <v>1139.1000000000022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45913</v>
      </c>
      <c r="B141" s="14" t="s">
        <v>128</v>
      </c>
      <c r="C141" s="9" t="s">
        <v>111</v>
      </c>
      <c r="D141" s="13" t="s">
        <v>59</v>
      </c>
      <c r="E141" s="9">
        <v>23</v>
      </c>
      <c r="F141" s="9">
        <v>40</v>
      </c>
      <c r="G141" s="9" t="s">
        <v>60</v>
      </c>
      <c r="H141" s="9" t="s">
        <v>66</v>
      </c>
      <c r="I141" s="9">
        <v>125</v>
      </c>
      <c r="J141" s="9" t="s">
        <v>57</v>
      </c>
      <c r="K141" s="9">
        <v>5</v>
      </c>
      <c r="L141" s="9" t="s">
        <v>196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45919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213</v>
      </c>
      <c r="AA141" s="8">
        <v>11595.1</v>
      </c>
      <c r="AB141" s="8">
        <v>0</v>
      </c>
      <c r="AC141" s="8">
        <v>11595.1</v>
      </c>
      <c r="AD141" s="8">
        <v>0</v>
      </c>
      <c r="AE141" s="8">
        <v>11595.1</v>
      </c>
      <c r="AF141" s="8">
        <v>0</v>
      </c>
      <c r="AG141" s="1" t="s">
        <v>115</v>
      </c>
      <c r="AH141" s="1" t="s">
        <v>146</v>
      </c>
      <c r="AI141" s="1">
        <v>4</v>
      </c>
      <c r="AJ141" s="3">
        <v>45919</v>
      </c>
      <c r="AK141" s="3">
        <v>45915</v>
      </c>
      <c r="AL141" s="3">
        <v>0</v>
      </c>
      <c r="AM141" s="3">
        <v>0</v>
      </c>
      <c r="AN141" s="3">
        <v>0</v>
      </c>
      <c r="AO141" s="3">
        <v>45916</v>
      </c>
      <c r="AP141" s="3">
        <v>45914</v>
      </c>
      <c r="AQ141" s="3">
        <v>45917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143</v>
      </c>
      <c r="AX141" s="2">
        <v>0</v>
      </c>
      <c r="AY141" s="2" t="s">
        <v>552</v>
      </c>
      <c r="AZ141" s="2">
        <v>0</v>
      </c>
      <c r="BA141" s="2">
        <v>0</v>
      </c>
      <c r="BB141" s="2">
        <v>0</v>
      </c>
      <c r="BC141" s="1" t="s">
        <v>105</v>
      </c>
      <c r="BD141" s="56">
        <v>1022.3013166666664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23</v>
      </c>
      <c r="F142" s="9">
        <v>37</v>
      </c>
      <c r="G142" s="9">
        <v>0</v>
      </c>
      <c r="H142" s="9">
        <v>0</v>
      </c>
      <c r="I142" s="9">
        <v>85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213</v>
      </c>
      <c r="AA142" s="8">
        <v>11595.1</v>
      </c>
      <c r="AB142" s="8">
        <v>0</v>
      </c>
      <c r="AC142" s="8">
        <v>11595.1</v>
      </c>
      <c r="AD142" s="8">
        <v>0</v>
      </c>
      <c r="AE142" s="8">
        <v>11595.1</v>
      </c>
      <c r="AF142" s="8" t="s">
        <v>58</v>
      </c>
      <c r="AG142" s="1" t="s">
        <v>115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214</v>
      </c>
      <c r="BD142" s="56">
        <v>0</v>
      </c>
    </row>
    <row r="143" spans="1:56" ht="27.75" customHeight="1" x14ac:dyDescent="0.45">
      <c r="A143" s="3">
        <v>45908</v>
      </c>
      <c r="B143" s="14" t="s">
        <v>516</v>
      </c>
      <c r="C143" s="9" t="s">
        <v>320</v>
      </c>
      <c r="D143" s="13" t="s">
        <v>59</v>
      </c>
      <c r="E143" s="9">
        <v>23</v>
      </c>
      <c r="F143" s="9">
        <v>35</v>
      </c>
      <c r="G143" s="9" t="s">
        <v>482</v>
      </c>
      <c r="H143" s="9">
        <v>0</v>
      </c>
      <c r="I143" s="9">
        <v>90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45922</v>
      </c>
      <c r="U143" s="11">
        <v>10000</v>
      </c>
      <c r="V143" s="10">
        <v>0</v>
      </c>
      <c r="W143" s="10">
        <v>10000</v>
      </c>
      <c r="X143" s="10">
        <v>0</v>
      </c>
      <c r="Y143" s="10">
        <v>0</v>
      </c>
      <c r="Z143" s="9" t="s">
        <v>517</v>
      </c>
      <c r="AA143" s="8">
        <v>10198.1</v>
      </c>
      <c r="AB143" s="8">
        <v>6920</v>
      </c>
      <c r="AC143" s="8">
        <v>3278.1000000000004</v>
      </c>
      <c r="AD143" s="8">
        <v>0</v>
      </c>
      <c r="AE143" s="8">
        <v>0</v>
      </c>
      <c r="AF143" s="8" t="s">
        <v>518</v>
      </c>
      <c r="AG143" s="1" t="s">
        <v>115</v>
      </c>
      <c r="AH143" s="1" t="s">
        <v>77</v>
      </c>
      <c r="AI143" s="1">
        <v>1</v>
      </c>
      <c r="AJ143" s="3">
        <v>45922</v>
      </c>
      <c r="AK143" s="3">
        <v>0</v>
      </c>
      <c r="AL143" s="3">
        <v>0</v>
      </c>
      <c r="AM143" s="3">
        <v>0</v>
      </c>
      <c r="AN143" s="3">
        <v>0</v>
      </c>
      <c r="AO143" s="3">
        <v>45921</v>
      </c>
      <c r="AP143" s="3">
        <v>45917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484</v>
      </c>
      <c r="BD143" s="56">
        <v>302.02228000000002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23</v>
      </c>
      <c r="F144" s="9">
        <v>34</v>
      </c>
      <c r="G144" s="9">
        <v>0</v>
      </c>
      <c r="H144" s="9">
        <v>0</v>
      </c>
      <c r="I144" s="9">
        <v>90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517</v>
      </c>
      <c r="AA144" s="8">
        <v>10198.1</v>
      </c>
      <c r="AB144" s="8">
        <v>6920</v>
      </c>
      <c r="AC144" s="8">
        <v>3278.1000000000004</v>
      </c>
      <c r="AD144" s="8">
        <v>0</v>
      </c>
      <c r="AE144" s="8">
        <v>0</v>
      </c>
      <c r="AF144" s="8" t="s">
        <v>58</v>
      </c>
      <c r="AG144" s="1" t="s">
        <v>115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485</v>
      </c>
      <c r="BD144" s="56">
        <v>0</v>
      </c>
    </row>
    <row r="145" spans="1:56" ht="27.75" customHeight="1" x14ac:dyDescent="0.45">
      <c r="A145" s="3">
        <v>45601</v>
      </c>
      <c r="B145" s="14" t="s">
        <v>193</v>
      </c>
      <c r="C145" s="9" t="s">
        <v>93</v>
      </c>
      <c r="D145" s="13" t="s">
        <v>142</v>
      </c>
      <c r="E145" s="9">
        <v>23</v>
      </c>
      <c r="F145" s="9">
        <v>37</v>
      </c>
      <c r="G145" s="9" t="s">
        <v>60</v>
      </c>
      <c r="H145" s="9">
        <v>0</v>
      </c>
      <c r="I145" s="9">
        <v>130</v>
      </c>
      <c r="J145" s="9" t="s">
        <v>57</v>
      </c>
      <c r="K145" s="9">
        <v>5</v>
      </c>
      <c r="L145" s="9" t="s">
        <v>91</v>
      </c>
      <c r="M145" s="10">
        <v>24</v>
      </c>
      <c r="N145" s="9">
        <v>40</v>
      </c>
      <c r="O145" s="9">
        <v>55</v>
      </c>
      <c r="P145" s="10">
        <v>3207.7128103679997</v>
      </c>
      <c r="Q145" s="10">
        <v>0</v>
      </c>
      <c r="R145" s="10">
        <v>3207.7128103679997</v>
      </c>
      <c r="S145" s="9" t="s">
        <v>299</v>
      </c>
      <c r="T145" s="12" t="s">
        <v>63</v>
      </c>
      <c r="U145" s="11">
        <v>100000</v>
      </c>
      <c r="V145" s="10">
        <v>1500</v>
      </c>
      <c r="W145" s="10">
        <v>98500</v>
      </c>
      <c r="X145" s="10">
        <v>0</v>
      </c>
      <c r="Y145" s="10">
        <v>103425</v>
      </c>
      <c r="Z145" s="9" t="s">
        <v>99</v>
      </c>
      <c r="AA145" s="8">
        <v>105955.465</v>
      </c>
      <c r="AB145" s="8">
        <v>20359</v>
      </c>
      <c r="AC145" s="8">
        <v>85596.464999999997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72</v>
      </c>
      <c r="AI145" s="1">
        <v>3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113</v>
      </c>
      <c r="BD145" s="56">
        <v>10965.216264845832</v>
      </c>
    </row>
    <row r="146" spans="1:56" ht="27.75" customHeight="1" x14ac:dyDescent="0.45">
      <c r="A146" s="3">
        <v>45601</v>
      </c>
      <c r="B146" s="14" t="s">
        <v>193</v>
      </c>
      <c r="C146" s="9" t="s">
        <v>93</v>
      </c>
      <c r="D146" s="13" t="s">
        <v>142</v>
      </c>
      <c r="E146" s="9">
        <v>23</v>
      </c>
      <c r="F146" s="9">
        <v>37</v>
      </c>
      <c r="G146" s="9" t="s">
        <v>60</v>
      </c>
      <c r="H146" s="9">
        <v>0</v>
      </c>
      <c r="I146" s="9">
        <v>130</v>
      </c>
      <c r="J146" s="9" t="s">
        <v>57</v>
      </c>
      <c r="K146" s="9">
        <v>5</v>
      </c>
      <c r="L146" s="9" t="s">
        <v>91</v>
      </c>
      <c r="M146" s="10">
        <v>24</v>
      </c>
      <c r="N146" s="9">
        <v>40</v>
      </c>
      <c r="O146" s="9">
        <v>55</v>
      </c>
      <c r="P146" s="10">
        <v>11003.203948644863</v>
      </c>
      <c r="Q146" s="10">
        <v>0</v>
      </c>
      <c r="R146" s="10">
        <v>11003.203948644863</v>
      </c>
      <c r="S146" s="9" t="s">
        <v>299</v>
      </c>
      <c r="T146" s="12" t="s">
        <v>63</v>
      </c>
      <c r="U146" s="11">
        <v>337878</v>
      </c>
      <c r="V146" s="10">
        <v>0</v>
      </c>
      <c r="W146" s="10">
        <v>337878</v>
      </c>
      <c r="X146" s="10">
        <v>0</v>
      </c>
      <c r="Y146" s="10">
        <v>354771.9</v>
      </c>
      <c r="Z146" s="9" t="s">
        <v>99</v>
      </c>
      <c r="AA146" s="8">
        <v>363451.98582000006</v>
      </c>
      <c r="AB146" s="8">
        <v>0</v>
      </c>
      <c r="AC146" s="8">
        <v>363451.98582000006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72</v>
      </c>
      <c r="AI146" s="1">
        <v>3</v>
      </c>
      <c r="AJ146" s="3" t="s">
        <v>63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113</v>
      </c>
      <c r="BD146" s="56">
        <v>46559.511849046357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23</v>
      </c>
      <c r="F147" s="9">
        <v>37</v>
      </c>
      <c r="G147" s="9">
        <v>0</v>
      </c>
      <c r="H147" s="9">
        <v>0</v>
      </c>
      <c r="I147" s="9">
        <v>128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99</v>
      </c>
      <c r="AA147" s="8">
        <v>469407.45082000003</v>
      </c>
      <c r="AB147" s="8">
        <v>20359</v>
      </c>
      <c r="AC147" s="8">
        <v>449048.45082000003</v>
      </c>
      <c r="AD147" s="8">
        <v>0</v>
      </c>
      <c r="AE147" s="8">
        <v>0</v>
      </c>
      <c r="AF147" s="8" t="s">
        <v>58</v>
      </c>
      <c r="AG147" s="1" t="s">
        <v>115</v>
      </c>
      <c r="AH147" s="1">
        <v>0</v>
      </c>
      <c r="AI147" s="1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114</v>
      </c>
      <c r="BD147" s="56">
        <v>0</v>
      </c>
    </row>
    <row r="148" spans="1:56" ht="27.75" customHeight="1" x14ac:dyDescent="0.45">
      <c r="A148" s="3">
        <v>45894</v>
      </c>
      <c r="B148" s="14" t="s">
        <v>374</v>
      </c>
      <c r="C148" s="9" t="s">
        <v>137</v>
      </c>
      <c r="D148" s="13" t="s">
        <v>59</v>
      </c>
      <c r="E148" s="9">
        <v>26</v>
      </c>
      <c r="F148" s="9">
        <v>39</v>
      </c>
      <c r="G148" s="9" t="s">
        <v>60</v>
      </c>
      <c r="H148" s="9">
        <v>0</v>
      </c>
      <c r="I148" s="9">
        <v>93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123</v>
      </c>
      <c r="T148" s="12">
        <v>45920</v>
      </c>
      <c r="U148" s="11">
        <v>5000</v>
      </c>
      <c r="V148" s="10">
        <v>5000</v>
      </c>
      <c r="W148" s="10">
        <v>0</v>
      </c>
      <c r="X148" s="10">
        <v>0</v>
      </c>
      <c r="Y148" s="10">
        <v>0</v>
      </c>
      <c r="Z148" s="9" t="s">
        <v>84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77</v>
      </c>
      <c r="AI148" s="1">
        <v>1</v>
      </c>
      <c r="AJ148" s="3">
        <v>45920</v>
      </c>
      <c r="AK148" s="3">
        <v>0</v>
      </c>
      <c r="AL148" s="3">
        <v>0</v>
      </c>
      <c r="AM148" s="3">
        <v>0</v>
      </c>
      <c r="AN148" s="3">
        <v>0</v>
      </c>
      <c r="AO148" s="3">
        <v>45919</v>
      </c>
      <c r="AP148" s="3">
        <v>45915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</v>
      </c>
      <c r="AX148" s="2">
        <v>0</v>
      </c>
      <c r="AY148" s="2" t="s">
        <v>132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7.75" customHeight="1" x14ac:dyDescent="0.45">
      <c r="A149" s="3">
        <v>45906</v>
      </c>
      <c r="B149" s="14" t="s">
        <v>478</v>
      </c>
      <c r="C149" s="9" t="s">
        <v>179</v>
      </c>
      <c r="D149" s="13" t="s">
        <v>479</v>
      </c>
      <c r="E149" s="9">
        <v>26</v>
      </c>
      <c r="F149" s="9">
        <v>41</v>
      </c>
      <c r="G149" s="9" t="s">
        <v>60</v>
      </c>
      <c r="H149" s="9">
        <v>0</v>
      </c>
      <c r="I149" s="9">
        <v>97</v>
      </c>
      <c r="J149" s="9" t="s">
        <v>57</v>
      </c>
      <c r="K149" s="9">
        <v>5</v>
      </c>
      <c r="L149" s="9" t="s">
        <v>91</v>
      </c>
      <c r="M149" s="10">
        <v>27</v>
      </c>
      <c r="N149" s="9">
        <v>43</v>
      </c>
      <c r="O149" s="9">
        <v>40</v>
      </c>
      <c r="P149" s="10">
        <v>114.57174504959998</v>
      </c>
      <c r="Q149" s="10">
        <v>0</v>
      </c>
      <c r="R149" s="10">
        <v>114.57174504959998</v>
      </c>
      <c r="S149" s="9" t="s">
        <v>185</v>
      </c>
      <c r="T149" s="12">
        <v>45919</v>
      </c>
      <c r="U149" s="11">
        <v>4000</v>
      </c>
      <c r="V149" s="10">
        <v>0</v>
      </c>
      <c r="W149" s="10">
        <v>4000</v>
      </c>
      <c r="X149" s="10">
        <v>0</v>
      </c>
      <c r="Y149" s="10">
        <v>4200</v>
      </c>
      <c r="Z149" s="9" t="s">
        <v>84</v>
      </c>
      <c r="AA149" s="8">
        <v>4749.8</v>
      </c>
      <c r="AB149" s="8">
        <v>4749.8</v>
      </c>
      <c r="AC149" s="8">
        <v>0</v>
      </c>
      <c r="AD149" s="8">
        <v>0</v>
      </c>
      <c r="AE149" s="8">
        <v>0</v>
      </c>
      <c r="AF149" s="8">
        <v>0</v>
      </c>
      <c r="AG149" s="1" t="s">
        <v>115</v>
      </c>
      <c r="AH149" s="1" t="s">
        <v>72</v>
      </c>
      <c r="AI149" s="1">
        <v>3</v>
      </c>
      <c r="AJ149" s="3">
        <v>45919</v>
      </c>
      <c r="AK149" s="3">
        <v>0</v>
      </c>
      <c r="AL149" s="3">
        <v>45909</v>
      </c>
      <c r="AM149" s="3">
        <v>45916</v>
      </c>
      <c r="AN149" s="3">
        <v>45917</v>
      </c>
      <c r="AO149" s="3">
        <v>45917</v>
      </c>
      <c r="AP149" s="3">
        <v>45914</v>
      </c>
      <c r="AQ149" s="3">
        <v>45918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45">
      <c r="A150" s="3">
        <v>45906</v>
      </c>
      <c r="B150" s="14" t="s">
        <v>478</v>
      </c>
      <c r="C150" s="9" t="s">
        <v>179</v>
      </c>
      <c r="D150" s="13" t="s">
        <v>480</v>
      </c>
      <c r="E150" s="9">
        <v>26</v>
      </c>
      <c r="F150" s="9">
        <v>41</v>
      </c>
      <c r="G150" s="9" t="s">
        <v>60</v>
      </c>
      <c r="H150" s="9">
        <v>0</v>
      </c>
      <c r="I150" s="9">
        <v>97</v>
      </c>
      <c r="J150" s="9" t="s">
        <v>57</v>
      </c>
      <c r="K150" s="9">
        <v>5</v>
      </c>
      <c r="L150" s="9" t="s">
        <v>91</v>
      </c>
      <c r="M150" s="10">
        <v>27</v>
      </c>
      <c r="N150" s="9">
        <v>43</v>
      </c>
      <c r="O150" s="9">
        <v>40</v>
      </c>
      <c r="P150" s="10">
        <v>114.57174504959998</v>
      </c>
      <c r="Q150" s="10">
        <v>0</v>
      </c>
      <c r="R150" s="10">
        <v>114.57174504959998</v>
      </c>
      <c r="S150" s="9" t="s">
        <v>185</v>
      </c>
      <c r="T150" s="12">
        <v>45919</v>
      </c>
      <c r="U150" s="11">
        <v>4000</v>
      </c>
      <c r="V150" s="10">
        <v>0</v>
      </c>
      <c r="W150" s="10">
        <v>4000</v>
      </c>
      <c r="X150" s="10">
        <v>0</v>
      </c>
      <c r="Y150" s="10">
        <v>4200</v>
      </c>
      <c r="Z150" s="9" t="s">
        <v>84</v>
      </c>
      <c r="AA150" s="8">
        <v>4749.8</v>
      </c>
      <c r="AB150" s="8">
        <v>4749.8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72</v>
      </c>
      <c r="AI150" s="1">
        <v>3</v>
      </c>
      <c r="AJ150" s="3">
        <v>45919</v>
      </c>
      <c r="AK150" s="3">
        <v>0</v>
      </c>
      <c r="AL150" s="3">
        <v>45909</v>
      </c>
      <c r="AM150" s="3">
        <v>45916</v>
      </c>
      <c r="AN150" s="3">
        <v>45917</v>
      </c>
      <c r="AO150" s="3">
        <v>45917</v>
      </c>
      <c r="AP150" s="3">
        <v>45914</v>
      </c>
      <c r="AQ150" s="3">
        <v>45918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0</v>
      </c>
    </row>
    <row r="151" spans="1:56" ht="27.75" customHeight="1" x14ac:dyDescent="0.45">
      <c r="A151" s="3">
        <v>45906</v>
      </c>
      <c r="B151" s="14" t="s">
        <v>519</v>
      </c>
      <c r="C151" s="9" t="s">
        <v>179</v>
      </c>
      <c r="D151" s="13" t="s">
        <v>481</v>
      </c>
      <c r="E151" s="9">
        <v>26</v>
      </c>
      <c r="F151" s="9">
        <v>41</v>
      </c>
      <c r="G151" s="9" t="s">
        <v>60</v>
      </c>
      <c r="H151" s="9">
        <v>0</v>
      </c>
      <c r="I151" s="9">
        <v>97</v>
      </c>
      <c r="J151" s="9" t="s">
        <v>57</v>
      </c>
      <c r="K151" s="9">
        <v>5</v>
      </c>
      <c r="L151" s="9" t="s">
        <v>91</v>
      </c>
      <c r="M151" s="10">
        <v>27</v>
      </c>
      <c r="N151" s="9">
        <v>43</v>
      </c>
      <c r="O151" s="9">
        <v>40</v>
      </c>
      <c r="P151" s="10">
        <v>114.57174504959998</v>
      </c>
      <c r="Q151" s="10">
        <v>0</v>
      </c>
      <c r="R151" s="10">
        <v>114.57174504959998</v>
      </c>
      <c r="S151" s="9" t="s">
        <v>185</v>
      </c>
      <c r="T151" s="12">
        <v>45919</v>
      </c>
      <c r="U151" s="11">
        <v>4000</v>
      </c>
      <c r="V151" s="10">
        <v>0</v>
      </c>
      <c r="W151" s="10">
        <v>4000</v>
      </c>
      <c r="X151" s="10">
        <v>0</v>
      </c>
      <c r="Y151" s="10">
        <v>4200</v>
      </c>
      <c r="Z151" s="9" t="s">
        <v>84</v>
      </c>
      <c r="AA151" s="8">
        <v>4749.8</v>
      </c>
      <c r="AB151" s="8">
        <v>2570</v>
      </c>
      <c r="AC151" s="8">
        <v>2179.8000000000002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72</v>
      </c>
      <c r="AI151" s="1">
        <v>3</v>
      </c>
      <c r="AJ151" s="3">
        <v>45919</v>
      </c>
      <c r="AK151" s="3">
        <v>0</v>
      </c>
      <c r="AL151" s="3">
        <v>45909</v>
      </c>
      <c r="AM151" s="3">
        <v>45916</v>
      </c>
      <c r="AN151" s="3">
        <v>45917</v>
      </c>
      <c r="AO151" s="3">
        <v>45917</v>
      </c>
      <c r="AP151" s="3">
        <v>45914</v>
      </c>
      <c r="AQ151" s="3">
        <v>45918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176.00673999999998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26</v>
      </c>
      <c r="F152" s="9">
        <v>43</v>
      </c>
      <c r="G152" s="9" t="s">
        <v>60</v>
      </c>
      <c r="H152" s="9">
        <v>0</v>
      </c>
      <c r="I152" s="9">
        <v>102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84</v>
      </c>
      <c r="AA152" s="8">
        <v>14249.400000000001</v>
      </c>
      <c r="AB152" s="8">
        <v>12069.6</v>
      </c>
      <c r="AC152" s="8">
        <v>2179.8000000000002</v>
      </c>
      <c r="AD152" s="8">
        <v>0</v>
      </c>
      <c r="AE152" s="8">
        <v>0</v>
      </c>
      <c r="AF152" s="8" t="s">
        <v>58</v>
      </c>
      <c r="AG152" s="1" t="s">
        <v>115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0</v>
      </c>
    </row>
    <row r="153" spans="1:56" ht="27.75" customHeight="1" x14ac:dyDescent="0.45">
      <c r="A153" s="3" t="s">
        <v>135</v>
      </c>
      <c r="B153" s="14" t="s">
        <v>135</v>
      </c>
      <c r="C153" s="9" t="s">
        <v>109</v>
      </c>
      <c r="D153" s="13" t="s">
        <v>59</v>
      </c>
      <c r="E153" s="9">
        <v>26</v>
      </c>
      <c r="F153" s="9">
        <v>43</v>
      </c>
      <c r="G153" s="9" t="s">
        <v>60</v>
      </c>
      <c r="H153" s="9">
        <v>0</v>
      </c>
      <c r="I153" s="9">
        <v>116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45925</v>
      </c>
      <c r="U153" s="11">
        <v>10000</v>
      </c>
      <c r="V153" s="10">
        <v>0</v>
      </c>
      <c r="W153" s="10">
        <v>10000</v>
      </c>
      <c r="X153" s="10">
        <v>0</v>
      </c>
      <c r="Y153" s="10">
        <v>0</v>
      </c>
      <c r="Z153" s="9" t="s">
        <v>197</v>
      </c>
      <c r="AA153" s="8">
        <v>12433.3</v>
      </c>
      <c r="AB153" s="8">
        <v>12433.3</v>
      </c>
      <c r="AC153" s="8">
        <v>0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77</v>
      </c>
      <c r="AI153" s="1">
        <v>1</v>
      </c>
      <c r="AJ153" s="3">
        <v>45925</v>
      </c>
      <c r="AK153" s="3">
        <v>0</v>
      </c>
      <c r="AL153" s="3">
        <v>0</v>
      </c>
      <c r="AM153" s="3">
        <v>0</v>
      </c>
      <c r="AN153" s="3">
        <v>0</v>
      </c>
      <c r="AO153" s="3">
        <v>45924</v>
      </c>
      <c r="AP153" s="3">
        <v>45920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102</v>
      </c>
      <c r="BD153" s="56">
        <v>0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26</v>
      </c>
      <c r="F154" s="9">
        <v>43</v>
      </c>
      <c r="G154" s="9">
        <v>0</v>
      </c>
      <c r="H154" s="9">
        <v>0</v>
      </c>
      <c r="I154" s="9">
        <v>116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197</v>
      </c>
      <c r="AA154" s="8">
        <v>12433.3</v>
      </c>
      <c r="AB154" s="8">
        <v>12433.3</v>
      </c>
      <c r="AC154" s="8">
        <v>0</v>
      </c>
      <c r="AD154" s="8">
        <v>0</v>
      </c>
      <c r="AE154" s="8">
        <v>0</v>
      </c>
      <c r="AF154" s="8" t="s">
        <v>58</v>
      </c>
      <c r="AG154" s="1" t="s">
        <v>119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198</v>
      </c>
      <c r="BD154" s="56">
        <v>0</v>
      </c>
    </row>
    <row r="155" spans="1:56" ht="27.75" customHeight="1" x14ac:dyDescent="0.45">
      <c r="A155" s="3">
        <v>45898</v>
      </c>
      <c r="B155" s="14" t="s">
        <v>414</v>
      </c>
      <c r="C155" s="9" t="s">
        <v>109</v>
      </c>
      <c r="D155" s="13" t="s">
        <v>59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45917</v>
      </c>
      <c r="U155" s="11">
        <v>15000</v>
      </c>
      <c r="V155" s="10">
        <v>6300</v>
      </c>
      <c r="W155" s="10">
        <v>8700</v>
      </c>
      <c r="X155" s="10">
        <v>0</v>
      </c>
      <c r="Y155" s="10">
        <v>0</v>
      </c>
      <c r="Z155" s="9" t="s">
        <v>88</v>
      </c>
      <c r="AA155" s="8">
        <v>10816.971</v>
      </c>
      <c r="AB155" s="8">
        <v>10816.971</v>
      </c>
      <c r="AC155" s="8">
        <v>0</v>
      </c>
      <c r="AD155" s="8">
        <v>0</v>
      </c>
      <c r="AE155" s="8">
        <v>10816.971</v>
      </c>
      <c r="AF155" s="8">
        <v>0</v>
      </c>
      <c r="AG155" s="1" t="s">
        <v>116</v>
      </c>
      <c r="AH155" s="1" t="s">
        <v>146</v>
      </c>
      <c r="AI155" s="1">
        <v>2</v>
      </c>
      <c r="AJ155" s="3">
        <v>45917</v>
      </c>
      <c r="AK155" s="3">
        <v>45915</v>
      </c>
      <c r="AL155" s="3">
        <v>0</v>
      </c>
      <c r="AM155" s="3">
        <v>0</v>
      </c>
      <c r="AN155" s="3">
        <v>0</v>
      </c>
      <c r="AO155" s="3">
        <v>45916</v>
      </c>
      <c r="AP155" s="3">
        <v>45912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143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7.75" customHeight="1" x14ac:dyDescent="0.45">
      <c r="A156" s="3">
        <v>45911</v>
      </c>
      <c r="B156" s="14" t="s">
        <v>540</v>
      </c>
      <c r="C156" s="9" t="s">
        <v>109</v>
      </c>
      <c r="D156" s="13" t="s">
        <v>541</v>
      </c>
      <c r="E156" s="9">
        <v>26</v>
      </c>
      <c r="F156" s="9">
        <v>43</v>
      </c>
      <c r="G156" s="9" t="s">
        <v>60</v>
      </c>
      <c r="H156" s="9" t="s">
        <v>66</v>
      </c>
      <c r="I156" s="9">
        <v>150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45929</v>
      </c>
      <c r="U156" s="11">
        <v>10000</v>
      </c>
      <c r="V156" s="10">
        <v>500</v>
      </c>
      <c r="W156" s="10">
        <v>9500</v>
      </c>
      <c r="X156" s="10">
        <v>0</v>
      </c>
      <c r="Y156" s="10">
        <v>9975</v>
      </c>
      <c r="Z156" s="9" t="s">
        <v>88</v>
      </c>
      <c r="AA156" s="8">
        <v>11811.635</v>
      </c>
      <c r="AB156" s="8">
        <v>3500</v>
      </c>
      <c r="AC156" s="8">
        <v>8311.6350000000002</v>
      </c>
      <c r="AD156" s="8">
        <v>0</v>
      </c>
      <c r="AE156" s="8">
        <v>11811.635</v>
      </c>
      <c r="AF156" s="8">
        <v>0</v>
      </c>
      <c r="AG156" s="1" t="s">
        <v>115</v>
      </c>
      <c r="AH156" s="1" t="s">
        <v>75</v>
      </c>
      <c r="AI156" s="1">
        <v>4</v>
      </c>
      <c r="AJ156" s="3">
        <v>45929</v>
      </c>
      <c r="AK156" s="3">
        <v>45925</v>
      </c>
      <c r="AL156" s="3">
        <v>45918</v>
      </c>
      <c r="AM156" s="3">
        <v>45926</v>
      </c>
      <c r="AN156" s="3">
        <v>45927</v>
      </c>
      <c r="AO156" s="3">
        <v>45928</v>
      </c>
      <c r="AP156" s="3">
        <v>45924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857.20662300000015</v>
      </c>
    </row>
    <row r="157" spans="1:56" ht="27.75" customHeight="1" x14ac:dyDescent="0.45">
      <c r="A157" s="3">
        <v>45901</v>
      </c>
      <c r="B157" s="14" t="s">
        <v>421</v>
      </c>
      <c r="C157" s="9" t="s">
        <v>109</v>
      </c>
      <c r="D157" s="13" t="s">
        <v>144</v>
      </c>
      <c r="E157" s="9">
        <v>26</v>
      </c>
      <c r="F157" s="9">
        <v>43</v>
      </c>
      <c r="G157" s="9" t="s">
        <v>60</v>
      </c>
      <c r="H157" s="9" t="s">
        <v>66</v>
      </c>
      <c r="I157" s="9">
        <v>150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45930</v>
      </c>
      <c r="U157" s="11">
        <v>30000</v>
      </c>
      <c r="V157" s="10">
        <v>3600</v>
      </c>
      <c r="W157" s="10">
        <v>26400</v>
      </c>
      <c r="X157" s="10">
        <v>9475</v>
      </c>
      <c r="Y157" s="10">
        <v>21551.25</v>
      </c>
      <c r="Z157" s="9" t="s">
        <v>88</v>
      </c>
      <c r="AA157" s="8">
        <v>26795.315662500001</v>
      </c>
      <c r="AB157" s="8">
        <v>0</v>
      </c>
      <c r="AC157" s="8">
        <v>26795.315662500001</v>
      </c>
      <c r="AD157" s="8">
        <v>0</v>
      </c>
      <c r="AE157" s="8">
        <v>26795.315662500001</v>
      </c>
      <c r="AF157" s="8">
        <v>0</v>
      </c>
      <c r="AG157" s="1" t="s">
        <v>115</v>
      </c>
      <c r="AH157" s="1" t="s">
        <v>75</v>
      </c>
      <c r="AI157" s="1">
        <v>4</v>
      </c>
      <c r="AJ157" s="3">
        <v>45930</v>
      </c>
      <c r="AK157" s="3">
        <v>45926</v>
      </c>
      <c r="AL157" s="3">
        <v>45919</v>
      </c>
      <c r="AM157" s="3">
        <v>45927</v>
      </c>
      <c r="AN157" s="3">
        <v>45928</v>
      </c>
      <c r="AO157" s="3">
        <v>45929</v>
      </c>
      <c r="AP157" s="3">
        <v>45925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2763.4902219925007</v>
      </c>
    </row>
    <row r="158" spans="1:56" ht="27.75" customHeight="1" x14ac:dyDescent="0.45">
      <c r="A158" s="3">
        <v>45901</v>
      </c>
      <c r="B158" s="14" t="s">
        <v>422</v>
      </c>
      <c r="C158" s="9" t="s">
        <v>109</v>
      </c>
      <c r="D158" s="13" t="s">
        <v>144</v>
      </c>
      <c r="E158" s="9">
        <v>26</v>
      </c>
      <c r="F158" s="9">
        <v>43</v>
      </c>
      <c r="G158" s="9" t="s">
        <v>60</v>
      </c>
      <c r="H158" s="9" t="s">
        <v>66</v>
      </c>
      <c r="I158" s="9">
        <v>150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110</v>
      </c>
      <c r="T158" s="12">
        <v>45945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88</v>
      </c>
      <c r="AA158" s="8">
        <v>12433.3</v>
      </c>
      <c r="AB158" s="8">
        <v>0</v>
      </c>
      <c r="AC158" s="8">
        <v>12433.3</v>
      </c>
      <c r="AD158" s="8">
        <v>0</v>
      </c>
      <c r="AE158" s="8">
        <v>12433.3</v>
      </c>
      <c r="AF158" s="8">
        <v>0</v>
      </c>
      <c r="AG158" s="1" t="s">
        <v>115</v>
      </c>
      <c r="AH158" s="1" t="s">
        <v>75</v>
      </c>
      <c r="AI158" s="1">
        <v>4</v>
      </c>
      <c r="AJ158" s="3">
        <v>45945</v>
      </c>
      <c r="AK158" s="3">
        <v>45941</v>
      </c>
      <c r="AL158" s="3">
        <v>45934</v>
      </c>
      <c r="AM158" s="3">
        <v>45942</v>
      </c>
      <c r="AN158" s="3">
        <v>45943</v>
      </c>
      <c r="AO158" s="3">
        <v>45944</v>
      </c>
      <c r="AP158" s="3">
        <v>45940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1282.2876733333333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26</v>
      </c>
      <c r="F159" s="9">
        <v>43</v>
      </c>
      <c r="G159" s="9">
        <v>0</v>
      </c>
      <c r="H159" s="9">
        <v>0</v>
      </c>
      <c r="I159" s="9">
        <v>120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88</v>
      </c>
      <c r="AA159" s="8">
        <v>61857.2216625</v>
      </c>
      <c r="AB159" s="8">
        <v>14316.971</v>
      </c>
      <c r="AC159" s="8">
        <v>47540.250662499995</v>
      </c>
      <c r="AD159" s="8">
        <v>0</v>
      </c>
      <c r="AE159" s="8">
        <v>61857.2216625</v>
      </c>
      <c r="AF159" s="8" t="s">
        <v>58</v>
      </c>
      <c r="AG159" s="1" t="s">
        <v>116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7.75" customHeight="1" x14ac:dyDescent="0.45">
      <c r="A160" s="3">
        <v>45895</v>
      </c>
      <c r="B160" s="14" t="s">
        <v>375</v>
      </c>
      <c r="C160" s="9" t="s">
        <v>147</v>
      </c>
      <c r="D160" s="13" t="s">
        <v>148</v>
      </c>
      <c r="E160" s="9">
        <v>28</v>
      </c>
      <c r="F160" s="9">
        <v>41</v>
      </c>
      <c r="G160" s="9" t="s">
        <v>60</v>
      </c>
      <c r="H160" s="9">
        <v>0</v>
      </c>
      <c r="I160" s="9">
        <v>120</v>
      </c>
      <c r="J160" s="9" t="s">
        <v>78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45916</v>
      </c>
      <c r="U160" s="11">
        <v>13000</v>
      </c>
      <c r="V160" s="10">
        <v>13000</v>
      </c>
      <c r="W160" s="10">
        <v>0</v>
      </c>
      <c r="X160" s="10">
        <v>53544</v>
      </c>
      <c r="Y160" s="10">
        <v>0</v>
      </c>
      <c r="Z160" s="9" t="s">
        <v>127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115</v>
      </c>
      <c r="AH160" s="1" t="s">
        <v>74</v>
      </c>
      <c r="AI160" s="1">
        <v>2</v>
      </c>
      <c r="AJ160" s="3">
        <v>45916</v>
      </c>
      <c r="AK160" s="3">
        <v>0</v>
      </c>
      <c r="AL160" s="3">
        <v>45907</v>
      </c>
      <c r="AM160" s="3">
        <v>45914</v>
      </c>
      <c r="AN160" s="3">
        <v>45915</v>
      </c>
      <c r="AO160" s="3">
        <v>45915</v>
      </c>
      <c r="AP160" s="3">
        <v>45911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 t="s">
        <v>469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7.75" customHeight="1" x14ac:dyDescent="0.45">
      <c r="A161" s="3">
        <v>45909</v>
      </c>
      <c r="B161" s="14" t="s">
        <v>520</v>
      </c>
      <c r="C161" s="9" t="s">
        <v>147</v>
      </c>
      <c r="D161" s="13" t="s">
        <v>148</v>
      </c>
      <c r="E161" s="9">
        <v>28</v>
      </c>
      <c r="F161" s="9">
        <v>41</v>
      </c>
      <c r="G161" s="9" t="s">
        <v>60</v>
      </c>
      <c r="H161" s="9">
        <v>0</v>
      </c>
      <c r="I161" s="9">
        <v>120</v>
      </c>
      <c r="J161" s="9" t="s">
        <v>78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45922</v>
      </c>
      <c r="U161" s="11">
        <v>50000</v>
      </c>
      <c r="V161" s="10">
        <v>1703</v>
      </c>
      <c r="W161" s="10">
        <v>48297</v>
      </c>
      <c r="X161" s="10">
        <v>0</v>
      </c>
      <c r="Y161" s="10">
        <v>50711.85</v>
      </c>
      <c r="Z161" s="9" t="s">
        <v>127</v>
      </c>
      <c r="AA161" s="8">
        <v>57350.272649999999</v>
      </c>
      <c r="AB161" s="8">
        <v>30110</v>
      </c>
      <c r="AC161" s="8">
        <v>27240.272649999999</v>
      </c>
      <c r="AD161" s="8">
        <v>0</v>
      </c>
      <c r="AE161" s="8">
        <v>0</v>
      </c>
      <c r="AF161" s="8">
        <v>0</v>
      </c>
      <c r="AG161" s="1" t="s">
        <v>115</v>
      </c>
      <c r="AH161" s="1" t="s">
        <v>74</v>
      </c>
      <c r="AI161" s="1">
        <v>2</v>
      </c>
      <c r="AJ161" s="3">
        <v>45922</v>
      </c>
      <c r="AK161" s="3">
        <v>0</v>
      </c>
      <c r="AL161" s="3">
        <v>45913</v>
      </c>
      <c r="AM161" s="3">
        <v>45920</v>
      </c>
      <c r="AN161" s="3">
        <v>45921</v>
      </c>
      <c r="AO161" s="3">
        <v>45921</v>
      </c>
      <c r="AP161" s="3">
        <v>45917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 t="s">
        <v>486</v>
      </c>
      <c r="AZ161" s="2">
        <v>0</v>
      </c>
      <c r="BA161" s="2">
        <v>0</v>
      </c>
      <c r="BB161" s="2">
        <v>0</v>
      </c>
      <c r="BC161" s="1" t="s">
        <v>104</v>
      </c>
      <c r="BD161" s="56">
        <v>3061.5039761638886</v>
      </c>
    </row>
    <row r="162" spans="1:56" ht="27.75" customHeight="1" x14ac:dyDescent="0.45">
      <c r="A162" s="3" t="s">
        <v>135</v>
      </c>
      <c r="B162" s="14" t="s">
        <v>135</v>
      </c>
      <c r="C162" s="9" t="s">
        <v>109</v>
      </c>
      <c r="D162" s="13" t="s">
        <v>59</v>
      </c>
      <c r="E162" s="9">
        <v>28</v>
      </c>
      <c r="F162" s="9">
        <v>47</v>
      </c>
      <c r="G162" s="9" t="s">
        <v>60</v>
      </c>
      <c r="H162" s="9" t="s">
        <v>66</v>
      </c>
      <c r="I162" s="9">
        <v>180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110</v>
      </c>
      <c r="T162" s="12">
        <v>45925</v>
      </c>
      <c r="U162" s="11">
        <v>5000</v>
      </c>
      <c r="V162" s="10">
        <v>0</v>
      </c>
      <c r="W162" s="10">
        <v>5000</v>
      </c>
      <c r="X162" s="10">
        <v>0</v>
      </c>
      <c r="Y162" s="10">
        <v>0</v>
      </c>
      <c r="Z162" s="9" t="s">
        <v>127</v>
      </c>
      <c r="AA162" s="8">
        <v>6775.4500000000007</v>
      </c>
      <c r="AB162" s="8">
        <v>0</v>
      </c>
      <c r="AC162" s="8">
        <v>6775.4500000000007</v>
      </c>
      <c r="AD162" s="8">
        <v>0</v>
      </c>
      <c r="AE162" s="8">
        <v>6775.4500000000007</v>
      </c>
      <c r="AF162" s="8">
        <v>0</v>
      </c>
      <c r="AG162" s="1">
        <v>0</v>
      </c>
      <c r="AH162" s="1" t="s">
        <v>146</v>
      </c>
      <c r="AI162" s="1">
        <v>2</v>
      </c>
      <c r="AJ162" s="3">
        <v>45925</v>
      </c>
      <c r="AK162" s="3">
        <v>45923</v>
      </c>
      <c r="AL162" s="3">
        <v>0</v>
      </c>
      <c r="AM162" s="3">
        <v>0</v>
      </c>
      <c r="AN162" s="3">
        <v>0</v>
      </c>
      <c r="AO162" s="3">
        <v>45924</v>
      </c>
      <c r="AP162" s="3">
        <v>45920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143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761.48529722222236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28</v>
      </c>
      <c r="F163" s="9">
        <v>43</v>
      </c>
      <c r="G163" s="9">
        <v>0</v>
      </c>
      <c r="H163" s="9">
        <v>0</v>
      </c>
      <c r="I163" s="9">
        <v>130</v>
      </c>
      <c r="J163" s="9" t="s">
        <v>57</v>
      </c>
      <c r="K163" s="9">
        <v>3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127</v>
      </c>
      <c r="AA163" s="8">
        <v>64125.722649999996</v>
      </c>
      <c r="AB163" s="8">
        <v>30110</v>
      </c>
      <c r="AC163" s="8">
        <v>34015.722649999996</v>
      </c>
      <c r="AD163" s="8">
        <v>0</v>
      </c>
      <c r="AE163" s="8">
        <v>6775.4500000000007</v>
      </c>
      <c r="AF163" s="8" t="s">
        <v>58</v>
      </c>
      <c r="AG163" s="1">
        <v>0</v>
      </c>
      <c r="AH163" s="1">
        <v>0</v>
      </c>
      <c r="AI163" s="1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149</v>
      </c>
      <c r="BD163" s="56">
        <v>0</v>
      </c>
    </row>
  </sheetData>
  <autoFilter ref="A5:BD16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63">
    <cfRule type="expression" dxfId="1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55DA3-DC11-484B-895D-F8A9FEEF3E11}">
  <sheetPr>
    <tabColor rgb="FFFFFF00"/>
  </sheetPr>
  <dimension ref="A1:BD158"/>
  <sheetViews>
    <sheetView topLeftCell="A5" zoomScale="80" zoomScaleNormal="80" workbookViewId="0">
      <selection activeCell="F12" sqref="F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45912</v>
      </c>
      <c r="E3" s="84" t="s">
        <v>52</v>
      </c>
      <c r="F3" s="84"/>
      <c r="G3" s="85">
        <v>10.26</v>
      </c>
      <c r="H3" s="8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7">
        <v>10.3</v>
      </c>
      <c r="F4" s="88"/>
      <c r="G4" s="89"/>
      <c r="H4" s="90"/>
      <c r="I4" s="91" t="s">
        <v>50</v>
      </c>
      <c r="J4" s="92"/>
      <c r="K4" s="93"/>
      <c r="L4" s="31" t="s">
        <v>89</v>
      </c>
      <c r="M4" s="94" t="s">
        <v>49</v>
      </c>
      <c r="N4" s="95"/>
      <c r="O4" s="95"/>
      <c r="P4" s="9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2" t="s">
        <v>46</v>
      </c>
      <c r="AA4" s="8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45897</v>
      </c>
      <c r="B6" s="14" t="s">
        <v>377</v>
      </c>
      <c r="C6" s="9" t="s">
        <v>73</v>
      </c>
      <c r="D6" s="13" t="s">
        <v>425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141</v>
      </c>
      <c r="T6" s="12">
        <v>45925</v>
      </c>
      <c r="U6" s="11">
        <v>5000</v>
      </c>
      <c r="V6" s="10">
        <v>0</v>
      </c>
      <c r="W6" s="10">
        <v>5000</v>
      </c>
      <c r="X6" s="10">
        <v>5400</v>
      </c>
      <c r="Y6" s="10">
        <v>0</v>
      </c>
      <c r="Z6" s="9" t="s">
        <v>379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74</v>
      </c>
      <c r="AI6" s="1">
        <v>2</v>
      </c>
      <c r="AJ6" s="3">
        <v>45925</v>
      </c>
      <c r="AK6" s="3">
        <v>0</v>
      </c>
      <c r="AL6" s="3">
        <v>45916</v>
      </c>
      <c r="AM6" s="3">
        <v>45923</v>
      </c>
      <c r="AN6" s="3">
        <v>45924</v>
      </c>
      <c r="AO6" s="3">
        <v>45924</v>
      </c>
      <c r="AP6" s="3">
        <v>45920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379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 t="s">
        <v>135</v>
      </c>
      <c r="B8" s="14" t="s">
        <v>135</v>
      </c>
      <c r="C8" s="9" t="s">
        <v>211</v>
      </c>
      <c r="D8" s="13" t="s">
        <v>236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91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 t="s">
        <v>63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133</v>
      </c>
      <c r="AA8" s="8">
        <v>13201.65</v>
      </c>
      <c r="AB8" s="8">
        <v>2599</v>
      </c>
      <c r="AC8" s="8">
        <v>10602.65</v>
      </c>
      <c r="AD8" s="8">
        <v>0</v>
      </c>
      <c r="AE8" s="8">
        <v>0</v>
      </c>
      <c r="AF8" s="8">
        <v>0</v>
      </c>
      <c r="AG8" s="1" t="s">
        <v>117</v>
      </c>
      <c r="AH8" s="1" t="s">
        <v>72</v>
      </c>
      <c r="AI8" s="1">
        <v>3</v>
      </c>
      <c r="AJ8" s="3" t="s">
        <v>63</v>
      </c>
      <c r="AK8" s="3">
        <v>0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729.46232000000009</v>
      </c>
    </row>
    <row r="9" spans="1:56" ht="27.75" customHeight="1" x14ac:dyDescent="0.45">
      <c r="A9" s="3">
        <v>0</v>
      </c>
      <c r="B9" s="14">
        <v>0</v>
      </c>
      <c r="C9" s="9" t="s">
        <v>201</v>
      </c>
      <c r="D9" s="13" t="s">
        <v>95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133</v>
      </c>
      <c r="AA9" s="8">
        <v>13201.65</v>
      </c>
      <c r="AB9" s="8">
        <v>2599</v>
      </c>
      <c r="AC9" s="8">
        <v>10602.65</v>
      </c>
      <c r="AD9" s="8">
        <v>0</v>
      </c>
      <c r="AE9" s="8">
        <v>0</v>
      </c>
      <c r="AF9" s="8" t="s">
        <v>58</v>
      </c>
      <c r="AG9" s="1" t="s">
        <v>61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45898</v>
      </c>
      <c r="B10" s="14" t="s">
        <v>407</v>
      </c>
      <c r="C10" s="9" t="s">
        <v>136</v>
      </c>
      <c r="D10" s="13" t="s">
        <v>124</v>
      </c>
      <c r="E10" s="9">
        <v>19</v>
      </c>
      <c r="F10" s="9">
        <v>30</v>
      </c>
      <c r="G10" s="9" t="s">
        <v>60</v>
      </c>
      <c r="H10" s="9">
        <v>0</v>
      </c>
      <c r="I10" s="9">
        <v>60</v>
      </c>
      <c r="J10" s="9" t="s">
        <v>57</v>
      </c>
      <c r="K10" s="9">
        <v>5</v>
      </c>
      <c r="L10" s="9" t="s">
        <v>91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45917</v>
      </c>
      <c r="U10" s="11">
        <v>50000</v>
      </c>
      <c r="V10" s="10">
        <v>20000</v>
      </c>
      <c r="W10" s="10">
        <v>30000</v>
      </c>
      <c r="X10" s="10">
        <v>52901</v>
      </c>
      <c r="Y10" s="10">
        <v>0</v>
      </c>
      <c r="Z10" s="9" t="s">
        <v>168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116</v>
      </c>
      <c r="AH10" s="1" t="s">
        <v>74</v>
      </c>
      <c r="AI10" s="1">
        <v>2</v>
      </c>
      <c r="AJ10" s="3">
        <v>45917</v>
      </c>
      <c r="AK10" s="3">
        <v>0</v>
      </c>
      <c r="AL10" s="3">
        <v>45908</v>
      </c>
      <c r="AM10" s="3">
        <v>45915</v>
      </c>
      <c r="AN10" s="3">
        <v>45916</v>
      </c>
      <c r="AO10" s="3">
        <v>45916</v>
      </c>
      <c r="AP10" s="3">
        <v>45912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 t="s">
        <v>135</v>
      </c>
      <c r="B11" s="14" t="s">
        <v>135</v>
      </c>
      <c r="C11" s="9" t="s">
        <v>237</v>
      </c>
      <c r="D11" s="13" t="s">
        <v>61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91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45925</v>
      </c>
      <c r="U11" s="11">
        <v>40000</v>
      </c>
      <c r="V11" s="10">
        <v>0</v>
      </c>
      <c r="W11" s="10">
        <v>40000</v>
      </c>
      <c r="X11" s="10">
        <v>0</v>
      </c>
      <c r="Y11" s="10">
        <v>42000</v>
      </c>
      <c r="Z11" s="9" t="s">
        <v>168</v>
      </c>
      <c r="AA11" s="8">
        <v>35204.400000000001</v>
      </c>
      <c r="AB11" s="8">
        <v>14424</v>
      </c>
      <c r="AC11" s="8">
        <v>20780.400000000001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45925</v>
      </c>
      <c r="AK11" s="3">
        <v>0</v>
      </c>
      <c r="AL11" s="3">
        <v>45916</v>
      </c>
      <c r="AM11" s="3">
        <v>45923</v>
      </c>
      <c r="AN11" s="3">
        <v>45924</v>
      </c>
      <c r="AO11" s="3">
        <v>45924</v>
      </c>
      <c r="AP11" s="3">
        <v>45920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1509.1188266666668</v>
      </c>
    </row>
    <row r="12" spans="1:56" ht="27.75" customHeight="1" x14ac:dyDescent="0.45">
      <c r="A12" s="3" t="s">
        <v>135</v>
      </c>
      <c r="B12" s="14" t="s">
        <v>135</v>
      </c>
      <c r="C12" s="9" t="s">
        <v>204</v>
      </c>
      <c r="D12" s="13" t="s">
        <v>205</v>
      </c>
      <c r="E12" s="9">
        <v>19</v>
      </c>
      <c r="F12" s="9">
        <v>32</v>
      </c>
      <c r="G12" s="9" t="s">
        <v>60</v>
      </c>
      <c r="H12" s="9">
        <v>0</v>
      </c>
      <c r="I12" s="9">
        <v>64</v>
      </c>
      <c r="J12" s="9" t="s">
        <v>57</v>
      </c>
      <c r="K12" s="9">
        <v>5</v>
      </c>
      <c r="L12" s="9" t="s">
        <v>92</v>
      </c>
      <c r="M12" s="10">
        <v>20</v>
      </c>
      <c r="N12" s="9">
        <v>35</v>
      </c>
      <c r="O12" s="9">
        <v>40</v>
      </c>
      <c r="P12" s="10">
        <v>341.36903080895991</v>
      </c>
      <c r="Q12" s="10">
        <v>0</v>
      </c>
      <c r="R12" s="10">
        <v>341.36903080895991</v>
      </c>
      <c r="S12" s="9" t="s">
        <v>67</v>
      </c>
      <c r="T12" s="12">
        <v>45925</v>
      </c>
      <c r="U12" s="11">
        <v>20000</v>
      </c>
      <c r="V12" s="10">
        <v>233</v>
      </c>
      <c r="W12" s="10">
        <v>19767</v>
      </c>
      <c r="X12" s="10">
        <v>0</v>
      </c>
      <c r="Y12" s="10">
        <v>20755.350000000002</v>
      </c>
      <c r="Z12" s="9" t="s">
        <v>168</v>
      </c>
      <c r="AA12" s="8">
        <v>18501.714330000003</v>
      </c>
      <c r="AB12" s="8">
        <v>0</v>
      </c>
      <c r="AC12" s="8">
        <v>18501.714330000003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>
        <v>45925</v>
      </c>
      <c r="AK12" s="3">
        <v>0</v>
      </c>
      <c r="AL12" s="3">
        <v>45915</v>
      </c>
      <c r="AM12" s="3">
        <v>45922</v>
      </c>
      <c r="AN12" s="3">
        <v>45923</v>
      </c>
      <c r="AO12" s="3">
        <v>45923</v>
      </c>
      <c r="AP12" s="3">
        <v>45920</v>
      </c>
      <c r="AQ12" s="3">
        <v>45924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1343.6356095653334</v>
      </c>
    </row>
    <row r="13" spans="1:56" ht="27.75" customHeight="1" x14ac:dyDescent="0.45">
      <c r="A13" s="3" t="s">
        <v>135</v>
      </c>
      <c r="B13" s="14" t="s">
        <v>135</v>
      </c>
      <c r="C13" s="9" t="s">
        <v>136</v>
      </c>
      <c r="D13" s="13" t="s">
        <v>124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 t="s">
        <v>63</v>
      </c>
      <c r="U13" s="11">
        <v>140000</v>
      </c>
      <c r="V13" s="10">
        <v>0</v>
      </c>
      <c r="W13" s="10">
        <v>140000</v>
      </c>
      <c r="X13" s="10">
        <v>0</v>
      </c>
      <c r="Y13" s="10">
        <v>147000</v>
      </c>
      <c r="Z13" s="9" t="s">
        <v>168</v>
      </c>
      <c r="AA13" s="8">
        <v>123215.4</v>
      </c>
      <c r="AB13" s="8">
        <v>0</v>
      </c>
      <c r="AC13" s="8">
        <v>123215.4</v>
      </c>
      <c r="AD13" s="8">
        <v>0</v>
      </c>
      <c r="AE13" s="8">
        <v>0</v>
      </c>
      <c r="AF13" s="8">
        <v>0</v>
      </c>
      <c r="AG13" s="1" t="s">
        <v>115</v>
      </c>
      <c r="AH13" s="1" t="s">
        <v>74</v>
      </c>
      <c r="AI13" s="1">
        <v>2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8948.1761600000009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>
        <v>0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168</v>
      </c>
      <c r="AA14" s="8">
        <v>176921.51433000001</v>
      </c>
      <c r="AB14" s="8">
        <v>14424</v>
      </c>
      <c r="AC14" s="8">
        <v>162497.51433000001</v>
      </c>
      <c r="AD14" s="8">
        <v>0</v>
      </c>
      <c r="AE14" s="8">
        <v>0</v>
      </c>
      <c r="AF14" s="8" t="s">
        <v>58</v>
      </c>
      <c r="AG14" s="1" t="s">
        <v>115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45905</v>
      </c>
      <c r="B15" s="14" t="s">
        <v>461</v>
      </c>
      <c r="C15" s="9" t="s">
        <v>73</v>
      </c>
      <c r="D15" s="13" t="s">
        <v>462</v>
      </c>
      <c r="E15" s="9">
        <v>19</v>
      </c>
      <c r="F15" s="9">
        <v>32</v>
      </c>
      <c r="G15" s="9" t="s">
        <v>60</v>
      </c>
      <c r="H15" s="9">
        <v>0</v>
      </c>
      <c r="I15" s="9">
        <v>67</v>
      </c>
      <c r="J15" s="9" t="s">
        <v>78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141</v>
      </c>
      <c r="T15" s="12">
        <v>45916</v>
      </c>
      <c r="U15" s="11">
        <v>5000</v>
      </c>
      <c r="V15" s="10">
        <v>5000</v>
      </c>
      <c r="W15" s="10">
        <v>0</v>
      </c>
      <c r="X15" s="10">
        <v>5400</v>
      </c>
      <c r="Y15" s="10">
        <v>0</v>
      </c>
      <c r="Z15" s="9" t="s">
        <v>172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 t="s">
        <v>463</v>
      </c>
      <c r="AG15" s="1" t="s">
        <v>115</v>
      </c>
      <c r="AH15" s="1" t="s">
        <v>74</v>
      </c>
      <c r="AI15" s="1">
        <v>2</v>
      </c>
      <c r="AJ15" s="3">
        <v>45916</v>
      </c>
      <c r="AK15" s="3">
        <v>0</v>
      </c>
      <c r="AL15" s="3">
        <v>45907</v>
      </c>
      <c r="AM15" s="3">
        <v>45914</v>
      </c>
      <c r="AN15" s="3">
        <v>45915</v>
      </c>
      <c r="AO15" s="3">
        <v>45915</v>
      </c>
      <c r="AP15" s="3">
        <v>45911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173</v>
      </c>
      <c r="BD15" s="56">
        <v>0</v>
      </c>
    </row>
    <row r="16" spans="1:56" ht="27.75" customHeight="1" x14ac:dyDescent="0.45">
      <c r="A16" s="3">
        <v>45905</v>
      </c>
      <c r="B16" s="14" t="s">
        <v>461</v>
      </c>
      <c r="C16" s="9" t="s">
        <v>73</v>
      </c>
      <c r="D16" s="13" t="s">
        <v>464</v>
      </c>
      <c r="E16" s="9">
        <v>19</v>
      </c>
      <c r="F16" s="9">
        <v>32</v>
      </c>
      <c r="G16" s="9" t="s">
        <v>60</v>
      </c>
      <c r="H16" s="9">
        <v>0</v>
      </c>
      <c r="I16" s="9">
        <v>67</v>
      </c>
      <c r="J16" s="9" t="s">
        <v>78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141</v>
      </c>
      <c r="T16" s="12">
        <v>45916</v>
      </c>
      <c r="U16" s="11">
        <v>5000</v>
      </c>
      <c r="V16" s="10">
        <v>4500</v>
      </c>
      <c r="W16" s="10">
        <v>500</v>
      </c>
      <c r="X16" s="10">
        <v>5400</v>
      </c>
      <c r="Y16" s="10">
        <v>0</v>
      </c>
      <c r="Z16" s="9" t="s">
        <v>172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463</v>
      </c>
      <c r="AG16" s="1" t="s">
        <v>115</v>
      </c>
      <c r="AH16" s="1" t="s">
        <v>74</v>
      </c>
      <c r="AI16" s="1">
        <v>2</v>
      </c>
      <c r="AJ16" s="3">
        <v>45916</v>
      </c>
      <c r="AK16" s="3">
        <v>0</v>
      </c>
      <c r="AL16" s="3">
        <v>45907</v>
      </c>
      <c r="AM16" s="3">
        <v>45914</v>
      </c>
      <c r="AN16" s="3">
        <v>45915</v>
      </c>
      <c r="AO16" s="3">
        <v>45915</v>
      </c>
      <c r="AP16" s="3">
        <v>45911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173</v>
      </c>
      <c r="BD16" s="56">
        <v>0</v>
      </c>
    </row>
    <row r="17" spans="1:56" ht="27.75" customHeight="1" x14ac:dyDescent="0.45">
      <c r="A17" s="3">
        <v>45905</v>
      </c>
      <c r="B17" s="14" t="s">
        <v>461</v>
      </c>
      <c r="C17" s="9" t="s">
        <v>73</v>
      </c>
      <c r="D17" s="13" t="s">
        <v>386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141</v>
      </c>
      <c r="T17" s="12">
        <v>45916</v>
      </c>
      <c r="U17" s="11">
        <v>10000</v>
      </c>
      <c r="V17" s="10">
        <v>10000</v>
      </c>
      <c r="W17" s="10">
        <v>0</v>
      </c>
      <c r="X17" s="10">
        <v>10500</v>
      </c>
      <c r="Y17" s="10">
        <v>0</v>
      </c>
      <c r="Z17" s="9" t="s">
        <v>172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 t="s">
        <v>463</v>
      </c>
      <c r="AG17" s="1" t="s">
        <v>115</v>
      </c>
      <c r="AH17" s="1" t="s">
        <v>74</v>
      </c>
      <c r="AI17" s="1">
        <v>2</v>
      </c>
      <c r="AJ17" s="3">
        <v>45916</v>
      </c>
      <c r="AK17" s="3">
        <v>0</v>
      </c>
      <c r="AL17" s="3">
        <v>45907</v>
      </c>
      <c r="AM17" s="3">
        <v>45914</v>
      </c>
      <c r="AN17" s="3">
        <v>45915</v>
      </c>
      <c r="AO17" s="3">
        <v>45915</v>
      </c>
      <c r="AP17" s="3">
        <v>45911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173</v>
      </c>
      <c r="BD17" s="56">
        <v>0</v>
      </c>
    </row>
    <row r="18" spans="1:56" ht="27.75" customHeight="1" x14ac:dyDescent="0.45">
      <c r="A18" s="3">
        <v>45905</v>
      </c>
      <c r="B18" s="14" t="s">
        <v>461</v>
      </c>
      <c r="C18" s="9" t="s">
        <v>73</v>
      </c>
      <c r="D18" s="13" t="s">
        <v>465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141</v>
      </c>
      <c r="T18" s="12">
        <v>45916</v>
      </c>
      <c r="U18" s="11">
        <v>5000</v>
      </c>
      <c r="V18" s="10">
        <v>4787</v>
      </c>
      <c r="W18" s="10">
        <v>213</v>
      </c>
      <c r="X18" s="10">
        <v>5400</v>
      </c>
      <c r="Y18" s="10">
        <v>0</v>
      </c>
      <c r="Z18" s="9" t="s">
        <v>172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463</v>
      </c>
      <c r="AG18" s="1" t="s">
        <v>116</v>
      </c>
      <c r="AH18" s="1" t="s">
        <v>74</v>
      </c>
      <c r="AI18" s="1">
        <v>2</v>
      </c>
      <c r="AJ18" s="3">
        <v>45916</v>
      </c>
      <c r="AK18" s="3">
        <v>0</v>
      </c>
      <c r="AL18" s="3">
        <v>45907</v>
      </c>
      <c r="AM18" s="3">
        <v>45914</v>
      </c>
      <c r="AN18" s="3">
        <v>45915</v>
      </c>
      <c r="AO18" s="3">
        <v>45915</v>
      </c>
      <c r="AP18" s="3">
        <v>45911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173</v>
      </c>
      <c r="BD18" s="56">
        <v>0</v>
      </c>
    </row>
    <row r="19" spans="1:56" ht="27.75" customHeight="1" x14ac:dyDescent="0.45">
      <c r="A19" s="3">
        <v>45905</v>
      </c>
      <c r="B19" s="14" t="s">
        <v>461</v>
      </c>
      <c r="C19" s="9" t="s">
        <v>73</v>
      </c>
      <c r="D19" s="13" t="s">
        <v>266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141</v>
      </c>
      <c r="T19" s="12">
        <v>45918</v>
      </c>
      <c r="U19" s="11">
        <v>5000</v>
      </c>
      <c r="V19" s="10">
        <v>5000</v>
      </c>
      <c r="W19" s="10">
        <v>0</v>
      </c>
      <c r="X19" s="10">
        <v>5250</v>
      </c>
      <c r="Y19" s="10">
        <v>0</v>
      </c>
      <c r="Z19" s="9" t="s">
        <v>172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466</v>
      </c>
      <c r="AG19" s="1" t="s">
        <v>117</v>
      </c>
      <c r="AH19" s="1" t="s">
        <v>74</v>
      </c>
      <c r="AI19" s="1">
        <v>2</v>
      </c>
      <c r="AJ19" s="3">
        <v>45918</v>
      </c>
      <c r="AK19" s="3">
        <v>0</v>
      </c>
      <c r="AL19" s="3">
        <v>45909</v>
      </c>
      <c r="AM19" s="3">
        <v>45916</v>
      </c>
      <c r="AN19" s="3">
        <v>45917</v>
      </c>
      <c r="AO19" s="3">
        <v>45917</v>
      </c>
      <c r="AP19" s="3">
        <v>45913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173</v>
      </c>
      <c r="BD19" s="56">
        <v>0</v>
      </c>
    </row>
    <row r="20" spans="1:56" ht="27.75" customHeight="1" x14ac:dyDescent="0.45">
      <c r="A20" s="3">
        <v>45905</v>
      </c>
      <c r="B20" s="14" t="s">
        <v>461</v>
      </c>
      <c r="C20" s="9" t="s">
        <v>73</v>
      </c>
      <c r="D20" s="13" t="s">
        <v>467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141</v>
      </c>
      <c r="T20" s="12">
        <v>45918</v>
      </c>
      <c r="U20" s="11">
        <v>5000</v>
      </c>
      <c r="V20" s="10">
        <v>4623</v>
      </c>
      <c r="W20" s="10">
        <v>377</v>
      </c>
      <c r="X20" s="10">
        <v>0</v>
      </c>
      <c r="Y20" s="10">
        <v>395.85</v>
      </c>
      <c r="Z20" s="9" t="s">
        <v>172</v>
      </c>
      <c r="AA20" s="8">
        <v>352.86822999999998</v>
      </c>
      <c r="AB20" s="8">
        <v>352.86822999999998</v>
      </c>
      <c r="AC20" s="8">
        <v>0</v>
      </c>
      <c r="AD20" s="8">
        <v>0</v>
      </c>
      <c r="AE20" s="8">
        <v>0</v>
      </c>
      <c r="AF20" s="8" t="s">
        <v>463</v>
      </c>
      <c r="AG20" s="1" t="s">
        <v>117</v>
      </c>
      <c r="AH20" s="1" t="s">
        <v>74</v>
      </c>
      <c r="AI20" s="1">
        <v>2</v>
      </c>
      <c r="AJ20" s="3">
        <v>45918</v>
      </c>
      <c r="AK20" s="3">
        <v>0</v>
      </c>
      <c r="AL20" s="3">
        <v>45909</v>
      </c>
      <c r="AM20" s="3">
        <v>45916</v>
      </c>
      <c r="AN20" s="3">
        <v>45917</v>
      </c>
      <c r="AO20" s="3">
        <v>45917</v>
      </c>
      <c r="AP20" s="3">
        <v>45913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 t="s">
        <v>135</v>
      </c>
      <c r="B21" s="14" t="s">
        <v>135</v>
      </c>
      <c r="C21" s="9" t="s">
        <v>73</v>
      </c>
      <c r="D21" s="13" t="s">
        <v>467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 t="s">
        <v>63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172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>
        <v>0</v>
      </c>
      <c r="AG21" s="1" t="s">
        <v>118</v>
      </c>
      <c r="AH21" s="1">
        <v>0</v>
      </c>
      <c r="AI21" s="1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288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45918</v>
      </c>
      <c r="U22" s="11">
        <v>10000</v>
      </c>
      <c r="V22" s="10">
        <v>5000</v>
      </c>
      <c r="W22" s="10">
        <v>5000</v>
      </c>
      <c r="X22" s="10">
        <v>10400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466</v>
      </c>
      <c r="AG22" s="1" t="s">
        <v>118</v>
      </c>
      <c r="AH22" s="1" t="s">
        <v>74</v>
      </c>
      <c r="AI22" s="1">
        <v>2</v>
      </c>
      <c r="AJ22" s="3">
        <v>45918</v>
      </c>
      <c r="AK22" s="3">
        <v>0</v>
      </c>
      <c r="AL22" s="3">
        <v>45909</v>
      </c>
      <c r="AM22" s="3">
        <v>45916</v>
      </c>
      <c r="AN22" s="3">
        <v>45917</v>
      </c>
      <c r="AO22" s="3">
        <v>45917</v>
      </c>
      <c r="AP22" s="3">
        <v>45913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282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45918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466</v>
      </c>
      <c r="AG23" s="1" t="s">
        <v>117</v>
      </c>
      <c r="AH23" s="1" t="s">
        <v>74</v>
      </c>
      <c r="AI23" s="1">
        <v>2</v>
      </c>
      <c r="AJ23" s="3">
        <v>45918</v>
      </c>
      <c r="AK23" s="3">
        <v>0</v>
      </c>
      <c r="AL23" s="3">
        <v>45909</v>
      </c>
      <c r="AM23" s="3">
        <v>45916</v>
      </c>
      <c r="AN23" s="3">
        <v>45917</v>
      </c>
      <c r="AO23" s="3">
        <v>45917</v>
      </c>
      <c r="AP23" s="3">
        <v>45913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45904</v>
      </c>
      <c r="B24" s="14" t="s">
        <v>446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447</v>
      </c>
      <c r="T24" s="12">
        <v>45924</v>
      </c>
      <c r="U24" s="11">
        <v>20000</v>
      </c>
      <c r="V24" s="10">
        <v>0</v>
      </c>
      <c r="W24" s="10">
        <v>20000</v>
      </c>
      <c r="X24" s="10">
        <v>0</v>
      </c>
      <c r="Y24" s="10">
        <v>0</v>
      </c>
      <c r="Z24" s="9" t="s">
        <v>172</v>
      </c>
      <c r="AA24" s="8">
        <v>18719.800000000003</v>
      </c>
      <c r="AB24" s="8">
        <v>18719.800000000003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77</v>
      </c>
      <c r="AI24" s="1">
        <v>1</v>
      </c>
      <c r="AJ24" s="3">
        <v>45924</v>
      </c>
      <c r="AK24" s="3">
        <v>0</v>
      </c>
      <c r="AL24" s="3">
        <v>0</v>
      </c>
      <c r="AM24" s="3">
        <v>0</v>
      </c>
      <c r="AN24" s="3">
        <v>0</v>
      </c>
      <c r="AO24" s="3">
        <v>45923</v>
      </c>
      <c r="AP24" s="3">
        <v>45919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45904</v>
      </c>
      <c r="B25" s="14" t="s">
        <v>448</v>
      </c>
      <c r="C25" s="9" t="s">
        <v>73</v>
      </c>
      <c r="D25" s="13" t="s">
        <v>59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447</v>
      </c>
      <c r="T25" s="12">
        <v>45924</v>
      </c>
      <c r="U25" s="11">
        <v>20000</v>
      </c>
      <c r="V25" s="10">
        <v>0</v>
      </c>
      <c r="W25" s="10">
        <v>20000</v>
      </c>
      <c r="X25" s="10">
        <v>0</v>
      </c>
      <c r="Y25" s="10">
        <v>0</v>
      </c>
      <c r="Z25" s="9" t="s">
        <v>172</v>
      </c>
      <c r="AA25" s="8">
        <v>18719.800000000003</v>
      </c>
      <c r="AB25" s="8">
        <v>0</v>
      </c>
      <c r="AC25" s="8">
        <v>18719.800000000003</v>
      </c>
      <c r="AD25" s="8">
        <v>0</v>
      </c>
      <c r="AE25" s="8">
        <v>0</v>
      </c>
      <c r="AF25" s="8">
        <v>0</v>
      </c>
      <c r="AG25" s="1" t="s">
        <v>116</v>
      </c>
      <c r="AH25" s="1" t="s">
        <v>77</v>
      </c>
      <c r="AI25" s="1">
        <v>1</v>
      </c>
      <c r="AJ25" s="3">
        <v>45924</v>
      </c>
      <c r="AK25" s="3">
        <v>0</v>
      </c>
      <c r="AL25" s="3">
        <v>0</v>
      </c>
      <c r="AM25" s="3">
        <v>0</v>
      </c>
      <c r="AN25" s="3">
        <v>0</v>
      </c>
      <c r="AO25" s="3">
        <v>45923</v>
      </c>
      <c r="AP25" s="3">
        <v>45919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1410.0585351111113</v>
      </c>
    </row>
    <row r="26" spans="1:56" ht="27.75" customHeight="1" x14ac:dyDescent="0.45">
      <c r="A26" s="3">
        <v>45910</v>
      </c>
      <c r="B26" s="14" t="s">
        <v>503</v>
      </c>
      <c r="C26" s="9" t="s">
        <v>73</v>
      </c>
      <c r="D26" s="13" t="s">
        <v>288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45920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504</v>
      </c>
      <c r="AG26" s="1" t="s">
        <v>116</v>
      </c>
      <c r="AH26" s="1" t="s">
        <v>74</v>
      </c>
      <c r="AI26" s="1">
        <v>2</v>
      </c>
      <c r="AJ26" s="3">
        <v>45920</v>
      </c>
      <c r="AK26" s="3">
        <v>0</v>
      </c>
      <c r="AL26" s="3">
        <v>45911</v>
      </c>
      <c r="AM26" s="3">
        <v>45918</v>
      </c>
      <c r="AN26" s="3">
        <v>45919</v>
      </c>
      <c r="AO26" s="3">
        <v>45919</v>
      </c>
      <c r="AP26" s="3">
        <v>45915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45910</v>
      </c>
      <c r="B27" s="14" t="s">
        <v>503</v>
      </c>
      <c r="C27" s="9" t="s">
        <v>73</v>
      </c>
      <c r="D27" s="13" t="s">
        <v>189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45920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172</v>
      </c>
      <c r="AA27" s="8">
        <v>9359.9000000000015</v>
      </c>
      <c r="AB27" s="8">
        <v>9359.9000000000015</v>
      </c>
      <c r="AC27" s="8">
        <v>0</v>
      </c>
      <c r="AD27" s="8">
        <v>0</v>
      </c>
      <c r="AE27" s="8">
        <v>0</v>
      </c>
      <c r="AF27" s="8" t="s">
        <v>504</v>
      </c>
      <c r="AG27" s="1" t="s">
        <v>116</v>
      </c>
      <c r="AH27" s="1" t="s">
        <v>74</v>
      </c>
      <c r="AI27" s="1">
        <v>2</v>
      </c>
      <c r="AJ27" s="3">
        <v>45920</v>
      </c>
      <c r="AK27" s="3">
        <v>0</v>
      </c>
      <c r="AL27" s="3">
        <v>45911</v>
      </c>
      <c r="AM27" s="3">
        <v>45918</v>
      </c>
      <c r="AN27" s="3">
        <v>45919</v>
      </c>
      <c r="AO27" s="3">
        <v>45919</v>
      </c>
      <c r="AP27" s="3">
        <v>45915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45910</v>
      </c>
      <c r="B28" s="14" t="s">
        <v>503</v>
      </c>
      <c r="C28" s="9" t="s">
        <v>73</v>
      </c>
      <c r="D28" s="13" t="s">
        <v>275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45920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172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504</v>
      </c>
      <c r="AG28" s="1" t="s">
        <v>117</v>
      </c>
      <c r="AH28" s="1" t="s">
        <v>74</v>
      </c>
      <c r="AI28" s="1">
        <v>2</v>
      </c>
      <c r="AJ28" s="3">
        <v>45920</v>
      </c>
      <c r="AK28" s="3">
        <v>0</v>
      </c>
      <c r="AL28" s="3">
        <v>45911</v>
      </c>
      <c r="AM28" s="3">
        <v>45918</v>
      </c>
      <c r="AN28" s="3">
        <v>45919</v>
      </c>
      <c r="AO28" s="3">
        <v>45919</v>
      </c>
      <c r="AP28" s="3">
        <v>45915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45910</v>
      </c>
      <c r="B29" s="14" t="s">
        <v>503</v>
      </c>
      <c r="C29" s="9" t="s">
        <v>73</v>
      </c>
      <c r="D29" s="13" t="s">
        <v>505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45925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506</v>
      </c>
      <c r="AG29" s="1" t="s">
        <v>119</v>
      </c>
      <c r="AH29" s="1" t="s">
        <v>74</v>
      </c>
      <c r="AI29" s="1">
        <v>2</v>
      </c>
      <c r="AJ29" s="3">
        <v>45925</v>
      </c>
      <c r="AK29" s="3">
        <v>0</v>
      </c>
      <c r="AL29" s="3">
        <v>45916</v>
      </c>
      <c r="AM29" s="3">
        <v>45923</v>
      </c>
      <c r="AN29" s="3">
        <v>45924</v>
      </c>
      <c r="AO29" s="3">
        <v>45924</v>
      </c>
      <c r="AP29" s="3">
        <v>45920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45910</v>
      </c>
      <c r="B30" s="14" t="s">
        <v>503</v>
      </c>
      <c r="C30" s="9" t="s">
        <v>73</v>
      </c>
      <c r="D30" s="13" t="s">
        <v>266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45925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172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506</v>
      </c>
      <c r="AG30" s="1" t="s">
        <v>117</v>
      </c>
      <c r="AH30" s="1" t="s">
        <v>74</v>
      </c>
      <c r="AI30" s="1">
        <v>2</v>
      </c>
      <c r="AJ30" s="3">
        <v>45925</v>
      </c>
      <c r="AK30" s="3">
        <v>0</v>
      </c>
      <c r="AL30" s="3">
        <v>45916</v>
      </c>
      <c r="AM30" s="3">
        <v>45923</v>
      </c>
      <c r="AN30" s="3">
        <v>45924</v>
      </c>
      <c r="AO30" s="3">
        <v>45924</v>
      </c>
      <c r="AP30" s="3">
        <v>45920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45910</v>
      </c>
      <c r="B31" s="14" t="s">
        <v>503</v>
      </c>
      <c r="C31" s="9" t="s">
        <v>73</v>
      </c>
      <c r="D31" s="13" t="s">
        <v>289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45925</v>
      </c>
      <c r="U31" s="11">
        <v>5000</v>
      </c>
      <c r="V31" s="10">
        <v>0</v>
      </c>
      <c r="W31" s="10">
        <v>5000</v>
      </c>
      <c r="X31" s="10">
        <v>5400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506</v>
      </c>
      <c r="AG31" s="1" t="s">
        <v>116</v>
      </c>
      <c r="AH31" s="1" t="s">
        <v>74</v>
      </c>
      <c r="AI31" s="1">
        <v>2</v>
      </c>
      <c r="AJ31" s="3">
        <v>45925</v>
      </c>
      <c r="AK31" s="3">
        <v>0</v>
      </c>
      <c r="AL31" s="3">
        <v>45916</v>
      </c>
      <c r="AM31" s="3">
        <v>45923</v>
      </c>
      <c r="AN31" s="3">
        <v>45924</v>
      </c>
      <c r="AO31" s="3">
        <v>45924</v>
      </c>
      <c r="AP31" s="3">
        <v>45920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45910</v>
      </c>
      <c r="B32" s="14" t="s">
        <v>503</v>
      </c>
      <c r="C32" s="9" t="s">
        <v>73</v>
      </c>
      <c r="D32" s="13" t="s">
        <v>290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45925</v>
      </c>
      <c r="U32" s="11">
        <v>5000</v>
      </c>
      <c r="V32" s="10">
        <v>0</v>
      </c>
      <c r="W32" s="10">
        <v>5000</v>
      </c>
      <c r="X32" s="10">
        <v>4390</v>
      </c>
      <c r="Y32" s="10">
        <v>640.5</v>
      </c>
      <c r="Z32" s="9" t="s">
        <v>172</v>
      </c>
      <c r="AA32" s="8">
        <v>599.50159500000007</v>
      </c>
      <c r="AB32" s="8">
        <v>599.50159500000007</v>
      </c>
      <c r="AC32" s="8">
        <v>0</v>
      </c>
      <c r="AD32" s="8">
        <v>0</v>
      </c>
      <c r="AE32" s="8">
        <v>0</v>
      </c>
      <c r="AF32" s="8" t="s">
        <v>506</v>
      </c>
      <c r="AG32" s="1" t="s">
        <v>116</v>
      </c>
      <c r="AH32" s="1" t="s">
        <v>74</v>
      </c>
      <c r="AI32" s="1">
        <v>2</v>
      </c>
      <c r="AJ32" s="3">
        <v>45925</v>
      </c>
      <c r="AK32" s="3">
        <v>0</v>
      </c>
      <c r="AL32" s="3">
        <v>45916</v>
      </c>
      <c r="AM32" s="3">
        <v>45923</v>
      </c>
      <c r="AN32" s="3">
        <v>45924</v>
      </c>
      <c r="AO32" s="3">
        <v>45924</v>
      </c>
      <c r="AP32" s="3">
        <v>45920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45910</v>
      </c>
      <c r="B33" s="14" t="s">
        <v>503</v>
      </c>
      <c r="C33" s="9" t="s">
        <v>73</v>
      </c>
      <c r="D33" s="13">
        <v>997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45925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506</v>
      </c>
      <c r="AG33" s="1" t="s">
        <v>116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45912</v>
      </c>
      <c r="B34" s="14" t="s">
        <v>521</v>
      </c>
      <c r="C34" s="9" t="s">
        <v>73</v>
      </c>
      <c r="D34" s="13" t="s">
        <v>522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523</v>
      </c>
      <c r="AG34" s="1" t="s">
        <v>116</v>
      </c>
      <c r="AH34" s="1" t="s">
        <v>74</v>
      </c>
      <c r="AI34" s="1">
        <v>2</v>
      </c>
      <c r="AJ34" s="3">
        <v>45920</v>
      </c>
      <c r="AK34" s="3">
        <v>0</v>
      </c>
      <c r="AL34" s="3">
        <v>45911</v>
      </c>
      <c r="AM34" s="3">
        <v>45918</v>
      </c>
      <c r="AN34" s="3">
        <v>45919</v>
      </c>
      <c r="AO34" s="3">
        <v>45919</v>
      </c>
      <c r="AP34" s="3">
        <v>45915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352.51463377777782</v>
      </c>
    </row>
    <row r="35" spans="1:56" ht="27.75" customHeight="1" x14ac:dyDescent="0.45">
      <c r="A35" s="3">
        <v>45912</v>
      </c>
      <c r="B35" s="14" t="s">
        <v>521</v>
      </c>
      <c r="C35" s="9" t="s">
        <v>73</v>
      </c>
      <c r="D35" s="13" t="s">
        <v>386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45920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172</v>
      </c>
      <c r="AA35" s="8">
        <v>9359.9000000000015</v>
      </c>
      <c r="AB35" s="8">
        <v>0</v>
      </c>
      <c r="AC35" s="8">
        <v>9359.9000000000015</v>
      </c>
      <c r="AD35" s="8">
        <v>0</v>
      </c>
      <c r="AE35" s="8">
        <v>0</v>
      </c>
      <c r="AF35" s="8" t="s">
        <v>523</v>
      </c>
      <c r="AG35" s="1" t="s">
        <v>116</v>
      </c>
      <c r="AH35" s="1" t="s">
        <v>74</v>
      </c>
      <c r="AI35" s="1">
        <v>2</v>
      </c>
      <c r="AJ35" s="3">
        <v>45920</v>
      </c>
      <c r="AK35" s="3">
        <v>0</v>
      </c>
      <c r="AL35" s="3">
        <v>45911</v>
      </c>
      <c r="AM35" s="3">
        <v>45918</v>
      </c>
      <c r="AN35" s="3">
        <v>45919</v>
      </c>
      <c r="AO35" s="3">
        <v>45919</v>
      </c>
      <c r="AP35" s="3">
        <v>45915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705.02926755555563</v>
      </c>
    </row>
    <row r="36" spans="1:56" ht="27.75" customHeight="1" x14ac:dyDescent="0.45">
      <c r="A36" s="3">
        <v>45912</v>
      </c>
      <c r="B36" s="14" t="s">
        <v>521</v>
      </c>
      <c r="C36" s="9" t="s">
        <v>73</v>
      </c>
      <c r="D36" s="13" t="s">
        <v>282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45920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172</v>
      </c>
      <c r="AA36" s="8">
        <v>9359.9000000000015</v>
      </c>
      <c r="AB36" s="8">
        <v>0</v>
      </c>
      <c r="AC36" s="8">
        <v>9359.9000000000015</v>
      </c>
      <c r="AD36" s="8">
        <v>0</v>
      </c>
      <c r="AE36" s="8">
        <v>0</v>
      </c>
      <c r="AF36" s="8" t="s">
        <v>523</v>
      </c>
      <c r="AG36" s="1" t="s">
        <v>116</v>
      </c>
      <c r="AH36" s="1" t="s">
        <v>74</v>
      </c>
      <c r="AI36" s="1">
        <v>2</v>
      </c>
      <c r="AJ36" s="3">
        <v>45920</v>
      </c>
      <c r="AK36" s="3">
        <v>0</v>
      </c>
      <c r="AL36" s="3">
        <v>45911</v>
      </c>
      <c r="AM36" s="3">
        <v>45918</v>
      </c>
      <c r="AN36" s="3">
        <v>45919</v>
      </c>
      <c r="AO36" s="3">
        <v>45919</v>
      </c>
      <c r="AP36" s="3">
        <v>45915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705.02926755555563</v>
      </c>
    </row>
    <row r="37" spans="1:56" ht="27.75" customHeight="1" x14ac:dyDescent="0.45">
      <c r="A37" s="3">
        <v>45912</v>
      </c>
      <c r="B37" s="14" t="s">
        <v>521</v>
      </c>
      <c r="C37" s="9" t="s">
        <v>73</v>
      </c>
      <c r="D37" s="13" t="s">
        <v>288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45925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172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524</v>
      </c>
      <c r="AG37" s="1" t="s">
        <v>61</v>
      </c>
      <c r="AH37" s="1" t="s">
        <v>74</v>
      </c>
      <c r="AI37" s="1">
        <v>2</v>
      </c>
      <c r="AJ37" s="3">
        <v>45925</v>
      </c>
      <c r="AK37" s="3">
        <v>0</v>
      </c>
      <c r="AL37" s="3">
        <v>45916</v>
      </c>
      <c r="AM37" s="3">
        <v>45923</v>
      </c>
      <c r="AN37" s="3">
        <v>45924</v>
      </c>
      <c r="AO37" s="3">
        <v>45924</v>
      </c>
      <c r="AP37" s="3">
        <v>45920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705.02926755555563</v>
      </c>
    </row>
    <row r="38" spans="1:56" ht="27.75" customHeight="1" x14ac:dyDescent="0.45">
      <c r="A38" s="3">
        <v>45912</v>
      </c>
      <c r="B38" s="14" t="s">
        <v>521</v>
      </c>
      <c r="C38" s="9" t="s">
        <v>73</v>
      </c>
      <c r="D38" s="13" t="s">
        <v>464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45925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524</v>
      </c>
      <c r="AG38" s="1" t="s">
        <v>61</v>
      </c>
      <c r="AH38" s="1" t="s">
        <v>74</v>
      </c>
      <c r="AI38" s="1">
        <v>2</v>
      </c>
      <c r="AJ38" s="3">
        <v>45925</v>
      </c>
      <c r="AK38" s="3">
        <v>0</v>
      </c>
      <c r="AL38" s="3">
        <v>45916</v>
      </c>
      <c r="AM38" s="3">
        <v>45923</v>
      </c>
      <c r="AN38" s="3">
        <v>45924</v>
      </c>
      <c r="AO38" s="3">
        <v>45924</v>
      </c>
      <c r="AP38" s="3">
        <v>45920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352.51463377777782</v>
      </c>
    </row>
    <row r="39" spans="1:56" ht="27.75" customHeight="1" x14ac:dyDescent="0.45">
      <c r="A39" s="3">
        <v>45912</v>
      </c>
      <c r="B39" s="14" t="s">
        <v>521</v>
      </c>
      <c r="C39" s="9" t="s">
        <v>73</v>
      </c>
      <c r="D39" s="13" t="s">
        <v>291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45925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524</v>
      </c>
      <c r="AG39" s="1" t="s">
        <v>115</v>
      </c>
      <c r="AH39" s="1" t="s">
        <v>74</v>
      </c>
      <c r="AI39" s="1">
        <v>2</v>
      </c>
      <c r="AJ39" s="3">
        <v>45925</v>
      </c>
      <c r="AK39" s="3">
        <v>0</v>
      </c>
      <c r="AL39" s="3">
        <v>45916</v>
      </c>
      <c r="AM39" s="3">
        <v>45923</v>
      </c>
      <c r="AN39" s="3">
        <v>45924</v>
      </c>
      <c r="AO39" s="3">
        <v>45924</v>
      </c>
      <c r="AP39" s="3">
        <v>45920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352.51463377777782</v>
      </c>
    </row>
    <row r="40" spans="1:56" ht="27.75" customHeight="1" x14ac:dyDescent="0.45">
      <c r="A40" s="3" t="s">
        <v>135</v>
      </c>
      <c r="B40" s="14" t="s">
        <v>135</v>
      </c>
      <c r="C40" s="9" t="s">
        <v>73</v>
      </c>
      <c r="D40" s="13" t="s">
        <v>61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45927</v>
      </c>
      <c r="U40" s="11">
        <v>25000</v>
      </c>
      <c r="V40" s="10">
        <v>0</v>
      </c>
      <c r="W40" s="10">
        <v>25000</v>
      </c>
      <c r="X40" s="10">
        <v>0</v>
      </c>
      <c r="Y40" s="10">
        <v>26250</v>
      </c>
      <c r="Z40" s="9" t="s">
        <v>172</v>
      </c>
      <c r="AA40" s="8">
        <v>23399.750000000004</v>
      </c>
      <c r="AB40" s="8">
        <v>0</v>
      </c>
      <c r="AC40" s="8">
        <v>23399.750000000004</v>
      </c>
      <c r="AD40" s="8">
        <v>0</v>
      </c>
      <c r="AE40" s="8">
        <v>0</v>
      </c>
      <c r="AF40" s="8">
        <v>0</v>
      </c>
      <c r="AG40" s="1" t="s">
        <v>115</v>
      </c>
      <c r="AH40" s="1" t="s">
        <v>74</v>
      </c>
      <c r="AI40" s="1">
        <v>2</v>
      </c>
      <c r="AJ40" s="3">
        <v>45927</v>
      </c>
      <c r="AK40" s="3">
        <v>0</v>
      </c>
      <c r="AL40" s="3">
        <v>45918</v>
      </c>
      <c r="AM40" s="3">
        <v>45925</v>
      </c>
      <c r="AN40" s="3">
        <v>45926</v>
      </c>
      <c r="AO40" s="3">
        <v>45926</v>
      </c>
      <c r="AP40" s="3">
        <v>45922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1762.5731688888891</v>
      </c>
    </row>
    <row r="41" spans="1:56" ht="27.75" customHeight="1" x14ac:dyDescent="0.45">
      <c r="A41" s="3" t="s">
        <v>135</v>
      </c>
      <c r="B41" s="14" t="s">
        <v>135</v>
      </c>
      <c r="C41" s="9" t="s">
        <v>73</v>
      </c>
      <c r="D41" s="13" t="s">
        <v>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45961</v>
      </c>
      <c r="U41" s="11">
        <v>400000</v>
      </c>
      <c r="V41" s="10">
        <v>0</v>
      </c>
      <c r="W41" s="10">
        <v>400000</v>
      </c>
      <c r="X41" s="10">
        <v>0</v>
      </c>
      <c r="Y41" s="10">
        <v>420000</v>
      </c>
      <c r="Z41" s="9" t="s">
        <v>172</v>
      </c>
      <c r="AA41" s="8">
        <v>374396.00000000006</v>
      </c>
      <c r="AB41" s="8">
        <v>0</v>
      </c>
      <c r="AC41" s="8">
        <v>374396.00000000006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45961</v>
      </c>
      <c r="AK41" s="3">
        <v>0</v>
      </c>
      <c r="AL41" s="3">
        <v>45952</v>
      </c>
      <c r="AM41" s="3">
        <v>45959</v>
      </c>
      <c r="AN41" s="3">
        <v>45960</v>
      </c>
      <c r="AO41" s="3">
        <v>45960</v>
      </c>
      <c r="AP41" s="3">
        <v>45956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28201.170702222225</v>
      </c>
    </row>
    <row r="42" spans="1:56" ht="27.7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172</v>
      </c>
      <c r="AA42" s="8">
        <v>506386.96982500004</v>
      </c>
      <c r="AB42" s="8">
        <v>47751.869824999994</v>
      </c>
      <c r="AC42" s="8">
        <v>458635.10000000009</v>
      </c>
      <c r="AD42" s="8">
        <v>0</v>
      </c>
      <c r="AE42" s="8">
        <v>0</v>
      </c>
      <c r="AF42" s="8" t="s">
        <v>58</v>
      </c>
      <c r="AG42" s="1" t="s">
        <v>116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174</v>
      </c>
      <c r="BD42" s="56">
        <v>0</v>
      </c>
    </row>
    <row r="43" spans="1:56" ht="27.75" customHeight="1" x14ac:dyDescent="0.45">
      <c r="A43" s="3">
        <v>45905</v>
      </c>
      <c r="B43" s="14" t="s">
        <v>470</v>
      </c>
      <c r="C43" s="9" t="s">
        <v>139</v>
      </c>
      <c r="D43" s="13" t="s">
        <v>250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196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108</v>
      </c>
      <c r="T43" s="12">
        <v>45920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112</v>
      </c>
      <c r="AA43" s="8">
        <v>4999.0247999999992</v>
      </c>
      <c r="AB43" s="8">
        <v>4999.0247999999992</v>
      </c>
      <c r="AC43" s="8">
        <v>0</v>
      </c>
      <c r="AD43" s="8">
        <v>0</v>
      </c>
      <c r="AE43" s="8">
        <v>4999.0247999999992</v>
      </c>
      <c r="AF43" s="8">
        <v>0</v>
      </c>
      <c r="AG43" s="1" t="s">
        <v>115</v>
      </c>
      <c r="AH43" s="1" t="s">
        <v>75</v>
      </c>
      <c r="AI43" s="1">
        <v>4</v>
      </c>
      <c r="AJ43" s="3">
        <v>45920</v>
      </c>
      <c r="AK43" s="3">
        <v>45916</v>
      </c>
      <c r="AL43" s="3">
        <v>45909</v>
      </c>
      <c r="AM43" s="3">
        <v>45917</v>
      </c>
      <c r="AN43" s="3">
        <v>45918</v>
      </c>
      <c r="AO43" s="3">
        <v>45919</v>
      </c>
      <c r="AP43" s="3">
        <v>45915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191</v>
      </c>
      <c r="BD43" s="56">
        <v>0</v>
      </c>
    </row>
    <row r="44" spans="1:56" ht="27.75" customHeight="1" x14ac:dyDescent="0.45">
      <c r="A44" s="3">
        <v>45905</v>
      </c>
      <c r="B44" s="14" t="s">
        <v>470</v>
      </c>
      <c r="C44" s="9" t="s">
        <v>139</v>
      </c>
      <c r="D44" s="13" t="s">
        <v>449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196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108</v>
      </c>
      <c r="T44" s="12">
        <v>45920</v>
      </c>
      <c r="U44" s="11">
        <v>5040</v>
      </c>
      <c r="V44" s="10">
        <v>1174</v>
      </c>
      <c r="W44" s="10">
        <v>3866</v>
      </c>
      <c r="X44" s="10">
        <v>0</v>
      </c>
      <c r="Y44" s="10">
        <v>4059.3</v>
      </c>
      <c r="Z44" s="9" t="s">
        <v>112</v>
      </c>
      <c r="AA44" s="8">
        <v>3834.5694199999998</v>
      </c>
      <c r="AB44" s="8">
        <v>3834.5694199999998</v>
      </c>
      <c r="AC44" s="8">
        <v>0</v>
      </c>
      <c r="AD44" s="8">
        <v>0</v>
      </c>
      <c r="AE44" s="8">
        <v>3834.5694199999998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45920</v>
      </c>
      <c r="AK44" s="3">
        <v>45916</v>
      </c>
      <c r="AL44" s="3">
        <v>45909</v>
      </c>
      <c r="AM44" s="3">
        <v>45917</v>
      </c>
      <c r="AN44" s="3">
        <v>45918</v>
      </c>
      <c r="AO44" s="3">
        <v>45919</v>
      </c>
      <c r="AP44" s="3">
        <v>45915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191</v>
      </c>
      <c r="BD44" s="56">
        <v>0</v>
      </c>
    </row>
    <row r="45" spans="1:56" ht="27.75" customHeight="1" x14ac:dyDescent="0.45">
      <c r="A45" s="3">
        <v>45796</v>
      </c>
      <c r="B45" s="14" t="s">
        <v>255</v>
      </c>
      <c r="C45" s="9" t="s">
        <v>139</v>
      </c>
      <c r="D45" s="13" t="s">
        <v>250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196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 t="s">
        <v>63</v>
      </c>
      <c r="U45" s="11">
        <v>503</v>
      </c>
      <c r="V45" s="10">
        <v>0</v>
      </c>
      <c r="W45" s="10">
        <v>503</v>
      </c>
      <c r="X45" s="10">
        <v>5250</v>
      </c>
      <c r="Y45" s="10">
        <v>0</v>
      </c>
      <c r="Z45" s="9" t="s">
        <v>112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191</v>
      </c>
      <c r="BD45" s="56">
        <v>0</v>
      </c>
    </row>
    <row r="46" spans="1:56" ht="27.7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112</v>
      </c>
      <c r="AA46" s="8">
        <v>8833.594219999999</v>
      </c>
      <c r="AB46" s="8">
        <v>8833.594219999999</v>
      </c>
      <c r="AC46" s="8">
        <v>0</v>
      </c>
      <c r="AD46" s="8">
        <v>0</v>
      </c>
      <c r="AE46" s="8">
        <v>8833.594219999999</v>
      </c>
      <c r="AF46" s="8" t="s">
        <v>58</v>
      </c>
      <c r="AG46" s="1" t="s">
        <v>115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192</v>
      </c>
      <c r="BD46" s="56">
        <v>0</v>
      </c>
    </row>
    <row r="47" spans="1:56" ht="27.75" customHeight="1" x14ac:dyDescent="0.45">
      <c r="A47" s="3">
        <v>45902</v>
      </c>
      <c r="B47" s="14" t="s">
        <v>439</v>
      </c>
      <c r="C47" s="9" t="s">
        <v>267</v>
      </c>
      <c r="D47" s="13" t="s">
        <v>429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45920</v>
      </c>
      <c r="U47" s="11">
        <v>8000</v>
      </c>
      <c r="V47" s="10">
        <v>8000</v>
      </c>
      <c r="W47" s="10">
        <v>0</v>
      </c>
      <c r="X47" s="10">
        <v>20753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488</v>
      </c>
      <c r="AG47" s="1" t="s">
        <v>117</v>
      </c>
      <c r="AH47" s="1" t="s">
        <v>75</v>
      </c>
      <c r="AI47" s="1">
        <v>4</v>
      </c>
      <c r="AJ47" s="3">
        <v>45920</v>
      </c>
      <c r="AK47" s="3">
        <v>45916</v>
      </c>
      <c r="AL47" s="3">
        <v>45909</v>
      </c>
      <c r="AM47" s="3">
        <v>45917</v>
      </c>
      <c r="AN47" s="3">
        <v>45918</v>
      </c>
      <c r="AO47" s="3">
        <v>45919</v>
      </c>
      <c r="AP47" s="3">
        <v>45915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45902</v>
      </c>
      <c r="B48" s="14" t="s">
        <v>440</v>
      </c>
      <c r="C48" s="9" t="s">
        <v>267</v>
      </c>
      <c r="D48" s="13" t="s">
        <v>433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45920</v>
      </c>
      <c r="U48" s="11">
        <v>5000</v>
      </c>
      <c r="V48" s="10">
        <v>4876</v>
      </c>
      <c r="W48" s="10">
        <v>124</v>
      </c>
      <c r="X48" s="10">
        <v>10200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45920</v>
      </c>
      <c r="AK48" s="3">
        <v>45916</v>
      </c>
      <c r="AL48" s="3">
        <v>45909</v>
      </c>
      <c r="AM48" s="3">
        <v>45917</v>
      </c>
      <c r="AN48" s="3">
        <v>45918</v>
      </c>
      <c r="AO48" s="3">
        <v>45919</v>
      </c>
      <c r="AP48" s="3">
        <v>45915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45905</v>
      </c>
      <c r="B49" s="14" t="s">
        <v>471</v>
      </c>
      <c r="C49" s="9" t="s">
        <v>139</v>
      </c>
      <c r="D49" s="13" t="s">
        <v>451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45919</v>
      </c>
      <c r="U49" s="11">
        <v>5040</v>
      </c>
      <c r="V49" s="10">
        <v>0</v>
      </c>
      <c r="W49" s="10">
        <v>5040</v>
      </c>
      <c r="X49" s="10">
        <v>6100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45919</v>
      </c>
      <c r="AK49" s="3">
        <v>45915</v>
      </c>
      <c r="AL49" s="3">
        <v>45908</v>
      </c>
      <c r="AM49" s="3">
        <v>45916</v>
      </c>
      <c r="AN49" s="3">
        <v>45917</v>
      </c>
      <c r="AO49" s="3">
        <v>45918</v>
      </c>
      <c r="AP49" s="3">
        <v>45914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45905</v>
      </c>
      <c r="B50" s="14" t="s">
        <v>471</v>
      </c>
      <c r="C50" s="9" t="s">
        <v>139</v>
      </c>
      <c r="D50" s="13" t="s">
        <v>306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45919</v>
      </c>
      <c r="U50" s="11">
        <v>10000</v>
      </c>
      <c r="V50" s="10">
        <v>0</v>
      </c>
      <c r="W50" s="10">
        <v>10000</v>
      </c>
      <c r="X50" s="10">
        <v>11200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116</v>
      </c>
      <c r="AH50" s="1" t="s">
        <v>75</v>
      </c>
      <c r="AI50" s="1">
        <v>4</v>
      </c>
      <c r="AJ50" s="3">
        <v>45919</v>
      </c>
      <c r="AK50" s="3">
        <v>45915</v>
      </c>
      <c r="AL50" s="3">
        <v>45908</v>
      </c>
      <c r="AM50" s="3">
        <v>45916</v>
      </c>
      <c r="AN50" s="3">
        <v>45917</v>
      </c>
      <c r="AO50" s="3">
        <v>45918</v>
      </c>
      <c r="AP50" s="3">
        <v>45914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45905</v>
      </c>
      <c r="B51" s="14" t="s">
        <v>472</v>
      </c>
      <c r="C51" s="9" t="s">
        <v>139</v>
      </c>
      <c r="D51" s="13" t="s">
        <v>251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45920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80</v>
      </c>
      <c r="AA51" s="8">
        <v>5280.6600000000008</v>
      </c>
      <c r="AB51" s="8">
        <v>5280.6600000000008</v>
      </c>
      <c r="AC51" s="8">
        <v>0</v>
      </c>
      <c r="AD51" s="8">
        <v>5280.6600000000008</v>
      </c>
      <c r="AE51" s="8">
        <v>0</v>
      </c>
      <c r="AF51" s="8">
        <v>0</v>
      </c>
      <c r="AG51" s="1" t="s">
        <v>117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45796</v>
      </c>
      <c r="B52" s="14" t="s">
        <v>256</v>
      </c>
      <c r="C52" s="9" t="s">
        <v>139</v>
      </c>
      <c r="D52" s="13" t="s">
        <v>251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45920</v>
      </c>
      <c r="U52" s="11">
        <v>366</v>
      </c>
      <c r="V52" s="10">
        <v>0</v>
      </c>
      <c r="W52" s="10">
        <v>366</v>
      </c>
      <c r="X52" s="10">
        <v>0</v>
      </c>
      <c r="Y52" s="10">
        <v>384.3</v>
      </c>
      <c r="Z52" s="9" t="s">
        <v>80</v>
      </c>
      <c r="AA52" s="8">
        <v>383.47650000000004</v>
      </c>
      <c r="AB52" s="8">
        <v>383.47650000000004</v>
      </c>
      <c r="AC52" s="8">
        <v>0</v>
      </c>
      <c r="AD52" s="8">
        <v>383.47650000000004</v>
      </c>
      <c r="AE52" s="8">
        <v>0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45905</v>
      </c>
      <c r="B53" s="14" t="s">
        <v>472</v>
      </c>
      <c r="C53" s="9" t="s">
        <v>139</v>
      </c>
      <c r="D53" s="13" t="s">
        <v>452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45920</v>
      </c>
      <c r="U53" s="11">
        <v>5040</v>
      </c>
      <c r="V53" s="10">
        <v>0</v>
      </c>
      <c r="W53" s="10">
        <v>5040</v>
      </c>
      <c r="X53" s="10">
        <v>0</v>
      </c>
      <c r="Y53" s="10">
        <v>5292</v>
      </c>
      <c r="Z53" s="9" t="s">
        <v>80</v>
      </c>
      <c r="AA53" s="8">
        <v>5280.6600000000008</v>
      </c>
      <c r="AB53" s="8">
        <v>5280.6600000000008</v>
      </c>
      <c r="AC53" s="8">
        <v>0</v>
      </c>
      <c r="AD53" s="8">
        <v>5280.6600000000008</v>
      </c>
      <c r="AE53" s="8">
        <v>0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45920</v>
      </c>
      <c r="AK53" s="3">
        <v>45916</v>
      </c>
      <c r="AL53" s="3">
        <v>45909</v>
      </c>
      <c r="AM53" s="3">
        <v>45917</v>
      </c>
      <c r="AN53" s="3">
        <v>45918</v>
      </c>
      <c r="AO53" s="3">
        <v>45919</v>
      </c>
      <c r="AP53" s="3">
        <v>45915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45902</v>
      </c>
      <c r="B54" s="14" t="s">
        <v>438</v>
      </c>
      <c r="C54" s="9" t="s">
        <v>267</v>
      </c>
      <c r="D54" s="13" t="s">
        <v>430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45920</v>
      </c>
      <c r="U54" s="11">
        <v>20000</v>
      </c>
      <c r="V54" s="10">
        <v>18716</v>
      </c>
      <c r="W54" s="10">
        <v>1284</v>
      </c>
      <c r="X54" s="10">
        <v>20630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45920</v>
      </c>
      <c r="AK54" s="3">
        <v>45916</v>
      </c>
      <c r="AL54" s="3">
        <v>45909</v>
      </c>
      <c r="AM54" s="3">
        <v>45917</v>
      </c>
      <c r="AN54" s="3">
        <v>45918</v>
      </c>
      <c r="AO54" s="3">
        <v>45919</v>
      </c>
      <c r="AP54" s="3">
        <v>45915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45908</v>
      </c>
      <c r="B55" s="14" t="s">
        <v>507</v>
      </c>
      <c r="C55" s="9" t="s">
        <v>259</v>
      </c>
      <c r="D55" s="13" t="s">
        <v>260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45922</v>
      </c>
      <c r="U55" s="11">
        <v>8000</v>
      </c>
      <c r="V55" s="10">
        <v>0</v>
      </c>
      <c r="W55" s="10">
        <v>8000</v>
      </c>
      <c r="X55" s="10">
        <v>0</v>
      </c>
      <c r="Y55" s="10">
        <v>8400</v>
      </c>
      <c r="Z55" s="9" t="s">
        <v>80</v>
      </c>
      <c r="AA55" s="8">
        <v>7934.96</v>
      </c>
      <c r="AB55" s="8">
        <v>7934.96</v>
      </c>
      <c r="AC55" s="8">
        <v>0</v>
      </c>
      <c r="AD55" s="8">
        <v>0</v>
      </c>
      <c r="AE55" s="8">
        <v>7934.96</v>
      </c>
      <c r="AF55" s="8">
        <v>0</v>
      </c>
      <c r="AG55" s="1" t="s">
        <v>117</v>
      </c>
      <c r="AH55" s="1" t="s">
        <v>75</v>
      </c>
      <c r="AI55" s="1">
        <v>4</v>
      </c>
      <c r="AJ55" s="3">
        <v>45922</v>
      </c>
      <c r="AK55" s="3">
        <v>45918</v>
      </c>
      <c r="AL55" s="3">
        <v>45911</v>
      </c>
      <c r="AM55" s="3">
        <v>45919</v>
      </c>
      <c r="AN55" s="3">
        <v>45920</v>
      </c>
      <c r="AO55" s="3">
        <v>45921</v>
      </c>
      <c r="AP55" s="3">
        <v>45917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45908</v>
      </c>
      <c r="B56" s="14" t="s">
        <v>507</v>
      </c>
      <c r="C56" s="9" t="s">
        <v>259</v>
      </c>
      <c r="D56" s="13" t="s">
        <v>358</v>
      </c>
      <c r="E56" s="9">
        <v>20</v>
      </c>
      <c r="F56" s="9">
        <v>34</v>
      </c>
      <c r="G56" s="9" t="s">
        <v>60</v>
      </c>
      <c r="H56" s="9" t="s">
        <v>66</v>
      </c>
      <c r="I56" s="9">
        <v>95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45922</v>
      </c>
      <c r="U56" s="11">
        <v>8000</v>
      </c>
      <c r="V56" s="10">
        <v>0</v>
      </c>
      <c r="W56" s="10">
        <v>8000</v>
      </c>
      <c r="X56" s="10">
        <v>0</v>
      </c>
      <c r="Y56" s="10">
        <v>8400</v>
      </c>
      <c r="Z56" s="9" t="s">
        <v>80</v>
      </c>
      <c r="AA56" s="8">
        <v>7934.96</v>
      </c>
      <c r="AB56" s="8">
        <v>7934.96</v>
      </c>
      <c r="AC56" s="8">
        <v>0</v>
      </c>
      <c r="AD56" s="8">
        <v>0</v>
      </c>
      <c r="AE56" s="8">
        <v>7934.96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45922</v>
      </c>
      <c r="AK56" s="3">
        <v>45918</v>
      </c>
      <c r="AL56" s="3">
        <v>45911</v>
      </c>
      <c r="AM56" s="3">
        <v>45919</v>
      </c>
      <c r="AN56" s="3">
        <v>45920</v>
      </c>
      <c r="AO56" s="3">
        <v>45921</v>
      </c>
      <c r="AP56" s="3">
        <v>45917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45902</v>
      </c>
      <c r="B57" s="14" t="s">
        <v>439</v>
      </c>
      <c r="C57" s="9" t="s">
        <v>267</v>
      </c>
      <c r="D57" s="13" t="s">
        <v>432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45923</v>
      </c>
      <c r="U57" s="11">
        <v>10000</v>
      </c>
      <c r="V57" s="10">
        <v>9620</v>
      </c>
      <c r="W57" s="10">
        <v>380</v>
      </c>
      <c r="X57" s="10">
        <v>10294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45923</v>
      </c>
      <c r="AK57" s="3">
        <v>45919</v>
      </c>
      <c r="AL57" s="3">
        <v>45912</v>
      </c>
      <c r="AM57" s="3">
        <v>45920</v>
      </c>
      <c r="AN57" s="3">
        <v>45921</v>
      </c>
      <c r="AO57" s="3">
        <v>45922</v>
      </c>
      <c r="AP57" s="3">
        <v>45918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45896</v>
      </c>
      <c r="B58" s="14" t="s">
        <v>396</v>
      </c>
      <c r="C58" s="9" t="s">
        <v>79</v>
      </c>
      <c r="D58" s="13" t="s">
        <v>397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45926</v>
      </c>
      <c r="U58" s="11">
        <v>8000</v>
      </c>
      <c r="V58" s="10">
        <v>0</v>
      </c>
      <c r="W58" s="10">
        <v>8000</v>
      </c>
      <c r="X58" s="10">
        <v>8100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115</v>
      </c>
      <c r="AH58" s="1" t="s">
        <v>75</v>
      </c>
      <c r="AI58" s="1">
        <v>5</v>
      </c>
      <c r="AJ58" s="3">
        <v>45926</v>
      </c>
      <c r="AK58" s="3">
        <v>45921</v>
      </c>
      <c r="AL58" s="3">
        <v>45914</v>
      </c>
      <c r="AM58" s="3">
        <v>45922</v>
      </c>
      <c r="AN58" s="3">
        <v>45923</v>
      </c>
      <c r="AO58" s="3">
        <v>45924</v>
      </c>
      <c r="AP58" s="3">
        <v>45921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45892</v>
      </c>
      <c r="B59" s="14" t="s">
        <v>363</v>
      </c>
      <c r="C59" s="9" t="s">
        <v>79</v>
      </c>
      <c r="D59" s="13" t="s">
        <v>364</v>
      </c>
      <c r="E59" s="9">
        <v>20</v>
      </c>
      <c r="F59" s="9">
        <v>37</v>
      </c>
      <c r="G59" s="9" t="s">
        <v>60</v>
      </c>
      <c r="H59" s="9" t="s">
        <v>76</v>
      </c>
      <c r="I59" s="9">
        <v>97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80</v>
      </c>
      <c r="AA59" s="8">
        <v>3227.07</v>
      </c>
      <c r="AB59" s="8">
        <v>3227.07</v>
      </c>
      <c r="AC59" s="8">
        <v>0</v>
      </c>
      <c r="AD59" s="8">
        <v>3227.07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45891</v>
      </c>
      <c r="B60" s="14" t="s">
        <v>389</v>
      </c>
      <c r="C60" s="9" t="s">
        <v>79</v>
      </c>
      <c r="D60" s="13" t="s">
        <v>390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9000</v>
      </c>
      <c r="V60" s="10">
        <v>5000</v>
      </c>
      <c r="W60" s="10">
        <v>4000</v>
      </c>
      <c r="X60" s="10">
        <v>9150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61</v>
      </c>
      <c r="AH60" s="1" t="s">
        <v>75</v>
      </c>
      <c r="AI60" s="1">
        <v>5</v>
      </c>
      <c r="AJ60" s="3">
        <v>45930</v>
      </c>
      <c r="AK60" s="3">
        <v>45925</v>
      </c>
      <c r="AL60" s="3">
        <v>45918</v>
      </c>
      <c r="AM60" s="3">
        <v>45926</v>
      </c>
      <c r="AN60" s="3">
        <v>45927</v>
      </c>
      <c r="AO60" s="3">
        <v>45928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45891</v>
      </c>
      <c r="B61" s="14" t="s">
        <v>391</v>
      </c>
      <c r="C61" s="9" t="s">
        <v>79</v>
      </c>
      <c r="D61" s="13" t="s">
        <v>392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4000</v>
      </c>
      <c r="V61" s="10">
        <v>3780</v>
      </c>
      <c r="W61" s="10">
        <v>220</v>
      </c>
      <c r="X61" s="10">
        <v>4100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61</v>
      </c>
      <c r="AH61" s="1" t="s">
        <v>75</v>
      </c>
      <c r="AI61" s="1">
        <v>5</v>
      </c>
      <c r="AJ61" s="3">
        <v>45930</v>
      </c>
      <c r="AK61" s="3">
        <v>45925</v>
      </c>
      <c r="AL61" s="3">
        <v>45918</v>
      </c>
      <c r="AM61" s="3">
        <v>45926</v>
      </c>
      <c r="AN61" s="3">
        <v>45927</v>
      </c>
      <c r="AO61" s="3">
        <v>45928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45891</v>
      </c>
      <c r="B62" s="14" t="s">
        <v>393</v>
      </c>
      <c r="C62" s="9" t="s">
        <v>79</v>
      </c>
      <c r="D62" s="13" t="s">
        <v>394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9000</v>
      </c>
      <c r="V62" s="10">
        <v>8500</v>
      </c>
      <c r="W62" s="10">
        <v>500</v>
      </c>
      <c r="X62" s="10">
        <v>9455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61</v>
      </c>
      <c r="AH62" s="1" t="s">
        <v>75</v>
      </c>
      <c r="AI62" s="1">
        <v>5</v>
      </c>
      <c r="AJ62" s="3">
        <v>45930</v>
      </c>
      <c r="AK62" s="3">
        <v>45925</v>
      </c>
      <c r="AL62" s="3">
        <v>45918</v>
      </c>
      <c r="AM62" s="3">
        <v>45926</v>
      </c>
      <c r="AN62" s="3">
        <v>45927</v>
      </c>
      <c r="AO62" s="3">
        <v>45928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 t="s">
        <v>135</v>
      </c>
      <c r="B63" s="14" t="s">
        <v>135</v>
      </c>
      <c r="C63" s="9" t="s">
        <v>139</v>
      </c>
      <c r="D63" s="13" t="s">
        <v>61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45930</v>
      </c>
      <c r="U63" s="11">
        <v>100000</v>
      </c>
      <c r="V63" s="10">
        <v>0</v>
      </c>
      <c r="W63" s="10">
        <v>100000</v>
      </c>
      <c r="X63" s="10">
        <v>0</v>
      </c>
      <c r="Y63" s="10">
        <v>105000</v>
      </c>
      <c r="Z63" s="9" t="s">
        <v>80</v>
      </c>
      <c r="AA63" s="8">
        <v>104775.00000000001</v>
      </c>
      <c r="AB63" s="8">
        <v>0</v>
      </c>
      <c r="AC63" s="8">
        <v>104775.00000000001</v>
      </c>
      <c r="AD63" s="8">
        <v>0</v>
      </c>
      <c r="AE63" s="8">
        <v>104775.00000000001</v>
      </c>
      <c r="AF63" s="8">
        <v>0</v>
      </c>
      <c r="AG63" s="1" t="s">
        <v>61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7916.333333333333</v>
      </c>
    </row>
    <row r="64" spans="1:56" ht="27.75" customHeight="1" x14ac:dyDescent="0.45">
      <c r="A64" s="3" t="s">
        <v>135</v>
      </c>
      <c r="B64" s="14" t="s">
        <v>135</v>
      </c>
      <c r="C64" s="9" t="s">
        <v>79</v>
      </c>
      <c r="D64" s="13" t="s">
        <v>61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80</v>
      </c>
      <c r="AA64" s="8">
        <v>22072.6</v>
      </c>
      <c r="AB64" s="8">
        <v>0</v>
      </c>
      <c r="AC64" s="8">
        <v>22072.6</v>
      </c>
      <c r="AD64" s="8">
        <v>0</v>
      </c>
      <c r="AE64" s="8">
        <v>22072.6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1667.7075555555555</v>
      </c>
    </row>
    <row r="65" spans="1:56" ht="27.75" customHeight="1" x14ac:dyDescent="0.45">
      <c r="A65" s="3" t="s">
        <v>135</v>
      </c>
      <c r="B65" s="14" t="s">
        <v>135</v>
      </c>
      <c r="C65" s="9" t="s">
        <v>97</v>
      </c>
      <c r="D65" s="13" t="s">
        <v>61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45930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80</v>
      </c>
      <c r="AA65" s="8">
        <v>21513.800000000003</v>
      </c>
      <c r="AB65" s="8">
        <v>0</v>
      </c>
      <c r="AC65" s="8">
        <v>21513.800000000003</v>
      </c>
      <c r="AD65" s="8">
        <v>0</v>
      </c>
      <c r="AE65" s="8">
        <v>21513.800000000003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1625.4871111111113</v>
      </c>
    </row>
    <row r="66" spans="1:56" ht="27.75" customHeight="1" x14ac:dyDescent="0.45">
      <c r="A66" s="3" t="s">
        <v>135</v>
      </c>
      <c r="B66" s="14" t="s">
        <v>135</v>
      </c>
      <c r="C66" s="9" t="s">
        <v>270</v>
      </c>
      <c r="D66" s="13" t="s">
        <v>61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110</v>
      </c>
      <c r="T66" s="12">
        <v>45960</v>
      </c>
      <c r="U66" s="11">
        <v>450000</v>
      </c>
      <c r="V66" s="10">
        <v>0</v>
      </c>
      <c r="W66" s="10">
        <v>450000</v>
      </c>
      <c r="X66" s="10">
        <v>0</v>
      </c>
      <c r="Y66" s="10">
        <v>472500</v>
      </c>
      <c r="Z66" s="9" t="s">
        <v>80</v>
      </c>
      <c r="AA66" s="8">
        <v>496633.5</v>
      </c>
      <c r="AB66" s="8">
        <v>81119</v>
      </c>
      <c r="AC66" s="8">
        <v>415514.5</v>
      </c>
      <c r="AD66" s="8">
        <v>0</v>
      </c>
      <c r="AE66" s="8">
        <v>496633.5</v>
      </c>
      <c r="AF66" s="8">
        <v>0</v>
      </c>
      <c r="AG66" s="1" t="s">
        <v>116</v>
      </c>
      <c r="AH66" s="1" t="s">
        <v>75</v>
      </c>
      <c r="AI66" s="1">
        <v>4</v>
      </c>
      <c r="AJ66" s="3">
        <v>45960</v>
      </c>
      <c r="AK66" s="3">
        <v>45956</v>
      </c>
      <c r="AL66" s="3">
        <v>45949</v>
      </c>
      <c r="AM66" s="3">
        <v>45957</v>
      </c>
      <c r="AN66" s="3">
        <v>45958</v>
      </c>
      <c r="AO66" s="3">
        <v>45959</v>
      </c>
      <c r="AP66" s="3">
        <v>45955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31394.428888888888</v>
      </c>
    </row>
    <row r="67" spans="1:56" ht="27.75" customHeight="1" x14ac:dyDescent="0.45">
      <c r="A67" s="3">
        <v>45909</v>
      </c>
      <c r="B67" s="14" t="s">
        <v>508</v>
      </c>
      <c r="C67" s="9" t="s">
        <v>79</v>
      </c>
      <c r="D67" s="13" t="s">
        <v>489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45920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3310.89</v>
      </c>
      <c r="AC67" s="8">
        <v>0</v>
      </c>
      <c r="AD67" s="8">
        <v>0</v>
      </c>
      <c r="AE67" s="8">
        <v>3310.89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45920</v>
      </c>
      <c r="AK67" s="3">
        <v>45916</v>
      </c>
      <c r="AL67" s="3">
        <v>45909</v>
      </c>
      <c r="AM67" s="3">
        <v>45917</v>
      </c>
      <c r="AN67" s="3">
        <v>45918</v>
      </c>
      <c r="AO67" s="3">
        <v>45919</v>
      </c>
      <c r="AP67" s="3">
        <v>45915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134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45909</v>
      </c>
      <c r="B68" s="14" t="s">
        <v>509</v>
      </c>
      <c r="C68" s="9" t="s">
        <v>79</v>
      </c>
      <c r="D68" s="13" t="s">
        <v>490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45944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80</v>
      </c>
      <c r="AA68" s="8">
        <v>3310.89</v>
      </c>
      <c r="AB68" s="8">
        <v>3310.89</v>
      </c>
      <c r="AC68" s="8">
        <v>0</v>
      </c>
      <c r="AD68" s="8">
        <v>0</v>
      </c>
      <c r="AE68" s="8">
        <v>3310.89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45944</v>
      </c>
      <c r="AK68" s="3">
        <v>45940</v>
      </c>
      <c r="AL68" s="3">
        <v>45933</v>
      </c>
      <c r="AM68" s="3">
        <v>45941</v>
      </c>
      <c r="AN68" s="3">
        <v>45942</v>
      </c>
      <c r="AO68" s="3">
        <v>45943</v>
      </c>
      <c r="AP68" s="3">
        <v>45939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134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45909</v>
      </c>
      <c r="B69" s="14" t="s">
        <v>510</v>
      </c>
      <c r="C69" s="9" t="s">
        <v>79</v>
      </c>
      <c r="D69" s="13" t="s">
        <v>491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45958</v>
      </c>
      <c r="U69" s="11">
        <v>6000</v>
      </c>
      <c r="V69" s="10">
        <v>0</v>
      </c>
      <c r="W69" s="10">
        <v>6000</v>
      </c>
      <c r="X69" s="10">
        <v>0</v>
      </c>
      <c r="Y69" s="10">
        <v>6300</v>
      </c>
      <c r="Z69" s="9" t="s">
        <v>80</v>
      </c>
      <c r="AA69" s="8">
        <v>6621.78</v>
      </c>
      <c r="AB69" s="8">
        <v>6621.78</v>
      </c>
      <c r="AC69" s="8">
        <v>0</v>
      </c>
      <c r="AD69" s="8">
        <v>0</v>
      </c>
      <c r="AE69" s="8">
        <v>6621.78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45958</v>
      </c>
      <c r="AK69" s="3">
        <v>45954</v>
      </c>
      <c r="AL69" s="3">
        <v>45947</v>
      </c>
      <c r="AM69" s="3">
        <v>45955</v>
      </c>
      <c r="AN69" s="3">
        <v>45956</v>
      </c>
      <c r="AO69" s="3">
        <v>45957</v>
      </c>
      <c r="AP69" s="3">
        <v>45953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134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45782</v>
      </c>
      <c r="B70" s="14" t="s">
        <v>249</v>
      </c>
      <c r="C70" s="9" t="s">
        <v>79</v>
      </c>
      <c r="D70" s="13" t="s">
        <v>243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45939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45939</v>
      </c>
      <c r="AK70" s="3">
        <v>45935</v>
      </c>
      <c r="AL70" s="3">
        <v>45928</v>
      </c>
      <c r="AM70" s="3">
        <v>45936</v>
      </c>
      <c r="AN70" s="3">
        <v>45937</v>
      </c>
      <c r="AO70" s="3">
        <v>45938</v>
      </c>
      <c r="AP70" s="3">
        <v>45934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134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416.92688888888887</v>
      </c>
    </row>
    <row r="71" spans="1:56" ht="27.75" customHeight="1" x14ac:dyDescent="0.45">
      <c r="A71" s="3">
        <v>45877</v>
      </c>
      <c r="B71" s="14" t="s">
        <v>318</v>
      </c>
      <c r="C71" s="9" t="s">
        <v>79</v>
      </c>
      <c r="D71" s="13" t="s">
        <v>319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45944</v>
      </c>
      <c r="U71" s="11">
        <v>7000</v>
      </c>
      <c r="V71" s="10">
        <v>0</v>
      </c>
      <c r="W71" s="10">
        <v>7000</v>
      </c>
      <c r="X71" s="10">
        <v>0</v>
      </c>
      <c r="Y71" s="10">
        <v>7350</v>
      </c>
      <c r="Z71" s="9" t="s">
        <v>80</v>
      </c>
      <c r="AA71" s="8">
        <v>7725.41</v>
      </c>
      <c r="AB71" s="8">
        <v>7725.41</v>
      </c>
      <c r="AC71" s="8">
        <v>0</v>
      </c>
      <c r="AD71" s="8">
        <v>0</v>
      </c>
      <c r="AE71" s="8">
        <v>7725.41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45944</v>
      </c>
      <c r="AK71" s="3">
        <v>45940</v>
      </c>
      <c r="AL71" s="3">
        <v>45933</v>
      </c>
      <c r="AM71" s="3">
        <v>45941</v>
      </c>
      <c r="AN71" s="3">
        <v>45942</v>
      </c>
      <c r="AO71" s="3">
        <v>45943</v>
      </c>
      <c r="AP71" s="3">
        <v>45939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45911</v>
      </c>
      <c r="B72" s="14" t="s">
        <v>525</v>
      </c>
      <c r="C72" s="9" t="s">
        <v>107</v>
      </c>
      <c r="D72" s="13" t="s">
        <v>526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45947</v>
      </c>
      <c r="U72" s="11">
        <v>8000</v>
      </c>
      <c r="V72" s="10">
        <v>0</v>
      </c>
      <c r="W72" s="10">
        <v>8000</v>
      </c>
      <c r="X72" s="10">
        <v>0</v>
      </c>
      <c r="Y72" s="10">
        <v>8400</v>
      </c>
      <c r="Z72" s="9" t="s">
        <v>80</v>
      </c>
      <c r="AA72" s="8">
        <v>8829.0399999999991</v>
      </c>
      <c r="AB72" s="8">
        <v>0</v>
      </c>
      <c r="AC72" s="8">
        <v>8829.0399999999991</v>
      </c>
      <c r="AD72" s="8">
        <v>0</v>
      </c>
      <c r="AE72" s="8">
        <v>8829.0399999999991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45947</v>
      </c>
      <c r="AK72" s="3">
        <v>45943</v>
      </c>
      <c r="AL72" s="3">
        <v>45936</v>
      </c>
      <c r="AM72" s="3">
        <v>45944</v>
      </c>
      <c r="AN72" s="3">
        <v>45945</v>
      </c>
      <c r="AO72" s="3">
        <v>45946</v>
      </c>
      <c r="AP72" s="3">
        <v>45942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667.08302222222221</v>
      </c>
    </row>
    <row r="73" spans="1:56" ht="27.75" customHeight="1" x14ac:dyDescent="0.45">
      <c r="A73" s="3">
        <v>45892</v>
      </c>
      <c r="B73" s="14" t="s">
        <v>365</v>
      </c>
      <c r="C73" s="9" t="s">
        <v>79</v>
      </c>
      <c r="D73" s="13" t="s">
        <v>220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45951</v>
      </c>
      <c r="U73" s="11">
        <v>6000</v>
      </c>
      <c r="V73" s="10">
        <v>0</v>
      </c>
      <c r="W73" s="10">
        <v>6000</v>
      </c>
      <c r="X73" s="10">
        <v>0</v>
      </c>
      <c r="Y73" s="10">
        <v>6300</v>
      </c>
      <c r="Z73" s="9" t="s">
        <v>80</v>
      </c>
      <c r="AA73" s="8">
        <v>6621.78</v>
      </c>
      <c r="AB73" s="8">
        <v>6621.78</v>
      </c>
      <c r="AC73" s="8">
        <v>0</v>
      </c>
      <c r="AD73" s="8">
        <v>0</v>
      </c>
      <c r="AE73" s="8">
        <v>6621.78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45951</v>
      </c>
      <c r="AK73" s="3">
        <v>45947</v>
      </c>
      <c r="AL73" s="3">
        <v>45940</v>
      </c>
      <c r="AM73" s="3">
        <v>45948</v>
      </c>
      <c r="AN73" s="3">
        <v>45949</v>
      </c>
      <c r="AO73" s="3">
        <v>45950</v>
      </c>
      <c r="AP73" s="3">
        <v>45946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45911</v>
      </c>
      <c r="B74" s="14" t="s">
        <v>527</v>
      </c>
      <c r="C74" s="9" t="s">
        <v>107</v>
      </c>
      <c r="D74" s="13" t="s">
        <v>528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45961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116</v>
      </c>
      <c r="AH74" s="1" t="s">
        <v>75</v>
      </c>
      <c r="AI74" s="1">
        <v>4</v>
      </c>
      <c r="AJ74" s="3">
        <v>45961</v>
      </c>
      <c r="AK74" s="3">
        <v>45957</v>
      </c>
      <c r="AL74" s="3">
        <v>45950</v>
      </c>
      <c r="AM74" s="3">
        <v>45958</v>
      </c>
      <c r="AN74" s="3">
        <v>45959</v>
      </c>
      <c r="AO74" s="3">
        <v>45960</v>
      </c>
      <c r="AP74" s="3">
        <v>45956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250.15613333333337</v>
      </c>
    </row>
    <row r="75" spans="1:56" ht="27.75" customHeight="1" x14ac:dyDescent="0.45">
      <c r="A75" s="3">
        <v>45911</v>
      </c>
      <c r="B75" s="14" t="s">
        <v>529</v>
      </c>
      <c r="C75" s="9" t="s">
        <v>107</v>
      </c>
      <c r="D75" s="13" t="s">
        <v>530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45961</v>
      </c>
      <c r="U75" s="11">
        <v>4000</v>
      </c>
      <c r="V75" s="10">
        <v>0</v>
      </c>
      <c r="W75" s="10">
        <v>4000</v>
      </c>
      <c r="X75" s="10">
        <v>0</v>
      </c>
      <c r="Y75" s="10">
        <v>4200</v>
      </c>
      <c r="Z75" s="9" t="s">
        <v>80</v>
      </c>
      <c r="AA75" s="8">
        <v>4414.5199999999995</v>
      </c>
      <c r="AB75" s="8">
        <v>0</v>
      </c>
      <c r="AC75" s="8">
        <v>4414.5199999999995</v>
      </c>
      <c r="AD75" s="8">
        <v>0</v>
      </c>
      <c r="AE75" s="8">
        <v>4414.5199999999995</v>
      </c>
      <c r="AF75" s="8">
        <v>0</v>
      </c>
      <c r="AG75" s="1" t="s">
        <v>115</v>
      </c>
      <c r="AH75" s="1" t="s">
        <v>75</v>
      </c>
      <c r="AI75" s="1">
        <v>4</v>
      </c>
      <c r="AJ75" s="3">
        <v>45961</v>
      </c>
      <c r="AK75" s="3">
        <v>45957</v>
      </c>
      <c r="AL75" s="3">
        <v>45950</v>
      </c>
      <c r="AM75" s="3">
        <v>45958</v>
      </c>
      <c r="AN75" s="3">
        <v>45959</v>
      </c>
      <c r="AO75" s="3">
        <v>45960</v>
      </c>
      <c r="AP75" s="3">
        <v>45956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333.54151111111111</v>
      </c>
    </row>
    <row r="76" spans="1:56" ht="27.75" customHeight="1" x14ac:dyDescent="0.45">
      <c r="A76" s="3">
        <v>45909</v>
      </c>
      <c r="B76" s="14" t="s">
        <v>511</v>
      </c>
      <c r="C76" s="9" t="s">
        <v>107</v>
      </c>
      <c r="D76" s="13" t="s">
        <v>492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45961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80</v>
      </c>
      <c r="AA76" s="8">
        <v>3310.89</v>
      </c>
      <c r="AB76" s="8">
        <v>3310.89</v>
      </c>
      <c r="AC76" s="8">
        <v>0</v>
      </c>
      <c r="AD76" s="8">
        <v>0</v>
      </c>
      <c r="AE76" s="8">
        <v>3310.89</v>
      </c>
      <c r="AF76" s="8">
        <v>0</v>
      </c>
      <c r="AG76" s="1" t="s">
        <v>117</v>
      </c>
      <c r="AH76" s="1" t="s">
        <v>75</v>
      </c>
      <c r="AI76" s="1">
        <v>4</v>
      </c>
      <c r="AJ76" s="3">
        <v>45961</v>
      </c>
      <c r="AK76" s="3">
        <v>45957</v>
      </c>
      <c r="AL76" s="3">
        <v>45950</v>
      </c>
      <c r="AM76" s="3">
        <v>45958</v>
      </c>
      <c r="AN76" s="3">
        <v>45959</v>
      </c>
      <c r="AO76" s="3">
        <v>45960</v>
      </c>
      <c r="AP76" s="3">
        <v>45956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134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45909</v>
      </c>
      <c r="B77" s="14" t="s">
        <v>512</v>
      </c>
      <c r="C77" s="9" t="s">
        <v>107</v>
      </c>
      <c r="D77" s="13" t="s">
        <v>493</v>
      </c>
      <c r="E77" s="9">
        <v>20</v>
      </c>
      <c r="F77" s="9">
        <v>40</v>
      </c>
      <c r="G77" s="9" t="s">
        <v>60</v>
      </c>
      <c r="H77" s="9" t="s">
        <v>66</v>
      </c>
      <c r="I77" s="9">
        <v>108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45961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3478.5300000000007</v>
      </c>
      <c r="AB77" s="8">
        <v>3478.5300000000007</v>
      </c>
      <c r="AC77" s="8">
        <v>0</v>
      </c>
      <c r="AD77" s="8">
        <v>0</v>
      </c>
      <c r="AE77" s="8">
        <v>3478.5300000000007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45961</v>
      </c>
      <c r="AK77" s="3">
        <v>45957</v>
      </c>
      <c r="AL77" s="3">
        <v>45950</v>
      </c>
      <c r="AM77" s="3">
        <v>45958</v>
      </c>
      <c r="AN77" s="3">
        <v>45959</v>
      </c>
      <c r="AO77" s="3">
        <v>45960</v>
      </c>
      <c r="AP77" s="3">
        <v>45956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134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45892</v>
      </c>
      <c r="B78" s="14" t="s">
        <v>360</v>
      </c>
      <c r="C78" s="9" t="s">
        <v>139</v>
      </c>
      <c r="D78" s="13" t="s">
        <v>329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 t="s">
        <v>63</v>
      </c>
      <c r="U78" s="11">
        <v>640</v>
      </c>
      <c r="V78" s="10">
        <v>0</v>
      </c>
      <c r="W78" s="10">
        <v>640</v>
      </c>
      <c r="X78" s="10">
        <v>6000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370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45892</v>
      </c>
      <c r="B79" s="14" t="s">
        <v>362</v>
      </c>
      <c r="C79" s="9" t="s">
        <v>139</v>
      </c>
      <c r="D79" s="13" t="s">
        <v>131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1840</v>
      </c>
      <c r="V79" s="10">
        <v>80</v>
      </c>
      <c r="W79" s="10">
        <v>1760</v>
      </c>
      <c r="X79" s="10">
        <v>10650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115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45887</v>
      </c>
      <c r="B80" s="14" t="s">
        <v>345</v>
      </c>
      <c r="C80" s="9" t="s">
        <v>139</v>
      </c>
      <c r="D80" s="13" t="s">
        <v>224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104</v>
      </c>
      <c r="V80" s="10">
        <v>0</v>
      </c>
      <c r="W80" s="10">
        <v>104</v>
      </c>
      <c r="X80" s="10">
        <v>11230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134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45896</v>
      </c>
      <c r="B81" s="14" t="s">
        <v>395</v>
      </c>
      <c r="C81" s="9" t="s">
        <v>79</v>
      </c>
      <c r="D81" s="13" t="s">
        <v>310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0</v>
      </c>
      <c r="AE81" s="8">
        <v>3310.89</v>
      </c>
      <c r="AF81" s="8">
        <v>0</v>
      </c>
      <c r="AG81" s="1" t="s">
        <v>115</v>
      </c>
      <c r="AH81" s="1" t="s">
        <v>75</v>
      </c>
      <c r="AI81" s="1">
        <v>5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45796</v>
      </c>
      <c r="B82" s="14" t="s">
        <v>258</v>
      </c>
      <c r="C82" s="9" t="s">
        <v>139</v>
      </c>
      <c r="D82" s="13" t="s">
        <v>145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 t="s">
        <v>63</v>
      </c>
      <c r="U82" s="11">
        <v>240</v>
      </c>
      <c r="V82" s="10">
        <v>0</v>
      </c>
      <c r="W82" s="10">
        <v>240</v>
      </c>
      <c r="X82" s="10">
        <v>0</v>
      </c>
      <c r="Y82" s="10">
        <v>252</v>
      </c>
      <c r="Z82" s="9" t="s">
        <v>80</v>
      </c>
      <c r="AA82" s="8">
        <v>251.46</v>
      </c>
      <c r="AB82" s="8">
        <v>251.46</v>
      </c>
      <c r="AC82" s="8">
        <v>0</v>
      </c>
      <c r="AD82" s="8">
        <v>0</v>
      </c>
      <c r="AE82" s="8">
        <v>251.46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254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45876</v>
      </c>
      <c r="B83" s="14" t="s">
        <v>328</v>
      </c>
      <c r="C83" s="9" t="s">
        <v>107</v>
      </c>
      <c r="D83" s="13" t="s">
        <v>314</v>
      </c>
      <c r="E83" s="9">
        <v>20</v>
      </c>
      <c r="F83" s="9">
        <v>40</v>
      </c>
      <c r="G83" s="9" t="s">
        <v>60</v>
      </c>
      <c r="H83" s="9" t="s">
        <v>66</v>
      </c>
      <c r="I83" s="9">
        <v>108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3000</v>
      </c>
      <c r="V83" s="10">
        <v>3075</v>
      </c>
      <c r="W83" s="10">
        <v>0</v>
      </c>
      <c r="X83" s="10">
        <v>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116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45825</v>
      </c>
      <c r="B84" s="14" t="s">
        <v>269</v>
      </c>
      <c r="C84" s="9" t="s">
        <v>139</v>
      </c>
      <c r="D84" s="13" t="s">
        <v>239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246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894</v>
      </c>
      <c r="V84" s="10">
        <v>525</v>
      </c>
      <c r="W84" s="10">
        <v>369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115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134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45796</v>
      </c>
      <c r="B85" s="14" t="s">
        <v>257</v>
      </c>
      <c r="C85" s="9" t="s">
        <v>139</v>
      </c>
      <c r="D85" s="13" t="s">
        <v>253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302</v>
      </c>
      <c r="V85" s="10">
        <v>0</v>
      </c>
      <c r="W85" s="10">
        <v>302</v>
      </c>
      <c r="X85" s="10">
        <v>5300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45798</v>
      </c>
      <c r="B86" s="14" t="s">
        <v>263</v>
      </c>
      <c r="C86" s="9" t="s">
        <v>107</v>
      </c>
      <c r="D86" s="13" t="s">
        <v>261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117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134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416.92688888888887</v>
      </c>
    </row>
    <row r="87" spans="1:56" ht="27.75" customHeight="1" x14ac:dyDescent="0.45">
      <c r="A87" s="3">
        <v>45674</v>
      </c>
      <c r="B87" s="14" t="s">
        <v>226</v>
      </c>
      <c r="C87" s="9" t="s">
        <v>139</v>
      </c>
      <c r="D87" s="13" t="s">
        <v>225</v>
      </c>
      <c r="E87" s="9">
        <v>20</v>
      </c>
      <c r="F87" s="9">
        <v>35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196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 t="s">
        <v>63</v>
      </c>
      <c r="U87" s="11">
        <v>152</v>
      </c>
      <c r="V87" s="10">
        <v>0</v>
      </c>
      <c r="W87" s="10">
        <v>152</v>
      </c>
      <c r="X87" s="10">
        <v>6000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5987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235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45611</v>
      </c>
      <c r="B88" s="14" t="s">
        <v>195</v>
      </c>
      <c r="C88" s="9" t="s">
        <v>139</v>
      </c>
      <c r="D88" s="13" t="s">
        <v>194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 t="s">
        <v>63</v>
      </c>
      <c r="U88" s="11">
        <v>117</v>
      </c>
      <c r="V88" s="10">
        <v>0</v>
      </c>
      <c r="W88" s="10">
        <v>117</v>
      </c>
      <c r="X88" s="10">
        <v>10065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45523</v>
      </c>
      <c r="B89" s="14" t="s">
        <v>178</v>
      </c>
      <c r="C89" s="9" t="s">
        <v>139</v>
      </c>
      <c r="D89" s="13" t="s">
        <v>176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1260</v>
      </c>
      <c r="V89" s="10">
        <v>0</v>
      </c>
      <c r="W89" s="10">
        <v>1260</v>
      </c>
      <c r="X89" s="10">
        <v>11095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45523</v>
      </c>
      <c r="B90" s="14" t="s">
        <v>178</v>
      </c>
      <c r="C90" s="9" t="s">
        <v>139</v>
      </c>
      <c r="D90" s="13" t="s">
        <v>177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89</v>
      </c>
      <c r="V90" s="10">
        <v>0</v>
      </c>
      <c r="W90" s="10">
        <v>89</v>
      </c>
      <c r="X90" s="10">
        <v>11180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45799</v>
      </c>
      <c r="B91" s="14" t="s">
        <v>264</v>
      </c>
      <c r="C91" s="9" t="s">
        <v>259</v>
      </c>
      <c r="D91" s="13" t="s">
        <v>260</v>
      </c>
      <c r="E91" s="9">
        <v>20</v>
      </c>
      <c r="F91" s="9">
        <v>34</v>
      </c>
      <c r="G91" s="9" t="s">
        <v>60</v>
      </c>
      <c r="H91" s="9" t="s">
        <v>66</v>
      </c>
      <c r="I91" s="9">
        <v>95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 t="s">
        <v>132</v>
      </c>
      <c r="U91" s="11">
        <v>4000</v>
      </c>
      <c r="V91" s="10">
        <v>2840</v>
      </c>
      <c r="W91" s="10">
        <v>1160</v>
      </c>
      <c r="X91" s="10">
        <v>8450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210</v>
      </c>
      <c r="AG91" s="1" t="s">
        <v>115</v>
      </c>
      <c r="AH91" s="1" t="s">
        <v>75</v>
      </c>
      <c r="AI91" s="1">
        <v>4</v>
      </c>
      <c r="AJ91" s="3" t="s">
        <v>132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45799</v>
      </c>
      <c r="B92" s="14" t="s">
        <v>264</v>
      </c>
      <c r="C92" s="9" t="s">
        <v>259</v>
      </c>
      <c r="D92" s="13" t="s">
        <v>358</v>
      </c>
      <c r="E92" s="9">
        <v>20</v>
      </c>
      <c r="F92" s="9">
        <v>34</v>
      </c>
      <c r="G92" s="9" t="s">
        <v>60</v>
      </c>
      <c r="H92" s="9" t="s">
        <v>66</v>
      </c>
      <c r="I92" s="9">
        <v>95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 t="s">
        <v>132</v>
      </c>
      <c r="U92" s="11">
        <v>4000</v>
      </c>
      <c r="V92" s="10">
        <v>2654</v>
      </c>
      <c r="W92" s="10">
        <v>1346</v>
      </c>
      <c r="X92" s="10">
        <v>4000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210</v>
      </c>
      <c r="AG92" s="1" t="s">
        <v>115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45741</v>
      </c>
      <c r="B93" s="14" t="s">
        <v>242</v>
      </c>
      <c r="C93" s="9" t="s">
        <v>107</v>
      </c>
      <c r="D93" s="13" t="s">
        <v>241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132</v>
      </c>
      <c r="U93" s="11">
        <v>4000</v>
      </c>
      <c r="V93" s="10">
        <v>3867</v>
      </c>
      <c r="W93" s="10">
        <v>133</v>
      </c>
      <c r="X93" s="10">
        <v>4200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244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45720</v>
      </c>
      <c r="B94" s="14" t="s">
        <v>128</v>
      </c>
      <c r="C94" s="9" t="s">
        <v>107</v>
      </c>
      <c r="D94" s="13" t="s">
        <v>209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132</v>
      </c>
      <c r="U94" s="11">
        <v>4000</v>
      </c>
      <c r="V94" s="10">
        <v>4010</v>
      </c>
      <c r="W94" s="10">
        <v>0</v>
      </c>
      <c r="X94" s="10">
        <v>4470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45720</v>
      </c>
      <c r="B95" s="14" t="s">
        <v>128</v>
      </c>
      <c r="C95" s="9" t="s">
        <v>107</v>
      </c>
      <c r="D95" s="13" t="s">
        <v>219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132</v>
      </c>
      <c r="U95" s="11">
        <v>3000</v>
      </c>
      <c r="V95" s="10">
        <v>3065</v>
      </c>
      <c r="W95" s="10">
        <v>0</v>
      </c>
      <c r="X95" s="10">
        <v>3300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132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45541</v>
      </c>
      <c r="B96" s="14" t="s">
        <v>182</v>
      </c>
      <c r="C96" s="9" t="s">
        <v>107</v>
      </c>
      <c r="D96" s="13" t="s">
        <v>183</v>
      </c>
      <c r="E96" s="9">
        <v>20</v>
      </c>
      <c r="F96" s="9">
        <v>40</v>
      </c>
      <c r="G96" s="9" t="s">
        <v>60</v>
      </c>
      <c r="H96" s="9" t="s">
        <v>76</v>
      </c>
      <c r="I96" s="9">
        <v>108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132</v>
      </c>
      <c r="U96" s="11">
        <v>3000</v>
      </c>
      <c r="V96" s="10">
        <v>3318</v>
      </c>
      <c r="W96" s="10">
        <v>0</v>
      </c>
      <c r="X96" s="10">
        <v>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184</v>
      </c>
      <c r="AG96" s="1" t="s">
        <v>61</v>
      </c>
      <c r="AH96" s="1" t="s">
        <v>75</v>
      </c>
      <c r="AI96" s="1">
        <v>4</v>
      </c>
      <c r="AJ96" s="3" t="s">
        <v>132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>
        <v>0</v>
      </c>
      <c r="AY96" s="2" t="s">
        <v>222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45581</v>
      </c>
      <c r="B97" s="14" t="s">
        <v>187</v>
      </c>
      <c r="C97" s="9" t="s">
        <v>107</v>
      </c>
      <c r="D97" s="13" t="s">
        <v>188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132</v>
      </c>
      <c r="U97" s="11">
        <v>3000</v>
      </c>
      <c r="V97" s="10">
        <v>3194</v>
      </c>
      <c r="W97" s="10">
        <v>0</v>
      </c>
      <c r="X97" s="10">
        <v>5632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115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0</v>
      </c>
      <c r="B98" s="14">
        <v>0</v>
      </c>
      <c r="C98" s="9">
        <v>0</v>
      </c>
      <c r="D98" s="13">
        <v>0</v>
      </c>
      <c r="E98" s="9">
        <v>20</v>
      </c>
      <c r="F98" s="9">
        <v>38</v>
      </c>
      <c r="G98" s="9">
        <v>0</v>
      </c>
      <c r="H98" s="9">
        <v>0</v>
      </c>
      <c r="I98" s="9">
        <v>84</v>
      </c>
      <c r="J98" s="9" t="s">
        <v>57</v>
      </c>
      <c r="K98" s="9">
        <v>5</v>
      </c>
      <c r="L98" s="9">
        <v>0</v>
      </c>
      <c r="M98" s="10">
        <v>0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>
        <v>0</v>
      </c>
      <c r="T98" s="12"/>
      <c r="U98" s="11">
        <v>0</v>
      </c>
      <c r="V98" s="10">
        <v>0</v>
      </c>
      <c r="W98" s="10">
        <v>0</v>
      </c>
      <c r="X98" s="10">
        <v>0</v>
      </c>
      <c r="Y98" s="10">
        <v>0</v>
      </c>
      <c r="Z98" s="9" t="s">
        <v>80</v>
      </c>
      <c r="AA98" s="8">
        <v>740569.95650000032</v>
      </c>
      <c r="AB98" s="8">
        <v>149103.30650000001</v>
      </c>
      <c r="AC98" s="8">
        <v>591466.65000000014</v>
      </c>
      <c r="AD98" s="8">
        <v>14171.8665</v>
      </c>
      <c r="AE98" s="8">
        <v>726398.09000000032</v>
      </c>
      <c r="AF98" s="8" t="s">
        <v>58</v>
      </c>
      <c r="AG98" s="1" t="s">
        <v>115</v>
      </c>
      <c r="AH98" s="1">
        <v>0</v>
      </c>
      <c r="AI98" s="1" t="s">
        <v>15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 t="s">
        <v>135</v>
      </c>
      <c r="B99" s="14" t="s">
        <v>135</v>
      </c>
      <c r="C99" s="9" t="s">
        <v>270</v>
      </c>
      <c r="D99" s="13" t="s">
        <v>61</v>
      </c>
      <c r="E99" s="9">
        <v>20</v>
      </c>
      <c r="F99" s="9">
        <v>39</v>
      </c>
      <c r="G99" s="9" t="s">
        <v>60</v>
      </c>
      <c r="H99" s="9">
        <v>0</v>
      </c>
      <c r="I99" s="9">
        <v>84</v>
      </c>
      <c r="J99" s="9" t="s">
        <v>78</v>
      </c>
      <c r="K99" s="9">
        <v>0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 t="s">
        <v>63</v>
      </c>
      <c r="U99" s="11">
        <v>1600000</v>
      </c>
      <c r="V99" s="10">
        <v>0</v>
      </c>
      <c r="W99" s="10">
        <v>1600000</v>
      </c>
      <c r="X99" s="10">
        <v>0</v>
      </c>
      <c r="Y99" s="10">
        <v>1680000</v>
      </c>
      <c r="Z99" s="9" t="s">
        <v>271</v>
      </c>
      <c r="AA99" s="8">
        <v>1810512.0000000002</v>
      </c>
      <c r="AB99" s="8">
        <v>111448</v>
      </c>
      <c r="AC99" s="8">
        <v>1699064.0000000002</v>
      </c>
      <c r="AD99" s="8">
        <v>0</v>
      </c>
      <c r="AE99" s="8">
        <v>0</v>
      </c>
      <c r="AF99" s="8">
        <v>0</v>
      </c>
      <c r="AG99" s="1" t="s">
        <v>117</v>
      </c>
      <c r="AH99" s="1" t="s">
        <v>74</v>
      </c>
      <c r="AI99" s="1">
        <v>2</v>
      </c>
      <c r="AJ99" s="3" t="s">
        <v>63</v>
      </c>
      <c r="AK99" s="3">
        <v>0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272</v>
      </c>
      <c r="BD99" s="56">
        <v>133848.48622222224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82</v>
      </c>
      <c r="J100" s="9" t="s">
        <v>78</v>
      </c>
      <c r="K100" s="9">
        <v>2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271</v>
      </c>
      <c r="AA100" s="8">
        <v>1810512.0000000002</v>
      </c>
      <c r="AB100" s="8">
        <v>111448</v>
      </c>
      <c r="AC100" s="8">
        <v>1699064.0000000002</v>
      </c>
      <c r="AD100" s="8">
        <v>0</v>
      </c>
      <c r="AE100" s="8">
        <v>0</v>
      </c>
      <c r="AF100" s="8" t="s">
        <v>58</v>
      </c>
      <c r="AG100" s="1" t="s">
        <v>115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273</v>
      </c>
      <c r="BD100" s="56">
        <v>0</v>
      </c>
    </row>
    <row r="101" spans="1:56" ht="27.75" customHeight="1" x14ac:dyDescent="0.45">
      <c r="A101" s="3">
        <v>45887</v>
      </c>
      <c r="B101" s="14" t="s">
        <v>348</v>
      </c>
      <c r="C101" s="9" t="s">
        <v>139</v>
      </c>
      <c r="D101" s="13" t="s">
        <v>268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45926</v>
      </c>
      <c r="U101" s="11">
        <v>1360</v>
      </c>
      <c r="V101" s="10">
        <v>0</v>
      </c>
      <c r="W101" s="10">
        <v>1360</v>
      </c>
      <c r="X101" s="10">
        <v>20056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210</v>
      </c>
      <c r="AG101" s="1" t="s">
        <v>61</v>
      </c>
      <c r="AH101" s="1" t="s">
        <v>74</v>
      </c>
      <c r="AI101" s="1">
        <v>2</v>
      </c>
      <c r="AJ101" s="3">
        <v>45926</v>
      </c>
      <c r="AK101" s="3">
        <v>0</v>
      </c>
      <c r="AL101" s="3">
        <v>45917</v>
      </c>
      <c r="AM101" s="3">
        <v>45924</v>
      </c>
      <c r="AN101" s="3">
        <v>45925</v>
      </c>
      <c r="AO101" s="3">
        <v>45925</v>
      </c>
      <c r="AP101" s="3">
        <v>45921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 t="s">
        <v>334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45905</v>
      </c>
      <c r="B102" s="14" t="s">
        <v>473</v>
      </c>
      <c r="C102" s="9" t="s">
        <v>474</v>
      </c>
      <c r="D102" s="13" t="s">
        <v>475</v>
      </c>
      <c r="E102" s="9">
        <v>20</v>
      </c>
      <c r="F102" s="9">
        <v>34</v>
      </c>
      <c r="G102" s="9" t="s">
        <v>60</v>
      </c>
      <c r="H102" s="9">
        <v>0</v>
      </c>
      <c r="I102" s="9">
        <v>70</v>
      </c>
      <c r="J102" s="9" t="s">
        <v>57</v>
      </c>
      <c r="K102" s="9">
        <v>5</v>
      </c>
      <c r="L102" s="9" t="s">
        <v>92</v>
      </c>
      <c r="M102" s="10">
        <v>21</v>
      </c>
      <c r="N102" s="9">
        <v>37</v>
      </c>
      <c r="O102" s="9">
        <v>40</v>
      </c>
      <c r="P102" s="10">
        <v>0</v>
      </c>
      <c r="Q102" s="10">
        <v>0</v>
      </c>
      <c r="R102" s="10">
        <v>0</v>
      </c>
      <c r="S102" s="9" t="s">
        <v>67</v>
      </c>
      <c r="T102" s="12">
        <v>45912</v>
      </c>
      <c r="U102" s="11">
        <v>5000</v>
      </c>
      <c r="V102" s="10">
        <v>5275</v>
      </c>
      <c r="W102" s="10">
        <v>0</v>
      </c>
      <c r="X102" s="10">
        <v>5390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476</v>
      </c>
      <c r="AG102" s="1" t="s">
        <v>115</v>
      </c>
      <c r="AH102" s="1" t="s">
        <v>72</v>
      </c>
      <c r="AI102" s="1">
        <v>3</v>
      </c>
      <c r="AJ102" s="3">
        <v>45912</v>
      </c>
      <c r="AK102" s="3">
        <v>0</v>
      </c>
      <c r="AL102" s="3">
        <v>45902</v>
      </c>
      <c r="AM102" s="3">
        <v>45909</v>
      </c>
      <c r="AN102" s="3">
        <v>45910</v>
      </c>
      <c r="AO102" s="3">
        <v>45910</v>
      </c>
      <c r="AP102" s="3">
        <v>45907</v>
      </c>
      <c r="AQ102" s="3">
        <v>45911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 t="s">
        <v>531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45905</v>
      </c>
      <c r="B103" s="14" t="s">
        <v>477</v>
      </c>
      <c r="C103" s="9" t="s">
        <v>139</v>
      </c>
      <c r="D103" s="13" t="s">
        <v>332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45918</v>
      </c>
      <c r="U103" s="11">
        <v>9840</v>
      </c>
      <c r="V103" s="10">
        <v>11040</v>
      </c>
      <c r="W103" s="10">
        <v>0</v>
      </c>
      <c r="X103" s="10">
        <v>31235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74</v>
      </c>
      <c r="AI103" s="1">
        <v>2</v>
      </c>
      <c r="AJ103" s="3">
        <v>45918</v>
      </c>
      <c r="AK103" s="3">
        <v>0</v>
      </c>
      <c r="AL103" s="3">
        <v>45909</v>
      </c>
      <c r="AM103" s="3">
        <v>45916</v>
      </c>
      <c r="AN103" s="3">
        <v>45917</v>
      </c>
      <c r="AO103" s="3">
        <v>45917</v>
      </c>
      <c r="AP103" s="3">
        <v>45913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468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 t="s">
        <v>135</v>
      </c>
      <c r="B104" s="14" t="s">
        <v>135</v>
      </c>
      <c r="C104" s="9" t="s">
        <v>139</v>
      </c>
      <c r="D104" s="13" t="s">
        <v>61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196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290000</v>
      </c>
      <c r="V104" s="10">
        <v>0</v>
      </c>
      <c r="W104" s="10">
        <v>290000</v>
      </c>
      <c r="X104" s="10">
        <v>0</v>
      </c>
      <c r="Y104" s="10">
        <v>304500</v>
      </c>
      <c r="Z104" s="9" t="s">
        <v>81</v>
      </c>
      <c r="AA104" s="8">
        <v>303847.5</v>
      </c>
      <c r="AB104" s="8">
        <v>87761</v>
      </c>
      <c r="AC104" s="8">
        <v>216086.5</v>
      </c>
      <c r="AD104" s="8">
        <v>0</v>
      </c>
      <c r="AE104" s="8">
        <v>0</v>
      </c>
      <c r="AF104" s="8" t="s">
        <v>210</v>
      </c>
      <c r="AG104" s="1" t="s">
        <v>115</v>
      </c>
      <c r="AH104" s="1" t="s">
        <v>74</v>
      </c>
      <c r="AI104" s="1">
        <v>2</v>
      </c>
      <c r="AJ104" s="3" t="s">
        <v>63</v>
      </c>
      <c r="AK104" s="3">
        <v>0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16518.612444444443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37</v>
      </c>
      <c r="G105" s="9">
        <v>0</v>
      </c>
      <c r="H105" s="9">
        <v>0</v>
      </c>
      <c r="I105" s="9">
        <v>80</v>
      </c>
      <c r="J105" s="9" t="s">
        <v>57</v>
      </c>
      <c r="K105" s="9">
        <v>3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81</v>
      </c>
      <c r="AA105" s="8">
        <v>303847.5</v>
      </c>
      <c r="AB105" s="8">
        <v>87761</v>
      </c>
      <c r="AC105" s="8">
        <v>216086.5</v>
      </c>
      <c r="AD105" s="8">
        <v>0</v>
      </c>
      <c r="AE105" s="8">
        <v>0</v>
      </c>
      <c r="AF105" s="8" t="s">
        <v>58</v>
      </c>
      <c r="AG105" s="1" t="s">
        <v>115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45876</v>
      </c>
      <c r="B106" s="14" t="s">
        <v>336</v>
      </c>
      <c r="C106" s="9" t="s">
        <v>107</v>
      </c>
      <c r="D106" s="13" t="s">
        <v>316</v>
      </c>
      <c r="E106" s="9">
        <v>21</v>
      </c>
      <c r="F106" s="9">
        <v>38</v>
      </c>
      <c r="G106" s="9" t="s">
        <v>60</v>
      </c>
      <c r="H106" s="9" t="s">
        <v>66</v>
      </c>
      <c r="I106" s="9">
        <v>102</v>
      </c>
      <c r="J106" s="9" t="s">
        <v>57</v>
      </c>
      <c r="K106" s="9">
        <v>5</v>
      </c>
      <c r="L106" s="9" t="s">
        <v>90</v>
      </c>
      <c r="M106" s="10">
        <v>22</v>
      </c>
      <c r="N106" s="9">
        <v>40</v>
      </c>
      <c r="O106" s="9">
        <v>40</v>
      </c>
      <c r="P106" s="10">
        <v>65.13122457599998</v>
      </c>
      <c r="Q106" s="10">
        <v>0</v>
      </c>
      <c r="R106" s="10">
        <v>65.13122457599998</v>
      </c>
      <c r="S106" s="9" t="s">
        <v>67</v>
      </c>
      <c r="T106" s="12">
        <v>45926</v>
      </c>
      <c r="U106" s="11">
        <v>3000</v>
      </c>
      <c r="V106" s="10">
        <v>0</v>
      </c>
      <c r="W106" s="10">
        <v>3000</v>
      </c>
      <c r="X106" s="10">
        <v>3175</v>
      </c>
      <c r="Y106" s="10">
        <v>0</v>
      </c>
      <c r="Z106" s="9" t="s">
        <v>120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115</v>
      </c>
      <c r="AH106" s="1" t="s">
        <v>68</v>
      </c>
      <c r="AI106" s="1">
        <v>4</v>
      </c>
      <c r="AJ106" s="3">
        <v>45926</v>
      </c>
      <c r="AK106" s="3">
        <v>45922</v>
      </c>
      <c r="AL106" s="3">
        <v>45916</v>
      </c>
      <c r="AM106" s="3">
        <v>45923</v>
      </c>
      <c r="AN106" s="3">
        <v>45924</v>
      </c>
      <c r="AO106" s="3">
        <v>45924</v>
      </c>
      <c r="AP106" s="3">
        <v>45921</v>
      </c>
      <c r="AQ106" s="3">
        <v>45925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45909</v>
      </c>
      <c r="B107" s="14" t="s">
        <v>513</v>
      </c>
      <c r="C107" s="9" t="s">
        <v>107</v>
      </c>
      <c r="D107" s="13" t="s">
        <v>497</v>
      </c>
      <c r="E107" s="9">
        <v>21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42</v>
      </c>
      <c r="O107" s="9">
        <v>40</v>
      </c>
      <c r="P107" s="10">
        <v>68.387785804799989</v>
      </c>
      <c r="Q107" s="10">
        <v>0</v>
      </c>
      <c r="R107" s="10">
        <v>68.387785804799989</v>
      </c>
      <c r="S107" s="9" t="s">
        <v>67</v>
      </c>
      <c r="T107" s="12">
        <v>45915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120</v>
      </c>
      <c r="AA107" s="8">
        <v>3478.5300000000007</v>
      </c>
      <c r="AB107" s="8">
        <v>3478.5300000000007</v>
      </c>
      <c r="AC107" s="8">
        <v>0</v>
      </c>
      <c r="AD107" s="8">
        <v>3478.5300000000007</v>
      </c>
      <c r="AE107" s="8">
        <v>0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45915</v>
      </c>
      <c r="AK107" s="3">
        <v>45911</v>
      </c>
      <c r="AL107" s="3">
        <v>45905</v>
      </c>
      <c r="AM107" s="3">
        <v>45912</v>
      </c>
      <c r="AN107" s="3">
        <v>45913</v>
      </c>
      <c r="AO107" s="3">
        <v>45913</v>
      </c>
      <c r="AP107" s="3">
        <v>45910</v>
      </c>
      <c r="AQ107" s="3">
        <v>45914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>
        <v>45909</v>
      </c>
      <c r="B108" s="14" t="s">
        <v>514</v>
      </c>
      <c r="C108" s="9" t="s">
        <v>495</v>
      </c>
      <c r="D108" s="13" t="s">
        <v>498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108.55204095999999</v>
      </c>
      <c r="Q108" s="10">
        <v>0</v>
      </c>
      <c r="R108" s="10">
        <v>108.55204095999999</v>
      </c>
      <c r="S108" s="9" t="s">
        <v>71</v>
      </c>
      <c r="T108" s="12">
        <v>45915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120</v>
      </c>
      <c r="AA108" s="8">
        <v>5378.4500000000007</v>
      </c>
      <c r="AB108" s="8">
        <v>5378.4500000000007</v>
      </c>
      <c r="AC108" s="8">
        <v>0</v>
      </c>
      <c r="AD108" s="8">
        <v>5378.4500000000007</v>
      </c>
      <c r="AE108" s="8">
        <v>0</v>
      </c>
      <c r="AF108" s="8">
        <v>0</v>
      </c>
      <c r="AG108" s="1" t="s">
        <v>116</v>
      </c>
      <c r="AH108" s="1" t="s">
        <v>68</v>
      </c>
      <c r="AI108" s="1">
        <v>4</v>
      </c>
      <c r="AJ108" s="3">
        <v>45915</v>
      </c>
      <c r="AK108" s="3">
        <v>45911</v>
      </c>
      <c r="AL108" s="3">
        <v>45905</v>
      </c>
      <c r="AM108" s="3">
        <v>45912</v>
      </c>
      <c r="AN108" s="3">
        <v>45913</v>
      </c>
      <c r="AO108" s="3">
        <v>45913</v>
      </c>
      <c r="AP108" s="3">
        <v>45910</v>
      </c>
      <c r="AQ108" s="3">
        <v>45914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45909</v>
      </c>
      <c r="B109" s="14" t="s">
        <v>514</v>
      </c>
      <c r="C109" s="9" t="s">
        <v>495</v>
      </c>
      <c r="D109" s="13" t="s">
        <v>499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0</v>
      </c>
      <c r="Q109" s="10">
        <v>0</v>
      </c>
      <c r="R109" s="10">
        <v>0</v>
      </c>
      <c r="S109" s="9" t="s">
        <v>71</v>
      </c>
      <c r="T109" s="12">
        <v>45915</v>
      </c>
      <c r="U109" s="11">
        <v>5000</v>
      </c>
      <c r="V109" s="10">
        <v>5000</v>
      </c>
      <c r="W109" s="10">
        <v>0</v>
      </c>
      <c r="X109" s="10">
        <v>5400</v>
      </c>
      <c r="Y109" s="10">
        <v>0</v>
      </c>
      <c r="Z109" s="9" t="s">
        <v>120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116</v>
      </c>
      <c r="AH109" s="1" t="s">
        <v>68</v>
      </c>
      <c r="AI109" s="1">
        <v>4</v>
      </c>
      <c r="AJ109" s="3">
        <v>45915</v>
      </c>
      <c r="AK109" s="3">
        <v>45911</v>
      </c>
      <c r="AL109" s="3">
        <v>45905</v>
      </c>
      <c r="AM109" s="3">
        <v>45912</v>
      </c>
      <c r="AN109" s="3">
        <v>45913</v>
      </c>
      <c r="AO109" s="3">
        <v>45913</v>
      </c>
      <c r="AP109" s="3">
        <v>45910</v>
      </c>
      <c r="AQ109" s="3">
        <v>45914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45909</v>
      </c>
      <c r="B110" s="14" t="s">
        <v>514</v>
      </c>
      <c r="C110" s="9" t="s">
        <v>495</v>
      </c>
      <c r="D110" s="13" t="s">
        <v>500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108.55204095999999</v>
      </c>
      <c r="Q110" s="10">
        <v>0</v>
      </c>
      <c r="R110" s="10">
        <v>108.55204095999999</v>
      </c>
      <c r="S110" s="9" t="s">
        <v>71</v>
      </c>
      <c r="T110" s="12">
        <v>45922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120</v>
      </c>
      <c r="AA110" s="8">
        <v>5378.4500000000007</v>
      </c>
      <c r="AB110" s="8">
        <v>5378.4500000000007</v>
      </c>
      <c r="AC110" s="8">
        <v>0</v>
      </c>
      <c r="AD110" s="8">
        <v>5378.4500000000007</v>
      </c>
      <c r="AE110" s="8">
        <v>0</v>
      </c>
      <c r="AF110" s="8">
        <v>0</v>
      </c>
      <c r="AG110" s="1" t="s">
        <v>61</v>
      </c>
      <c r="AH110" s="1" t="s">
        <v>68</v>
      </c>
      <c r="AI110" s="1">
        <v>4</v>
      </c>
      <c r="AJ110" s="3">
        <v>45922</v>
      </c>
      <c r="AK110" s="3">
        <v>45918</v>
      </c>
      <c r="AL110" s="3">
        <v>45912</v>
      </c>
      <c r="AM110" s="3">
        <v>45919</v>
      </c>
      <c r="AN110" s="3">
        <v>45920</v>
      </c>
      <c r="AO110" s="3">
        <v>45920</v>
      </c>
      <c r="AP110" s="3">
        <v>45917</v>
      </c>
      <c r="AQ110" s="3">
        <v>45921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45909</v>
      </c>
      <c r="B111" s="14" t="s">
        <v>515</v>
      </c>
      <c r="C111" s="9" t="s">
        <v>495</v>
      </c>
      <c r="D111" s="13" t="s">
        <v>501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217.10408191999997</v>
      </c>
      <c r="Q111" s="10">
        <v>0</v>
      </c>
      <c r="R111" s="10">
        <v>217.10408191999997</v>
      </c>
      <c r="S111" s="9" t="s">
        <v>71</v>
      </c>
      <c r="T111" s="12">
        <v>45922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120</v>
      </c>
      <c r="AA111" s="8">
        <v>10756.900000000001</v>
      </c>
      <c r="AB111" s="8">
        <v>10756.900000000001</v>
      </c>
      <c r="AC111" s="8">
        <v>0</v>
      </c>
      <c r="AD111" s="8">
        <v>10756.900000000001</v>
      </c>
      <c r="AE111" s="8">
        <v>0</v>
      </c>
      <c r="AF111" s="8">
        <v>0</v>
      </c>
      <c r="AG111" s="1" t="s">
        <v>116</v>
      </c>
      <c r="AH111" s="1" t="s">
        <v>68</v>
      </c>
      <c r="AI111" s="1">
        <v>4</v>
      </c>
      <c r="AJ111" s="3">
        <v>45922</v>
      </c>
      <c r="AK111" s="3">
        <v>45918</v>
      </c>
      <c r="AL111" s="3">
        <v>45912</v>
      </c>
      <c r="AM111" s="3">
        <v>45919</v>
      </c>
      <c r="AN111" s="3">
        <v>45920</v>
      </c>
      <c r="AO111" s="3">
        <v>45920</v>
      </c>
      <c r="AP111" s="3">
        <v>45917</v>
      </c>
      <c r="AQ111" s="3">
        <v>45921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45909</v>
      </c>
      <c r="B112" s="14" t="s">
        <v>515</v>
      </c>
      <c r="C112" s="9" t="s">
        <v>495</v>
      </c>
      <c r="D112" s="13" t="s">
        <v>502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217.10408191999997</v>
      </c>
      <c r="Q112" s="10">
        <v>0</v>
      </c>
      <c r="R112" s="10">
        <v>217.10408191999997</v>
      </c>
      <c r="S112" s="9" t="s">
        <v>71</v>
      </c>
      <c r="T112" s="12">
        <v>45922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120</v>
      </c>
      <c r="AA112" s="8">
        <v>10756.900000000001</v>
      </c>
      <c r="AB112" s="8">
        <v>10756.900000000001</v>
      </c>
      <c r="AC112" s="8">
        <v>0</v>
      </c>
      <c r="AD112" s="8">
        <v>10756.900000000001</v>
      </c>
      <c r="AE112" s="8">
        <v>0</v>
      </c>
      <c r="AF112" s="8">
        <v>0</v>
      </c>
      <c r="AG112" s="1" t="s">
        <v>116</v>
      </c>
      <c r="AH112" s="1" t="s">
        <v>68</v>
      </c>
      <c r="AI112" s="1">
        <v>4</v>
      </c>
      <c r="AJ112" s="3">
        <v>45922</v>
      </c>
      <c r="AK112" s="3">
        <v>45918</v>
      </c>
      <c r="AL112" s="3">
        <v>45912</v>
      </c>
      <c r="AM112" s="3">
        <v>45919</v>
      </c>
      <c r="AN112" s="3">
        <v>45920</v>
      </c>
      <c r="AO112" s="3">
        <v>45920</v>
      </c>
      <c r="AP112" s="3">
        <v>45917</v>
      </c>
      <c r="AQ112" s="3">
        <v>45921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 t="s">
        <v>135</v>
      </c>
      <c r="B113" s="14" t="s">
        <v>135</v>
      </c>
      <c r="C113" s="9" t="s">
        <v>111</v>
      </c>
      <c r="D113" s="13" t="s">
        <v>61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63</v>
      </c>
      <c r="U113" s="11">
        <v>100000</v>
      </c>
      <c r="V113" s="10">
        <v>0</v>
      </c>
      <c r="W113" s="10">
        <v>100000</v>
      </c>
      <c r="X113" s="10">
        <v>0</v>
      </c>
      <c r="Y113" s="10">
        <v>105000</v>
      </c>
      <c r="Z113" s="9" t="s">
        <v>120</v>
      </c>
      <c r="AA113" s="8">
        <v>107569.00000000001</v>
      </c>
      <c r="AB113" s="8">
        <v>36000</v>
      </c>
      <c r="AC113" s="8">
        <v>71569.000000000015</v>
      </c>
      <c r="AD113" s="8">
        <v>36000</v>
      </c>
      <c r="AE113" s="8">
        <v>71569.000000000015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5146.7653533333332</v>
      </c>
    </row>
    <row r="114" spans="1:56" ht="27.75" customHeight="1" x14ac:dyDescent="0.45">
      <c r="A114" s="3">
        <v>45876</v>
      </c>
      <c r="B114" s="14" t="s">
        <v>335</v>
      </c>
      <c r="C114" s="9" t="s">
        <v>107</v>
      </c>
      <c r="D114" s="13" t="s">
        <v>315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42</v>
      </c>
      <c r="O114" s="9">
        <v>40</v>
      </c>
      <c r="P114" s="10">
        <v>68.387785804799989</v>
      </c>
      <c r="Q114" s="10">
        <v>0</v>
      </c>
      <c r="R114" s="10">
        <v>68.387785804799989</v>
      </c>
      <c r="S114" s="9" t="s">
        <v>71</v>
      </c>
      <c r="T114" s="12">
        <v>45961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120</v>
      </c>
      <c r="AA114" s="8">
        <v>3478.5300000000007</v>
      </c>
      <c r="AB114" s="8">
        <v>3478.5300000000007</v>
      </c>
      <c r="AC114" s="8">
        <v>0</v>
      </c>
      <c r="AD114" s="8">
        <v>3478.5300000000007</v>
      </c>
      <c r="AE114" s="8">
        <v>0</v>
      </c>
      <c r="AF114" s="8">
        <v>0</v>
      </c>
      <c r="AG114" s="1" t="s">
        <v>116</v>
      </c>
      <c r="AH114" s="1" t="s">
        <v>68</v>
      </c>
      <c r="AI114" s="1">
        <v>4</v>
      </c>
      <c r="AJ114" s="3">
        <v>45961</v>
      </c>
      <c r="AK114" s="3">
        <v>45957</v>
      </c>
      <c r="AL114" s="3">
        <v>45951</v>
      </c>
      <c r="AM114" s="3">
        <v>45958</v>
      </c>
      <c r="AN114" s="3">
        <v>45959</v>
      </c>
      <c r="AO114" s="3">
        <v>45959</v>
      </c>
      <c r="AP114" s="3">
        <v>45956</v>
      </c>
      <c r="AQ114" s="3">
        <v>45960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45631</v>
      </c>
      <c r="B115" s="14" t="s">
        <v>203</v>
      </c>
      <c r="C115" s="9" t="s">
        <v>109</v>
      </c>
      <c r="D115" s="13" t="s">
        <v>144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110</v>
      </c>
      <c r="T115" s="12" t="s">
        <v>63</v>
      </c>
      <c r="U115" s="11">
        <v>16000</v>
      </c>
      <c r="V115" s="10">
        <v>0</v>
      </c>
      <c r="W115" s="10">
        <v>16000</v>
      </c>
      <c r="X115" s="10">
        <v>0</v>
      </c>
      <c r="Y115" s="10">
        <v>16800</v>
      </c>
      <c r="Z115" s="9" t="s">
        <v>120</v>
      </c>
      <c r="AA115" s="8">
        <v>17211.04</v>
      </c>
      <c r="AB115" s="8">
        <v>17211.04</v>
      </c>
      <c r="AC115" s="8">
        <v>0</v>
      </c>
      <c r="AD115" s="8">
        <v>17211.04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218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45631</v>
      </c>
      <c r="B116" s="14" t="s">
        <v>202</v>
      </c>
      <c r="C116" s="9" t="s">
        <v>109</v>
      </c>
      <c r="D116" s="13" t="s">
        <v>144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 t="s">
        <v>63</v>
      </c>
      <c r="U116" s="11">
        <v>9000</v>
      </c>
      <c r="V116" s="10">
        <v>0</v>
      </c>
      <c r="W116" s="10">
        <v>9000</v>
      </c>
      <c r="X116" s="10">
        <v>0</v>
      </c>
      <c r="Y116" s="10">
        <v>9450</v>
      </c>
      <c r="Z116" s="9" t="s">
        <v>120</v>
      </c>
      <c r="AA116" s="8">
        <v>9681.2100000000009</v>
      </c>
      <c r="AB116" s="8">
        <v>9681.2100000000009</v>
      </c>
      <c r="AC116" s="8">
        <v>0</v>
      </c>
      <c r="AD116" s="8">
        <v>9681.2100000000009</v>
      </c>
      <c r="AE116" s="8">
        <v>0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217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45896</v>
      </c>
      <c r="B117" s="14" t="s">
        <v>400</v>
      </c>
      <c r="C117" s="9" t="s">
        <v>107</v>
      </c>
      <c r="D117" s="13" t="s">
        <v>401</v>
      </c>
      <c r="E117" s="9">
        <v>21</v>
      </c>
      <c r="F117" s="9">
        <v>38</v>
      </c>
      <c r="G117" s="9" t="s">
        <v>60</v>
      </c>
      <c r="H117" s="9" t="s">
        <v>66</v>
      </c>
      <c r="I117" s="9">
        <v>102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120</v>
      </c>
      <c r="AA117" s="8">
        <v>3310.89</v>
      </c>
      <c r="AB117" s="8">
        <v>3310.89</v>
      </c>
      <c r="AC117" s="8">
        <v>0</v>
      </c>
      <c r="AD117" s="8">
        <v>3310.89</v>
      </c>
      <c r="AE117" s="8">
        <v>0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45896</v>
      </c>
      <c r="B118" s="14" t="s">
        <v>402</v>
      </c>
      <c r="C118" s="9" t="s">
        <v>107</v>
      </c>
      <c r="D118" s="13" t="s">
        <v>313</v>
      </c>
      <c r="E118" s="9">
        <v>21</v>
      </c>
      <c r="F118" s="9">
        <v>38</v>
      </c>
      <c r="G118" s="9" t="s">
        <v>60</v>
      </c>
      <c r="H118" s="9" t="s">
        <v>66</v>
      </c>
      <c r="I118" s="9">
        <v>102</v>
      </c>
      <c r="J118" s="9" t="s">
        <v>57</v>
      </c>
      <c r="K118" s="9">
        <v>5</v>
      </c>
      <c r="L118" s="9" t="s">
        <v>90</v>
      </c>
      <c r="M118" s="10">
        <v>22</v>
      </c>
      <c r="N118" s="9">
        <v>40</v>
      </c>
      <c r="O118" s="9">
        <v>40</v>
      </c>
      <c r="P118" s="10">
        <v>108.55204095999999</v>
      </c>
      <c r="Q118" s="10">
        <v>0</v>
      </c>
      <c r="R118" s="10">
        <v>108.55204095999999</v>
      </c>
      <c r="S118" s="9" t="s">
        <v>67</v>
      </c>
      <c r="T118" s="12" t="s">
        <v>63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120</v>
      </c>
      <c r="AA118" s="8">
        <v>5518.15</v>
      </c>
      <c r="AB118" s="8">
        <v>5518.15</v>
      </c>
      <c r="AC118" s="8">
        <v>0</v>
      </c>
      <c r="AD118" s="8">
        <v>5518.15</v>
      </c>
      <c r="AE118" s="8">
        <v>0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45896</v>
      </c>
      <c r="B119" s="14" t="s">
        <v>403</v>
      </c>
      <c r="C119" s="9" t="s">
        <v>107</v>
      </c>
      <c r="D119" s="13" t="s">
        <v>404</v>
      </c>
      <c r="E119" s="9">
        <v>21</v>
      </c>
      <c r="F119" s="9">
        <v>38</v>
      </c>
      <c r="G119" s="9" t="s">
        <v>60</v>
      </c>
      <c r="H119" s="9" t="s">
        <v>66</v>
      </c>
      <c r="I119" s="9">
        <v>102</v>
      </c>
      <c r="J119" s="9" t="s">
        <v>57</v>
      </c>
      <c r="K119" s="9">
        <v>5</v>
      </c>
      <c r="L119" s="9" t="s">
        <v>90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3310.89</v>
      </c>
      <c r="AB119" s="8">
        <v>3310.89</v>
      </c>
      <c r="AC119" s="8">
        <v>0</v>
      </c>
      <c r="AD119" s="8">
        <v>3310.89</v>
      </c>
      <c r="AE119" s="8">
        <v>0</v>
      </c>
      <c r="AF119" s="8">
        <v>0</v>
      </c>
      <c r="AG119" s="1" t="s">
        <v>116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45876</v>
      </c>
      <c r="B120" s="14" t="s">
        <v>337</v>
      </c>
      <c r="C120" s="9" t="s">
        <v>107</v>
      </c>
      <c r="D120" s="13" t="s">
        <v>317</v>
      </c>
      <c r="E120" s="9">
        <v>21</v>
      </c>
      <c r="F120" s="9">
        <v>40</v>
      </c>
      <c r="G120" s="9" t="s">
        <v>60</v>
      </c>
      <c r="H120" s="9" t="s">
        <v>66</v>
      </c>
      <c r="I120" s="9">
        <v>108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42</v>
      </c>
      <c r="O120" s="9">
        <v>40</v>
      </c>
      <c r="P120" s="10">
        <v>113.97964300799998</v>
      </c>
      <c r="Q120" s="10">
        <v>0</v>
      </c>
      <c r="R120" s="10">
        <v>113.97964300799998</v>
      </c>
      <c r="S120" s="9" t="s">
        <v>71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120</v>
      </c>
      <c r="AA120" s="8">
        <v>5797.55</v>
      </c>
      <c r="AB120" s="8">
        <v>5797.55</v>
      </c>
      <c r="AC120" s="8">
        <v>0</v>
      </c>
      <c r="AD120" s="8">
        <v>5797.55</v>
      </c>
      <c r="AE120" s="8">
        <v>0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45911</v>
      </c>
      <c r="B121" s="14" t="s">
        <v>532</v>
      </c>
      <c r="C121" s="9" t="s">
        <v>107</v>
      </c>
      <c r="D121" s="13" t="s">
        <v>533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65.13122457599998</v>
      </c>
      <c r="Q121" s="10">
        <v>0</v>
      </c>
      <c r="R121" s="10">
        <v>65.13122457599998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120</v>
      </c>
      <c r="AA121" s="8">
        <v>3310.89</v>
      </c>
      <c r="AB121" s="8">
        <v>3310.89</v>
      </c>
      <c r="AC121" s="8">
        <v>0</v>
      </c>
      <c r="AD121" s="8">
        <v>3310.89</v>
      </c>
      <c r="AE121" s="8">
        <v>0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45911</v>
      </c>
      <c r="B122" s="14" t="s">
        <v>534</v>
      </c>
      <c r="C122" s="9" t="s">
        <v>107</v>
      </c>
      <c r="D122" s="13" t="s">
        <v>535</v>
      </c>
      <c r="E122" s="9">
        <v>21</v>
      </c>
      <c r="F122" s="9">
        <v>40</v>
      </c>
      <c r="G122" s="9" t="s">
        <v>60</v>
      </c>
      <c r="H122" s="9" t="s">
        <v>66</v>
      </c>
      <c r="I122" s="9">
        <v>108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42</v>
      </c>
      <c r="O122" s="9">
        <v>40</v>
      </c>
      <c r="P122" s="10">
        <v>68.387785804799989</v>
      </c>
      <c r="Q122" s="10">
        <v>0</v>
      </c>
      <c r="R122" s="10">
        <v>68.387785804799989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3478.5300000000007</v>
      </c>
      <c r="AB122" s="8">
        <v>3478.5300000000007</v>
      </c>
      <c r="AC122" s="8">
        <v>0</v>
      </c>
      <c r="AD122" s="8">
        <v>3478.5300000000007</v>
      </c>
      <c r="AE122" s="8">
        <v>0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45911</v>
      </c>
      <c r="B123" s="14" t="s">
        <v>536</v>
      </c>
      <c r="C123" s="9" t="s">
        <v>107</v>
      </c>
      <c r="D123" s="13" t="s">
        <v>537</v>
      </c>
      <c r="E123" s="9">
        <v>21</v>
      </c>
      <c r="F123" s="9">
        <v>40</v>
      </c>
      <c r="G123" s="9" t="s">
        <v>60</v>
      </c>
      <c r="H123" s="9" t="s">
        <v>66</v>
      </c>
      <c r="I123" s="9">
        <v>108</v>
      </c>
      <c r="J123" s="9" t="s">
        <v>57</v>
      </c>
      <c r="K123" s="9">
        <v>5</v>
      </c>
      <c r="L123" s="9" t="s">
        <v>90</v>
      </c>
      <c r="M123" s="10">
        <v>22</v>
      </c>
      <c r="N123" s="9">
        <v>42</v>
      </c>
      <c r="O123" s="9">
        <v>40</v>
      </c>
      <c r="P123" s="10">
        <v>68.387785804799989</v>
      </c>
      <c r="Q123" s="10">
        <v>0</v>
      </c>
      <c r="R123" s="10">
        <v>68.387785804799989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120</v>
      </c>
      <c r="AA123" s="8">
        <v>3478.5300000000007</v>
      </c>
      <c r="AB123" s="8">
        <v>3478.5300000000007</v>
      </c>
      <c r="AC123" s="8">
        <v>0</v>
      </c>
      <c r="AD123" s="8">
        <v>3478.5300000000007</v>
      </c>
      <c r="AE123" s="8">
        <v>0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45911</v>
      </c>
      <c r="B124" s="14" t="s">
        <v>538</v>
      </c>
      <c r="C124" s="9" t="s">
        <v>107</v>
      </c>
      <c r="D124" s="13" t="s">
        <v>539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90</v>
      </c>
      <c r="M124" s="10">
        <v>22</v>
      </c>
      <c r="N124" s="9">
        <v>42</v>
      </c>
      <c r="O124" s="9">
        <v>40</v>
      </c>
      <c r="P124" s="10">
        <v>68.387785804799989</v>
      </c>
      <c r="Q124" s="10">
        <v>0</v>
      </c>
      <c r="R124" s="10">
        <v>68.387785804799989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120</v>
      </c>
      <c r="AA124" s="8">
        <v>3478.5300000000007</v>
      </c>
      <c r="AB124" s="8">
        <v>3478.5300000000007</v>
      </c>
      <c r="AC124" s="8">
        <v>0</v>
      </c>
      <c r="AD124" s="8">
        <v>3478.5300000000007</v>
      </c>
      <c r="AE124" s="8">
        <v>0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 t="s">
        <v>135</v>
      </c>
      <c r="B125" s="14" t="s">
        <v>135</v>
      </c>
      <c r="C125" s="9" t="s">
        <v>109</v>
      </c>
      <c r="D125" s="13" t="s">
        <v>144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110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120</v>
      </c>
      <c r="AA125" s="8">
        <v>10756.900000000001</v>
      </c>
      <c r="AB125" s="8">
        <v>10756.900000000001</v>
      </c>
      <c r="AC125" s="8">
        <v>0</v>
      </c>
      <c r="AD125" s="8">
        <v>10756.900000000001</v>
      </c>
      <c r="AE125" s="8">
        <v>0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>
        <v>45854</v>
      </c>
      <c r="B126" s="14" t="s">
        <v>295</v>
      </c>
      <c r="C126" s="9" t="s">
        <v>79</v>
      </c>
      <c r="D126" s="13" t="s">
        <v>296</v>
      </c>
      <c r="E126" s="9">
        <v>21</v>
      </c>
      <c r="F126" s="9">
        <v>38</v>
      </c>
      <c r="G126" s="9" t="s">
        <v>60</v>
      </c>
      <c r="H126" s="9" t="s">
        <v>76</v>
      </c>
      <c r="I126" s="9">
        <v>102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120</v>
      </c>
      <c r="AA126" s="8">
        <v>3310.89</v>
      </c>
      <c r="AB126" s="8">
        <v>3310.89</v>
      </c>
      <c r="AC126" s="8">
        <v>0</v>
      </c>
      <c r="AD126" s="8">
        <v>0</v>
      </c>
      <c r="AE126" s="8">
        <v>3310.89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45854</v>
      </c>
      <c r="B127" s="14" t="s">
        <v>297</v>
      </c>
      <c r="C127" s="9" t="s">
        <v>79</v>
      </c>
      <c r="D127" s="13" t="s">
        <v>298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115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45826</v>
      </c>
      <c r="B128" s="14" t="s">
        <v>274</v>
      </c>
      <c r="C128" s="9" t="s">
        <v>107</v>
      </c>
      <c r="D128" s="13" t="s">
        <v>262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163.47937368575995</v>
      </c>
      <c r="Q128" s="10">
        <v>0</v>
      </c>
      <c r="R128" s="10">
        <v>163.47937368575995</v>
      </c>
      <c r="S128" s="9" t="s">
        <v>67</v>
      </c>
      <c r="T128" s="12" t="s">
        <v>63</v>
      </c>
      <c r="U128" s="11">
        <v>8000</v>
      </c>
      <c r="V128" s="10">
        <v>470</v>
      </c>
      <c r="W128" s="10">
        <v>7530</v>
      </c>
      <c r="X128" s="10">
        <v>0</v>
      </c>
      <c r="Y128" s="10">
        <v>7906.5</v>
      </c>
      <c r="Z128" s="9" t="s">
        <v>120</v>
      </c>
      <c r="AA128" s="8">
        <v>8310.3338999999996</v>
      </c>
      <c r="AB128" s="8">
        <v>8310.3338999999996</v>
      </c>
      <c r="AC128" s="8">
        <v>0</v>
      </c>
      <c r="AD128" s="8">
        <v>8310.3338999999996</v>
      </c>
      <c r="AE128" s="8">
        <v>0</v>
      </c>
      <c r="AF128" s="8">
        <v>0</v>
      </c>
      <c r="AG128" s="1" t="s">
        <v>115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45066</v>
      </c>
      <c r="B129" s="14" t="s">
        <v>126</v>
      </c>
      <c r="C129" s="9" t="s">
        <v>79</v>
      </c>
      <c r="D129" s="13" t="s">
        <v>125</v>
      </c>
      <c r="E129" s="9">
        <v>21</v>
      </c>
      <c r="F129" s="9">
        <v>38</v>
      </c>
      <c r="G129" s="9" t="s">
        <v>60</v>
      </c>
      <c r="H129" s="9" t="s">
        <v>76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120</v>
      </c>
      <c r="AA129" s="8">
        <v>5518.15</v>
      </c>
      <c r="AB129" s="8">
        <v>5518.15</v>
      </c>
      <c r="AC129" s="8">
        <v>0</v>
      </c>
      <c r="AD129" s="8">
        <v>0</v>
      </c>
      <c r="AE129" s="8">
        <v>5518.15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</v>
      </c>
      <c r="F130" s="9">
        <v>37</v>
      </c>
      <c r="G130" s="9">
        <v>0</v>
      </c>
      <c r="H130" s="9">
        <v>0</v>
      </c>
      <c r="I130" s="9">
        <v>74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 t="s">
        <v>82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120</v>
      </c>
      <c r="AA130" s="8">
        <v>236580.13390000004</v>
      </c>
      <c r="AB130" s="8">
        <v>165011.13390000004</v>
      </c>
      <c r="AC130" s="8">
        <v>71569.000000000015</v>
      </c>
      <c r="AD130" s="8">
        <v>152871.20390000002</v>
      </c>
      <c r="AE130" s="8">
        <v>83708.930000000008</v>
      </c>
      <c r="AF130" s="8" t="s">
        <v>58</v>
      </c>
      <c r="AG130" s="1" t="s">
        <v>61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216</v>
      </c>
      <c r="D131" s="13" t="s">
        <v>216</v>
      </c>
      <c r="E131" s="9">
        <v>23</v>
      </c>
      <c r="F131" s="9">
        <v>34</v>
      </c>
      <c r="G131" s="9" t="s">
        <v>60</v>
      </c>
      <c r="H131" s="9">
        <v>0</v>
      </c>
      <c r="I131" s="9">
        <v>68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45930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83</v>
      </c>
      <c r="AA131" s="8">
        <v>29756.100000000002</v>
      </c>
      <c r="AB131" s="8">
        <v>29756.100000000002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45930</v>
      </c>
      <c r="AK131" s="3">
        <v>0</v>
      </c>
      <c r="AL131" s="3">
        <v>45921</v>
      </c>
      <c r="AM131" s="3">
        <v>45928</v>
      </c>
      <c r="AN131" s="3">
        <v>45929</v>
      </c>
      <c r="AO131" s="3">
        <v>45929</v>
      </c>
      <c r="AP131" s="3">
        <v>45925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7.75" customHeight="1" x14ac:dyDescent="0.45">
      <c r="A132" s="3" t="s">
        <v>135</v>
      </c>
      <c r="B132" s="14" t="s">
        <v>135</v>
      </c>
      <c r="C132" s="9" t="s">
        <v>221</v>
      </c>
      <c r="D132" s="13" t="s">
        <v>61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92</v>
      </c>
      <c r="M132" s="10">
        <v>24</v>
      </c>
      <c r="N132" s="9">
        <v>37</v>
      </c>
      <c r="O132" s="9">
        <v>50</v>
      </c>
      <c r="P132" s="10">
        <v>821.54158271999995</v>
      </c>
      <c r="Q132" s="10">
        <v>0</v>
      </c>
      <c r="R132" s="10">
        <v>821.54158271999995</v>
      </c>
      <c r="S132" s="9" t="s">
        <v>123</v>
      </c>
      <c r="T132" s="12">
        <v>45930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83</v>
      </c>
      <c r="AA132" s="8">
        <v>29756.100000000002</v>
      </c>
      <c r="AB132" s="8">
        <v>26017</v>
      </c>
      <c r="AC132" s="8">
        <v>3739.1000000000022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72</v>
      </c>
      <c r="AI132" s="1">
        <v>3</v>
      </c>
      <c r="AJ132" s="3">
        <v>45930</v>
      </c>
      <c r="AK132" s="3">
        <v>0</v>
      </c>
      <c r="AL132" s="3">
        <v>45920</v>
      </c>
      <c r="AM132" s="3">
        <v>45927</v>
      </c>
      <c r="AN132" s="3">
        <v>45928</v>
      </c>
      <c r="AO132" s="3">
        <v>45928</v>
      </c>
      <c r="AP132" s="3">
        <v>45925</v>
      </c>
      <c r="AQ132" s="3">
        <v>45929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279.49772500000012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83</v>
      </c>
      <c r="AA133" s="8">
        <v>59512.200000000004</v>
      </c>
      <c r="AB133" s="8">
        <v>55773.100000000006</v>
      </c>
      <c r="AC133" s="8">
        <v>3739.1000000000022</v>
      </c>
      <c r="AD133" s="8">
        <v>0</v>
      </c>
      <c r="AE133" s="8">
        <v>0</v>
      </c>
      <c r="AF133" s="8" t="s">
        <v>58</v>
      </c>
      <c r="AG133" s="1" t="s">
        <v>115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45909</v>
      </c>
      <c r="B134" s="14" t="s">
        <v>128</v>
      </c>
      <c r="C134" s="9" t="s">
        <v>111</v>
      </c>
      <c r="D134" s="13" t="s">
        <v>59</v>
      </c>
      <c r="E134" s="9">
        <v>23</v>
      </c>
      <c r="F134" s="9">
        <v>40</v>
      </c>
      <c r="G134" s="9" t="s">
        <v>60</v>
      </c>
      <c r="H134" s="9" t="s">
        <v>66</v>
      </c>
      <c r="I134" s="9">
        <v>125</v>
      </c>
      <c r="J134" s="9" t="s">
        <v>57</v>
      </c>
      <c r="K134" s="9">
        <v>5</v>
      </c>
      <c r="L134" s="9">
        <v>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45920</v>
      </c>
      <c r="U134" s="11">
        <v>10000</v>
      </c>
      <c r="V134" s="10">
        <v>0</v>
      </c>
      <c r="W134" s="10">
        <v>10000</v>
      </c>
      <c r="X134" s="10">
        <v>0</v>
      </c>
      <c r="Y134" s="10">
        <v>0</v>
      </c>
      <c r="Z134" s="9" t="s">
        <v>213</v>
      </c>
      <c r="AA134" s="8">
        <v>11595.1</v>
      </c>
      <c r="AB134" s="8">
        <v>0</v>
      </c>
      <c r="AC134" s="8">
        <v>11595.1</v>
      </c>
      <c r="AD134" s="8">
        <v>0</v>
      </c>
      <c r="AE134" s="8">
        <v>11595.1</v>
      </c>
      <c r="AF134" s="8">
        <v>0</v>
      </c>
      <c r="AG134" s="1" t="s">
        <v>115</v>
      </c>
      <c r="AH134" s="1" t="s">
        <v>146</v>
      </c>
      <c r="AI134" s="1">
        <v>4</v>
      </c>
      <c r="AJ134" s="3">
        <v>45920</v>
      </c>
      <c r="AK134" s="3">
        <v>45916</v>
      </c>
      <c r="AL134" s="3">
        <v>0</v>
      </c>
      <c r="AM134" s="3">
        <v>0</v>
      </c>
      <c r="AN134" s="3">
        <v>0</v>
      </c>
      <c r="AO134" s="3">
        <v>45917</v>
      </c>
      <c r="AP134" s="3">
        <v>45915</v>
      </c>
      <c r="AQ134" s="3">
        <v>45918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143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1022.3013166666664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>
        <v>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213</v>
      </c>
      <c r="AA135" s="8">
        <v>11595.1</v>
      </c>
      <c r="AB135" s="8">
        <v>0</v>
      </c>
      <c r="AC135" s="8">
        <v>11595.1</v>
      </c>
      <c r="AD135" s="8">
        <v>0</v>
      </c>
      <c r="AE135" s="8">
        <v>11595.1</v>
      </c>
      <c r="AF135" s="8" t="s">
        <v>58</v>
      </c>
      <c r="AG135" s="1" t="s">
        <v>115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214</v>
      </c>
      <c r="BD135" s="56">
        <v>0</v>
      </c>
    </row>
    <row r="136" spans="1:56" ht="27.75" customHeight="1" x14ac:dyDescent="0.45">
      <c r="A136" s="3">
        <v>45908</v>
      </c>
      <c r="B136" s="14" t="s">
        <v>516</v>
      </c>
      <c r="C136" s="9" t="s">
        <v>320</v>
      </c>
      <c r="D136" s="13" t="s">
        <v>59</v>
      </c>
      <c r="E136" s="9">
        <v>23</v>
      </c>
      <c r="F136" s="9">
        <v>35</v>
      </c>
      <c r="G136" s="9" t="s">
        <v>482</v>
      </c>
      <c r="H136" s="9">
        <v>0</v>
      </c>
      <c r="I136" s="9">
        <v>90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>
        <v>45922</v>
      </c>
      <c r="U136" s="11">
        <v>10000</v>
      </c>
      <c r="V136" s="10">
        <v>0</v>
      </c>
      <c r="W136" s="10">
        <v>10000</v>
      </c>
      <c r="X136" s="10">
        <v>0</v>
      </c>
      <c r="Y136" s="10">
        <v>0</v>
      </c>
      <c r="Z136" s="9" t="s">
        <v>517</v>
      </c>
      <c r="AA136" s="8">
        <v>10198.1</v>
      </c>
      <c r="AB136" s="8">
        <v>3220</v>
      </c>
      <c r="AC136" s="8">
        <v>6978.1</v>
      </c>
      <c r="AD136" s="8">
        <v>0</v>
      </c>
      <c r="AE136" s="8">
        <v>0</v>
      </c>
      <c r="AF136" s="8" t="s">
        <v>518</v>
      </c>
      <c r="AG136" s="1" t="s">
        <v>115</v>
      </c>
      <c r="AH136" s="1" t="s">
        <v>77</v>
      </c>
      <c r="AI136" s="1">
        <v>1</v>
      </c>
      <c r="AJ136" s="3">
        <v>45922</v>
      </c>
      <c r="AK136" s="3">
        <v>0</v>
      </c>
      <c r="AL136" s="3">
        <v>0</v>
      </c>
      <c r="AM136" s="3">
        <v>0</v>
      </c>
      <c r="AN136" s="3">
        <v>0</v>
      </c>
      <c r="AO136" s="3">
        <v>45921</v>
      </c>
      <c r="AP136" s="3">
        <v>45917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484</v>
      </c>
      <c r="BD136" s="56">
        <v>642.91561333333345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34</v>
      </c>
      <c r="G137" s="9">
        <v>0</v>
      </c>
      <c r="H137" s="9">
        <v>0</v>
      </c>
      <c r="I137" s="9">
        <v>90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517</v>
      </c>
      <c r="AA137" s="8">
        <v>10198.1</v>
      </c>
      <c r="AB137" s="8">
        <v>3220</v>
      </c>
      <c r="AC137" s="8">
        <v>6978.1</v>
      </c>
      <c r="AD137" s="8">
        <v>0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485</v>
      </c>
      <c r="BD137" s="56">
        <v>0</v>
      </c>
    </row>
    <row r="138" spans="1:56" ht="27.75" customHeight="1" x14ac:dyDescent="0.45">
      <c r="A138" s="3">
        <v>45601</v>
      </c>
      <c r="B138" s="14" t="s">
        <v>193</v>
      </c>
      <c r="C138" s="9" t="s">
        <v>93</v>
      </c>
      <c r="D138" s="13" t="s">
        <v>142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3207.7128103679997</v>
      </c>
      <c r="Q138" s="10">
        <v>0</v>
      </c>
      <c r="R138" s="10">
        <v>3207.7128103679997</v>
      </c>
      <c r="S138" s="9" t="s">
        <v>299</v>
      </c>
      <c r="T138" s="12" t="s">
        <v>63</v>
      </c>
      <c r="U138" s="11">
        <v>100000</v>
      </c>
      <c r="V138" s="10">
        <v>1500</v>
      </c>
      <c r="W138" s="10">
        <v>98500</v>
      </c>
      <c r="X138" s="10">
        <v>0</v>
      </c>
      <c r="Y138" s="10">
        <v>103425</v>
      </c>
      <c r="Z138" s="9" t="s">
        <v>99</v>
      </c>
      <c r="AA138" s="8">
        <v>105955.465</v>
      </c>
      <c r="AB138" s="8">
        <v>20359</v>
      </c>
      <c r="AC138" s="8">
        <v>85596.464999999997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72</v>
      </c>
      <c r="AI138" s="1">
        <v>3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113</v>
      </c>
      <c r="BD138" s="56">
        <v>10965.216264845832</v>
      </c>
    </row>
    <row r="139" spans="1:56" ht="27.75" customHeight="1" x14ac:dyDescent="0.45">
      <c r="A139" s="3">
        <v>45601</v>
      </c>
      <c r="B139" s="14" t="s">
        <v>193</v>
      </c>
      <c r="C139" s="9" t="s">
        <v>93</v>
      </c>
      <c r="D139" s="13" t="s">
        <v>142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11003.203948644863</v>
      </c>
      <c r="Q139" s="10">
        <v>0</v>
      </c>
      <c r="R139" s="10">
        <v>11003.203948644863</v>
      </c>
      <c r="S139" s="9" t="s">
        <v>299</v>
      </c>
      <c r="T139" s="12" t="s">
        <v>63</v>
      </c>
      <c r="U139" s="11">
        <v>337878</v>
      </c>
      <c r="V139" s="10">
        <v>0</v>
      </c>
      <c r="W139" s="10">
        <v>337878</v>
      </c>
      <c r="X139" s="10">
        <v>0</v>
      </c>
      <c r="Y139" s="10">
        <v>354771.9</v>
      </c>
      <c r="Z139" s="9" t="s">
        <v>99</v>
      </c>
      <c r="AA139" s="8">
        <v>363451.98582000006</v>
      </c>
      <c r="AB139" s="8">
        <v>0</v>
      </c>
      <c r="AC139" s="8">
        <v>363451.98582000006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113</v>
      </c>
      <c r="BD139" s="56">
        <v>46559.511849046357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128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99</v>
      </c>
      <c r="AA140" s="8">
        <v>469407.45082000003</v>
      </c>
      <c r="AB140" s="8">
        <v>20359</v>
      </c>
      <c r="AC140" s="8">
        <v>449048.45082000003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114</v>
      </c>
      <c r="BD140" s="56">
        <v>0</v>
      </c>
    </row>
    <row r="141" spans="1:56" ht="27.75" customHeight="1" x14ac:dyDescent="0.45">
      <c r="A141" s="3">
        <v>45894</v>
      </c>
      <c r="B141" s="14" t="s">
        <v>374</v>
      </c>
      <c r="C141" s="9" t="s">
        <v>137</v>
      </c>
      <c r="D141" s="13" t="s">
        <v>59</v>
      </c>
      <c r="E141" s="9">
        <v>26</v>
      </c>
      <c r="F141" s="9">
        <v>39</v>
      </c>
      <c r="G141" s="9" t="s">
        <v>60</v>
      </c>
      <c r="H141" s="9">
        <v>0</v>
      </c>
      <c r="I141" s="9">
        <v>93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123</v>
      </c>
      <c r="T141" s="12">
        <v>45920</v>
      </c>
      <c r="U141" s="11">
        <v>5000</v>
      </c>
      <c r="V141" s="10">
        <v>5000</v>
      </c>
      <c r="W141" s="10">
        <v>0</v>
      </c>
      <c r="X141" s="10">
        <v>0</v>
      </c>
      <c r="Y141" s="10">
        <v>0</v>
      </c>
      <c r="Z141" s="9" t="s">
        <v>84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116</v>
      </c>
      <c r="AH141" s="1" t="s">
        <v>77</v>
      </c>
      <c r="AI141" s="1">
        <v>1</v>
      </c>
      <c r="AJ141" s="3">
        <v>45920</v>
      </c>
      <c r="AK141" s="3">
        <v>0</v>
      </c>
      <c r="AL141" s="3">
        <v>0</v>
      </c>
      <c r="AM141" s="3">
        <v>0</v>
      </c>
      <c r="AN141" s="3">
        <v>0</v>
      </c>
      <c r="AO141" s="3">
        <v>45919</v>
      </c>
      <c r="AP141" s="3">
        <v>45915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 t="s">
        <v>132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45906</v>
      </c>
      <c r="B142" s="14" t="s">
        <v>478</v>
      </c>
      <c r="C142" s="9" t="s">
        <v>179</v>
      </c>
      <c r="D142" s="13" t="s">
        <v>479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114.57174504959998</v>
      </c>
      <c r="Q142" s="10">
        <v>0</v>
      </c>
      <c r="R142" s="10">
        <v>114.57174504959998</v>
      </c>
      <c r="S142" s="9" t="s">
        <v>185</v>
      </c>
      <c r="T142" s="12">
        <v>45919</v>
      </c>
      <c r="U142" s="11">
        <v>4000</v>
      </c>
      <c r="V142" s="10">
        <v>0</v>
      </c>
      <c r="W142" s="10">
        <v>4000</v>
      </c>
      <c r="X142" s="10">
        <v>0</v>
      </c>
      <c r="Y142" s="10">
        <v>4200</v>
      </c>
      <c r="Z142" s="9" t="s">
        <v>84</v>
      </c>
      <c r="AA142" s="8">
        <v>4749.8</v>
      </c>
      <c r="AB142" s="8">
        <v>4749.8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72</v>
      </c>
      <c r="AI142" s="1">
        <v>3</v>
      </c>
      <c r="AJ142" s="3">
        <v>45919</v>
      </c>
      <c r="AK142" s="3">
        <v>0</v>
      </c>
      <c r="AL142" s="3">
        <v>45909</v>
      </c>
      <c r="AM142" s="3">
        <v>45916</v>
      </c>
      <c r="AN142" s="3">
        <v>45917</v>
      </c>
      <c r="AO142" s="3">
        <v>45917</v>
      </c>
      <c r="AP142" s="3">
        <v>45914</v>
      </c>
      <c r="AQ142" s="3">
        <v>45918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45">
      <c r="A143" s="3">
        <v>45906</v>
      </c>
      <c r="B143" s="14" t="s">
        <v>478</v>
      </c>
      <c r="C143" s="9" t="s">
        <v>179</v>
      </c>
      <c r="D143" s="13" t="s">
        <v>480</v>
      </c>
      <c r="E143" s="9">
        <v>26</v>
      </c>
      <c r="F143" s="9">
        <v>41</v>
      </c>
      <c r="G143" s="9" t="s">
        <v>60</v>
      </c>
      <c r="H143" s="9">
        <v>0</v>
      </c>
      <c r="I143" s="9">
        <v>97</v>
      </c>
      <c r="J143" s="9" t="s">
        <v>57</v>
      </c>
      <c r="K143" s="9">
        <v>5</v>
      </c>
      <c r="L143" s="9" t="s">
        <v>91</v>
      </c>
      <c r="M143" s="10">
        <v>27</v>
      </c>
      <c r="N143" s="9">
        <v>43</v>
      </c>
      <c r="O143" s="9">
        <v>40</v>
      </c>
      <c r="P143" s="10">
        <v>114.57174504959998</v>
      </c>
      <c r="Q143" s="10">
        <v>0</v>
      </c>
      <c r="R143" s="10">
        <v>114.57174504959998</v>
      </c>
      <c r="S143" s="9" t="s">
        <v>185</v>
      </c>
      <c r="T143" s="12">
        <v>45919</v>
      </c>
      <c r="U143" s="11">
        <v>4000</v>
      </c>
      <c r="V143" s="10">
        <v>0</v>
      </c>
      <c r="W143" s="10">
        <v>4000</v>
      </c>
      <c r="X143" s="10">
        <v>0</v>
      </c>
      <c r="Y143" s="10">
        <v>4200</v>
      </c>
      <c r="Z143" s="9" t="s">
        <v>84</v>
      </c>
      <c r="AA143" s="8">
        <v>4749.8</v>
      </c>
      <c r="AB143" s="8">
        <v>1250</v>
      </c>
      <c r="AC143" s="8">
        <v>3499.8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72</v>
      </c>
      <c r="AI143" s="1">
        <v>3</v>
      </c>
      <c r="AJ143" s="3">
        <v>45919</v>
      </c>
      <c r="AK143" s="3">
        <v>0</v>
      </c>
      <c r="AL143" s="3">
        <v>45909</v>
      </c>
      <c r="AM143" s="3">
        <v>45916</v>
      </c>
      <c r="AN143" s="3">
        <v>45917</v>
      </c>
      <c r="AO143" s="3">
        <v>45917</v>
      </c>
      <c r="AP143" s="3">
        <v>45914</v>
      </c>
      <c r="AQ143" s="3">
        <v>45918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282.58940666666666</v>
      </c>
    </row>
    <row r="144" spans="1:56" ht="27.75" customHeight="1" x14ac:dyDescent="0.45">
      <c r="A144" s="3">
        <v>45906</v>
      </c>
      <c r="B144" s="14" t="s">
        <v>519</v>
      </c>
      <c r="C144" s="9" t="s">
        <v>179</v>
      </c>
      <c r="D144" s="13" t="s">
        <v>481</v>
      </c>
      <c r="E144" s="9">
        <v>26</v>
      </c>
      <c r="F144" s="9">
        <v>41</v>
      </c>
      <c r="G144" s="9" t="s">
        <v>60</v>
      </c>
      <c r="H144" s="9">
        <v>0</v>
      </c>
      <c r="I144" s="9">
        <v>97</v>
      </c>
      <c r="J144" s="9" t="s">
        <v>57</v>
      </c>
      <c r="K144" s="9">
        <v>5</v>
      </c>
      <c r="L144" s="9" t="s">
        <v>91</v>
      </c>
      <c r="M144" s="10">
        <v>27</v>
      </c>
      <c r="N144" s="9">
        <v>43</v>
      </c>
      <c r="O144" s="9">
        <v>40</v>
      </c>
      <c r="P144" s="10">
        <v>114.57174504959998</v>
      </c>
      <c r="Q144" s="10">
        <v>0</v>
      </c>
      <c r="R144" s="10">
        <v>114.57174504959998</v>
      </c>
      <c r="S144" s="9" t="s">
        <v>185</v>
      </c>
      <c r="T144" s="12">
        <v>45919</v>
      </c>
      <c r="U144" s="11">
        <v>4000</v>
      </c>
      <c r="V144" s="10">
        <v>0</v>
      </c>
      <c r="W144" s="10">
        <v>4000</v>
      </c>
      <c r="X144" s="10">
        <v>0</v>
      </c>
      <c r="Y144" s="10">
        <v>4200</v>
      </c>
      <c r="Z144" s="9" t="s">
        <v>84</v>
      </c>
      <c r="AA144" s="8">
        <v>4749.8</v>
      </c>
      <c r="AB144" s="8">
        <v>0</v>
      </c>
      <c r="AC144" s="8">
        <v>4749.8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72</v>
      </c>
      <c r="AI144" s="1">
        <v>3</v>
      </c>
      <c r="AJ144" s="3">
        <v>45919</v>
      </c>
      <c r="AK144" s="3">
        <v>0</v>
      </c>
      <c r="AL144" s="3">
        <v>45909</v>
      </c>
      <c r="AM144" s="3">
        <v>45916</v>
      </c>
      <c r="AN144" s="3">
        <v>45917</v>
      </c>
      <c r="AO144" s="3">
        <v>45917</v>
      </c>
      <c r="AP144" s="3">
        <v>45914</v>
      </c>
      <c r="AQ144" s="3">
        <v>45918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383.51996222222226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 t="s">
        <v>60</v>
      </c>
      <c r="H145" s="9">
        <v>0</v>
      </c>
      <c r="I145" s="9">
        <v>102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84</v>
      </c>
      <c r="AA145" s="8">
        <v>14249.400000000001</v>
      </c>
      <c r="AB145" s="8">
        <v>5999.8</v>
      </c>
      <c r="AC145" s="8">
        <v>8249.6</v>
      </c>
      <c r="AD145" s="8">
        <v>0</v>
      </c>
      <c r="AE145" s="8">
        <v>0</v>
      </c>
      <c r="AF145" s="8" t="s">
        <v>58</v>
      </c>
      <c r="AG145" s="1" t="s">
        <v>115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7.75" customHeight="1" x14ac:dyDescent="0.45">
      <c r="A146" s="3">
        <v>45904</v>
      </c>
      <c r="B146" s="14" t="s">
        <v>455</v>
      </c>
      <c r="C146" s="9" t="s">
        <v>456</v>
      </c>
      <c r="D146" s="13" t="s">
        <v>457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140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458</v>
      </c>
      <c r="T146" s="12">
        <v>45912</v>
      </c>
      <c r="U146" s="11">
        <v>10000</v>
      </c>
      <c r="V146" s="10">
        <v>10000</v>
      </c>
      <c r="W146" s="10">
        <v>0</v>
      </c>
      <c r="X146" s="10">
        <v>11097</v>
      </c>
      <c r="Y146" s="10">
        <v>0</v>
      </c>
      <c r="Z146" s="9" t="s">
        <v>459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460</v>
      </c>
      <c r="AG146" s="1" t="s">
        <v>115</v>
      </c>
      <c r="AH146" s="1" t="s">
        <v>75</v>
      </c>
      <c r="AI146" s="1">
        <v>4</v>
      </c>
      <c r="AJ146" s="3">
        <v>45912</v>
      </c>
      <c r="AK146" s="3">
        <v>45908</v>
      </c>
      <c r="AL146" s="3">
        <v>45901</v>
      </c>
      <c r="AM146" s="3">
        <v>45909</v>
      </c>
      <c r="AN146" s="3">
        <v>45910</v>
      </c>
      <c r="AO146" s="3">
        <v>45911</v>
      </c>
      <c r="AP146" s="3">
        <v>45907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 t="s">
        <v>531</v>
      </c>
      <c r="AZ146" s="2">
        <v>0</v>
      </c>
      <c r="BA146" s="2">
        <v>0</v>
      </c>
      <c r="BB146" s="2">
        <v>0</v>
      </c>
      <c r="BC146" s="1" t="s">
        <v>450</v>
      </c>
      <c r="BD146" s="56">
        <v>0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26</v>
      </c>
      <c r="F147" s="9">
        <v>43</v>
      </c>
      <c r="G147" s="9">
        <v>0</v>
      </c>
      <c r="H147" s="9">
        <v>0</v>
      </c>
      <c r="I147" s="9">
        <v>100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459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58</v>
      </c>
      <c r="AG147" s="1" t="s">
        <v>118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450</v>
      </c>
      <c r="BD147" s="56">
        <v>0</v>
      </c>
    </row>
    <row r="148" spans="1:56" ht="27.75" customHeight="1" x14ac:dyDescent="0.45">
      <c r="A148" s="3" t="s">
        <v>135</v>
      </c>
      <c r="B148" s="14" t="s">
        <v>135</v>
      </c>
      <c r="C148" s="9" t="s">
        <v>109</v>
      </c>
      <c r="D148" s="13" t="s">
        <v>59</v>
      </c>
      <c r="E148" s="9">
        <v>26</v>
      </c>
      <c r="F148" s="9">
        <v>43</v>
      </c>
      <c r="G148" s="9" t="s">
        <v>60</v>
      </c>
      <c r="H148" s="9">
        <v>0</v>
      </c>
      <c r="I148" s="9">
        <v>116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45925</v>
      </c>
      <c r="U148" s="11">
        <v>10000</v>
      </c>
      <c r="V148" s="10">
        <v>0</v>
      </c>
      <c r="W148" s="10">
        <v>10000</v>
      </c>
      <c r="X148" s="10">
        <v>0</v>
      </c>
      <c r="Y148" s="10">
        <v>0</v>
      </c>
      <c r="Z148" s="9" t="s">
        <v>197</v>
      </c>
      <c r="AA148" s="8">
        <v>12433.3</v>
      </c>
      <c r="AB148" s="8">
        <v>12433.3</v>
      </c>
      <c r="AC148" s="8">
        <v>0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77</v>
      </c>
      <c r="AI148" s="1">
        <v>1</v>
      </c>
      <c r="AJ148" s="3">
        <v>45925</v>
      </c>
      <c r="AK148" s="3">
        <v>0</v>
      </c>
      <c r="AL148" s="3">
        <v>0</v>
      </c>
      <c r="AM148" s="3">
        <v>0</v>
      </c>
      <c r="AN148" s="3">
        <v>0</v>
      </c>
      <c r="AO148" s="3">
        <v>45924</v>
      </c>
      <c r="AP148" s="3">
        <v>45920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102</v>
      </c>
      <c r="BD148" s="56">
        <v>0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26</v>
      </c>
      <c r="F149" s="9">
        <v>43</v>
      </c>
      <c r="G149" s="9">
        <v>0</v>
      </c>
      <c r="H149" s="9">
        <v>0</v>
      </c>
      <c r="I149" s="9">
        <v>116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197</v>
      </c>
      <c r="AA149" s="8">
        <v>12433.3</v>
      </c>
      <c r="AB149" s="8">
        <v>12433.3</v>
      </c>
      <c r="AC149" s="8">
        <v>0</v>
      </c>
      <c r="AD149" s="8">
        <v>0</v>
      </c>
      <c r="AE149" s="8">
        <v>0</v>
      </c>
      <c r="AF149" s="8" t="s">
        <v>58</v>
      </c>
      <c r="AG149" s="1" t="s">
        <v>119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198</v>
      </c>
      <c r="BD149" s="56">
        <v>0</v>
      </c>
    </row>
    <row r="150" spans="1:56" ht="27.75" customHeight="1" x14ac:dyDescent="0.45">
      <c r="A150" s="3">
        <v>45898</v>
      </c>
      <c r="B150" s="14" t="s">
        <v>414</v>
      </c>
      <c r="C150" s="9" t="s">
        <v>109</v>
      </c>
      <c r="D150" s="13" t="s">
        <v>59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110</v>
      </c>
      <c r="T150" s="12">
        <v>45917</v>
      </c>
      <c r="U150" s="11">
        <v>15000</v>
      </c>
      <c r="V150" s="10">
        <v>6300</v>
      </c>
      <c r="W150" s="10">
        <v>8700</v>
      </c>
      <c r="X150" s="10">
        <v>0</v>
      </c>
      <c r="Y150" s="10">
        <v>0</v>
      </c>
      <c r="Z150" s="9" t="s">
        <v>88</v>
      </c>
      <c r="AA150" s="8">
        <v>10816.971</v>
      </c>
      <c r="AB150" s="8">
        <v>10816.971</v>
      </c>
      <c r="AC150" s="8">
        <v>0</v>
      </c>
      <c r="AD150" s="8">
        <v>0</v>
      </c>
      <c r="AE150" s="8">
        <v>10816.971</v>
      </c>
      <c r="AF150" s="8">
        <v>0</v>
      </c>
      <c r="AG150" s="1" t="s">
        <v>116</v>
      </c>
      <c r="AH150" s="1" t="s">
        <v>146</v>
      </c>
      <c r="AI150" s="1">
        <v>2</v>
      </c>
      <c r="AJ150" s="3">
        <v>45917</v>
      </c>
      <c r="AK150" s="3">
        <v>45915</v>
      </c>
      <c r="AL150" s="3">
        <v>0</v>
      </c>
      <c r="AM150" s="3">
        <v>0</v>
      </c>
      <c r="AN150" s="3">
        <v>0</v>
      </c>
      <c r="AO150" s="3">
        <v>45916</v>
      </c>
      <c r="AP150" s="3">
        <v>45912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143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45">
      <c r="A151" s="3">
        <v>45911</v>
      </c>
      <c r="B151" s="14" t="s">
        <v>540</v>
      </c>
      <c r="C151" s="9" t="s">
        <v>109</v>
      </c>
      <c r="D151" s="13" t="s">
        <v>541</v>
      </c>
      <c r="E151" s="9">
        <v>26</v>
      </c>
      <c r="F151" s="9">
        <v>43</v>
      </c>
      <c r="G151" s="9" t="s">
        <v>60</v>
      </c>
      <c r="H151" s="9" t="s">
        <v>66</v>
      </c>
      <c r="I151" s="9">
        <v>150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110</v>
      </c>
      <c r="T151" s="12">
        <v>45929</v>
      </c>
      <c r="U151" s="11">
        <v>10000</v>
      </c>
      <c r="V151" s="10">
        <v>500</v>
      </c>
      <c r="W151" s="10">
        <v>9500</v>
      </c>
      <c r="X151" s="10">
        <v>0</v>
      </c>
      <c r="Y151" s="10">
        <v>9975</v>
      </c>
      <c r="Z151" s="9" t="s">
        <v>88</v>
      </c>
      <c r="AA151" s="8">
        <v>11811.635</v>
      </c>
      <c r="AB151" s="8">
        <v>0</v>
      </c>
      <c r="AC151" s="8">
        <v>11811.635</v>
      </c>
      <c r="AD151" s="8">
        <v>0</v>
      </c>
      <c r="AE151" s="8">
        <v>11811.635</v>
      </c>
      <c r="AF151" s="8">
        <v>0</v>
      </c>
      <c r="AG151" s="1" t="s">
        <v>115</v>
      </c>
      <c r="AH151" s="1" t="s">
        <v>75</v>
      </c>
      <c r="AI151" s="1">
        <v>4</v>
      </c>
      <c r="AJ151" s="3">
        <v>45929</v>
      </c>
      <c r="AK151" s="3">
        <v>45925</v>
      </c>
      <c r="AL151" s="3">
        <v>45918</v>
      </c>
      <c r="AM151" s="3">
        <v>45926</v>
      </c>
      <c r="AN151" s="3">
        <v>45927</v>
      </c>
      <c r="AO151" s="3">
        <v>45928</v>
      </c>
      <c r="AP151" s="3">
        <v>45924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1218.173289666667</v>
      </c>
    </row>
    <row r="152" spans="1:56" ht="27.75" customHeight="1" x14ac:dyDescent="0.45">
      <c r="A152" s="3">
        <v>45901</v>
      </c>
      <c r="B152" s="14" t="s">
        <v>421</v>
      </c>
      <c r="C152" s="9" t="s">
        <v>109</v>
      </c>
      <c r="D152" s="13" t="s">
        <v>144</v>
      </c>
      <c r="E152" s="9">
        <v>26</v>
      </c>
      <c r="F152" s="9">
        <v>43</v>
      </c>
      <c r="G152" s="9" t="s">
        <v>60</v>
      </c>
      <c r="H152" s="9" t="s">
        <v>66</v>
      </c>
      <c r="I152" s="9">
        <v>150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45930</v>
      </c>
      <c r="U152" s="11">
        <v>30000</v>
      </c>
      <c r="V152" s="10">
        <v>3600</v>
      </c>
      <c r="W152" s="10">
        <v>26400</v>
      </c>
      <c r="X152" s="10">
        <v>9475</v>
      </c>
      <c r="Y152" s="10">
        <v>21551.25</v>
      </c>
      <c r="Z152" s="9" t="s">
        <v>88</v>
      </c>
      <c r="AA152" s="8">
        <v>26795.315662500001</v>
      </c>
      <c r="AB152" s="8">
        <v>0</v>
      </c>
      <c r="AC152" s="8">
        <v>26795.315662500001</v>
      </c>
      <c r="AD152" s="8">
        <v>0</v>
      </c>
      <c r="AE152" s="8">
        <v>26795.315662500001</v>
      </c>
      <c r="AF152" s="8">
        <v>0</v>
      </c>
      <c r="AG152" s="1" t="s">
        <v>115</v>
      </c>
      <c r="AH152" s="1" t="s">
        <v>75</v>
      </c>
      <c r="AI152" s="1">
        <v>4</v>
      </c>
      <c r="AJ152" s="3">
        <v>45930</v>
      </c>
      <c r="AK152" s="3">
        <v>45926</v>
      </c>
      <c r="AL152" s="3">
        <v>45919</v>
      </c>
      <c r="AM152" s="3">
        <v>45927</v>
      </c>
      <c r="AN152" s="3">
        <v>45928</v>
      </c>
      <c r="AO152" s="3">
        <v>45929</v>
      </c>
      <c r="AP152" s="3">
        <v>45925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2763.4902219925007</v>
      </c>
    </row>
    <row r="153" spans="1:56" ht="27.75" customHeight="1" x14ac:dyDescent="0.45">
      <c r="A153" s="3">
        <v>45901</v>
      </c>
      <c r="B153" s="14" t="s">
        <v>422</v>
      </c>
      <c r="C153" s="9" t="s">
        <v>109</v>
      </c>
      <c r="D153" s="13" t="s">
        <v>144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45945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88</v>
      </c>
      <c r="AA153" s="8">
        <v>12433.3</v>
      </c>
      <c r="AB153" s="8">
        <v>0</v>
      </c>
      <c r="AC153" s="8">
        <v>12433.3</v>
      </c>
      <c r="AD153" s="8">
        <v>0</v>
      </c>
      <c r="AE153" s="8">
        <v>12433.3</v>
      </c>
      <c r="AF153" s="8">
        <v>0</v>
      </c>
      <c r="AG153" s="1" t="s">
        <v>115</v>
      </c>
      <c r="AH153" s="1" t="s">
        <v>75</v>
      </c>
      <c r="AI153" s="1">
        <v>4</v>
      </c>
      <c r="AJ153" s="3">
        <v>45945</v>
      </c>
      <c r="AK153" s="3">
        <v>45941</v>
      </c>
      <c r="AL153" s="3">
        <v>45934</v>
      </c>
      <c r="AM153" s="3">
        <v>45942</v>
      </c>
      <c r="AN153" s="3">
        <v>45943</v>
      </c>
      <c r="AO153" s="3">
        <v>45944</v>
      </c>
      <c r="AP153" s="3">
        <v>45940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1282.2876733333333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26</v>
      </c>
      <c r="F154" s="9">
        <v>43</v>
      </c>
      <c r="G154" s="9">
        <v>0</v>
      </c>
      <c r="H154" s="9">
        <v>0</v>
      </c>
      <c r="I154" s="9">
        <v>120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88</v>
      </c>
      <c r="AA154" s="8">
        <v>61857.2216625</v>
      </c>
      <c r="AB154" s="8">
        <v>10816.971</v>
      </c>
      <c r="AC154" s="8">
        <v>51040.250662499995</v>
      </c>
      <c r="AD154" s="8">
        <v>0</v>
      </c>
      <c r="AE154" s="8">
        <v>61857.2216625</v>
      </c>
      <c r="AF154" s="8" t="s">
        <v>58</v>
      </c>
      <c r="AG154" s="1" t="s">
        <v>116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7.75" customHeight="1" x14ac:dyDescent="0.45">
      <c r="A155" s="3">
        <v>45895</v>
      </c>
      <c r="B155" s="14" t="s">
        <v>375</v>
      </c>
      <c r="C155" s="9" t="s">
        <v>147</v>
      </c>
      <c r="D155" s="13" t="s">
        <v>148</v>
      </c>
      <c r="E155" s="9">
        <v>28</v>
      </c>
      <c r="F155" s="9">
        <v>41</v>
      </c>
      <c r="G155" s="9" t="s">
        <v>60</v>
      </c>
      <c r="H155" s="9">
        <v>0</v>
      </c>
      <c r="I155" s="9">
        <v>120</v>
      </c>
      <c r="J155" s="9" t="s">
        <v>78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45916</v>
      </c>
      <c r="U155" s="11">
        <v>13000</v>
      </c>
      <c r="V155" s="10">
        <v>13000</v>
      </c>
      <c r="W155" s="10">
        <v>0</v>
      </c>
      <c r="X155" s="10">
        <v>53544</v>
      </c>
      <c r="Y155" s="10">
        <v>0</v>
      </c>
      <c r="Z155" s="9" t="s">
        <v>127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115</v>
      </c>
      <c r="AH155" s="1" t="s">
        <v>74</v>
      </c>
      <c r="AI155" s="1">
        <v>2</v>
      </c>
      <c r="AJ155" s="3">
        <v>45916</v>
      </c>
      <c r="AK155" s="3">
        <v>0</v>
      </c>
      <c r="AL155" s="3">
        <v>45907</v>
      </c>
      <c r="AM155" s="3">
        <v>45914</v>
      </c>
      <c r="AN155" s="3">
        <v>45915</v>
      </c>
      <c r="AO155" s="3">
        <v>45915</v>
      </c>
      <c r="AP155" s="3">
        <v>45911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 t="s">
        <v>469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7.75" customHeight="1" x14ac:dyDescent="0.45">
      <c r="A156" s="3">
        <v>45909</v>
      </c>
      <c r="B156" s="14" t="s">
        <v>520</v>
      </c>
      <c r="C156" s="9" t="s">
        <v>147</v>
      </c>
      <c r="D156" s="13" t="s">
        <v>148</v>
      </c>
      <c r="E156" s="9">
        <v>28</v>
      </c>
      <c r="F156" s="9">
        <v>41</v>
      </c>
      <c r="G156" s="9" t="s">
        <v>60</v>
      </c>
      <c r="H156" s="9">
        <v>0</v>
      </c>
      <c r="I156" s="9">
        <v>120</v>
      </c>
      <c r="J156" s="9" t="s">
        <v>78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45922</v>
      </c>
      <c r="U156" s="11">
        <v>50000</v>
      </c>
      <c r="V156" s="10">
        <v>1703</v>
      </c>
      <c r="W156" s="10">
        <v>48297</v>
      </c>
      <c r="X156" s="10">
        <v>0</v>
      </c>
      <c r="Y156" s="10">
        <v>50711.85</v>
      </c>
      <c r="Z156" s="9" t="s">
        <v>127</v>
      </c>
      <c r="AA156" s="8">
        <v>57350.272649999999</v>
      </c>
      <c r="AB156" s="8">
        <v>25570</v>
      </c>
      <c r="AC156" s="8">
        <v>31780.272649999999</v>
      </c>
      <c r="AD156" s="8">
        <v>0</v>
      </c>
      <c r="AE156" s="8">
        <v>0</v>
      </c>
      <c r="AF156" s="8">
        <v>0</v>
      </c>
      <c r="AG156" s="1" t="s">
        <v>115</v>
      </c>
      <c r="AH156" s="1" t="s">
        <v>74</v>
      </c>
      <c r="AI156" s="1">
        <v>2</v>
      </c>
      <c r="AJ156" s="3">
        <v>45922</v>
      </c>
      <c r="AK156" s="3">
        <v>0</v>
      </c>
      <c r="AL156" s="3">
        <v>45913</v>
      </c>
      <c r="AM156" s="3">
        <v>45920</v>
      </c>
      <c r="AN156" s="3">
        <v>45921</v>
      </c>
      <c r="AO156" s="3">
        <v>45921</v>
      </c>
      <c r="AP156" s="3">
        <v>45917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 t="s">
        <v>486</v>
      </c>
      <c r="AZ156" s="2">
        <v>0</v>
      </c>
      <c r="BA156" s="2">
        <v>0</v>
      </c>
      <c r="BB156" s="2">
        <v>0</v>
      </c>
      <c r="BC156" s="1" t="s">
        <v>104</v>
      </c>
      <c r="BD156" s="56">
        <v>3571.7495317194443</v>
      </c>
    </row>
    <row r="157" spans="1:56" ht="27.75" customHeight="1" x14ac:dyDescent="0.45">
      <c r="A157" s="3" t="s">
        <v>135</v>
      </c>
      <c r="B157" s="14" t="s">
        <v>135</v>
      </c>
      <c r="C157" s="9" t="s">
        <v>109</v>
      </c>
      <c r="D157" s="13" t="s">
        <v>59</v>
      </c>
      <c r="E157" s="9">
        <v>28</v>
      </c>
      <c r="F157" s="9">
        <v>47</v>
      </c>
      <c r="G157" s="9" t="s">
        <v>60</v>
      </c>
      <c r="H157" s="9" t="s">
        <v>66</v>
      </c>
      <c r="I157" s="9">
        <v>180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45925</v>
      </c>
      <c r="U157" s="11">
        <v>5000</v>
      </c>
      <c r="V157" s="10">
        <v>0</v>
      </c>
      <c r="W157" s="10">
        <v>5000</v>
      </c>
      <c r="X157" s="10">
        <v>0</v>
      </c>
      <c r="Y157" s="10">
        <v>0</v>
      </c>
      <c r="Z157" s="9" t="s">
        <v>127</v>
      </c>
      <c r="AA157" s="8">
        <v>6775.4500000000007</v>
      </c>
      <c r="AB157" s="8">
        <v>0</v>
      </c>
      <c r="AC157" s="8">
        <v>6775.4500000000007</v>
      </c>
      <c r="AD157" s="8">
        <v>0</v>
      </c>
      <c r="AE157" s="8">
        <v>6775.4500000000007</v>
      </c>
      <c r="AF157" s="8">
        <v>0</v>
      </c>
      <c r="AG157" s="1">
        <v>0</v>
      </c>
      <c r="AH157" s="1" t="s">
        <v>146</v>
      </c>
      <c r="AI157" s="1">
        <v>2</v>
      </c>
      <c r="AJ157" s="3">
        <v>45925</v>
      </c>
      <c r="AK157" s="3">
        <v>45923</v>
      </c>
      <c r="AL157" s="3">
        <v>0</v>
      </c>
      <c r="AM157" s="3">
        <v>0</v>
      </c>
      <c r="AN157" s="3">
        <v>0</v>
      </c>
      <c r="AO157" s="3">
        <v>45924</v>
      </c>
      <c r="AP157" s="3">
        <v>45920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143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761.48529722222236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28</v>
      </c>
      <c r="F158" s="9">
        <v>43</v>
      </c>
      <c r="G158" s="9">
        <v>0</v>
      </c>
      <c r="H158" s="9">
        <v>0</v>
      </c>
      <c r="I158" s="9">
        <v>130</v>
      </c>
      <c r="J158" s="9" t="s">
        <v>57</v>
      </c>
      <c r="K158" s="9">
        <v>3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127</v>
      </c>
      <c r="AA158" s="8">
        <v>64125.722649999996</v>
      </c>
      <c r="AB158" s="8">
        <v>25570</v>
      </c>
      <c r="AC158" s="8">
        <v>38555.722649999996</v>
      </c>
      <c r="AD158" s="8">
        <v>0</v>
      </c>
      <c r="AE158" s="8">
        <v>6775.4500000000007</v>
      </c>
      <c r="AF158" s="8" t="s">
        <v>58</v>
      </c>
      <c r="AG158" s="1">
        <v>0</v>
      </c>
      <c r="AH158" s="1">
        <v>0</v>
      </c>
      <c r="AI158" s="1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149</v>
      </c>
      <c r="BD158" s="56">
        <v>0</v>
      </c>
    </row>
  </sheetData>
  <autoFilter ref="A5:BD15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8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C06AB-5499-46D8-BE72-5DB35C62C4F5}">
  <sheetPr>
    <tabColor rgb="FFFFFF00"/>
  </sheetPr>
  <dimension ref="A1:BD153"/>
  <sheetViews>
    <sheetView zoomScale="80" zoomScaleNormal="80" workbookViewId="0">
      <selection activeCell="F9" sqref="F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45911</v>
      </c>
      <c r="E3" s="84" t="s">
        <v>52</v>
      </c>
      <c r="F3" s="84"/>
      <c r="G3" s="85">
        <v>11.23</v>
      </c>
      <c r="H3" s="8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6" t="s">
        <v>51</v>
      </c>
      <c r="B4" s="28" t="s">
        <v>43</v>
      </c>
      <c r="C4" s="29" t="s">
        <v>42</v>
      </c>
      <c r="D4" s="30"/>
      <c r="E4" s="87">
        <v>10.3</v>
      </c>
      <c r="F4" s="88"/>
      <c r="G4" s="89"/>
      <c r="H4" s="90"/>
      <c r="I4" s="91" t="s">
        <v>50</v>
      </c>
      <c r="J4" s="92"/>
      <c r="K4" s="93"/>
      <c r="L4" s="31" t="s">
        <v>89</v>
      </c>
      <c r="M4" s="94" t="s">
        <v>49</v>
      </c>
      <c r="N4" s="95"/>
      <c r="O4" s="95"/>
      <c r="P4" s="9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2" t="s">
        <v>46</v>
      </c>
      <c r="AA4" s="8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45915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68</v>
      </c>
      <c r="AI6" s="1">
        <v>4</v>
      </c>
      <c r="AJ6" s="3">
        <v>45915</v>
      </c>
      <c r="AK6" s="3">
        <v>45911</v>
      </c>
      <c r="AL6" s="3">
        <v>45905</v>
      </c>
      <c r="AM6" s="3">
        <v>45912</v>
      </c>
      <c r="AN6" s="3">
        <v>45913</v>
      </c>
      <c r="AO6" s="3">
        <v>45913</v>
      </c>
      <c r="AP6" s="3">
        <v>45910</v>
      </c>
      <c r="AQ6" s="3">
        <v>45914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 t="s">
        <v>135</v>
      </c>
      <c r="B10" s="14" t="s">
        <v>135</v>
      </c>
      <c r="C10" s="9" t="s">
        <v>211</v>
      </c>
      <c r="D10" s="13" t="s">
        <v>236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117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729.46232000000009</v>
      </c>
    </row>
    <row r="11" spans="1:56" ht="27.75" customHeight="1" x14ac:dyDescent="0.45">
      <c r="A11" s="3">
        <v>0</v>
      </c>
      <c r="B11" s="14">
        <v>0</v>
      </c>
      <c r="C11" s="9" t="s">
        <v>201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133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61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45898</v>
      </c>
      <c r="B12" s="14" t="s">
        <v>407</v>
      </c>
      <c r="C12" s="9" t="s">
        <v>136</v>
      </c>
      <c r="D12" s="13" t="s">
        <v>124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45917</v>
      </c>
      <c r="U12" s="11">
        <v>50000</v>
      </c>
      <c r="V12" s="10">
        <v>2344</v>
      </c>
      <c r="W12" s="10">
        <v>47656</v>
      </c>
      <c r="X12" s="10">
        <v>52901</v>
      </c>
      <c r="Y12" s="10">
        <v>0</v>
      </c>
      <c r="Z12" s="9" t="s">
        <v>168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116</v>
      </c>
      <c r="AH12" s="1" t="s">
        <v>74</v>
      </c>
      <c r="AI12" s="1">
        <v>2</v>
      </c>
      <c r="AJ12" s="3">
        <v>45917</v>
      </c>
      <c r="AK12" s="3">
        <v>0</v>
      </c>
      <c r="AL12" s="3">
        <v>45908</v>
      </c>
      <c r="AM12" s="3">
        <v>45915</v>
      </c>
      <c r="AN12" s="3">
        <v>45916</v>
      </c>
      <c r="AO12" s="3">
        <v>45916</v>
      </c>
      <c r="AP12" s="3">
        <v>45912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135</v>
      </c>
      <c r="B13" s="14" t="s">
        <v>135</v>
      </c>
      <c r="C13" s="9" t="s">
        <v>237</v>
      </c>
      <c r="D13" s="13" t="s">
        <v>61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45925</v>
      </c>
      <c r="U13" s="11">
        <v>40000</v>
      </c>
      <c r="V13" s="10">
        <v>0</v>
      </c>
      <c r="W13" s="10">
        <v>40000</v>
      </c>
      <c r="X13" s="10">
        <v>0</v>
      </c>
      <c r="Y13" s="10">
        <v>42000</v>
      </c>
      <c r="Z13" s="9" t="s">
        <v>168</v>
      </c>
      <c r="AA13" s="8">
        <v>35204.400000000001</v>
      </c>
      <c r="AB13" s="8">
        <v>14424</v>
      </c>
      <c r="AC13" s="8">
        <v>20780.400000000001</v>
      </c>
      <c r="AD13" s="8">
        <v>0</v>
      </c>
      <c r="AE13" s="8">
        <v>0</v>
      </c>
      <c r="AF13" s="8">
        <v>0</v>
      </c>
      <c r="AG13" s="1" t="s">
        <v>115</v>
      </c>
      <c r="AH13" s="1" t="s">
        <v>74</v>
      </c>
      <c r="AI13" s="1">
        <v>2</v>
      </c>
      <c r="AJ13" s="3">
        <v>45925</v>
      </c>
      <c r="AK13" s="3">
        <v>0</v>
      </c>
      <c r="AL13" s="3">
        <v>45916</v>
      </c>
      <c r="AM13" s="3">
        <v>45923</v>
      </c>
      <c r="AN13" s="3">
        <v>45924</v>
      </c>
      <c r="AO13" s="3">
        <v>45924</v>
      </c>
      <c r="AP13" s="3">
        <v>45920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1509.1188266666668</v>
      </c>
    </row>
    <row r="14" spans="1:56" ht="27.75" customHeight="1" x14ac:dyDescent="0.45">
      <c r="A14" s="3" t="s">
        <v>135</v>
      </c>
      <c r="B14" s="14" t="s">
        <v>135</v>
      </c>
      <c r="C14" s="9" t="s">
        <v>204</v>
      </c>
      <c r="D14" s="13" t="s">
        <v>205</v>
      </c>
      <c r="E14" s="9">
        <v>19</v>
      </c>
      <c r="F14" s="9">
        <v>32</v>
      </c>
      <c r="G14" s="9" t="s">
        <v>60</v>
      </c>
      <c r="H14" s="9">
        <v>0</v>
      </c>
      <c r="I14" s="9">
        <v>64</v>
      </c>
      <c r="J14" s="9" t="s">
        <v>57</v>
      </c>
      <c r="K14" s="9">
        <v>5</v>
      </c>
      <c r="L14" s="9" t="s">
        <v>92</v>
      </c>
      <c r="M14" s="10">
        <v>20</v>
      </c>
      <c r="N14" s="9">
        <v>35</v>
      </c>
      <c r="O14" s="9">
        <v>40</v>
      </c>
      <c r="P14" s="10">
        <v>341.36903080895991</v>
      </c>
      <c r="Q14" s="10">
        <v>0</v>
      </c>
      <c r="R14" s="10">
        <v>341.36903080895991</v>
      </c>
      <c r="S14" s="9" t="s">
        <v>67</v>
      </c>
      <c r="T14" s="12">
        <v>45925</v>
      </c>
      <c r="U14" s="11">
        <v>20000</v>
      </c>
      <c r="V14" s="10">
        <v>233</v>
      </c>
      <c r="W14" s="10">
        <v>19767</v>
      </c>
      <c r="X14" s="10">
        <v>0</v>
      </c>
      <c r="Y14" s="10">
        <v>20755.350000000002</v>
      </c>
      <c r="Z14" s="9" t="s">
        <v>168</v>
      </c>
      <c r="AA14" s="8">
        <v>18501.714330000003</v>
      </c>
      <c r="AB14" s="8">
        <v>0</v>
      </c>
      <c r="AC14" s="8">
        <v>18501.714330000003</v>
      </c>
      <c r="AD14" s="8">
        <v>0</v>
      </c>
      <c r="AE14" s="8">
        <v>0</v>
      </c>
      <c r="AF14" s="8">
        <v>0</v>
      </c>
      <c r="AG14" s="1" t="s">
        <v>118</v>
      </c>
      <c r="AH14" s="1" t="s">
        <v>72</v>
      </c>
      <c r="AI14" s="1">
        <v>3</v>
      </c>
      <c r="AJ14" s="3">
        <v>45925</v>
      </c>
      <c r="AK14" s="3">
        <v>0</v>
      </c>
      <c r="AL14" s="3">
        <v>45915</v>
      </c>
      <c r="AM14" s="3">
        <v>45922</v>
      </c>
      <c r="AN14" s="3">
        <v>45923</v>
      </c>
      <c r="AO14" s="3">
        <v>45923</v>
      </c>
      <c r="AP14" s="3">
        <v>45920</v>
      </c>
      <c r="AQ14" s="3">
        <v>45924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1343.6356095653334</v>
      </c>
    </row>
    <row r="15" spans="1:56" ht="27.75" customHeight="1" x14ac:dyDescent="0.45">
      <c r="A15" s="3" t="s">
        <v>135</v>
      </c>
      <c r="B15" s="14" t="s">
        <v>135</v>
      </c>
      <c r="C15" s="9" t="s">
        <v>136</v>
      </c>
      <c r="D15" s="13" t="s">
        <v>124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 t="s">
        <v>63</v>
      </c>
      <c r="U15" s="11">
        <v>140000</v>
      </c>
      <c r="V15" s="10">
        <v>0</v>
      </c>
      <c r="W15" s="10">
        <v>140000</v>
      </c>
      <c r="X15" s="10">
        <v>0</v>
      </c>
      <c r="Y15" s="10">
        <v>147000</v>
      </c>
      <c r="Z15" s="9" t="s">
        <v>168</v>
      </c>
      <c r="AA15" s="8">
        <v>123215.4</v>
      </c>
      <c r="AB15" s="8">
        <v>0</v>
      </c>
      <c r="AC15" s="8">
        <v>123215.4</v>
      </c>
      <c r="AD15" s="8">
        <v>0</v>
      </c>
      <c r="AE15" s="8">
        <v>0</v>
      </c>
      <c r="AF15" s="8">
        <v>0</v>
      </c>
      <c r="AG15" s="1" t="s">
        <v>118</v>
      </c>
      <c r="AH15" s="1" t="s">
        <v>74</v>
      </c>
      <c r="AI15" s="1">
        <v>2</v>
      </c>
      <c r="AJ15" s="3" t="s">
        <v>63</v>
      </c>
      <c r="AK15" s="3">
        <v>0</v>
      </c>
      <c r="AL15" s="3" t="e">
        <v>#VALUE!</v>
      </c>
      <c r="AM15" s="3" t="e">
        <v>#VALUE!</v>
      </c>
      <c r="AN15" s="3" t="e">
        <v>#VALUE!</v>
      </c>
      <c r="AO15" s="3" t="e">
        <v>#VALUE!</v>
      </c>
      <c r="AP15" s="3" t="e">
        <v>#VALUE!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8948.1761600000009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>
        <v>0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168</v>
      </c>
      <c r="AA16" s="8">
        <v>176921.51433000001</v>
      </c>
      <c r="AB16" s="8">
        <v>14424</v>
      </c>
      <c r="AC16" s="8">
        <v>162497.51433000001</v>
      </c>
      <c r="AD16" s="8">
        <v>0</v>
      </c>
      <c r="AE16" s="8">
        <v>0</v>
      </c>
      <c r="AF16" s="8" t="s">
        <v>58</v>
      </c>
      <c r="AG16" s="1" t="s">
        <v>115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45904</v>
      </c>
      <c r="B17" s="14" t="s">
        <v>446</v>
      </c>
      <c r="C17" s="9" t="s">
        <v>73</v>
      </c>
      <c r="D17" s="13" t="s">
        <v>59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447</v>
      </c>
      <c r="T17" s="12">
        <v>45915</v>
      </c>
      <c r="U17" s="11">
        <v>20000</v>
      </c>
      <c r="V17" s="10">
        <v>20000</v>
      </c>
      <c r="W17" s="10">
        <v>0</v>
      </c>
      <c r="X17" s="10">
        <v>0</v>
      </c>
      <c r="Y17" s="10">
        <v>0</v>
      </c>
      <c r="Z17" s="9" t="s">
        <v>172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115</v>
      </c>
      <c r="AH17" s="1" t="s">
        <v>77</v>
      </c>
      <c r="AI17" s="1">
        <v>1</v>
      </c>
      <c r="AJ17" s="3">
        <v>45915</v>
      </c>
      <c r="AK17" s="3">
        <v>0</v>
      </c>
      <c r="AL17" s="3">
        <v>0</v>
      </c>
      <c r="AM17" s="3">
        <v>0</v>
      </c>
      <c r="AN17" s="3">
        <v>0</v>
      </c>
      <c r="AO17" s="3">
        <v>45914</v>
      </c>
      <c r="AP17" s="3">
        <v>45910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173</v>
      </c>
      <c r="BD17" s="56">
        <v>0</v>
      </c>
    </row>
    <row r="18" spans="1:56" ht="27.75" customHeight="1" x14ac:dyDescent="0.45">
      <c r="A18" s="3">
        <v>45904</v>
      </c>
      <c r="B18" s="14" t="s">
        <v>448</v>
      </c>
      <c r="C18" s="9" t="s">
        <v>73</v>
      </c>
      <c r="D18" s="13" t="s">
        <v>59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447</v>
      </c>
      <c r="T18" s="12">
        <v>45915</v>
      </c>
      <c r="U18" s="11">
        <v>20000</v>
      </c>
      <c r="V18" s="10">
        <v>15000</v>
      </c>
      <c r="W18" s="10">
        <v>5000</v>
      </c>
      <c r="X18" s="10">
        <v>0</v>
      </c>
      <c r="Y18" s="10">
        <v>0</v>
      </c>
      <c r="Z18" s="9" t="s">
        <v>172</v>
      </c>
      <c r="AA18" s="8">
        <v>4679.9500000000007</v>
      </c>
      <c r="AB18" s="8">
        <v>4679.9500000000007</v>
      </c>
      <c r="AC18" s="8">
        <v>0</v>
      </c>
      <c r="AD18" s="8">
        <v>0</v>
      </c>
      <c r="AE18" s="8">
        <v>0</v>
      </c>
      <c r="AF18" s="8">
        <v>0</v>
      </c>
      <c r="AG18" s="1" t="s">
        <v>116</v>
      </c>
      <c r="AH18" s="1" t="s">
        <v>77</v>
      </c>
      <c r="AI18" s="1">
        <v>1</v>
      </c>
      <c r="AJ18" s="3">
        <v>45915</v>
      </c>
      <c r="AK18" s="3">
        <v>0</v>
      </c>
      <c r="AL18" s="3">
        <v>0</v>
      </c>
      <c r="AM18" s="3">
        <v>0</v>
      </c>
      <c r="AN18" s="3">
        <v>0</v>
      </c>
      <c r="AO18" s="3">
        <v>45914</v>
      </c>
      <c r="AP18" s="3">
        <v>45910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173</v>
      </c>
      <c r="BD18" s="56">
        <v>0</v>
      </c>
    </row>
    <row r="19" spans="1:56" ht="27.75" customHeight="1" x14ac:dyDescent="0.45">
      <c r="A19" s="3">
        <v>45905</v>
      </c>
      <c r="B19" s="14" t="s">
        <v>461</v>
      </c>
      <c r="C19" s="9" t="s">
        <v>73</v>
      </c>
      <c r="D19" s="13" t="s">
        <v>462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141</v>
      </c>
      <c r="T19" s="12">
        <v>45916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172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463</v>
      </c>
      <c r="AG19" s="1" t="s">
        <v>117</v>
      </c>
      <c r="AH19" s="1" t="s">
        <v>74</v>
      </c>
      <c r="AI19" s="1">
        <v>2</v>
      </c>
      <c r="AJ19" s="3">
        <v>45916</v>
      </c>
      <c r="AK19" s="3">
        <v>0</v>
      </c>
      <c r="AL19" s="3">
        <v>45907</v>
      </c>
      <c r="AM19" s="3">
        <v>45914</v>
      </c>
      <c r="AN19" s="3">
        <v>45915</v>
      </c>
      <c r="AO19" s="3">
        <v>45915</v>
      </c>
      <c r="AP19" s="3">
        <v>45911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173</v>
      </c>
      <c r="BD19" s="56">
        <v>0</v>
      </c>
    </row>
    <row r="20" spans="1:56" ht="27.75" customHeight="1" x14ac:dyDescent="0.45">
      <c r="A20" s="3">
        <v>45905</v>
      </c>
      <c r="B20" s="14" t="s">
        <v>461</v>
      </c>
      <c r="C20" s="9" t="s">
        <v>73</v>
      </c>
      <c r="D20" s="13" t="s">
        <v>464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141</v>
      </c>
      <c r="T20" s="12">
        <v>45916</v>
      </c>
      <c r="U20" s="11">
        <v>5000</v>
      </c>
      <c r="V20" s="10">
        <v>4500</v>
      </c>
      <c r="W20" s="10">
        <v>500</v>
      </c>
      <c r="X20" s="10">
        <v>5400</v>
      </c>
      <c r="Y20" s="10">
        <v>0</v>
      </c>
      <c r="Z20" s="9" t="s">
        <v>172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463</v>
      </c>
      <c r="AG20" s="1" t="s">
        <v>115</v>
      </c>
      <c r="AH20" s="1" t="s">
        <v>74</v>
      </c>
      <c r="AI20" s="1">
        <v>2</v>
      </c>
      <c r="AJ20" s="3">
        <v>45916</v>
      </c>
      <c r="AK20" s="3">
        <v>0</v>
      </c>
      <c r="AL20" s="3">
        <v>45907</v>
      </c>
      <c r="AM20" s="3">
        <v>45914</v>
      </c>
      <c r="AN20" s="3">
        <v>45915</v>
      </c>
      <c r="AO20" s="3">
        <v>45915</v>
      </c>
      <c r="AP20" s="3">
        <v>45911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 t="s">
        <v>135</v>
      </c>
      <c r="B21" s="14" t="s">
        <v>135</v>
      </c>
      <c r="C21" s="9" t="s">
        <v>73</v>
      </c>
      <c r="D21" s="13" t="s">
        <v>464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 t="s">
        <v>63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172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 t="s">
        <v>63</v>
      </c>
      <c r="AK21" s="3">
        <v>0</v>
      </c>
      <c r="AL21" s="3" t="e">
        <v>#VALUE!</v>
      </c>
      <c r="AM21" s="3" t="e">
        <v>#VALUE!</v>
      </c>
      <c r="AN21" s="3" t="e">
        <v>#VALUE!</v>
      </c>
      <c r="AO21" s="3" t="e">
        <v>#VALUE!</v>
      </c>
      <c r="AP21" s="3" t="e">
        <v>#VALUE!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386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45916</v>
      </c>
      <c r="U22" s="11">
        <v>10000</v>
      </c>
      <c r="V22" s="10">
        <v>5000</v>
      </c>
      <c r="W22" s="10">
        <v>5000</v>
      </c>
      <c r="X22" s="10">
        <v>10500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463</v>
      </c>
      <c r="AG22" s="1" t="s">
        <v>117</v>
      </c>
      <c r="AH22" s="1" t="s">
        <v>74</v>
      </c>
      <c r="AI22" s="1">
        <v>2</v>
      </c>
      <c r="AJ22" s="3">
        <v>45916</v>
      </c>
      <c r="AK22" s="3">
        <v>0</v>
      </c>
      <c r="AL22" s="3">
        <v>45907</v>
      </c>
      <c r="AM22" s="3">
        <v>45914</v>
      </c>
      <c r="AN22" s="3">
        <v>45915</v>
      </c>
      <c r="AO22" s="3">
        <v>45915</v>
      </c>
      <c r="AP22" s="3">
        <v>45911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465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45916</v>
      </c>
      <c r="U23" s="11">
        <v>5000</v>
      </c>
      <c r="V23" s="10">
        <v>4787</v>
      </c>
      <c r="W23" s="10">
        <v>213</v>
      </c>
      <c r="X23" s="10">
        <v>5400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463</v>
      </c>
      <c r="AG23" s="1" t="s">
        <v>117</v>
      </c>
      <c r="AH23" s="1" t="s">
        <v>74</v>
      </c>
      <c r="AI23" s="1">
        <v>2</v>
      </c>
      <c r="AJ23" s="3">
        <v>45916</v>
      </c>
      <c r="AK23" s="3">
        <v>0</v>
      </c>
      <c r="AL23" s="3">
        <v>45907</v>
      </c>
      <c r="AM23" s="3">
        <v>45914</v>
      </c>
      <c r="AN23" s="3">
        <v>45915</v>
      </c>
      <c r="AO23" s="3">
        <v>45915</v>
      </c>
      <c r="AP23" s="3">
        <v>45911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45905</v>
      </c>
      <c r="B24" s="14" t="s">
        <v>461</v>
      </c>
      <c r="C24" s="9" t="s">
        <v>73</v>
      </c>
      <c r="D24" s="13" t="s">
        <v>266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45918</v>
      </c>
      <c r="U24" s="11">
        <v>5000</v>
      </c>
      <c r="V24" s="10">
        <v>5000</v>
      </c>
      <c r="W24" s="10">
        <v>0</v>
      </c>
      <c r="X24" s="10">
        <v>5250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466</v>
      </c>
      <c r="AG24" s="1" t="s">
        <v>119</v>
      </c>
      <c r="AH24" s="1" t="s">
        <v>74</v>
      </c>
      <c r="AI24" s="1">
        <v>2</v>
      </c>
      <c r="AJ24" s="3">
        <v>45918</v>
      </c>
      <c r="AK24" s="3">
        <v>0</v>
      </c>
      <c r="AL24" s="3">
        <v>45909</v>
      </c>
      <c r="AM24" s="3">
        <v>45916</v>
      </c>
      <c r="AN24" s="3">
        <v>45917</v>
      </c>
      <c r="AO24" s="3">
        <v>45917</v>
      </c>
      <c r="AP24" s="3">
        <v>45913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45905</v>
      </c>
      <c r="B25" s="14" t="s">
        <v>461</v>
      </c>
      <c r="C25" s="9" t="s">
        <v>73</v>
      </c>
      <c r="D25" s="13" t="s">
        <v>467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45918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463</v>
      </c>
      <c r="AG25" s="1" t="s">
        <v>118</v>
      </c>
      <c r="AH25" s="1" t="s">
        <v>74</v>
      </c>
      <c r="AI25" s="1">
        <v>2</v>
      </c>
      <c r="AJ25" s="3">
        <v>45918</v>
      </c>
      <c r="AK25" s="3">
        <v>0</v>
      </c>
      <c r="AL25" s="3">
        <v>45909</v>
      </c>
      <c r="AM25" s="3">
        <v>45916</v>
      </c>
      <c r="AN25" s="3">
        <v>45917</v>
      </c>
      <c r="AO25" s="3">
        <v>45917</v>
      </c>
      <c r="AP25" s="3">
        <v>45913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288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466</v>
      </c>
      <c r="AG26" s="1" t="s">
        <v>118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45905</v>
      </c>
      <c r="B27" s="14" t="s">
        <v>461</v>
      </c>
      <c r="C27" s="9" t="s">
        <v>73</v>
      </c>
      <c r="D27" s="13" t="s">
        <v>282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45918</v>
      </c>
      <c r="U27" s="11">
        <v>5000</v>
      </c>
      <c r="V27" s="10">
        <v>0</v>
      </c>
      <c r="W27" s="10">
        <v>5000</v>
      </c>
      <c r="X27" s="10">
        <v>2820</v>
      </c>
      <c r="Y27" s="10">
        <v>2289</v>
      </c>
      <c r="Z27" s="9" t="s">
        <v>172</v>
      </c>
      <c r="AA27" s="8">
        <v>2142.4811100000002</v>
      </c>
      <c r="AB27" s="8">
        <v>2142.4811100000002</v>
      </c>
      <c r="AC27" s="8">
        <v>0</v>
      </c>
      <c r="AD27" s="8">
        <v>0</v>
      </c>
      <c r="AE27" s="8">
        <v>0</v>
      </c>
      <c r="AF27" s="8" t="s">
        <v>466</v>
      </c>
      <c r="AG27" s="1" t="s">
        <v>116</v>
      </c>
      <c r="AH27" s="1" t="s">
        <v>74</v>
      </c>
      <c r="AI27" s="1">
        <v>2</v>
      </c>
      <c r="AJ27" s="3">
        <v>45918</v>
      </c>
      <c r="AK27" s="3">
        <v>0</v>
      </c>
      <c r="AL27" s="3">
        <v>45909</v>
      </c>
      <c r="AM27" s="3">
        <v>45916</v>
      </c>
      <c r="AN27" s="3">
        <v>45917</v>
      </c>
      <c r="AO27" s="3">
        <v>45917</v>
      </c>
      <c r="AP27" s="3">
        <v>45913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45904</v>
      </c>
      <c r="B28" s="14" t="s">
        <v>446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447</v>
      </c>
      <c r="T28" s="12">
        <v>45924</v>
      </c>
      <c r="U28" s="11">
        <v>20000</v>
      </c>
      <c r="V28" s="10">
        <v>0</v>
      </c>
      <c r="W28" s="10">
        <v>20000</v>
      </c>
      <c r="X28" s="10">
        <v>0</v>
      </c>
      <c r="Y28" s="10">
        <v>0</v>
      </c>
      <c r="Z28" s="9" t="s">
        <v>172</v>
      </c>
      <c r="AA28" s="8">
        <v>18719.800000000003</v>
      </c>
      <c r="AB28" s="8">
        <v>18719.800000000003</v>
      </c>
      <c r="AC28" s="8">
        <v>0</v>
      </c>
      <c r="AD28" s="8">
        <v>0</v>
      </c>
      <c r="AE28" s="8">
        <v>0</v>
      </c>
      <c r="AF28" s="8">
        <v>0</v>
      </c>
      <c r="AG28" s="1" t="s">
        <v>116</v>
      </c>
      <c r="AH28" s="1" t="s">
        <v>77</v>
      </c>
      <c r="AI28" s="1">
        <v>1</v>
      </c>
      <c r="AJ28" s="3">
        <v>45924</v>
      </c>
      <c r="AK28" s="3">
        <v>0</v>
      </c>
      <c r="AL28" s="3">
        <v>0</v>
      </c>
      <c r="AM28" s="3">
        <v>0</v>
      </c>
      <c r="AN28" s="3">
        <v>0</v>
      </c>
      <c r="AO28" s="3">
        <v>45923</v>
      </c>
      <c r="AP28" s="3">
        <v>45919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45904</v>
      </c>
      <c r="B29" s="14" t="s">
        <v>448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45924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18719.800000000003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77</v>
      </c>
      <c r="AI29" s="1">
        <v>1</v>
      </c>
      <c r="AJ29" s="3">
        <v>45924</v>
      </c>
      <c r="AK29" s="3">
        <v>0</v>
      </c>
      <c r="AL29" s="3">
        <v>0</v>
      </c>
      <c r="AM29" s="3">
        <v>0</v>
      </c>
      <c r="AN29" s="3">
        <v>0</v>
      </c>
      <c r="AO29" s="3">
        <v>45923</v>
      </c>
      <c r="AP29" s="3">
        <v>45919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45910</v>
      </c>
      <c r="B30" s="14" t="s">
        <v>503</v>
      </c>
      <c r="C30" s="9" t="s">
        <v>73</v>
      </c>
      <c r="D30" s="13" t="s">
        <v>288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45920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172</v>
      </c>
      <c r="AA30" s="8">
        <v>9359.9000000000015</v>
      </c>
      <c r="AB30" s="8">
        <v>2885</v>
      </c>
      <c r="AC30" s="8">
        <v>6474.9000000000015</v>
      </c>
      <c r="AD30" s="8">
        <v>0</v>
      </c>
      <c r="AE30" s="8">
        <v>0</v>
      </c>
      <c r="AF30" s="8" t="s">
        <v>504</v>
      </c>
      <c r="AG30" s="1" t="s">
        <v>116</v>
      </c>
      <c r="AH30" s="1" t="s">
        <v>74</v>
      </c>
      <c r="AI30" s="1">
        <v>2</v>
      </c>
      <c r="AJ30" s="3">
        <v>45920</v>
      </c>
      <c r="AK30" s="3">
        <v>0</v>
      </c>
      <c r="AL30" s="3">
        <v>45911</v>
      </c>
      <c r="AM30" s="3">
        <v>45918</v>
      </c>
      <c r="AN30" s="3">
        <v>45919</v>
      </c>
      <c r="AO30" s="3">
        <v>45919</v>
      </c>
      <c r="AP30" s="3">
        <v>45915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487.71824533333336</v>
      </c>
    </row>
    <row r="31" spans="1:56" ht="27.75" customHeight="1" x14ac:dyDescent="0.45">
      <c r="A31" s="3">
        <v>45910</v>
      </c>
      <c r="B31" s="14" t="s">
        <v>503</v>
      </c>
      <c r="C31" s="9" t="s">
        <v>73</v>
      </c>
      <c r="D31" s="13" t="s">
        <v>189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45920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172</v>
      </c>
      <c r="AA31" s="8">
        <v>9359.9000000000015</v>
      </c>
      <c r="AB31" s="8">
        <v>0</v>
      </c>
      <c r="AC31" s="8">
        <v>9359.9000000000015</v>
      </c>
      <c r="AD31" s="8">
        <v>0</v>
      </c>
      <c r="AE31" s="8">
        <v>0</v>
      </c>
      <c r="AF31" s="8" t="s">
        <v>504</v>
      </c>
      <c r="AG31" s="1" t="s">
        <v>116</v>
      </c>
      <c r="AH31" s="1" t="s">
        <v>74</v>
      </c>
      <c r="AI31" s="1">
        <v>2</v>
      </c>
      <c r="AJ31" s="3">
        <v>45920</v>
      </c>
      <c r="AK31" s="3">
        <v>0</v>
      </c>
      <c r="AL31" s="3">
        <v>45911</v>
      </c>
      <c r="AM31" s="3">
        <v>45918</v>
      </c>
      <c r="AN31" s="3">
        <v>45919</v>
      </c>
      <c r="AO31" s="3">
        <v>45919</v>
      </c>
      <c r="AP31" s="3">
        <v>45915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705.02926755555563</v>
      </c>
    </row>
    <row r="32" spans="1:56" ht="27.75" customHeight="1" x14ac:dyDescent="0.45">
      <c r="A32" s="3">
        <v>45910</v>
      </c>
      <c r="B32" s="14" t="s">
        <v>503</v>
      </c>
      <c r="C32" s="9" t="s">
        <v>73</v>
      </c>
      <c r="D32" s="13" t="s">
        <v>275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45920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504</v>
      </c>
      <c r="AG32" s="1" t="s">
        <v>116</v>
      </c>
      <c r="AH32" s="1" t="s">
        <v>74</v>
      </c>
      <c r="AI32" s="1">
        <v>2</v>
      </c>
      <c r="AJ32" s="3">
        <v>45920</v>
      </c>
      <c r="AK32" s="3">
        <v>0</v>
      </c>
      <c r="AL32" s="3">
        <v>45911</v>
      </c>
      <c r="AM32" s="3">
        <v>45918</v>
      </c>
      <c r="AN32" s="3">
        <v>45919</v>
      </c>
      <c r="AO32" s="3">
        <v>45919</v>
      </c>
      <c r="AP32" s="3">
        <v>45915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352.51463377777782</v>
      </c>
    </row>
    <row r="33" spans="1:56" ht="27.75" customHeight="1" x14ac:dyDescent="0.45">
      <c r="A33" s="3">
        <v>45910</v>
      </c>
      <c r="B33" s="14" t="s">
        <v>503</v>
      </c>
      <c r="C33" s="9" t="s">
        <v>73</v>
      </c>
      <c r="D33" s="13" t="s">
        <v>505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45925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172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506</v>
      </c>
      <c r="AG33" s="1" t="s">
        <v>116</v>
      </c>
      <c r="AH33" s="1" t="s">
        <v>74</v>
      </c>
      <c r="AI33" s="1">
        <v>2</v>
      </c>
      <c r="AJ33" s="3">
        <v>45925</v>
      </c>
      <c r="AK33" s="3">
        <v>0</v>
      </c>
      <c r="AL33" s="3">
        <v>45916</v>
      </c>
      <c r="AM33" s="3">
        <v>45923</v>
      </c>
      <c r="AN33" s="3">
        <v>45924</v>
      </c>
      <c r="AO33" s="3">
        <v>45924</v>
      </c>
      <c r="AP33" s="3">
        <v>45920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352.51463377777782</v>
      </c>
    </row>
    <row r="34" spans="1:56" ht="27.75" customHeight="1" x14ac:dyDescent="0.45">
      <c r="A34" s="3">
        <v>45910</v>
      </c>
      <c r="B34" s="14" t="s">
        <v>503</v>
      </c>
      <c r="C34" s="9" t="s">
        <v>73</v>
      </c>
      <c r="D34" s="13" t="s">
        <v>266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45925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506</v>
      </c>
      <c r="AG34" s="1" t="s">
        <v>116</v>
      </c>
      <c r="AH34" s="1" t="s">
        <v>74</v>
      </c>
      <c r="AI34" s="1">
        <v>2</v>
      </c>
      <c r="AJ34" s="3">
        <v>45925</v>
      </c>
      <c r="AK34" s="3">
        <v>0</v>
      </c>
      <c r="AL34" s="3">
        <v>45916</v>
      </c>
      <c r="AM34" s="3">
        <v>45923</v>
      </c>
      <c r="AN34" s="3">
        <v>45924</v>
      </c>
      <c r="AO34" s="3">
        <v>45924</v>
      </c>
      <c r="AP34" s="3">
        <v>45920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352.51463377777782</v>
      </c>
    </row>
    <row r="35" spans="1:56" ht="27.75" customHeight="1" x14ac:dyDescent="0.45">
      <c r="A35" s="3">
        <v>45910</v>
      </c>
      <c r="B35" s="14" t="s">
        <v>503</v>
      </c>
      <c r="C35" s="9" t="s">
        <v>73</v>
      </c>
      <c r="D35" s="13" t="s">
        <v>289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45925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506</v>
      </c>
      <c r="AG35" s="1" t="s">
        <v>61</v>
      </c>
      <c r="AH35" s="1" t="s">
        <v>74</v>
      </c>
      <c r="AI35" s="1">
        <v>2</v>
      </c>
      <c r="AJ35" s="3">
        <v>45925</v>
      </c>
      <c r="AK35" s="3">
        <v>0</v>
      </c>
      <c r="AL35" s="3">
        <v>45916</v>
      </c>
      <c r="AM35" s="3">
        <v>45923</v>
      </c>
      <c r="AN35" s="3">
        <v>45924</v>
      </c>
      <c r="AO35" s="3">
        <v>45924</v>
      </c>
      <c r="AP35" s="3">
        <v>45920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352.51463377777782</v>
      </c>
    </row>
    <row r="36" spans="1:56" ht="27.75" customHeight="1" x14ac:dyDescent="0.45">
      <c r="A36" s="3">
        <v>45910</v>
      </c>
      <c r="B36" s="14" t="s">
        <v>503</v>
      </c>
      <c r="C36" s="9" t="s">
        <v>73</v>
      </c>
      <c r="D36" s="13" t="s">
        <v>290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45925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506</v>
      </c>
      <c r="AG36" s="1" t="s">
        <v>115</v>
      </c>
      <c r="AH36" s="1" t="s">
        <v>74</v>
      </c>
      <c r="AI36" s="1">
        <v>2</v>
      </c>
      <c r="AJ36" s="3">
        <v>45925</v>
      </c>
      <c r="AK36" s="3">
        <v>0</v>
      </c>
      <c r="AL36" s="3">
        <v>45916</v>
      </c>
      <c r="AM36" s="3">
        <v>45923</v>
      </c>
      <c r="AN36" s="3">
        <v>45924</v>
      </c>
      <c r="AO36" s="3">
        <v>45924</v>
      </c>
      <c r="AP36" s="3">
        <v>45920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352.51463377777782</v>
      </c>
    </row>
    <row r="37" spans="1:56" ht="27.75" customHeight="1" x14ac:dyDescent="0.45">
      <c r="A37" s="3">
        <v>45910</v>
      </c>
      <c r="B37" s="14" t="s">
        <v>503</v>
      </c>
      <c r="C37" s="9" t="s">
        <v>73</v>
      </c>
      <c r="D37" s="13">
        <v>997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45925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506</v>
      </c>
      <c r="AG37" s="1" t="s">
        <v>115</v>
      </c>
      <c r="AH37" s="1" t="s">
        <v>74</v>
      </c>
      <c r="AI37" s="1">
        <v>2</v>
      </c>
      <c r="AJ37" s="3">
        <v>45925</v>
      </c>
      <c r="AK37" s="3">
        <v>0</v>
      </c>
      <c r="AL37" s="3">
        <v>45916</v>
      </c>
      <c r="AM37" s="3">
        <v>45923</v>
      </c>
      <c r="AN37" s="3">
        <v>45924</v>
      </c>
      <c r="AO37" s="3">
        <v>45924</v>
      </c>
      <c r="AP37" s="3">
        <v>45920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352.51463377777782</v>
      </c>
    </row>
    <row r="38" spans="1:56" ht="27.75" customHeight="1" x14ac:dyDescent="0.45">
      <c r="A38" s="3" t="s">
        <v>135</v>
      </c>
      <c r="B38" s="14" t="s">
        <v>135</v>
      </c>
      <c r="C38" s="9" t="s">
        <v>73</v>
      </c>
      <c r="D38" s="13" t="s">
        <v>61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45930</v>
      </c>
      <c r="U38" s="11">
        <v>100000</v>
      </c>
      <c r="V38" s="10">
        <v>0</v>
      </c>
      <c r="W38" s="10">
        <v>100000</v>
      </c>
      <c r="X38" s="10">
        <v>0</v>
      </c>
      <c r="Y38" s="10">
        <v>105000</v>
      </c>
      <c r="Z38" s="9" t="s">
        <v>172</v>
      </c>
      <c r="AA38" s="8">
        <v>93599.000000000015</v>
      </c>
      <c r="AB38" s="8">
        <v>0</v>
      </c>
      <c r="AC38" s="8">
        <v>93599.000000000015</v>
      </c>
      <c r="AD38" s="8">
        <v>0</v>
      </c>
      <c r="AE38" s="8">
        <v>0</v>
      </c>
      <c r="AF38" s="8">
        <v>0</v>
      </c>
      <c r="AG38" s="1" t="s">
        <v>116</v>
      </c>
      <c r="AH38" s="1" t="s">
        <v>74</v>
      </c>
      <c r="AI38" s="1">
        <v>2</v>
      </c>
      <c r="AJ38" s="3">
        <v>45930</v>
      </c>
      <c r="AK38" s="3">
        <v>0</v>
      </c>
      <c r="AL38" s="3">
        <v>45921</v>
      </c>
      <c r="AM38" s="3">
        <v>45928</v>
      </c>
      <c r="AN38" s="3">
        <v>45929</v>
      </c>
      <c r="AO38" s="3">
        <v>45929</v>
      </c>
      <c r="AP38" s="3">
        <v>45925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7050.2926755555563</v>
      </c>
    </row>
    <row r="39" spans="1:56" ht="27.75" customHeight="1" x14ac:dyDescent="0.45">
      <c r="A39" s="3">
        <v>0</v>
      </c>
      <c r="B39" s="14">
        <v>0</v>
      </c>
      <c r="C39" s="9">
        <v>0</v>
      </c>
      <c r="D39" s="13">
        <v>0</v>
      </c>
      <c r="E39" s="9">
        <v>19</v>
      </c>
      <c r="F39" s="9">
        <v>30</v>
      </c>
      <c r="G39" s="9">
        <v>0</v>
      </c>
      <c r="H39" s="9">
        <v>0</v>
      </c>
      <c r="I39" s="9">
        <v>63</v>
      </c>
      <c r="J39" s="9" t="s">
        <v>78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>
        <v>0</v>
      </c>
      <c r="W39" s="10">
        <v>0</v>
      </c>
      <c r="X39" s="10">
        <v>0</v>
      </c>
      <c r="Y39" s="10">
        <v>0</v>
      </c>
      <c r="Z39" s="9" t="s">
        <v>172</v>
      </c>
      <c r="AA39" s="8">
        <v>189340.48110999999</v>
      </c>
      <c r="AB39" s="8">
        <v>51826.981110000008</v>
      </c>
      <c r="AC39" s="8">
        <v>137513.5</v>
      </c>
      <c r="AD39" s="8">
        <v>0</v>
      </c>
      <c r="AE39" s="8">
        <v>0</v>
      </c>
      <c r="AF39" s="8" t="s">
        <v>58</v>
      </c>
      <c r="AG39" s="1" t="s">
        <v>116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174</v>
      </c>
      <c r="BD39" s="56">
        <v>0</v>
      </c>
    </row>
    <row r="40" spans="1:56" ht="27.75" customHeight="1" x14ac:dyDescent="0.45">
      <c r="A40" s="3">
        <v>45905</v>
      </c>
      <c r="B40" s="14" t="s">
        <v>470</v>
      </c>
      <c r="C40" s="9" t="s">
        <v>139</v>
      </c>
      <c r="D40" s="13" t="s">
        <v>250</v>
      </c>
      <c r="E40" s="9">
        <v>19</v>
      </c>
      <c r="F40" s="9">
        <v>34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196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108</v>
      </c>
      <c r="T40" s="12">
        <v>45920</v>
      </c>
      <c r="U40" s="11">
        <v>5040</v>
      </c>
      <c r="V40" s="10">
        <v>0</v>
      </c>
      <c r="W40" s="10">
        <v>5040</v>
      </c>
      <c r="X40" s="10">
        <v>0</v>
      </c>
      <c r="Y40" s="10">
        <v>5292</v>
      </c>
      <c r="Z40" s="9" t="s">
        <v>112</v>
      </c>
      <c r="AA40" s="8">
        <v>4999.0247999999992</v>
      </c>
      <c r="AB40" s="8">
        <v>4999.0247999999992</v>
      </c>
      <c r="AC40" s="8">
        <v>0</v>
      </c>
      <c r="AD40" s="8">
        <v>0</v>
      </c>
      <c r="AE40" s="8">
        <v>4999.0247999999992</v>
      </c>
      <c r="AF40" s="8">
        <v>0</v>
      </c>
      <c r="AG40" s="1" t="s">
        <v>115</v>
      </c>
      <c r="AH40" s="1" t="s">
        <v>75</v>
      </c>
      <c r="AI40" s="1">
        <v>4</v>
      </c>
      <c r="AJ40" s="3">
        <v>45920</v>
      </c>
      <c r="AK40" s="3">
        <v>45916</v>
      </c>
      <c r="AL40" s="3">
        <v>45909</v>
      </c>
      <c r="AM40" s="3">
        <v>45917</v>
      </c>
      <c r="AN40" s="3">
        <v>45918</v>
      </c>
      <c r="AO40" s="3">
        <v>45919</v>
      </c>
      <c r="AP40" s="3">
        <v>45915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191</v>
      </c>
      <c r="BD40" s="56">
        <v>0</v>
      </c>
    </row>
    <row r="41" spans="1:56" ht="27.75" customHeight="1" x14ac:dyDescent="0.45">
      <c r="A41" s="3">
        <v>45905</v>
      </c>
      <c r="B41" s="14" t="s">
        <v>470</v>
      </c>
      <c r="C41" s="9" t="s">
        <v>139</v>
      </c>
      <c r="D41" s="13" t="s">
        <v>449</v>
      </c>
      <c r="E41" s="9">
        <v>19</v>
      </c>
      <c r="F41" s="9">
        <v>34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196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108</v>
      </c>
      <c r="T41" s="12">
        <v>45920</v>
      </c>
      <c r="U41" s="11">
        <v>5040</v>
      </c>
      <c r="V41" s="10">
        <v>1174</v>
      </c>
      <c r="W41" s="10">
        <v>3866</v>
      </c>
      <c r="X41" s="10">
        <v>0</v>
      </c>
      <c r="Y41" s="10">
        <v>4059.3</v>
      </c>
      <c r="Z41" s="9" t="s">
        <v>112</v>
      </c>
      <c r="AA41" s="8">
        <v>3834.5694199999998</v>
      </c>
      <c r="AB41" s="8">
        <v>3834.5694199999998</v>
      </c>
      <c r="AC41" s="8">
        <v>0</v>
      </c>
      <c r="AD41" s="8">
        <v>0</v>
      </c>
      <c r="AE41" s="8">
        <v>3834.5694199999998</v>
      </c>
      <c r="AF41" s="8">
        <v>0</v>
      </c>
      <c r="AG41" s="1" t="s">
        <v>115</v>
      </c>
      <c r="AH41" s="1" t="s">
        <v>75</v>
      </c>
      <c r="AI41" s="1">
        <v>4</v>
      </c>
      <c r="AJ41" s="3">
        <v>45920</v>
      </c>
      <c r="AK41" s="3">
        <v>45916</v>
      </c>
      <c r="AL41" s="3">
        <v>45909</v>
      </c>
      <c r="AM41" s="3">
        <v>45917</v>
      </c>
      <c r="AN41" s="3">
        <v>45918</v>
      </c>
      <c r="AO41" s="3">
        <v>45919</v>
      </c>
      <c r="AP41" s="3">
        <v>45915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191</v>
      </c>
      <c r="BD41" s="56">
        <v>0</v>
      </c>
    </row>
    <row r="42" spans="1:56" ht="27.75" customHeight="1" x14ac:dyDescent="0.45">
      <c r="A42" s="3">
        <v>45796</v>
      </c>
      <c r="B42" s="14" t="s">
        <v>255</v>
      </c>
      <c r="C42" s="9" t="s">
        <v>139</v>
      </c>
      <c r="D42" s="13" t="s">
        <v>250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196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108</v>
      </c>
      <c r="T42" s="12" t="s">
        <v>63</v>
      </c>
      <c r="U42" s="11">
        <v>503</v>
      </c>
      <c r="V42" s="10">
        <v>0</v>
      </c>
      <c r="W42" s="10">
        <v>503</v>
      </c>
      <c r="X42" s="10">
        <v>5250</v>
      </c>
      <c r="Y42" s="10">
        <v>0</v>
      </c>
      <c r="Z42" s="9" t="s">
        <v>112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115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191</v>
      </c>
      <c r="BD42" s="56">
        <v>0</v>
      </c>
    </row>
    <row r="43" spans="1:56" ht="27.7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34</v>
      </c>
      <c r="G43" s="9" t="s">
        <v>60</v>
      </c>
      <c r="H43" s="9">
        <v>0</v>
      </c>
      <c r="I43" s="9">
        <v>80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112</v>
      </c>
      <c r="AA43" s="8">
        <v>8833.594219999999</v>
      </c>
      <c r="AB43" s="8">
        <v>8833.594219999999</v>
      </c>
      <c r="AC43" s="8">
        <v>0</v>
      </c>
      <c r="AD43" s="8">
        <v>0</v>
      </c>
      <c r="AE43" s="8">
        <v>8833.594219999999</v>
      </c>
      <c r="AF43" s="8" t="s">
        <v>58</v>
      </c>
      <c r="AG43" s="1" t="s">
        <v>115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192</v>
      </c>
      <c r="BD43" s="56">
        <v>0</v>
      </c>
    </row>
    <row r="44" spans="1:56" ht="27.75" customHeight="1" x14ac:dyDescent="0.45">
      <c r="A44" s="3">
        <v>45902</v>
      </c>
      <c r="B44" s="14" t="s">
        <v>439</v>
      </c>
      <c r="C44" s="9" t="s">
        <v>267</v>
      </c>
      <c r="D44" s="13" t="s">
        <v>429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45920</v>
      </c>
      <c r="U44" s="11">
        <v>8000</v>
      </c>
      <c r="V44" s="10">
        <v>8000</v>
      </c>
      <c r="W44" s="10">
        <v>0</v>
      </c>
      <c r="X44" s="10">
        <v>20753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488</v>
      </c>
      <c r="AG44" s="1" t="s">
        <v>115</v>
      </c>
      <c r="AH44" s="1" t="s">
        <v>75</v>
      </c>
      <c r="AI44" s="1">
        <v>4</v>
      </c>
      <c r="AJ44" s="3">
        <v>45920</v>
      </c>
      <c r="AK44" s="3">
        <v>45916</v>
      </c>
      <c r="AL44" s="3">
        <v>45909</v>
      </c>
      <c r="AM44" s="3">
        <v>45917</v>
      </c>
      <c r="AN44" s="3">
        <v>45918</v>
      </c>
      <c r="AO44" s="3">
        <v>45919</v>
      </c>
      <c r="AP44" s="3">
        <v>45915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104</v>
      </c>
      <c r="BD44" s="56">
        <v>0</v>
      </c>
    </row>
    <row r="45" spans="1:56" ht="27.75" customHeight="1" x14ac:dyDescent="0.45">
      <c r="A45" s="3">
        <v>45902</v>
      </c>
      <c r="B45" s="14" t="s">
        <v>440</v>
      </c>
      <c r="C45" s="9" t="s">
        <v>267</v>
      </c>
      <c r="D45" s="13" t="s">
        <v>433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45912</v>
      </c>
      <c r="U45" s="11">
        <v>5000</v>
      </c>
      <c r="V45" s="10">
        <v>4876</v>
      </c>
      <c r="W45" s="10">
        <v>124</v>
      </c>
      <c r="X45" s="10">
        <v>10200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>
        <v>45912</v>
      </c>
      <c r="AK45" s="3">
        <v>45908</v>
      </c>
      <c r="AL45" s="3">
        <v>45901</v>
      </c>
      <c r="AM45" s="3">
        <v>45909</v>
      </c>
      <c r="AN45" s="3">
        <v>45910</v>
      </c>
      <c r="AO45" s="3">
        <v>45911</v>
      </c>
      <c r="AP45" s="3">
        <v>45907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104</v>
      </c>
      <c r="BD45" s="56">
        <v>0</v>
      </c>
    </row>
    <row r="46" spans="1:56" ht="27.75" customHeight="1" x14ac:dyDescent="0.45">
      <c r="A46" s="3">
        <v>45902</v>
      </c>
      <c r="B46" s="14" t="s">
        <v>438</v>
      </c>
      <c r="C46" s="9" t="s">
        <v>267</v>
      </c>
      <c r="D46" s="13" t="s">
        <v>428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45912</v>
      </c>
      <c r="U46" s="11">
        <v>20500</v>
      </c>
      <c r="V46" s="10">
        <v>473</v>
      </c>
      <c r="W46" s="10">
        <v>20027</v>
      </c>
      <c r="X46" s="10">
        <v>12655</v>
      </c>
      <c r="Y46" s="10">
        <v>8237.25</v>
      </c>
      <c r="Z46" s="9" t="s">
        <v>80</v>
      </c>
      <c r="AA46" s="8">
        <v>8860.7274525000012</v>
      </c>
      <c r="AB46" s="8">
        <v>8860.7274525000012</v>
      </c>
      <c r="AC46" s="8">
        <v>0</v>
      </c>
      <c r="AD46" s="8">
        <v>8860.7274525000012</v>
      </c>
      <c r="AE46" s="8">
        <v>0</v>
      </c>
      <c r="AF46" s="8">
        <v>0</v>
      </c>
      <c r="AG46" s="1" t="s">
        <v>116</v>
      </c>
      <c r="AH46" s="1" t="s">
        <v>75</v>
      </c>
      <c r="AI46" s="1">
        <v>4</v>
      </c>
      <c r="AJ46" s="3">
        <v>45912</v>
      </c>
      <c r="AK46" s="3">
        <v>45908</v>
      </c>
      <c r="AL46" s="3">
        <v>45901</v>
      </c>
      <c r="AM46" s="3">
        <v>45909</v>
      </c>
      <c r="AN46" s="3">
        <v>45910</v>
      </c>
      <c r="AO46" s="3">
        <v>45911</v>
      </c>
      <c r="AP46" s="3">
        <v>45907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0</v>
      </c>
    </row>
    <row r="47" spans="1:56" ht="27.75" customHeight="1" x14ac:dyDescent="0.45">
      <c r="A47" s="3">
        <v>45902</v>
      </c>
      <c r="B47" s="14" t="s">
        <v>440</v>
      </c>
      <c r="C47" s="9" t="s">
        <v>267</v>
      </c>
      <c r="D47" s="13" t="s">
        <v>434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45912</v>
      </c>
      <c r="U47" s="11">
        <v>5000</v>
      </c>
      <c r="V47" s="10">
        <v>4874</v>
      </c>
      <c r="W47" s="10">
        <v>126</v>
      </c>
      <c r="X47" s="10">
        <v>5050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116</v>
      </c>
      <c r="AH47" s="1" t="s">
        <v>75</v>
      </c>
      <c r="AI47" s="1">
        <v>4</v>
      </c>
      <c r="AJ47" s="3">
        <v>45912</v>
      </c>
      <c r="AK47" s="3">
        <v>45908</v>
      </c>
      <c r="AL47" s="3">
        <v>45901</v>
      </c>
      <c r="AM47" s="3">
        <v>45909</v>
      </c>
      <c r="AN47" s="3">
        <v>45910</v>
      </c>
      <c r="AO47" s="3">
        <v>45911</v>
      </c>
      <c r="AP47" s="3">
        <v>45907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45902</v>
      </c>
      <c r="B48" s="14" t="s">
        <v>440</v>
      </c>
      <c r="C48" s="9" t="s">
        <v>267</v>
      </c>
      <c r="D48" s="13" t="s">
        <v>435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45912</v>
      </c>
      <c r="U48" s="11">
        <v>5000</v>
      </c>
      <c r="V48" s="10">
        <v>4875</v>
      </c>
      <c r="W48" s="10">
        <v>125</v>
      </c>
      <c r="X48" s="10">
        <v>5053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45912</v>
      </c>
      <c r="AK48" s="3">
        <v>45908</v>
      </c>
      <c r="AL48" s="3">
        <v>45901</v>
      </c>
      <c r="AM48" s="3">
        <v>45909</v>
      </c>
      <c r="AN48" s="3">
        <v>45910</v>
      </c>
      <c r="AO48" s="3">
        <v>45911</v>
      </c>
      <c r="AP48" s="3">
        <v>45907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45905</v>
      </c>
      <c r="B49" s="14" t="s">
        <v>471</v>
      </c>
      <c r="C49" s="9" t="s">
        <v>139</v>
      </c>
      <c r="D49" s="13" t="s">
        <v>451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45919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80</v>
      </c>
      <c r="AA49" s="8">
        <v>5280.6600000000008</v>
      </c>
      <c r="AB49" s="8">
        <v>5280.6600000000008</v>
      </c>
      <c r="AC49" s="8">
        <v>0</v>
      </c>
      <c r="AD49" s="8">
        <v>0</v>
      </c>
      <c r="AE49" s="8">
        <v>5280.6600000000008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45919</v>
      </c>
      <c r="AK49" s="3">
        <v>45915</v>
      </c>
      <c r="AL49" s="3">
        <v>45908</v>
      </c>
      <c r="AM49" s="3">
        <v>45916</v>
      </c>
      <c r="AN49" s="3">
        <v>45917</v>
      </c>
      <c r="AO49" s="3">
        <v>45918</v>
      </c>
      <c r="AP49" s="3">
        <v>45914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45905</v>
      </c>
      <c r="B50" s="14" t="s">
        <v>471</v>
      </c>
      <c r="C50" s="9" t="s">
        <v>139</v>
      </c>
      <c r="D50" s="13" t="s">
        <v>306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45919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80</v>
      </c>
      <c r="AA50" s="8">
        <v>10477.5</v>
      </c>
      <c r="AB50" s="8">
        <v>10477.5</v>
      </c>
      <c r="AC50" s="8">
        <v>0</v>
      </c>
      <c r="AD50" s="8">
        <v>10477.5</v>
      </c>
      <c r="AE50" s="8">
        <v>0</v>
      </c>
      <c r="AF50" s="8">
        <v>0</v>
      </c>
      <c r="AG50" s="1" t="s">
        <v>116</v>
      </c>
      <c r="AH50" s="1" t="s">
        <v>75</v>
      </c>
      <c r="AI50" s="1">
        <v>4</v>
      </c>
      <c r="AJ50" s="3">
        <v>45919</v>
      </c>
      <c r="AK50" s="3">
        <v>45915</v>
      </c>
      <c r="AL50" s="3">
        <v>45908</v>
      </c>
      <c r="AM50" s="3">
        <v>45916</v>
      </c>
      <c r="AN50" s="3">
        <v>45917</v>
      </c>
      <c r="AO50" s="3">
        <v>45918</v>
      </c>
      <c r="AP50" s="3">
        <v>45914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45905</v>
      </c>
      <c r="B51" s="14" t="s">
        <v>472</v>
      </c>
      <c r="C51" s="9" t="s">
        <v>139</v>
      </c>
      <c r="D51" s="13" t="s">
        <v>251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45920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80</v>
      </c>
      <c r="AA51" s="8">
        <v>5280.6600000000008</v>
      </c>
      <c r="AB51" s="8">
        <v>5280.6600000000008</v>
      </c>
      <c r="AC51" s="8">
        <v>0</v>
      </c>
      <c r="AD51" s="8">
        <v>0</v>
      </c>
      <c r="AE51" s="8">
        <v>5280.6600000000008</v>
      </c>
      <c r="AF51" s="8">
        <v>0</v>
      </c>
      <c r="AG51" s="1" t="s">
        <v>117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45796</v>
      </c>
      <c r="B52" s="14" t="s">
        <v>256</v>
      </c>
      <c r="C52" s="9" t="s">
        <v>139</v>
      </c>
      <c r="D52" s="13" t="s">
        <v>251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45920</v>
      </c>
      <c r="U52" s="11">
        <v>366</v>
      </c>
      <c r="V52" s="10">
        <v>0</v>
      </c>
      <c r="W52" s="10">
        <v>366</v>
      </c>
      <c r="X52" s="10">
        <v>0</v>
      </c>
      <c r="Y52" s="10">
        <v>384.3</v>
      </c>
      <c r="Z52" s="9" t="s">
        <v>80</v>
      </c>
      <c r="AA52" s="8">
        <v>383.47650000000004</v>
      </c>
      <c r="AB52" s="8">
        <v>383.47650000000004</v>
      </c>
      <c r="AC52" s="8">
        <v>0</v>
      </c>
      <c r="AD52" s="8">
        <v>0</v>
      </c>
      <c r="AE52" s="8">
        <v>383.47650000000004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45905</v>
      </c>
      <c r="B53" s="14" t="s">
        <v>472</v>
      </c>
      <c r="C53" s="9" t="s">
        <v>139</v>
      </c>
      <c r="D53" s="13" t="s">
        <v>452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45920</v>
      </c>
      <c r="U53" s="11">
        <v>5040</v>
      </c>
      <c r="V53" s="10">
        <v>0</v>
      </c>
      <c r="W53" s="10">
        <v>5040</v>
      </c>
      <c r="X53" s="10">
        <v>0</v>
      </c>
      <c r="Y53" s="10">
        <v>5292</v>
      </c>
      <c r="Z53" s="9" t="s">
        <v>80</v>
      </c>
      <c r="AA53" s="8">
        <v>5280.6600000000008</v>
      </c>
      <c r="AB53" s="8">
        <v>5280.6600000000008</v>
      </c>
      <c r="AC53" s="8">
        <v>0</v>
      </c>
      <c r="AD53" s="8">
        <v>0</v>
      </c>
      <c r="AE53" s="8">
        <v>5280.6600000000008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45920</v>
      </c>
      <c r="AK53" s="3">
        <v>45916</v>
      </c>
      <c r="AL53" s="3">
        <v>45909</v>
      </c>
      <c r="AM53" s="3">
        <v>45917</v>
      </c>
      <c r="AN53" s="3">
        <v>45918</v>
      </c>
      <c r="AO53" s="3">
        <v>45919</v>
      </c>
      <c r="AP53" s="3">
        <v>45915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45902</v>
      </c>
      <c r="B54" s="14" t="s">
        <v>438</v>
      </c>
      <c r="C54" s="9" t="s">
        <v>267</v>
      </c>
      <c r="D54" s="13" t="s">
        <v>430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45920</v>
      </c>
      <c r="U54" s="11">
        <v>20000</v>
      </c>
      <c r="V54" s="10">
        <v>18716</v>
      </c>
      <c r="W54" s="10">
        <v>1284</v>
      </c>
      <c r="X54" s="10">
        <v>20630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45920</v>
      </c>
      <c r="AK54" s="3">
        <v>45916</v>
      </c>
      <c r="AL54" s="3">
        <v>45909</v>
      </c>
      <c r="AM54" s="3">
        <v>45917</v>
      </c>
      <c r="AN54" s="3">
        <v>45918</v>
      </c>
      <c r="AO54" s="3">
        <v>45919</v>
      </c>
      <c r="AP54" s="3">
        <v>45915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45908</v>
      </c>
      <c r="B55" s="14" t="s">
        <v>507</v>
      </c>
      <c r="C55" s="9" t="s">
        <v>259</v>
      </c>
      <c r="D55" s="13" t="s">
        <v>260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45922</v>
      </c>
      <c r="U55" s="11">
        <v>8000</v>
      </c>
      <c r="V55" s="10">
        <v>0</v>
      </c>
      <c r="W55" s="10">
        <v>8000</v>
      </c>
      <c r="X55" s="10">
        <v>0</v>
      </c>
      <c r="Y55" s="10">
        <v>8400</v>
      </c>
      <c r="Z55" s="9" t="s">
        <v>80</v>
      </c>
      <c r="AA55" s="8">
        <v>7934.96</v>
      </c>
      <c r="AB55" s="8">
        <v>7934.96</v>
      </c>
      <c r="AC55" s="8">
        <v>0</v>
      </c>
      <c r="AD55" s="8">
        <v>0</v>
      </c>
      <c r="AE55" s="8">
        <v>7934.96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45922</v>
      </c>
      <c r="AK55" s="3">
        <v>45918</v>
      </c>
      <c r="AL55" s="3">
        <v>45911</v>
      </c>
      <c r="AM55" s="3">
        <v>45919</v>
      </c>
      <c r="AN55" s="3">
        <v>45920</v>
      </c>
      <c r="AO55" s="3">
        <v>45921</v>
      </c>
      <c r="AP55" s="3">
        <v>45917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45908</v>
      </c>
      <c r="B56" s="14" t="s">
        <v>507</v>
      </c>
      <c r="C56" s="9" t="s">
        <v>259</v>
      </c>
      <c r="D56" s="13" t="s">
        <v>358</v>
      </c>
      <c r="E56" s="9">
        <v>20</v>
      </c>
      <c r="F56" s="9">
        <v>34</v>
      </c>
      <c r="G56" s="9" t="s">
        <v>60</v>
      </c>
      <c r="H56" s="9" t="s">
        <v>66</v>
      </c>
      <c r="I56" s="9">
        <v>95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45922</v>
      </c>
      <c r="U56" s="11">
        <v>8000</v>
      </c>
      <c r="V56" s="10">
        <v>0</v>
      </c>
      <c r="W56" s="10">
        <v>8000</v>
      </c>
      <c r="X56" s="10">
        <v>0</v>
      </c>
      <c r="Y56" s="10">
        <v>8400</v>
      </c>
      <c r="Z56" s="9" t="s">
        <v>80</v>
      </c>
      <c r="AA56" s="8">
        <v>7934.96</v>
      </c>
      <c r="AB56" s="8">
        <v>7934.96</v>
      </c>
      <c r="AC56" s="8">
        <v>0</v>
      </c>
      <c r="AD56" s="8">
        <v>0</v>
      </c>
      <c r="AE56" s="8">
        <v>7934.96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45922</v>
      </c>
      <c r="AK56" s="3">
        <v>45918</v>
      </c>
      <c r="AL56" s="3">
        <v>45911</v>
      </c>
      <c r="AM56" s="3">
        <v>45919</v>
      </c>
      <c r="AN56" s="3">
        <v>45920</v>
      </c>
      <c r="AO56" s="3">
        <v>45921</v>
      </c>
      <c r="AP56" s="3">
        <v>45917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45902</v>
      </c>
      <c r="B57" s="14" t="s">
        <v>439</v>
      </c>
      <c r="C57" s="9" t="s">
        <v>267</v>
      </c>
      <c r="D57" s="13" t="s">
        <v>432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45923</v>
      </c>
      <c r="U57" s="11">
        <v>10000</v>
      </c>
      <c r="V57" s="10">
        <v>9620</v>
      </c>
      <c r="W57" s="10">
        <v>380</v>
      </c>
      <c r="X57" s="10">
        <v>10294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45923</v>
      </c>
      <c r="AK57" s="3">
        <v>45919</v>
      </c>
      <c r="AL57" s="3">
        <v>45912</v>
      </c>
      <c r="AM57" s="3">
        <v>45920</v>
      </c>
      <c r="AN57" s="3">
        <v>45921</v>
      </c>
      <c r="AO57" s="3">
        <v>45922</v>
      </c>
      <c r="AP57" s="3">
        <v>45918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45896</v>
      </c>
      <c r="B58" s="14" t="s">
        <v>396</v>
      </c>
      <c r="C58" s="9" t="s">
        <v>79</v>
      </c>
      <c r="D58" s="13" t="s">
        <v>397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45926</v>
      </c>
      <c r="U58" s="11">
        <v>8000</v>
      </c>
      <c r="V58" s="10">
        <v>0</v>
      </c>
      <c r="W58" s="10">
        <v>8000</v>
      </c>
      <c r="X58" s="10">
        <v>0</v>
      </c>
      <c r="Y58" s="10">
        <v>8400</v>
      </c>
      <c r="Z58" s="9" t="s">
        <v>80</v>
      </c>
      <c r="AA58" s="8">
        <v>8829.0399999999991</v>
      </c>
      <c r="AB58" s="8">
        <v>8829.0399999999991</v>
      </c>
      <c r="AC58" s="8">
        <v>0</v>
      </c>
      <c r="AD58" s="8">
        <v>0</v>
      </c>
      <c r="AE58" s="8">
        <v>8829.0399999999991</v>
      </c>
      <c r="AF58" s="8">
        <v>0</v>
      </c>
      <c r="AG58" s="1" t="s">
        <v>115</v>
      </c>
      <c r="AH58" s="1" t="s">
        <v>75</v>
      </c>
      <c r="AI58" s="1">
        <v>5</v>
      </c>
      <c r="AJ58" s="3">
        <v>45926</v>
      </c>
      <c r="AK58" s="3">
        <v>45921</v>
      </c>
      <c r="AL58" s="3">
        <v>45914</v>
      </c>
      <c r="AM58" s="3">
        <v>45922</v>
      </c>
      <c r="AN58" s="3">
        <v>45923</v>
      </c>
      <c r="AO58" s="3">
        <v>45924</v>
      </c>
      <c r="AP58" s="3">
        <v>45921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45892</v>
      </c>
      <c r="B59" s="14" t="s">
        <v>363</v>
      </c>
      <c r="C59" s="9" t="s">
        <v>79</v>
      </c>
      <c r="D59" s="13" t="s">
        <v>364</v>
      </c>
      <c r="E59" s="9">
        <v>20</v>
      </c>
      <c r="F59" s="9">
        <v>37</v>
      </c>
      <c r="G59" s="9" t="s">
        <v>60</v>
      </c>
      <c r="H59" s="9" t="s">
        <v>76</v>
      </c>
      <c r="I59" s="9">
        <v>97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80</v>
      </c>
      <c r="AA59" s="8">
        <v>3227.07</v>
      </c>
      <c r="AB59" s="8">
        <v>3227.07</v>
      </c>
      <c r="AC59" s="8">
        <v>0</v>
      </c>
      <c r="AD59" s="8">
        <v>3227.07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45891</v>
      </c>
      <c r="B60" s="14" t="s">
        <v>389</v>
      </c>
      <c r="C60" s="9" t="s">
        <v>79</v>
      </c>
      <c r="D60" s="13" t="s">
        <v>390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9000</v>
      </c>
      <c r="V60" s="10">
        <v>0</v>
      </c>
      <c r="W60" s="10">
        <v>9000</v>
      </c>
      <c r="X60" s="10">
        <v>9150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61</v>
      </c>
      <c r="AH60" s="1" t="s">
        <v>75</v>
      </c>
      <c r="AI60" s="1">
        <v>5</v>
      </c>
      <c r="AJ60" s="3">
        <v>45930</v>
      </c>
      <c r="AK60" s="3">
        <v>45925</v>
      </c>
      <c r="AL60" s="3">
        <v>45918</v>
      </c>
      <c r="AM60" s="3">
        <v>45926</v>
      </c>
      <c r="AN60" s="3">
        <v>45927</v>
      </c>
      <c r="AO60" s="3">
        <v>45928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45891</v>
      </c>
      <c r="B61" s="14" t="s">
        <v>391</v>
      </c>
      <c r="C61" s="9" t="s">
        <v>79</v>
      </c>
      <c r="D61" s="13" t="s">
        <v>392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4000</v>
      </c>
      <c r="V61" s="10">
        <v>3780</v>
      </c>
      <c r="W61" s="10">
        <v>220</v>
      </c>
      <c r="X61" s="10">
        <v>4100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61</v>
      </c>
      <c r="AH61" s="1" t="s">
        <v>75</v>
      </c>
      <c r="AI61" s="1">
        <v>5</v>
      </c>
      <c r="AJ61" s="3">
        <v>45930</v>
      </c>
      <c r="AK61" s="3">
        <v>45925</v>
      </c>
      <c r="AL61" s="3">
        <v>45918</v>
      </c>
      <c r="AM61" s="3">
        <v>45926</v>
      </c>
      <c r="AN61" s="3">
        <v>45927</v>
      </c>
      <c r="AO61" s="3">
        <v>45928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45891</v>
      </c>
      <c r="B62" s="14" t="s">
        <v>393</v>
      </c>
      <c r="C62" s="9" t="s">
        <v>79</v>
      </c>
      <c r="D62" s="13" t="s">
        <v>394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9000</v>
      </c>
      <c r="V62" s="10">
        <v>8500</v>
      </c>
      <c r="W62" s="10">
        <v>500</v>
      </c>
      <c r="X62" s="10">
        <v>9455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61</v>
      </c>
      <c r="AH62" s="1" t="s">
        <v>75</v>
      </c>
      <c r="AI62" s="1">
        <v>5</v>
      </c>
      <c r="AJ62" s="3">
        <v>45930</v>
      </c>
      <c r="AK62" s="3">
        <v>45925</v>
      </c>
      <c r="AL62" s="3">
        <v>45918</v>
      </c>
      <c r="AM62" s="3">
        <v>45926</v>
      </c>
      <c r="AN62" s="3">
        <v>45927</v>
      </c>
      <c r="AO62" s="3">
        <v>45928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 t="s">
        <v>135</v>
      </c>
      <c r="B63" s="14" t="s">
        <v>135</v>
      </c>
      <c r="C63" s="9" t="s">
        <v>139</v>
      </c>
      <c r="D63" s="13" t="s">
        <v>61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45930</v>
      </c>
      <c r="U63" s="11">
        <v>100000</v>
      </c>
      <c r="V63" s="10">
        <v>0</v>
      </c>
      <c r="W63" s="10">
        <v>100000</v>
      </c>
      <c r="X63" s="10">
        <v>0</v>
      </c>
      <c r="Y63" s="10">
        <v>105000</v>
      </c>
      <c r="Z63" s="9" t="s">
        <v>80</v>
      </c>
      <c r="AA63" s="8">
        <v>104775.00000000001</v>
      </c>
      <c r="AB63" s="8">
        <v>0</v>
      </c>
      <c r="AC63" s="8">
        <v>104775.00000000001</v>
      </c>
      <c r="AD63" s="8">
        <v>0</v>
      </c>
      <c r="AE63" s="8">
        <v>104775.00000000001</v>
      </c>
      <c r="AF63" s="8">
        <v>0</v>
      </c>
      <c r="AG63" s="1" t="s">
        <v>61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7916.333333333333</v>
      </c>
    </row>
    <row r="64" spans="1:56" ht="27.75" customHeight="1" x14ac:dyDescent="0.45">
      <c r="A64" s="3" t="s">
        <v>135</v>
      </c>
      <c r="B64" s="14" t="s">
        <v>135</v>
      </c>
      <c r="C64" s="9" t="s">
        <v>79</v>
      </c>
      <c r="D64" s="13" t="s">
        <v>61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80</v>
      </c>
      <c r="AA64" s="8">
        <v>22072.6</v>
      </c>
      <c r="AB64" s="8">
        <v>0</v>
      </c>
      <c r="AC64" s="8">
        <v>22072.6</v>
      </c>
      <c r="AD64" s="8">
        <v>0</v>
      </c>
      <c r="AE64" s="8">
        <v>22072.6</v>
      </c>
      <c r="AF64" s="8">
        <v>0</v>
      </c>
      <c r="AG64" s="1" t="s">
        <v>115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1667.7075555555555</v>
      </c>
    </row>
    <row r="65" spans="1:56" ht="27.75" customHeight="1" x14ac:dyDescent="0.45">
      <c r="A65" s="3" t="s">
        <v>135</v>
      </c>
      <c r="B65" s="14" t="s">
        <v>135</v>
      </c>
      <c r="C65" s="9" t="s">
        <v>97</v>
      </c>
      <c r="D65" s="13" t="s">
        <v>61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45930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80</v>
      </c>
      <c r="AA65" s="8">
        <v>21513.800000000003</v>
      </c>
      <c r="AB65" s="8">
        <v>0</v>
      </c>
      <c r="AC65" s="8">
        <v>21513.800000000003</v>
      </c>
      <c r="AD65" s="8">
        <v>0</v>
      </c>
      <c r="AE65" s="8">
        <v>21513.800000000003</v>
      </c>
      <c r="AF65" s="8">
        <v>0</v>
      </c>
      <c r="AG65" s="1" t="s">
        <v>117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1625.4871111111113</v>
      </c>
    </row>
    <row r="66" spans="1:56" ht="27.75" customHeight="1" x14ac:dyDescent="0.45">
      <c r="A66" s="3" t="s">
        <v>135</v>
      </c>
      <c r="B66" s="14" t="s">
        <v>135</v>
      </c>
      <c r="C66" s="9" t="s">
        <v>270</v>
      </c>
      <c r="D66" s="13" t="s">
        <v>61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110</v>
      </c>
      <c r="T66" s="12">
        <v>45930</v>
      </c>
      <c r="U66" s="11">
        <v>100000</v>
      </c>
      <c r="V66" s="10">
        <v>0</v>
      </c>
      <c r="W66" s="10">
        <v>100000</v>
      </c>
      <c r="X66" s="10">
        <v>0</v>
      </c>
      <c r="Y66" s="10">
        <v>105000</v>
      </c>
      <c r="Z66" s="9" t="s">
        <v>80</v>
      </c>
      <c r="AA66" s="8">
        <v>110363</v>
      </c>
      <c r="AB66" s="8">
        <v>60055</v>
      </c>
      <c r="AC66" s="8">
        <v>50308</v>
      </c>
      <c r="AD66" s="8">
        <v>0</v>
      </c>
      <c r="AE66" s="8">
        <v>110363</v>
      </c>
      <c r="AF66" s="8">
        <v>0</v>
      </c>
      <c r="AG66" s="1" t="s">
        <v>115</v>
      </c>
      <c r="AH66" s="1" t="s">
        <v>75</v>
      </c>
      <c r="AI66" s="1">
        <v>4</v>
      </c>
      <c r="AJ66" s="3">
        <v>45930</v>
      </c>
      <c r="AK66" s="3">
        <v>45926</v>
      </c>
      <c r="AL66" s="3">
        <v>45919</v>
      </c>
      <c r="AM66" s="3">
        <v>45927</v>
      </c>
      <c r="AN66" s="3">
        <v>45928</v>
      </c>
      <c r="AO66" s="3">
        <v>45929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3801.048888888889</v>
      </c>
    </row>
    <row r="67" spans="1:56" ht="27.75" customHeight="1" x14ac:dyDescent="0.45">
      <c r="A67" s="3">
        <v>45892</v>
      </c>
      <c r="B67" s="14" t="s">
        <v>360</v>
      </c>
      <c r="C67" s="9" t="s">
        <v>139</v>
      </c>
      <c r="D67" s="13" t="s">
        <v>329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 t="s">
        <v>63</v>
      </c>
      <c r="U67" s="11">
        <v>640</v>
      </c>
      <c r="V67" s="10">
        <v>0</v>
      </c>
      <c r="W67" s="10">
        <v>640</v>
      </c>
      <c r="X67" s="10">
        <v>6000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116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370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45892</v>
      </c>
      <c r="B68" s="14" t="s">
        <v>362</v>
      </c>
      <c r="C68" s="9" t="s">
        <v>139</v>
      </c>
      <c r="D68" s="13" t="s">
        <v>131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 t="s">
        <v>63</v>
      </c>
      <c r="U68" s="11">
        <v>1840</v>
      </c>
      <c r="V68" s="10">
        <v>80</v>
      </c>
      <c r="W68" s="10">
        <v>1760</v>
      </c>
      <c r="X68" s="10">
        <v>10650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116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45887</v>
      </c>
      <c r="B69" s="14" t="s">
        <v>345</v>
      </c>
      <c r="C69" s="9" t="s">
        <v>139</v>
      </c>
      <c r="D69" s="13" t="s">
        <v>224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 t="s">
        <v>63</v>
      </c>
      <c r="U69" s="11">
        <v>104</v>
      </c>
      <c r="V69" s="10">
        <v>0</v>
      </c>
      <c r="W69" s="10">
        <v>104</v>
      </c>
      <c r="X69" s="10">
        <v>11230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134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45909</v>
      </c>
      <c r="B70" s="14" t="s">
        <v>508</v>
      </c>
      <c r="C70" s="9" t="s">
        <v>79</v>
      </c>
      <c r="D70" s="13" t="s">
        <v>489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0</v>
      </c>
      <c r="AE70" s="8">
        <v>3310.89</v>
      </c>
      <c r="AF70" s="8">
        <v>0</v>
      </c>
      <c r="AG70" s="1" t="s">
        <v>116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134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45909</v>
      </c>
      <c r="B71" s="14" t="s">
        <v>509</v>
      </c>
      <c r="C71" s="9" t="s">
        <v>79</v>
      </c>
      <c r="D71" s="13" t="s">
        <v>490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3310.89</v>
      </c>
      <c r="AB71" s="8">
        <v>3310.89</v>
      </c>
      <c r="AC71" s="8">
        <v>0</v>
      </c>
      <c r="AD71" s="8">
        <v>0</v>
      </c>
      <c r="AE71" s="8">
        <v>3310.89</v>
      </c>
      <c r="AF71" s="8">
        <v>0</v>
      </c>
      <c r="AG71" s="1" t="s">
        <v>116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134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45909</v>
      </c>
      <c r="B72" s="14" t="s">
        <v>510</v>
      </c>
      <c r="C72" s="9" t="s">
        <v>79</v>
      </c>
      <c r="D72" s="13" t="s">
        <v>491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6000</v>
      </c>
      <c r="V72" s="10">
        <v>0</v>
      </c>
      <c r="W72" s="10">
        <v>6000</v>
      </c>
      <c r="X72" s="10">
        <v>0</v>
      </c>
      <c r="Y72" s="10">
        <v>6300</v>
      </c>
      <c r="Z72" s="9" t="s">
        <v>80</v>
      </c>
      <c r="AA72" s="8">
        <v>6621.78</v>
      </c>
      <c r="AB72" s="8">
        <v>6621.78</v>
      </c>
      <c r="AC72" s="8">
        <v>0</v>
      </c>
      <c r="AD72" s="8">
        <v>0</v>
      </c>
      <c r="AE72" s="8">
        <v>6621.78</v>
      </c>
      <c r="AF72" s="8">
        <v>0</v>
      </c>
      <c r="AG72" s="1" t="s">
        <v>116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134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45909</v>
      </c>
      <c r="B73" s="14" t="s">
        <v>511</v>
      </c>
      <c r="C73" s="9" t="s">
        <v>107</v>
      </c>
      <c r="D73" s="13" t="s">
        <v>492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3310.89</v>
      </c>
      <c r="AC73" s="8">
        <v>0</v>
      </c>
      <c r="AD73" s="8">
        <v>0</v>
      </c>
      <c r="AE73" s="8">
        <v>3310.89</v>
      </c>
      <c r="AF73" s="8">
        <v>0</v>
      </c>
      <c r="AG73" s="1" t="s">
        <v>116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45909</v>
      </c>
      <c r="B74" s="14" t="s">
        <v>512</v>
      </c>
      <c r="C74" s="9" t="s">
        <v>107</v>
      </c>
      <c r="D74" s="13" t="s">
        <v>493</v>
      </c>
      <c r="E74" s="9">
        <v>20</v>
      </c>
      <c r="F74" s="9">
        <v>40</v>
      </c>
      <c r="G74" s="9" t="s">
        <v>60</v>
      </c>
      <c r="H74" s="9" t="s">
        <v>66</v>
      </c>
      <c r="I74" s="9">
        <v>108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3478.5300000000007</v>
      </c>
      <c r="AB74" s="8">
        <v>3478.5300000000007</v>
      </c>
      <c r="AC74" s="8">
        <v>0</v>
      </c>
      <c r="AD74" s="8">
        <v>0</v>
      </c>
      <c r="AE74" s="8">
        <v>3478.5300000000007</v>
      </c>
      <c r="AF74" s="8">
        <v>0</v>
      </c>
      <c r="AG74" s="1" t="s">
        <v>115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45896</v>
      </c>
      <c r="B75" s="14" t="s">
        <v>395</v>
      </c>
      <c r="C75" s="9" t="s">
        <v>79</v>
      </c>
      <c r="D75" s="13" t="s">
        <v>310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3310.89</v>
      </c>
      <c r="AC75" s="8">
        <v>0</v>
      </c>
      <c r="AD75" s="8">
        <v>0</v>
      </c>
      <c r="AE75" s="8">
        <v>3310.89</v>
      </c>
      <c r="AF75" s="8">
        <v>0</v>
      </c>
      <c r="AG75" s="1" t="s">
        <v>115</v>
      </c>
      <c r="AH75" s="1" t="s">
        <v>75</v>
      </c>
      <c r="AI75" s="1">
        <v>5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134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45892</v>
      </c>
      <c r="B76" s="14" t="s">
        <v>365</v>
      </c>
      <c r="C76" s="9" t="s">
        <v>79</v>
      </c>
      <c r="D76" s="13" t="s">
        <v>220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6000</v>
      </c>
      <c r="V76" s="10">
        <v>0</v>
      </c>
      <c r="W76" s="10">
        <v>6000</v>
      </c>
      <c r="X76" s="10">
        <v>0</v>
      </c>
      <c r="Y76" s="10">
        <v>6300</v>
      </c>
      <c r="Z76" s="9" t="s">
        <v>80</v>
      </c>
      <c r="AA76" s="8">
        <v>6621.78</v>
      </c>
      <c r="AB76" s="8">
        <v>6621.78</v>
      </c>
      <c r="AC76" s="8">
        <v>0</v>
      </c>
      <c r="AD76" s="8">
        <v>0</v>
      </c>
      <c r="AE76" s="8">
        <v>6621.78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45796</v>
      </c>
      <c r="B77" s="14" t="s">
        <v>258</v>
      </c>
      <c r="C77" s="9" t="s">
        <v>139</v>
      </c>
      <c r="D77" s="13" t="s">
        <v>145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 t="s">
        <v>63</v>
      </c>
      <c r="U77" s="11">
        <v>240</v>
      </c>
      <c r="V77" s="10">
        <v>0</v>
      </c>
      <c r="W77" s="10">
        <v>240</v>
      </c>
      <c r="X77" s="10">
        <v>0</v>
      </c>
      <c r="Y77" s="10">
        <v>252</v>
      </c>
      <c r="Z77" s="9" t="s">
        <v>80</v>
      </c>
      <c r="AA77" s="8">
        <v>251.46</v>
      </c>
      <c r="AB77" s="8">
        <v>251.46</v>
      </c>
      <c r="AC77" s="8">
        <v>0</v>
      </c>
      <c r="AD77" s="8">
        <v>0</v>
      </c>
      <c r="AE77" s="8">
        <v>251.46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254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45876</v>
      </c>
      <c r="B78" s="14" t="s">
        <v>328</v>
      </c>
      <c r="C78" s="9" t="s">
        <v>107</v>
      </c>
      <c r="D78" s="13" t="s">
        <v>314</v>
      </c>
      <c r="E78" s="9">
        <v>20</v>
      </c>
      <c r="F78" s="9">
        <v>40</v>
      </c>
      <c r="G78" s="9" t="s">
        <v>60</v>
      </c>
      <c r="H78" s="9" t="s">
        <v>66</v>
      </c>
      <c r="I78" s="9">
        <v>108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3000</v>
      </c>
      <c r="V78" s="10">
        <v>3075</v>
      </c>
      <c r="W78" s="10">
        <v>0</v>
      </c>
      <c r="X78" s="10">
        <v>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115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45877</v>
      </c>
      <c r="B79" s="14" t="s">
        <v>318</v>
      </c>
      <c r="C79" s="9" t="s">
        <v>79</v>
      </c>
      <c r="D79" s="13" t="s">
        <v>319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7000</v>
      </c>
      <c r="V79" s="10">
        <v>0</v>
      </c>
      <c r="W79" s="10">
        <v>7000</v>
      </c>
      <c r="X79" s="10">
        <v>0</v>
      </c>
      <c r="Y79" s="10">
        <v>7350</v>
      </c>
      <c r="Z79" s="9" t="s">
        <v>80</v>
      </c>
      <c r="AA79" s="8">
        <v>7725.41</v>
      </c>
      <c r="AB79" s="8">
        <v>7725.41</v>
      </c>
      <c r="AC79" s="8">
        <v>0</v>
      </c>
      <c r="AD79" s="8">
        <v>0</v>
      </c>
      <c r="AE79" s="8">
        <v>7725.41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45825</v>
      </c>
      <c r="B80" s="14" t="s">
        <v>269</v>
      </c>
      <c r="C80" s="9" t="s">
        <v>139</v>
      </c>
      <c r="D80" s="13" t="s">
        <v>239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246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894</v>
      </c>
      <c r="V80" s="10">
        <v>525</v>
      </c>
      <c r="W80" s="10">
        <v>369</v>
      </c>
      <c r="X80" s="10">
        <v>6000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116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134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45796</v>
      </c>
      <c r="B81" s="14" t="s">
        <v>257</v>
      </c>
      <c r="C81" s="9" t="s">
        <v>139</v>
      </c>
      <c r="D81" s="13" t="s">
        <v>253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 t="s">
        <v>63</v>
      </c>
      <c r="U81" s="11">
        <v>302</v>
      </c>
      <c r="V81" s="10">
        <v>0</v>
      </c>
      <c r="W81" s="10">
        <v>302</v>
      </c>
      <c r="X81" s="10">
        <v>5300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45782</v>
      </c>
      <c r="B82" s="14" t="s">
        <v>249</v>
      </c>
      <c r="C82" s="9" t="s">
        <v>79</v>
      </c>
      <c r="D82" s="13" t="s">
        <v>243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134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416.92688888888887</v>
      </c>
    </row>
    <row r="83" spans="1:56" ht="27.75" customHeight="1" x14ac:dyDescent="0.45">
      <c r="A83" s="3">
        <v>45798</v>
      </c>
      <c r="B83" s="14" t="s">
        <v>263</v>
      </c>
      <c r="C83" s="9" t="s">
        <v>107</v>
      </c>
      <c r="D83" s="13" t="s">
        <v>261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117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134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416.92688888888887</v>
      </c>
    </row>
    <row r="84" spans="1:56" ht="27.75" customHeight="1" x14ac:dyDescent="0.45">
      <c r="A84" s="3">
        <v>45674</v>
      </c>
      <c r="B84" s="14" t="s">
        <v>226</v>
      </c>
      <c r="C84" s="9" t="s">
        <v>139</v>
      </c>
      <c r="D84" s="13" t="s">
        <v>225</v>
      </c>
      <c r="E84" s="9">
        <v>20</v>
      </c>
      <c r="F84" s="9">
        <v>35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196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152</v>
      </c>
      <c r="V84" s="10">
        <v>0</v>
      </c>
      <c r="W84" s="10">
        <v>152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5987</v>
      </c>
      <c r="AG84" s="1" t="s">
        <v>115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235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45611</v>
      </c>
      <c r="B85" s="14" t="s">
        <v>195</v>
      </c>
      <c r="C85" s="9" t="s">
        <v>139</v>
      </c>
      <c r="D85" s="13" t="s">
        <v>194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117</v>
      </c>
      <c r="V85" s="10">
        <v>0</v>
      </c>
      <c r="W85" s="10">
        <v>117</v>
      </c>
      <c r="X85" s="10">
        <v>10065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45523</v>
      </c>
      <c r="B86" s="14" t="s">
        <v>178</v>
      </c>
      <c r="C86" s="9" t="s">
        <v>139</v>
      </c>
      <c r="D86" s="13" t="s">
        <v>176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1260</v>
      </c>
      <c r="V86" s="10">
        <v>0</v>
      </c>
      <c r="W86" s="10">
        <v>1260</v>
      </c>
      <c r="X86" s="10">
        <v>11095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117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45523</v>
      </c>
      <c r="B87" s="14" t="s">
        <v>178</v>
      </c>
      <c r="C87" s="9" t="s">
        <v>139</v>
      </c>
      <c r="D87" s="13" t="s">
        <v>177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 t="s">
        <v>63</v>
      </c>
      <c r="U87" s="11">
        <v>89</v>
      </c>
      <c r="V87" s="10">
        <v>0</v>
      </c>
      <c r="W87" s="10">
        <v>89</v>
      </c>
      <c r="X87" s="10">
        <v>11180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45799</v>
      </c>
      <c r="B88" s="14" t="s">
        <v>264</v>
      </c>
      <c r="C88" s="9" t="s">
        <v>259</v>
      </c>
      <c r="D88" s="13" t="s">
        <v>260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132</v>
      </c>
      <c r="U88" s="11">
        <v>4000</v>
      </c>
      <c r="V88" s="10">
        <v>2840</v>
      </c>
      <c r="W88" s="10">
        <v>1160</v>
      </c>
      <c r="X88" s="10">
        <v>8450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210</v>
      </c>
      <c r="AG88" s="1" t="s">
        <v>115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45799</v>
      </c>
      <c r="B89" s="14" t="s">
        <v>264</v>
      </c>
      <c r="C89" s="9" t="s">
        <v>259</v>
      </c>
      <c r="D89" s="13" t="s">
        <v>358</v>
      </c>
      <c r="E89" s="9">
        <v>20</v>
      </c>
      <c r="F89" s="9">
        <v>34</v>
      </c>
      <c r="G89" s="9" t="s">
        <v>60</v>
      </c>
      <c r="H89" s="9" t="s">
        <v>66</v>
      </c>
      <c r="I89" s="9">
        <v>95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 t="s">
        <v>132</v>
      </c>
      <c r="U89" s="11">
        <v>4000</v>
      </c>
      <c r="V89" s="10">
        <v>2654</v>
      </c>
      <c r="W89" s="10">
        <v>1346</v>
      </c>
      <c r="X89" s="10">
        <v>4000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210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45741</v>
      </c>
      <c r="B90" s="14" t="s">
        <v>242</v>
      </c>
      <c r="C90" s="9" t="s">
        <v>107</v>
      </c>
      <c r="D90" s="13" t="s">
        <v>241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132</v>
      </c>
      <c r="U90" s="11">
        <v>4000</v>
      </c>
      <c r="V90" s="10">
        <v>3867</v>
      </c>
      <c r="W90" s="10">
        <v>133</v>
      </c>
      <c r="X90" s="10">
        <v>4200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132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244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45720</v>
      </c>
      <c r="B91" s="14" t="s">
        <v>128</v>
      </c>
      <c r="C91" s="9" t="s">
        <v>107</v>
      </c>
      <c r="D91" s="13" t="s">
        <v>209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132</v>
      </c>
      <c r="U91" s="11">
        <v>4000</v>
      </c>
      <c r="V91" s="10">
        <v>4010</v>
      </c>
      <c r="W91" s="10">
        <v>0</v>
      </c>
      <c r="X91" s="10">
        <v>4470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132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45720</v>
      </c>
      <c r="B92" s="14" t="s">
        <v>128</v>
      </c>
      <c r="C92" s="9" t="s">
        <v>107</v>
      </c>
      <c r="D92" s="13" t="s">
        <v>219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132</v>
      </c>
      <c r="U92" s="11">
        <v>3000</v>
      </c>
      <c r="V92" s="10">
        <v>3065</v>
      </c>
      <c r="W92" s="10">
        <v>0</v>
      </c>
      <c r="X92" s="10">
        <v>3300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45541</v>
      </c>
      <c r="B93" s="14" t="s">
        <v>182</v>
      </c>
      <c r="C93" s="9" t="s">
        <v>107</v>
      </c>
      <c r="D93" s="13" t="s">
        <v>183</v>
      </c>
      <c r="E93" s="9">
        <v>20</v>
      </c>
      <c r="F93" s="9">
        <v>40</v>
      </c>
      <c r="G93" s="9" t="s">
        <v>60</v>
      </c>
      <c r="H93" s="9" t="s">
        <v>76</v>
      </c>
      <c r="I93" s="9">
        <v>108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132</v>
      </c>
      <c r="U93" s="11">
        <v>3000</v>
      </c>
      <c r="V93" s="10">
        <v>3318</v>
      </c>
      <c r="W93" s="10">
        <v>0</v>
      </c>
      <c r="X93" s="10">
        <v>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184</v>
      </c>
      <c r="AG93" s="1" t="s">
        <v>61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>
        <v>0</v>
      </c>
      <c r="AY93" s="2" t="s">
        <v>222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45581</v>
      </c>
      <c r="B94" s="14" t="s">
        <v>187</v>
      </c>
      <c r="C94" s="9" t="s">
        <v>107</v>
      </c>
      <c r="D94" s="13" t="s">
        <v>188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132</v>
      </c>
      <c r="U94" s="11">
        <v>3000</v>
      </c>
      <c r="V94" s="10">
        <v>3194</v>
      </c>
      <c r="W94" s="10">
        <v>0</v>
      </c>
      <c r="X94" s="10">
        <v>5632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0</v>
      </c>
      <c r="B95" s="14">
        <v>0</v>
      </c>
      <c r="C95" s="9">
        <v>0</v>
      </c>
      <c r="D95" s="13">
        <v>0</v>
      </c>
      <c r="E95" s="9">
        <v>20</v>
      </c>
      <c r="F95" s="9">
        <v>38</v>
      </c>
      <c r="G95" s="9">
        <v>0</v>
      </c>
      <c r="H95" s="9">
        <v>0</v>
      </c>
      <c r="I95" s="9">
        <v>84</v>
      </c>
      <c r="J95" s="9" t="s">
        <v>57</v>
      </c>
      <c r="K95" s="9">
        <v>5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80</v>
      </c>
      <c r="AA95" s="8">
        <v>371192.93395250023</v>
      </c>
      <c r="AB95" s="8">
        <v>161487.23395250001</v>
      </c>
      <c r="AC95" s="8">
        <v>209705.7</v>
      </c>
      <c r="AD95" s="8">
        <v>22565.297452500003</v>
      </c>
      <c r="AE95" s="8">
        <v>348627.6365000002</v>
      </c>
      <c r="AF95" s="8" t="s">
        <v>58</v>
      </c>
      <c r="AG95" s="1" t="s">
        <v>115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 t="s">
        <v>135</v>
      </c>
      <c r="B96" s="14" t="s">
        <v>135</v>
      </c>
      <c r="C96" s="9" t="s">
        <v>270</v>
      </c>
      <c r="D96" s="13" t="s">
        <v>61</v>
      </c>
      <c r="E96" s="9">
        <v>20</v>
      </c>
      <c r="F96" s="9">
        <v>39</v>
      </c>
      <c r="G96" s="9" t="s">
        <v>60</v>
      </c>
      <c r="H96" s="9">
        <v>0</v>
      </c>
      <c r="I96" s="9">
        <v>84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110</v>
      </c>
      <c r="T96" s="12" t="s">
        <v>63</v>
      </c>
      <c r="U96" s="11">
        <v>100000</v>
      </c>
      <c r="V96" s="10">
        <v>0</v>
      </c>
      <c r="W96" s="10">
        <v>100000</v>
      </c>
      <c r="X96" s="10">
        <v>0</v>
      </c>
      <c r="Y96" s="10">
        <v>105000</v>
      </c>
      <c r="Z96" s="9" t="s">
        <v>271</v>
      </c>
      <c r="AA96" s="8">
        <v>113157.00000000001</v>
      </c>
      <c r="AB96" s="8">
        <v>111448</v>
      </c>
      <c r="AC96" s="8">
        <v>1709.0000000000146</v>
      </c>
      <c r="AD96" s="8">
        <v>0</v>
      </c>
      <c r="AE96" s="8">
        <v>0</v>
      </c>
      <c r="AF96" s="8">
        <v>0</v>
      </c>
      <c r="AG96" s="1" t="s">
        <v>117</v>
      </c>
      <c r="AH96" s="1" t="s">
        <v>74</v>
      </c>
      <c r="AI96" s="1">
        <v>2</v>
      </c>
      <c r="AJ96" s="3" t="s">
        <v>63</v>
      </c>
      <c r="AK96" s="3">
        <v>0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272</v>
      </c>
      <c r="BD96" s="56">
        <v>134.63122222222339</v>
      </c>
    </row>
    <row r="97" spans="1:56" ht="27.75" customHeight="1" x14ac:dyDescent="0.45">
      <c r="A97" s="3">
        <v>0</v>
      </c>
      <c r="B97" s="14">
        <v>0</v>
      </c>
      <c r="C97" s="9">
        <v>0</v>
      </c>
      <c r="D97" s="13">
        <v>0</v>
      </c>
      <c r="E97" s="9">
        <v>20</v>
      </c>
      <c r="F97" s="9">
        <v>38</v>
      </c>
      <c r="G97" s="9">
        <v>0</v>
      </c>
      <c r="H97" s="9">
        <v>0</v>
      </c>
      <c r="I97" s="9">
        <v>82</v>
      </c>
      <c r="J97" s="9" t="s">
        <v>78</v>
      </c>
      <c r="K97" s="9">
        <v>2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271</v>
      </c>
      <c r="AA97" s="8">
        <v>113157.00000000001</v>
      </c>
      <c r="AB97" s="8">
        <v>111448</v>
      </c>
      <c r="AC97" s="8">
        <v>1709.0000000000146</v>
      </c>
      <c r="AD97" s="8">
        <v>0</v>
      </c>
      <c r="AE97" s="8">
        <v>0</v>
      </c>
      <c r="AF97" s="8" t="s">
        <v>58</v>
      </c>
      <c r="AG97" s="1" t="s">
        <v>115</v>
      </c>
      <c r="AH97" s="1">
        <v>0</v>
      </c>
      <c r="AI97" s="1" t="s">
        <v>15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273</v>
      </c>
      <c r="BD97" s="56">
        <v>0</v>
      </c>
    </row>
    <row r="98" spans="1:56" ht="27.75" customHeight="1" x14ac:dyDescent="0.45">
      <c r="A98" s="3">
        <v>45887</v>
      </c>
      <c r="B98" s="14" t="s">
        <v>348</v>
      </c>
      <c r="C98" s="9" t="s">
        <v>139</v>
      </c>
      <c r="D98" s="13" t="s">
        <v>268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196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45926</v>
      </c>
      <c r="U98" s="11">
        <v>14400</v>
      </c>
      <c r="V98" s="10">
        <v>13040</v>
      </c>
      <c r="W98" s="10">
        <v>1360</v>
      </c>
      <c r="X98" s="10">
        <v>20056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210</v>
      </c>
      <c r="AG98" s="1" t="s">
        <v>61</v>
      </c>
      <c r="AH98" s="1" t="s">
        <v>74</v>
      </c>
      <c r="AI98" s="1">
        <v>2</v>
      </c>
      <c r="AJ98" s="3">
        <v>45926</v>
      </c>
      <c r="AK98" s="3">
        <v>0</v>
      </c>
      <c r="AL98" s="3">
        <v>45917</v>
      </c>
      <c r="AM98" s="3">
        <v>45924</v>
      </c>
      <c r="AN98" s="3">
        <v>45925</v>
      </c>
      <c r="AO98" s="3">
        <v>45925</v>
      </c>
      <c r="AP98" s="3">
        <v>45921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 t="s">
        <v>334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45905</v>
      </c>
      <c r="B99" s="14" t="s">
        <v>473</v>
      </c>
      <c r="C99" s="9" t="s">
        <v>474</v>
      </c>
      <c r="D99" s="13" t="s">
        <v>475</v>
      </c>
      <c r="E99" s="9">
        <v>20</v>
      </c>
      <c r="F99" s="9">
        <v>34</v>
      </c>
      <c r="G99" s="9" t="s">
        <v>60</v>
      </c>
      <c r="H99" s="9">
        <v>0</v>
      </c>
      <c r="I99" s="9">
        <v>70</v>
      </c>
      <c r="J99" s="9" t="s">
        <v>57</v>
      </c>
      <c r="K99" s="9">
        <v>5</v>
      </c>
      <c r="L99" s="9" t="s">
        <v>92</v>
      </c>
      <c r="M99" s="10">
        <v>21</v>
      </c>
      <c r="N99" s="9">
        <v>37</v>
      </c>
      <c r="O99" s="9">
        <v>40</v>
      </c>
      <c r="P99" s="10">
        <v>0</v>
      </c>
      <c r="Q99" s="10">
        <v>0</v>
      </c>
      <c r="R99" s="10">
        <v>0</v>
      </c>
      <c r="S99" s="9" t="s">
        <v>67</v>
      </c>
      <c r="T99" s="12">
        <v>45912</v>
      </c>
      <c r="U99" s="11">
        <v>5000</v>
      </c>
      <c r="V99" s="10">
        <v>5275</v>
      </c>
      <c r="W99" s="10">
        <v>0</v>
      </c>
      <c r="X99" s="10">
        <v>5390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476</v>
      </c>
      <c r="AG99" s="1" t="s">
        <v>115</v>
      </c>
      <c r="AH99" s="1" t="s">
        <v>72</v>
      </c>
      <c r="AI99" s="1">
        <v>3</v>
      </c>
      <c r="AJ99" s="3">
        <v>45912</v>
      </c>
      <c r="AK99" s="3">
        <v>0</v>
      </c>
      <c r="AL99" s="3">
        <v>45902</v>
      </c>
      <c r="AM99" s="3">
        <v>45909</v>
      </c>
      <c r="AN99" s="3">
        <v>45910</v>
      </c>
      <c r="AO99" s="3">
        <v>45910</v>
      </c>
      <c r="AP99" s="3">
        <v>45907</v>
      </c>
      <c r="AQ99" s="3">
        <v>45911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45905</v>
      </c>
      <c r="B100" s="14" t="s">
        <v>477</v>
      </c>
      <c r="C100" s="9" t="s">
        <v>139</v>
      </c>
      <c r="D100" s="13" t="s">
        <v>332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196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45918</v>
      </c>
      <c r="U100" s="11">
        <v>30000</v>
      </c>
      <c r="V100" s="10">
        <v>26160</v>
      </c>
      <c r="W100" s="10">
        <v>3840</v>
      </c>
      <c r="X100" s="10">
        <v>31235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115</v>
      </c>
      <c r="AH100" s="1" t="s">
        <v>74</v>
      </c>
      <c r="AI100" s="1">
        <v>2</v>
      </c>
      <c r="AJ100" s="3">
        <v>45918</v>
      </c>
      <c r="AK100" s="3">
        <v>0</v>
      </c>
      <c r="AL100" s="3">
        <v>45909</v>
      </c>
      <c r="AM100" s="3">
        <v>45916</v>
      </c>
      <c r="AN100" s="3">
        <v>45917</v>
      </c>
      <c r="AO100" s="3">
        <v>45917</v>
      </c>
      <c r="AP100" s="3">
        <v>45913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468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 t="s">
        <v>135</v>
      </c>
      <c r="B101" s="14" t="s">
        <v>135</v>
      </c>
      <c r="C101" s="9" t="s">
        <v>139</v>
      </c>
      <c r="D101" s="13" t="s">
        <v>61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 t="s">
        <v>63</v>
      </c>
      <c r="U101" s="11">
        <v>290000</v>
      </c>
      <c r="V101" s="10">
        <v>0</v>
      </c>
      <c r="W101" s="10">
        <v>290000</v>
      </c>
      <c r="X101" s="10">
        <v>0</v>
      </c>
      <c r="Y101" s="10">
        <v>304500</v>
      </c>
      <c r="Z101" s="9" t="s">
        <v>81</v>
      </c>
      <c r="AA101" s="8">
        <v>303847.5</v>
      </c>
      <c r="AB101" s="8">
        <v>79836</v>
      </c>
      <c r="AC101" s="8">
        <v>224011.5</v>
      </c>
      <c r="AD101" s="8">
        <v>0</v>
      </c>
      <c r="AE101" s="8">
        <v>0</v>
      </c>
      <c r="AF101" s="8" t="s">
        <v>210</v>
      </c>
      <c r="AG101" s="1" t="s">
        <v>115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17124.434666666668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37</v>
      </c>
      <c r="G102" s="9">
        <v>0</v>
      </c>
      <c r="H102" s="9">
        <v>0</v>
      </c>
      <c r="I102" s="9">
        <v>80</v>
      </c>
      <c r="J102" s="9" t="s">
        <v>57</v>
      </c>
      <c r="K102" s="9">
        <v>3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81</v>
      </c>
      <c r="AA102" s="8">
        <v>303847.5</v>
      </c>
      <c r="AB102" s="8">
        <v>79836</v>
      </c>
      <c r="AC102" s="8">
        <v>224011.5</v>
      </c>
      <c r="AD102" s="8">
        <v>0</v>
      </c>
      <c r="AE102" s="8">
        <v>0</v>
      </c>
      <c r="AF102" s="8" t="s">
        <v>58</v>
      </c>
      <c r="AG102" s="1" t="s">
        <v>115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45908</v>
      </c>
      <c r="B103" s="14" t="s">
        <v>494</v>
      </c>
      <c r="C103" s="9" t="s">
        <v>495</v>
      </c>
      <c r="D103" s="13" t="s">
        <v>59</v>
      </c>
      <c r="E103" s="9">
        <v>21</v>
      </c>
      <c r="F103" s="9">
        <v>38</v>
      </c>
      <c r="G103" s="9" t="s">
        <v>60</v>
      </c>
      <c r="H103" s="9">
        <v>0</v>
      </c>
      <c r="I103" s="9">
        <v>69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45912</v>
      </c>
      <c r="U103" s="11">
        <v>5000</v>
      </c>
      <c r="V103" s="10">
        <v>5000</v>
      </c>
      <c r="W103" s="10">
        <v>0</v>
      </c>
      <c r="X103" s="10">
        <v>0</v>
      </c>
      <c r="Y103" s="10">
        <v>0</v>
      </c>
      <c r="Z103" s="9" t="s">
        <v>130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115</v>
      </c>
      <c r="AH103" s="1" t="s">
        <v>77</v>
      </c>
      <c r="AI103" s="1">
        <v>1</v>
      </c>
      <c r="AJ103" s="3">
        <v>45912</v>
      </c>
      <c r="AK103" s="3">
        <v>0</v>
      </c>
      <c r="AL103" s="3">
        <v>0</v>
      </c>
      <c r="AM103" s="3">
        <v>0</v>
      </c>
      <c r="AN103" s="3">
        <v>0</v>
      </c>
      <c r="AO103" s="3">
        <v>45911</v>
      </c>
      <c r="AP103" s="3">
        <v>45907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21</v>
      </c>
      <c r="F104" s="9">
        <v>37</v>
      </c>
      <c r="G104" s="9" t="s">
        <v>60</v>
      </c>
      <c r="H104" s="9">
        <v>0</v>
      </c>
      <c r="I104" s="9">
        <v>67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130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58</v>
      </c>
      <c r="AG104" s="1" t="s">
        <v>119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7.75" customHeight="1" x14ac:dyDescent="0.45">
      <c r="A105" s="3">
        <v>45876</v>
      </c>
      <c r="B105" s="14" t="s">
        <v>336</v>
      </c>
      <c r="C105" s="9" t="s">
        <v>107</v>
      </c>
      <c r="D105" s="13" t="s">
        <v>316</v>
      </c>
      <c r="E105" s="9">
        <v>21</v>
      </c>
      <c r="F105" s="9">
        <v>38</v>
      </c>
      <c r="G105" s="9" t="s">
        <v>60</v>
      </c>
      <c r="H105" s="9" t="s">
        <v>66</v>
      </c>
      <c r="I105" s="9">
        <v>102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40</v>
      </c>
      <c r="O105" s="9">
        <v>40</v>
      </c>
      <c r="P105" s="10">
        <v>65.13122457599998</v>
      </c>
      <c r="Q105" s="10">
        <v>0</v>
      </c>
      <c r="R105" s="10">
        <v>65.13122457599998</v>
      </c>
      <c r="S105" s="9" t="s">
        <v>67</v>
      </c>
      <c r="T105" s="12">
        <v>45926</v>
      </c>
      <c r="U105" s="11">
        <v>3000</v>
      </c>
      <c r="V105" s="10">
        <v>0</v>
      </c>
      <c r="W105" s="10">
        <v>3000</v>
      </c>
      <c r="X105" s="10">
        <v>1080</v>
      </c>
      <c r="Y105" s="10">
        <v>2016</v>
      </c>
      <c r="Z105" s="9" t="s">
        <v>120</v>
      </c>
      <c r="AA105" s="8">
        <v>2224.9180799999999</v>
      </c>
      <c r="AB105" s="8">
        <v>2224.9180799999999</v>
      </c>
      <c r="AC105" s="8">
        <v>0</v>
      </c>
      <c r="AD105" s="8">
        <v>2224.9180799999999</v>
      </c>
      <c r="AE105" s="8">
        <v>0</v>
      </c>
      <c r="AF105" s="8">
        <v>0</v>
      </c>
      <c r="AG105" s="1" t="s">
        <v>116</v>
      </c>
      <c r="AH105" s="1" t="s">
        <v>68</v>
      </c>
      <c r="AI105" s="1">
        <v>4</v>
      </c>
      <c r="AJ105" s="3">
        <v>45926</v>
      </c>
      <c r="AK105" s="3">
        <v>45922</v>
      </c>
      <c r="AL105" s="3">
        <v>45916</v>
      </c>
      <c r="AM105" s="3">
        <v>45923</v>
      </c>
      <c r="AN105" s="3">
        <v>45924</v>
      </c>
      <c r="AO105" s="3">
        <v>45924</v>
      </c>
      <c r="AP105" s="3">
        <v>45921</v>
      </c>
      <c r="AQ105" s="3">
        <v>45925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121</v>
      </c>
      <c r="BD105" s="56">
        <v>0</v>
      </c>
    </row>
    <row r="106" spans="1:56" ht="27.75" customHeight="1" x14ac:dyDescent="0.45">
      <c r="A106" s="3" t="s">
        <v>135</v>
      </c>
      <c r="B106" s="14" t="s">
        <v>135</v>
      </c>
      <c r="C106" s="9" t="s">
        <v>111</v>
      </c>
      <c r="D106" s="13" t="s">
        <v>61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45930</v>
      </c>
      <c r="U106" s="11">
        <v>100000</v>
      </c>
      <c r="V106" s="10">
        <v>0</v>
      </c>
      <c r="W106" s="10">
        <v>100000</v>
      </c>
      <c r="X106" s="10">
        <v>0</v>
      </c>
      <c r="Y106" s="10">
        <v>105000</v>
      </c>
      <c r="Z106" s="9" t="s">
        <v>120</v>
      </c>
      <c r="AA106" s="8">
        <v>107569.00000000001</v>
      </c>
      <c r="AB106" s="8">
        <v>107569.00000000001</v>
      </c>
      <c r="AC106" s="8">
        <v>0</v>
      </c>
      <c r="AD106" s="8">
        <v>107569.00000000001</v>
      </c>
      <c r="AE106" s="8">
        <v>0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45930</v>
      </c>
      <c r="AK106" s="3">
        <v>45926</v>
      </c>
      <c r="AL106" s="3">
        <v>45920</v>
      </c>
      <c r="AM106" s="3">
        <v>45927</v>
      </c>
      <c r="AN106" s="3">
        <v>45928</v>
      </c>
      <c r="AO106" s="3">
        <v>45928</v>
      </c>
      <c r="AP106" s="3">
        <v>45925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45909</v>
      </c>
      <c r="B107" s="14" t="s">
        <v>513</v>
      </c>
      <c r="C107" s="9" t="s">
        <v>107</v>
      </c>
      <c r="D107" s="13" t="s">
        <v>497</v>
      </c>
      <c r="E107" s="9">
        <v>21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42</v>
      </c>
      <c r="O107" s="9">
        <v>40</v>
      </c>
      <c r="P107" s="10">
        <v>68.387785804799989</v>
      </c>
      <c r="Q107" s="10">
        <v>0</v>
      </c>
      <c r="R107" s="10">
        <v>68.387785804799989</v>
      </c>
      <c r="S107" s="9" t="s">
        <v>67</v>
      </c>
      <c r="T107" s="12">
        <v>45915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120</v>
      </c>
      <c r="AA107" s="8">
        <v>3478.5300000000007</v>
      </c>
      <c r="AB107" s="8">
        <v>3478.5300000000007</v>
      </c>
      <c r="AC107" s="8">
        <v>0</v>
      </c>
      <c r="AD107" s="8">
        <v>0</v>
      </c>
      <c r="AE107" s="8">
        <v>3478.5300000000007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45915</v>
      </c>
      <c r="AK107" s="3">
        <v>45911</v>
      </c>
      <c r="AL107" s="3">
        <v>45905</v>
      </c>
      <c r="AM107" s="3">
        <v>45912</v>
      </c>
      <c r="AN107" s="3">
        <v>45913</v>
      </c>
      <c r="AO107" s="3">
        <v>45913</v>
      </c>
      <c r="AP107" s="3">
        <v>45910</v>
      </c>
      <c r="AQ107" s="3">
        <v>45914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>
        <v>45909</v>
      </c>
      <c r="B108" s="14" t="s">
        <v>514</v>
      </c>
      <c r="C108" s="9" t="s">
        <v>495</v>
      </c>
      <c r="D108" s="13" t="s">
        <v>498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108.55204095999999</v>
      </c>
      <c r="Q108" s="10">
        <v>0</v>
      </c>
      <c r="R108" s="10">
        <v>108.55204095999999</v>
      </c>
      <c r="S108" s="9" t="s">
        <v>71</v>
      </c>
      <c r="T108" s="12">
        <v>45922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120</v>
      </c>
      <c r="AA108" s="8">
        <v>5378.4500000000007</v>
      </c>
      <c r="AB108" s="8">
        <v>5378.4500000000007</v>
      </c>
      <c r="AC108" s="8">
        <v>0</v>
      </c>
      <c r="AD108" s="8">
        <v>5378.4500000000007</v>
      </c>
      <c r="AE108" s="8">
        <v>0</v>
      </c>
      <c r="AF108" s="8">
        <v>0</v>
      </c>
      <c r="AG108" s="1" t="s">
        <v>116</v>
      </c>
      <c r="AH108" s="1" t="s">
        <v>68</v>
      </c>
      <c r="AI108" s="1">
        <v>4</v>
      </c>
      <c r="AJ108" s="3">
        <v>45922</v>
      </c>
      <c r="AK108" s="3">
        <v>45918</v>
      </c>
      <c r="AL108" s="3">
        <v>45912</v>
      </c>
      <c r="AM108" s="3">
        <v>45919</v>
      </c>
      <c r="AN108" s="3">
        <v>45920</v>
      </c>
      <c r="AO108" s="3">
        <v>45920</v>
      </c>
      <c r="AP108" s="3">
        <v>45917</v>
      </c>
      <c r="AQ108" s="3">
        <v>45921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45909</v>
      </c>
      <c r="B109" s="14" t="s">
        <v>514</v>
      </c>
      <c r="C109" s="9" t="s">
        <v>495</v>
      </c>
      <c r="D109" s="13" t="s">
        <v>499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108.55204095999999</v>
      </c>
      <c r="Q109" s="10">
        <v>0</v>
      </c>
      <c r="R109" s="10">
        <v>108.55204095999999</v>
      </c>
      <c r="S109" s="9" t="s">
        <v>71</v>
      </c>
      <c r="T109" s="12">
        <v>45922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120</v>
      </c>
      <c r="AA109" s="8">
        <v>5378.4500000000007</v>
      </c>
      <c r="AB109" s="8">
        <v>5378.4500000000007</v>
      </c>
      <c r="AC109" s="8">
        <v>0</v>
      </c>
      <c r="AD109" s="8">
        <v>5378.4500000000007</v>
      </c>
      <c r="AE109" s="8">
        <v>0</v>
      </c>
      <c r="AF109" s="8">
        <v>0</v>
      </c>
      <c r="AG109" s="1" t="s">
        <v>116</v>
      </c>
      <c r="AH109" s="1" t="s">
        <v>68</v>
      </c>
      <c r="AI109" s="1">
        <v>4</v>
      </c>
      <c r="AJ109" s="3">
        <v>45922</v>
      </c>
      <c r="AK109" s="3">
        <v>45918</v>
      </c>
      <c r="AL109" s="3">
        <v>45912</v>
      </c>
      <c r="AM109" s="3">
        <v>45919</v>
      </c>
      <c r="AN109" s="3">
        <v>45920</v>
      </c>
      <c r="AO109" s="3">
        <v>45920</v>
      </c>
      <c r="AP109" s="3">
        <v>45917</v>
      </c>
      <c r="AQ109" s="3">
        <v>45921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45909</v>
      </c>
      <c r="B110" s="14" t="s">
        <v>514</v>
      </c>
      <c r="C110" s="9" t="s">
        <v>495</v>
      </c>
      <c r="D110" s="13" t="s">
        <v>500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108.55204095999999</v>
      </c>
      <c r="Q110" s="10">
        <v>0</v>
      </c>
      <c r="R110" s="10">
        <v>108.55204095999999</v>
      </c>
      <c r="S110" s="9" t="s">
        <v>71</v>
      </c>
      <c r="T110" s="12">
        <v>45922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120</v>
      </c>
      <c r="AA110" s="8">
        <v>5378.4500000000007</v>
      </c>
      <c r="AB110" s="8">
        <v>5378.4500000000007</v>
      </c>
      <c r="AC110" s="8">
        <v>0</v>
      </c>
      <c r="AD110" s="8">
        <v>5378.4500000000007</v>
      </c>
      <c r="AE110" s="8">
        <v>0</v>
      </c>
      <c r="AF110" s="8">
        <v>0</v>
      </c>
      <c r="AG110" s="1" t="s">
        <v>116</v>
      </c>
      <c r="AH110" s="1" t="s">
        <v>68</v>
      </c>
      <c r="AI110" s="1">
        <v>4</v>
      </c>
      <c r="AJ110" s="3">
        <v>45922</v>
      </c>
      <c r="AK110" s="3">
        <v>45918</v>
      </c>
      <c r="AL110" s="3">
        <v>45912</v>
      </c>
      <c r="AM110" s="3">
        <v>45919</v>
      </c>
      <c r="AN110" s="3">
        <v>45920</v>
      </c>
      <c r="AO110" s="3">
        <v>45920</v>
      </c>
      <c r="AP110" s="3">
        <v>45917</v>
      </c>
      <c r="AQ110" s="3">
        <v>45921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45909</v>
      </c>
      <c r="B111" s="14" t="s">
        <v>515</v>
      </c>
      <c r="C111" s="9" t="s">
        <v>495</v>
      </c>
      <c r="D111" s="13" t="s">
        <v>501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217.10408191999997</v>
      </c>
      <c r="Q111" s="10">
        <v>0</v>
      </c>
      <c r="R111" s="10">
        <v>217.10408191999997</v>
      </c>
      <c r="S111" s="9" t="s">
        <v>71</v>
      </c>
      <c r="T111" s="12">
        <v>45922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120</v>
      </c>
      <c r="AA111" s="8">
        <v>10756.900000000001</v>
      </c>
      <c r="AB111" s="8">
        <v>10756.900000000001</v>
      </c>
      <c r="AC111" s="8">
        <v>0</v>
      </c>
      <c r="AD111" s="8">
        <v>10756.900000000001</v>
      </c>
      <c r="AE111" s="8">
        <v>0</v>
      </c>
      <c r="AF111" s="8">
        <v>0</v>
      </c>
      <c r="AG111" s="1" t="s">
        <v>116</v>
      </c>
      <c r="AH111" s="1" t="s">
        <v>68</v>
      </c>
      <c r="AI111" s="1">
        <v>4</v>
      </c>
      <c r="AJ111" s="3">
        <v>45922</v>
      </c>
      <c r="AK111" s="3">
        <v>45918</v>
      </c>
      <c r="AL111" s="3">
        <v>45912</v>
      </c>
      <c r="AM111" s="3">
        <v>45919</v>
      </c>
      <c r="AN111" s="3">
        <v>45920</v>
      </c>
      <c r="AO111" s="3">
        <v>45920</v>
      </c>
      <c r="AP111" s="3">
        <v>45917</v>
      </c>
      <c r="AQ111" s="3">
        <v>45921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45909</v>
      </c>
      <c r="B112" s="14" t="s">
        <v>515</v>
      </c>
      <c r="C112" s="9" t="s">
        <v>495</v>
      </c>
      <c r="D112" s="13" t="s">
        <v>502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217.10408191999997</v>
      </c>
      <c r="Q112" s="10">
        <v>0</v>
      </c>
      <c r="R112" s="10">
        <v>217.10408191999997</v>
      </c>
      <c r="S112" s="9" t="s">
        <v>71</v>
      </c>
      <c r="T112" s="12">
        <v>45922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120</v>
      </c>
      <c r="AA112" s="8">
        <v>10756.900000000001</v>
      </c>
      <c r="AB112" s="8">
        <v>10756.900000000001</v>
      </c>
      <c r="AC112" s="8">
        <v>0</v>
      </c>
      <c r="AD112" s="8">
        <v>10756.900000000001</v>
      </c>
      <c r="AE112" s="8">
        <v>0</v>
      </c>
      <c r="AF112" s="8">
        <v>0</v>
      </c>
      <c r="AG112" s="1" t="s">
        <v>116</v>
      </c>
      <c r="AH112" s="1" t="s">
        <v>68</v>
      </c>
      <c r="AI112" s="1">
        <v>4</v>
      </c>
      <c r="AJ112" s="3">
        <v>45922</v>
      </c>
      <c r="AK112" s="3">
        <v>45918</v>
      </c>
      <c r="AL112" s="3">
        <v>45912</v>
      </c>
      <c r="AM112" s="3">
        <v>45919</v>
      </c>
      <c r="AN112" s="3">
        <v>45920</v>
      </c>
      <c r="AO112" s="3">
        <v>45920</v>
      </c>
      <c r="AP112" s="3">
        <v>45917</v>
      </c>
      <c r="AQ112" s="3">
        <v>45921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45631</v>
      </c>
      <c r="B113" s="14" t="s">
        <v>203</v>
      </c>
      <c r="C113" s="9" t="s">
        <v>109</v>
      </c>
      <c r="D113" s="13" t="s">
        <v>144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110</v>
      </c>
      <c r="T113" s="12" t="s">
        <v>63</v>
      </c>
      <c r="U113" s="11">
        <v>16000</v>
      </c>
      <c r="V113" s="10">
        <v>0</v>
      </c>
      <c r="W113" s="10">
        <v>16000</v>
      </c>
      <c r="X113" s="10">
        <v>0</v>
      </c>
      <c r="Y113" s="10">
        <v>16800</v>
      </c>
      <c r="Z113" s="9" t="s">
        <v>120</v>
      </c>
      <c r="AA113" s="8">
        <v>17211.04</v>
      </c>
      <c r="AB113" s="8">
        <v>17211.04</v>
      </c>
      <c r="AC113" s="8">
        <v>0</v>
      </c>
      <c r="AD113" s="8">
        <v>0</v>
      </c>
      <c r="AE113" s="8">
        <v>17211.04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218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45631</v>
      </c>
      <c r="B114" s="14" t="s">
        <v>202</v>
      </c>
      <c r="C114" s="9" t="s">
        <v>109</v>
      </c>
      <c r="D114" s="13" t="s">
        <v>144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110</v>
      </c>
      <c r="T114" s="12" t="s">
        <v>63</v>
      </c>
      <c r="U114" s="11">
        <v>9000</v>
      </c>
      <c r="V114" s="10">
        <v>0</v>
      </c>
      <c r="W114" s="10">
        <v>9000</v>
      </c>
      <c r="X114" s="10">
        <v>0</v>
      </c>
      <c r="Y114" s="10">
        <v>9450</v>
      </c>
      <c r="Z114" s="9" t="s">
        <v>120</v>
      </c>
      <c r="AA114" s="8">
        <v>9681.2100000000009</v>
      </c>
      <c r="AB114" s="8">
        <v>9681.2100000000009</v>
      </c>
      <c r="AC114" s="8">
        <v>0</v>
      </c>
      <c r="AD114" s="8">
        <v>0</v>
      </c>
      <c r="AE114" s="8">
        <v>9681.2100000000009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217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45896</v>
      </c>
      <c r="B115" s="14" t="s">
        <v>400</v>
      </c>
      <c r="C115" s="9" t="s">
        <v>107</v>
      </c>
      <c r="D115" s="13" t="s">
        <v>401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90</v>
      </c>
      <c r="M115" s="10">
        <v>22</v>
      </c>
      <c r="N115" s="9">
        <v>40</v>
      </c>
      <c r="O115" s="9">
        <v>40</v>
      </c>
      <c r="P115" s="10">
        <v>65.13122457599998</v>
      </c>
      <c r="Q115" s="10">
        <v>0</v>
      </c>
      <c r="R115" s="10">
        <v>65.13122457599998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120</v>
      </c>
      <c r="AA115" s="8">
        <v>3310.89</v>
      </c>
      <c r="AB115" s="8">
        <v>3310.89</v>
      </c>
      <c r="AC115" s="8">
        <v>0</v>
      </c>
      <c r="AD115" s="8">
        <v>0</v>
      </c>
      <c r="AE115" s="8">
        <v>3310.89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45896</v>
      </c>
      <c r="B116" s="14" t="s">
        <v>402</v>
      </c>
      <c r="C116" s="9" t="s">
        <v>107</v>
      </c>
      <c r="D116" s="13" t="s">
        <v>313</v>
      </c>
      <c r="E116" s="9">
        <v>21</v>
      </c>
      <c r="F116" s="9">
        <v>38</v>
      </c>
      <c r="G116" s="9" t="s">
        <v>60</v>
      </c>
      <c r="H116" s="9" t="s">
        <v>66</v>
      </c>
      <c r="I116" s="9">
        <v>102</v>
      </c>
      <c r="J116" s="9" t="s">
        <v>57</v>
      </c>
      <c r="K116" s="9">
        <v>5</v>
      </c>
      <c r="L116" s="9" t="s">
        <v>90</v>
      </c>
      <c r="M116" s="10">
        <v>22</v>
      </c>
      <c r="N116" s="9">
        <v>40</v>
      </c>
      <c r="O116" s="9">
        <v>40</v>
      </c>
      <c r="P116" s="10">
        <v>108.55204095999999</v>
      </c>
      <c r="Q116" s="10">
        <v>0</v>
      </c>
      <c r="R116" s="10">
        <v>108.55204095999999</v>
      </c>
      <c r="S116" s="9" t="s">
        <v>67</v>
      </c>
      <c r="T116" s="12" t="s">
        <v>63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120</v>
      </c>
      <c r="AA116" s="8">
        <v>5518.15</v>
      </c>
      <c r="AB116" s="8">
        <v>5518.15</v>
      </c>
      <c r="AC116" s="8">
        <v>0</v>
      </c>
      <c r="AD116" s="8">
        <v>0</v>
      </c>
      <c r="AE116" s="8">
        <v>5518.15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45896</v>
      </c>
      <c r="B117" s="14" t="s">
        <v>403</v>
      </c>
      <c r="C117" s="9" t="s">
        <v>107</v>
      </c>
      <c r="D117" s="13" t="s">
        <v>404</v>
      </c>
      <c r="E117" s="9">
        <v>21</v>
      </c>
      <c r="F117" s="9">
        <v>38</v>
      </c>
      <c r="G117" s="9" t="s">
        <v>60</v>
      </c>
      <c r="H117" s="9" t="s">
        <v>66</v>
      </c>
      <c r="I117" s="9">
        <v>102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120</v>
      </c>
      <c r="AA117" s="8">
        <v>3310.89</v>
      </c>
      <c r="AB117" s="8">
        <v>3310.89</v>
      </c>
      <c r="AC117" s="8">
        <v>0</v>
      </c>
      <c r="AD117" s="8">
        <v>0</v>
      </c>
      <c r="AE117" s="8">
        <v>3310.89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45876</v>
      </c>
      <c r="B118" s="14" t="s">
        <v>335</v>
      </c>
      <c r="C118" s="9" t="s">
        <v>107</v>
      </c>
      <c r="D118" s="13" t="s">
        <v>315</v>
      </c>
      <c r="E118" s="9">
        <v>21</v>
      </c>
      <c r="F118" s="9">
        <v>40</v>
      </c>
      <c r="G118" s="9" t="s">
        <v>60</v>
      </c>
      <c r="H118" s="9" t="s">
        <v>66</v>
      </c>
      <c r="I118" s="9">
        <v>108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42</v>
      </c>
      <c r="O118" s="9">
        <v>40</v>
      </c>
      <c r="P118" s="10">
        <v>68.387785804799989</v>
      </c>
      <c r="Q118" s="10">
        <v>0</v>
      </c>
      <c r="R118" s="10">
        <v>68.387785804799989</v>
      </c>
      <c r="S118" s="9" t="s">
        <v>71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120</v>
      </c>
      <c r="AA118" s="8">
        <v>3478.5300000000007</v>
      </c>
      <c r="AB118" s="8">
        <v>3478.5300000000007</v>
      </c>
      <c r="AC118" s="8">
        <v>0</v>
      </c>
      <c r="AD118" s="8">
        <v>0</v>
      </c>
      <c r="AE118" s="8">
        <v>3478.5300000000007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45876</v>
      </c>
      <c r="B119" s="14" t="s">
        <v>337</v>
      </c>
      <c r="C119" s="9" t="s">
        <v>107</v>
      </c>
      <c r="D119" s="13" t="s">
        <v>317</v>
      </c>
      <c r="E119" s="9">
        <v>21</v>
      </c>
      <c r="F119" s="9">
        <v>40</v>
      </c>
      <c r="G119" s="9" t="s">
        <v>60</v>
      </c>
      <c r="H119" s="9" t="s">
        <v>66</v>
      </c>
      <c r="I119" s="9">
        <v>108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42</v>
      </c>
      <c r="O119" s="9">
        <v>40</v>
      </c>
      <c r="P119" s="10">
        <v>113.97964300799998</v>
      </c>
      <c r="Q119" s="10">
        <v>0</v>
      </c>
      <c r="R119" s="10">
        <v>113.97964300799998</v>
      </c>
      <c r="S119" s="9" t="s">
        <v>71</v>
      </c>
      <c r="T119" s="12" t="s">
        <v>63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120</v>
      </c>
      <c r="AA119" s="8">
        <v>5797.55</v>
      </c>
      <c r="AB119" s="8">
        <v>5797.55</v>
      </c>
      <c r="AC119" s="8">
        <v>0</v>
      </c>
      <c r="AD119" s="8">
        <v>0</v>
      </c>
      <c r="AE119" s="8">
        <v>5797.55</v>
      </c>
      <c r="AF119" s="8">
        <v>0</v>
      </c>
      <c r="AG119" s="1" t="s">
        <v>116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 t="s">
        <v>135</v>
      </c>
      <c r="B120" s="14" t="s">
        <v>135</v>
      </c>
      <c r="C120" s="9" t="s">
        <v>109</v>
      </c>
      <c r="D120" s="13" t="s">
        <v>144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110</v>
      </c>
      <c r="T120" s="12" t="s">
        <v>63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120</v>
      </c>
      <c r="AA120" s="8">
        <v>10756.900000000001</v>
      </c>
      <c r="AB120" s="8">
        <v>10756.900000000001</v>
      </c>
      <c r="AC120" s="8">
        <v>0</v>
      </c>
      <c r="AD120" s="8">
        <v>0</v>
      </c>
      <c r="AE120" s="8">
        <v>10756.900000000001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45854</v>
      </c>
      <c r="B121" s="14" t="s">
        <v>295</v>
      </c>
      <c r="C121" s="9" t="s">
        <v>79</v>
      </c>
      <c r="D121" s="13" t="s">
        <v>296</v>
      </c>
      <c r="E121" s="9">
        <v>21</v>
      </c>
      <c r="F121" s="9">
        <v>38</v>
      </c>
      <c r="G121" s="9" t="s">
        <v>60</v>
      </c>
      <c r="H121" s="9" t="s">
        <v>76</v>
      </c>
      <c r="I121" s="9">
        <v>102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65.13122457599998</v>
      </c>
      <c r="Q121" s="10">
        <v>0</v>
      </c>
      <c r="R121" s="10">
        <v>65.13122457599998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120</v>
      </c>
      <c r="AA121" s="8">
        <v>3310.89</v>
      </c>
      <c r="AB121" s="8">
        <v>3310.89</v>
      </c>
      <c r="AC121" s="8">
        <v>0</v>
      </c>
      <c r="AD121" s="8">
        <v>0</v>
      </c>
      <c r="AE121" s="8">
        <v>3310.89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45854</v>
      </c>
      <c r="B122" s="14" t="s">
        <v>297</v>
      </c>
      <c r="C122" s="9" t="s">
        <v>79</v>
      </c>
      <c r="D122" s="13" t="s">
        <v>298</v>
      </c>
      <c r="E122" s="9">
        <v>21</v>
      </c>
      <c r="F122" s="9">
        <v>38</v>
      </c>
      <c r="G122" s="9" t="s">
        <v>60</v>
      </c>
      <c r="H122" s="9" t="s">
        <v>76</v>
      </c>
      <c r="I122" s="9">
        <v>102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3310.89</v>
      </c>
      <c r="AB122" s="8">
        <v>3310.89</v>
      </c>
      <c r="AC122" s="8">
        <v>0</v>
      </c>
      <c r="AD122" s="8">
        <v>0</v>
      </c>
      <c r="AE122" s="8">
        <v>3310.89</v>
      </c>
      <c r="AF122" s="8">
        <v>0</v>
      </c>
      <c r="AG122" s="1" t="s">
        <v>115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45826</v>
      </c>
      <c r="B123" s="14" t="s">
        <v>274</v>
      </c>
      <c r="C123" s="9" t="s">
        <v>107</v>
      </c>
      <c r="D123" s="13" t="s">
        <v>262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40</v>
      </c>
      <c r="O123" s="9">
        <v>40</v>
      </c>
      <c r="P123" s="10">
        <v>163.47937368575995</v>
      </c>
      <c r="Q123" s="10">
        <v>0</v>
      </c>
      <c r="R123" s="10">
        <v>163.47937368575995</v>
      </c>
      <c r="S123" s="9" t="s">
        <v>67</v>
      </c>
      <c r="T123" s="12" t="s">
        <v>63</v>
      </c>
      <c r="U123" s="11">
        <v>8000</v>
      </c>
      <c r="V123" s="10">
        <v>470</v>
      </c>
      <c r="W123" s="10">
        <v>7530</v>
      </c>
      <c r="X123" s="10">
        <v>0</v>
      </c>
      <c r="Y123" s="10">
        <v>7906.5</v>
      </c>
      <c r="Z123" s="9" t="s">
        <v>120</v>
      </c>
      <c r="AA123" s="8">
        <v>8310.3338999999996</v>
      </c>
      <c r="AB123" s="8">
        <v>8310.3338999999996</v>
      </c>
      <c r="AC123" s="8">
        <v>0</v>
      </c>
      <c r="AD123" s="8">
        <v>0</v>
      </c>
      <c r="AE123" s="8">
        <v>8310.3338999999996</v>
      </c>
      <c r="AF123" s="8">
        <v>0</v>
      </c>
      <c r="AG123" s="1" t="s">
        <v>115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45066</v>
      </c>
      <c r="B124" s="14" t="s">
        <v>126</v>
      </c>
      <c r="C124" s="9" t="s">
        <v>79</v>
      </c>
      <c r="D124" s="13" t="s">
        <v>125</v>
      </c>
      <c r="E124" s="9">
        <v>21</v>
      </c>
      <c r="F124" s="9">
        <v>38</v>
      </c>
      <c r="G124" s="9" t="s">
        <v>60</v>
      </c>
      <c r="H124" s="9" t="s">
        <v>76</v>
      </c>
      <c r="I124" s="9">
        <v>102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40</v>
      </c>
      <c r="O124" s="9">
        <v>40</v>
      </c>
      <c r="P124" s="10">
        <v>108.55204095999999</v>
      </c>
      <c r="Q124" s="10">
        <v>0</v>
      </c>
      <c r="R124" s="10">
        <v>108.55204095999999</v>
      </c>
      <c r="S124" s="9" t="s">
        <v>67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120</v>
      </c>
      <c r="AA124" s="8">
        <v>5518.15</v>
      </c>
      <c r="AB124" s="8">
        <v>5518.15</v>
      </c>
      <c r="AC124" s="8">
        <v>0</v>
      </c>
      <c r="AD124" s="8">
        <v>0</v>
      </c>
      <c r="AE124" s="8">
        <v>5518.15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21</v>
      </c>
      <c r="F125" s="9">
        <v>37</v>
      </c>
      <c r="G125" s="9">
        <v>0</v>
      </c>
      <c r="H125" s="9">
        <v>0</v>
      </c>
      <c r="I125" s="9">
        <v>74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 t="s">
        <v>82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120</v>
      </c>
      <c r="AA125" s="8">
        <v>230437.02198000002</v>
      </c>
      <c r="AB125" s="8">
        <v>230437.02198000002</v>
      </c>
      <c r="AC125" s="8">
        <v>0</v>
      </c>
      <c r="AD125" s="8">
        <v>147443.06808</v>
      </c>
      <c r="AE125" s="8">
        <v>82993.953899999993</v>
      </c>
      <c r="AF125" s="8" t="s">
        <v>58</v>
      </c>
      <c r="AG125" s="1" t="s">
        <v>61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122</v>
      </c>
      <c r="BD125" s="56">
        <v>0</v>
      </c>
    </row>
    <row r="126" spans="1:56" ht="27.75" customHeight="1" x14ac:dyDescent="0.45">
      <c r="A126" s="3" t="s">
        <v>135</v>
      </c>
      <c r="B126" s="14" t="s">
        <v>135</v>
      </c>
      <c r="C126" s="9" t="s">
        <v>216</v>
      </c>
      <c r="D126" s="13" t="s">
        <v>216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45930</v>
      </c>
      <c r="U126" s="11">
        <v>30000</v>
      </c>
      <c r="V126" s="10">
        <v>0</v>
      </c>
      <c r="W126" s="10">
        <v>30000</v>
      </c>
      <c r="X126" s="10">
        <v>0</v>
      </c>
      <c r="Y126" s="10">
        <v>31500</v>
      </c>
      <c r="Z126" s="9" t="s">
        <v>83</v>
      </c>
      <c r="AA126" s="8">
        <v>29756.100000000002</v>
      </c>
      <c r="AB126" s="8">
        <v>29756.100000000002</v>
      </c>
      <c r="AC126" s="8">
        <v>0</v>
      </c>
      <c r="AD126" s="8">
        <v>0</v>
      </c>
      <c r="AE126" s="8">
        <v>0</v>
      </c>
      <c r="AF126" s="8">
        <v>0</v>
      </c>
      <c r="AG126" s="1" t="s">
        <v>115</v>
      </c>
      <c r="AH126" s="1" t="s">
        <v>74</v>
      </c>
      <c r="AI126" s="1">
        <v>2</v>
      </c>
      <c r="AJ126" s="3">
        <v>45930</v>
      </c>
      <c r="AK126" s="3">
        <v>0</v>
      </c>
      <c r="AL126" s="3">
        <v>45921</v>
      </c>
      <c r="AM126" s="3">
        <v>45928</v>
      </c>
      <c r="AN126" s="3">
        <v>45929</v>
      </c>
      <c r="AO126" s="3">
        <v>45929</v>
      </c>
      <c r="AP126" s="3">
        <v>45925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7.75" customHeight="1" x14ac:dyDescent="0.45">
      <c r="A127" s="3" t="s">
        <v>135</v>
      </c>
      <c r="B127" s="14" t="s">
        <v>135</v>
      </c>
      <c r="C127" s="9" t="s">
        <v>221</v>
      </c>
      <c r="D127" s="13" t="s">
        <v>61</v>
      </c>
      <c r="E127" s="9">
        <v>23</v>
      </c>
      <c r="F127" s="9">
        <v>34</v>
      </c>
      <c r="G127" s="9" t="s">
        <v>60</v>
      </c>
      <c r="H127" s="9">
        <v>0</v>
      </c>
      <c r="I127" s="9">
        <v>68</v>
      </c>
      <c r="J127" s="9" t="s">
        <v>57</v>
      </c>
      <c r="K127" s="9">
        <v>5</v>
      </c>
      <c r="L127" s="9" t="s">
        <v>92</v>
      </c>
      <c r="M127" s="10">
        <v>24</v>
      </c>
      <c r="N127" s="9">
        <v>37</v>
      </c>
      <c r="O127" s="9">
        <v>50</v>
      </c>
      <c r="P127" s="10">
        <v>821.54158271999995</v>
      </c>
      <c r="Q127" s="10">
        <v>0</v>
      </c>
      <c r="R127" s="10">
        <v>821.54158271999995</v>
      </c>
      <c r="S127" s="9" t="s">
        <v>123</v>
      </c>
      <c r="T127" s="12">
        <v>45930</v>
      </c>
      <c r="U127" s="11">
        <v>30000</v>
      </c>
      <c r="V127" s="10">
        <v>0</v>
      </c>
      <c r="W127" s="10">
        <v>30000</v>
      </c>
      <c r="X127" s="10">
        <v>0</v>
      </c>
      <c r="Y127" s="10">
        <v>31500</v>
      </c>
      <c r="Z127" s="9" t="s">
        <v>83</v>
      </c>
      <c r="AA127" s="8">
        <v>29756.100000000002</v>
      </c>
      <c r="AB127" s="8">
        <v>23517</v>
      </c>
      <c r="AC127" s="8">
        <v>6239.1000000000022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72</v>
      </c>
      <c r="AI127" s="1">
        <v>3</v>
      </c>
      <c r="AJ127" s="3">
        <v>45930</v>
      </c>
      <c r="AK127" s="3">
        <v>0</v>
      </c>
      <c r="AL127" s="3">
        <v>45920</v>
      </c>
      <c r="AM127" s="3">
        <v>45927</v>
      </c>
      <c r="AN127" s="3">
        <v>45928</v>
      </c>
      <c r="AO127" s="3">
        <v>45928</v>
      </c>
      <c r="AP127" s="3">
        <v>45925</v>
      </c>
      <c r="AQ127" s="3">
        <v>45929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466.37272500000012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23</v>
      </c>
      <c r="F128" s="9">
        <v>34</v>
      </c>
      <c r="G128" s="9" t="s">
        <v>60</v>
      </c>
      <c r="H128" s="9">
        <v>0</v>
      </c>
      <c r="I128" s="9">
        <v>68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83</v>
      </c>
      <c r="AA128" s="8">
        <v>59512.200000000004</v>
      </c>
      <c r="AB128" s="8">
        <v>53273.100000000006</v>
      </c>
      <c r="AC128" s="8">
        <v>6239.1000000000022</v>
      </c>
      <c r="AD128" s="8">
        <v>0</v>
      </c>
      <c r="AE128" s="8">
        <v>0</v>
      </c>
      <c r="AF128" s="8" t="s">
        <v>58</v>
      </c>
      <c r="AG128" s="1" t="s">
        <v>115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7.75" customHeight="1" x14ac:dyDescent="0.45">
      <c r="A129" s="3">
        <v>45909</v>
      </c>
      <c r="B129" s="14" t="s">
        <v>128</v>
      </c>
      <c r="C129" s="9" t="s">
        <v>111</v>
      </c>
      <c r="D129" s="13" t="s">
        <v>59</v>
      </c>
      <c r="E129" s="9">
        <v>23</v>
      </c>
      <c r="F129" s="9">
        <v>40</v>
      </c>
      <c r="G129" s="9" t="s">
        <v>60</v>
      </c>
      <c r="H129" s="9" t="s">
        <v>66</v>
      </c>
      <c r="I129" s="9">
        <v>125</v>
      </c>
      <c r="J129" s="9" t="s">
        <v>57</v>
      </c>
      <c r="K129" s="9">
        <v>5</v>
      </c>
      <c r="L129" s="9">
        <v>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45920</v>
      </c>
      <c r="U129" s="11">
        <v>10000</v>
      </c>
      <c r="V129" s="10">
        <v>0</v>
      </c>
      <c r="W129" s="10">
        <v>10000</v>
      </c>
      <c r="X129" s="10">
        <v>0</v>
      </c>
      <c r="Y129" s="10">
        <v>0</v>
      </c>
      <c r="Z129" s="9" t="s">
        <v>213</v>
      </c>
      <c r="AA129" s="8">
        <v>11595.1</v>
      </c>
      <c r="AB129" s="8">
        <v>0</v>
      </c>
      <c r="AC129" s="8">
        <v>11595.1</v>
      </c>
      <c r="AD129" s="8">
        <v>0</v>
      </c>
      <c r="AE129" s="8">
        <v>11595.1</v>
      </c>
      <c r="AF129" s="8">
        <v>0</v>
      </c>
      <c r="AG129" s="1" t="s">
        <v>115</v>
      </c>
      <c r="AH129" s="1" t="s">
        <v>146</v>
      </c>
      <c r="AI129" s="1">
        <v>4</v>
      </c>
      <c r="AJ129" s="3">
        <v>45920</v>
      </c>
      <c r="AK129" s="3">
        <v>45916</v>
      </c>
      <c r="AL129" s="3">
        <v>0</v>
      </c>
      <c r="AM129" s="3">
        <v>0</v>
      </c>
      <c r="AN129" s="3">
        <v>0</v>
      </c>
      <c r="AO129" s="3">
        <v>45917</v>
      </c>
      <c r="AP129" s="3">
        <v>45915</v>
      </c>
      <c r="AQ129" s="3">
        <v>45918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143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1022.3013166666664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23</v>
      </c>
      <c r="F130" s="9">
        <v>37</v>
      </c>
      <c r="G130" s="9">
        <v>0</v>
      </c>
      <c r="H130" s="9">
        <v>0</v>
      </c>
      <c r="I130" s="9">
        <v>85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213</v>
      </c>
      <c r="AA130" s="8">
        <v>11595.1</v>
      </c>
      <c r="AB130" s="8">
        <v>0</v>
      </c>
      <c r="AC130" s="8">
        <v>11595.1</v>
      </c>
      <c r="AD130" s="8">
        <v>0</v>
      </c>
      <c r="AE130" s="8">
        <v>11595.1</v>
      </c>
      <c r="AF130" s="8" t="s">
        <v>58</v>
      </c>
      <c r="AG130" s="1" t="s">
        <v>115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214</v>
      </c>
      <c r="BD130" s="56">
        <v>0</v>
      </c>
    </row>
    <row r="131" spans="1:56" ht="27.75" customHeight="1" x14ac:dyDescent="0.45">
      <c r="A131" s="3">
        <v>45908</v>
      </c>
      <c r="B131" s="14" t="s">
        <v>516</v>
      </c>
      <c r="C131" s="9" t="s">
        <v>320</v>
      </c>
      <c r="D131" s="13" t="s">
        <v>59</v>
      </c>
      <c r="E131" s="9">
        <v>23</v>
      </c>
      <c r="F131" s="9">
        <v>35</v>
      </c>
      <c r="G131" s="9" t="s">
        <v>482</v>
      </c>
      <c r="H131" s="9">
        <v>0</v>
      </c>
      <c r="I131" s="9">
        <v>90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45922</v>
      </c>
      <c r="U131" s="11">
        <v>10000</v>
      </c>
      <c r="V131" s="10">
        <v>0</v>
      </c>
      <c r="W131" s="10">
        <v>10000</v>
      </c>
      <c r="X131" s="10">
        <v>0</v>
      </c>
      <c r="Y131" s="10">
        <v>0</v>
      </c>
      <c r="Z131" s="9" t="s">
        <v>517</v>
      </c>
      <c r="AA131" s="8">
        <v>10198.1</v>
      </c>
      <c r="AB131" s="8">
        <v>3220</v>
      </c>
      <c r="AC131" s="8">
        <v>6978.1</v>
      </c>
      <c r="AD131" s="8">
        <v>0</v>
      </c>
      <c r="AE131" s="8">
        <v>0</v>
      </c>
      <c r="AF131" s="8" t="s">
        <v>518</v>
      </c>
      <c r="AG131" s="1" t="s">
        <v>115</v>
      </c>
      <c r="AH131" s="1" t="s">
        <v>77</v>
      </c>
      <c r="AI131" s="1">
        <v>1</v>
      </c>
      <c r="AJ131" s="3">
        <v>45922</v>
      </c>
      <c r="AK131" s="3">
        <v>0</v>
      </c>
      <c r="AL131" s="3">
        <v>0</v>
      </c>
      <c r="AM131" s="3">
        <v>0</v>
      </c>
      <c r="AN131" s="3">
        <v>0</v>
      </c>
      <c r="AO131" s="3">
        <v>45921</v>
      </c>
      <c r="AP131" s="3">
        <v>45917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484</v>
      </c>
      <c r="BD131" s="56">
        <v>642.91561333333345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23</v>
      </c>
      <c r="F132" s="9">
        <v>34</v>
      </c>
      <c r="G132" s="9">
        <v>0</v>
      </c>
      <c r="H132" s="9">
        <v>0</v>
      </c>
      <c r="I132" s="9">
        <v>90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517</v>
      </c>
      <c r="AA132" s="8">
        <v>10198.1</v>
      </c>
      <c r="AB132" s="8">
        <v>3220</v>
      </c>
      <c r="AC132" s="8">
        <v>6978.1</v>
      </c>
      <c r="AD132" s="8">
        <v>0</v>
      </c>
      <c r="AE132" s="8">
        <v>0</v>
      </c>
      <c r="AF132" s="8" t="s">
        <v>58</v>
      </c>
      <c r="AG132" s="1" t="s">
        <v>115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485</v>
      </c>
      <c r="BD132" s="56">
        <v>0</v>
      </c>
    </row>
    <row r="133" spans="1:56" ht="27.75" customHeight="1" x14ac:dyDescent="0.45">
      <c r="A133" s="3">
        <v>45601</v>
      </c>
      <c r="B133" s="14" t="s">
        <v>193</v>
      </c>
      <c r="C133" s="9" t="s">
        <v>93</v>
      </c>
      <c r="D133" s="13" t="s">
        <v>142</v>
      </c>
      <c r="E133" s="9">
        <v>23</v>
      </c>
      <c r="F133" s="9">
        <v>37</v>
      </c>
      <c r="G133" s="9" t="s">
        <v>60</v>
      </c>
      <c r="H133" s="9">
        <v>0</v>
      </c>
      <c r="I133" s="9">
        <v>130</v>
      </c>
      <c r="J133" s="9" t="s">
        <v>57</v>
      </c>
      <c r="K133" s="9">
        <v>5</v>
      </c>
      <c r="L133" s="9" t="s">
        <v>91</v>
      </c>
      <c r="M133" s="10">
        <v>24</v>
      </c>
      <c r="N133" s="9">
        <v>40</v>
      </c>
      <c r="O133" s="9">
        <v>55</v>
      </c>
      <c r="P133" s="10">
        <v>3207.7128103679997</v>
      </c>
      <c r="Q133" s="10">
        <v>0</v>
      </c>
      <c r="R133" s="10">
        <v>3207.7128103679997</v>
      </c>
      <c r="S133" s="9" t="s">
        <v>299</v>
      </c>
      <c r="T133" s="12" t="s">
        <v>63</v>
      </c>
      <c r="U133" s="11">
        <v>100000</v>
      </c>
      <c r="V133" s="10">
        <v>1500</v>
      </c>
      <c r="W133" s="10">
        <v>98500</v>
      </c>
      <c r="X133" s="10">
        <v>0</v>
      </c>
      <c r="Y133" s="10">
        <v>103425</v>
      </c>
      <c r="Z133" s="9" t="s">
        <v>99</v>
      </c>
      <c r="AA133" s="8">
        <v>105955.465</v>
      </c>
      <c r="AB133" s="8">
        <v>20359</v>
      </c>
      <c r="AC133" s="8">
        <v>85596.464999999997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72</v>
      </c>
      <c r="AI133" s="1">
        <v>3</v>
      </c>
      <c r="AJ133" s="3" t="s">
        <v>63</v>
      </c>
      <c r="AK133" s="3">
        <v>0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113</v>
      </c>
      <c r="BD133" s="56">
        <v>10965.216264845832</v>
      </c>
    </row>
    <row r="134" spans="1:56" ht="27.75" customHeight="1" x14ac:dyDescent="0.45">
      <c r="A134" s="3">
        <v>45601</v>
      </c>
      <c r="B134" s="14" t="s">
        <v>193</v>
      </c>
      <c r="C134" s="9" t="s">
        <v>93</v>
      </c>
      <c r="D134" s="13" t="s">
        <v>142</v>
      </c>
      <c r="E134" s="9">
        <v>23</v>
      </c>
      <c r="F134" s="9">
        <v>37</v>
      </c>
      <c r="G134" s="9" t="s">
        <v>60</v>
      </c>
      <c r="H134" s="9">
        <v>0</v>
      </c>
      <c r="I134" s="9">
        <v>130</v>
      </c>
      <c r="J134" s="9" t="s">
        <v>57</v>
      </c>
      <c r="K134" s="9">
        <v>5</v>
      </c>
      <c r="L134" s="9" t="s">
        <v>91</v>
      </c>
      <c r="M134" s="10">
        <v>24</v>
      </c>
      <c r="N134" s="9">
        <v>40</v>
      </c>
      <c r="O134" s="9">
        <v>55</v>
      </c>
      <c r="P134" s="10">
        <v>11003.203948644863</v>
      </c>
      <c r="Q134" s="10">
        <v>0</v>
      </c>
      <c r="R134" s="10">
        <v>11003.203948644863</v>
      </c>
      <c r="S134" s="9" t="s">
        <v>299</v>
      </c>
      <c r="T134" s="12" t="s">
        <v>63</v>
      </c>
      <c r="U134" s="11">
        <v>337878</v>
      </c>
      <c r="V134" s="10">
        <v>0</v>
      </c>
      <c r="W134" s="10">
        <v>337878</v>
      </c>
      <c r="X134" s="10">
        <v>0</v>
      </c>
      <c r="Y134" s="10">
        <v>354771.9</v>
      </c>
      <c r="Z134" s="9" t="s">
        <v>99</v>
      </c>
      <c r="AA134" s="8">
        <v>363451.98582000006</v>
      </c>
      <c r="AB134" s="8">
        <v>0</v>
      </c>
      <c r="AC134" s="8">
        <v>363451.98582000006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72</v>
      </c>
      <c r="AI134" s="1">
        <v>3</v>
      </c>
      <c r="AJ134" s="3" t="s">
        <v>63</v>
      </c>
      <c r="AK134" s="3">
        <v>0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113</v>
      </c>
      <c r="BD134" s="56">
        <v>46559.511849046357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>
        <v>0</v>
      </c>
      <c r="H135" s="9">
        <v>0</v>
      </c>
      <c r="I135" s="9">
        <v>128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99</v>
      </c>
      <c r="AA135" s="8">
        <v>469407.45082000003</v>
      </c>
      <c r="AB135" s="8">
        <v>20359</v>
      </c>
      <c r="AC135" s="8">
        <v>449048.45082000003</v>
      </c>
      <c r="AD135" s="8">
        <v>0</v>
      </c>
      <c r="AE135" s="8">
        <v>0</v>
      </c>
      <c r="AF135" s="8" t="s">
        <v>58</v>
      </c>
      <c r="AG135" s="1" t="s">
        <v>115</v>
      </c>
      <c r="AH135" s="1">
        <v>0</v>
      </c>
      <c r="AI135" s="1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114</v>
      </c>
      <c r="BD135" s="56">
        <v>0</v>
      </c>
    </row>
    <row r="136" spans="1:56" ht="27.75" customHeight="1" x14ac:dyDescent="0.45">
      <c r="A136" s="3">
        <v>45894</v>
      </c>
      <c r="B136" s="14" t="s">
        <v>374</v>
      </c>
      <c r="C136" s="9" t="s">
        <v>137</v>
      </c>
      <c r="D136" s="13" t="s">
        <v>59</v>
      </c>
      <c r="E136" s="9">
        <v>26</v>
      </c>
      <c r="F136" s="9">
        <v>39</v>
      </c>
      <c r="G136" s="9" t="s">
        <v>60</v>
      </c>
      <c r="H136" s="9">
        <v>0</v>
      </c>
      <c r="I136" s="9">
        <v>93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123</v>
      </c>
      <c r="T136" s="12">
        <v>45920</v>
      </c>
      <c r="U136" s="11">
        <v>5000</v>
      </c>
      <c r="V136" s="10">
        <v>5000</v>
      </c>
      <c r="W136" s="10">
        <v>0</v>
      </c>
      <c r="X136" s="10">
        <v>0</v>
      </c>
      <c r="Y136" s="10">
        <v>0</v>
      </c>
      <c r="Z136" s="9" t="s">
        <v>84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116</v>
      </c>
      <c r="AH136" s="1" t="s">
        <v>77</v>
      </c>
      <c r="AI136" s="1">
        <v>1</v>
      </c>
      <c r="AJ136" s="3">
        <v>45920</v>
      </c>
      <c r="AK136" s="3">
        <v>0</v>
      </c>
      <c r="AL136" s="3">
        <v>0</v>
      </c>
      <c r="AM136" s="3">
        <v>0</v>
      </c>
      <c r="AN136" s="3">
        <v>0</v>
      </c>
      <c r="AO136" s="3">
        <v>45919</v>
      </c>
      <c r="AP136" s="3">
        <v>45915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</v>
      </c>
      <c r="AX136" s="2">
        <v>0</v>
      </c>
      <c r="AY136" s="2" t="s">
        <v>132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45">
      <c r="A137" s="3">
        <v>45906</v>
      </c>
      <c r="B137" s="14" t="s">
        <v>478</v>
      </c>
      <c r="C137" s="9" t="s">
        <v>179</v>
      </c>
      <c r="D137" s="13" t="s">
        <v>479</v>
      </c>
      <c r="E137" s="9">
        <v>26</v>
      </c>
      <c r="F137" s="9">
        <v>41</v>
      </c>
      <c r="G137" s="9" t="s">
        <v>60</v>
      </c>
      <c r="H137" s="9">
        <v>0</v>
      </c>
      <c r="I137" s="9">
        <v>97</v>
      </c>
      <c r="J137" s="9" t="s">
        <v>57</v>
      </c>
      <c r="K137" s="9">
        <v>5</v>
      </c>
      <c r="L137" s="9" t="s">
        <v>91</v>
      </c>
      <c r="M137" s="10">
        <v>27</v>
      </c>
      <c r="N137" s="9">
        <v>43</v>
      </c>
      <c r="O137" s="9">
        <v>40</v>
      </c>
      <c r="P137" s="10">
        <v>114.57174504959998</v>
      </c>
      <c r="Q137" s="10">
        <v>0</v>
      </c>
      <c r="R137" s="10">
        <v>114.57174504959998</v>
      </c>
      <c r="S137" s="9" t="s">
        <v>185</v>
      </c>
      <c r="T137" s="12">
        <v>45919</v>
      </c>
      <c r="U137" s="11">
        <v>4000</v>
      </c>
      <c r="V137" s="10">
        <v>0</v>
      </c>
      <c r="W137" s="10">
        <v>4000</v>
      </c>
      <c r="X137" s="10">
        <v>0</v>
      </c>
      <c r="Y137" s="10">
        <v>4200</v>
      </c>
      <c r="Z137" s="9" t="s">
        <v>84</v>
      </c>
      <c r="AA137" s="8">
        <v>4749.8</v>
      </c>
      <c r="AB137" s="8">
        <v>4749.8</v>
      </c>
      <c r="AC137" s="8">
        <v>0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72</v>
      </c>
      <c r="AI137" s="1">
        <v>3</v>
      </c>
      <c r="AJ137" s="3">
        <v>45919</v>
      </c>
      <c r="AK137" s="3">
        <v>0</v>
      </c>
      <c r="AL137" s="3">
        <v>45909</v>
      </c>
      <c r="AM137" s="3">
        <v>45916</v>
      </c>
      <c r="AN137" s="3">
        <v>45917</v>
      </c>
      <c r="AO137" s="3">
        <v>45917</v>
      </c>
      <c r="AP137" s="3">
        <v>45914</v>
      </c>
      <c r="AQ137" s="3">
        <v>45918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45">
      <c r="A138" s="3">
        <v>45906</v>
      </c>
      <c r="B138" s="14" t="s">
        <v>478</v>
      </c>
      <c r="C138" s="9" t="s">
        <v>179</v>
      </c>
      <c r="D138" s="13" t="s">
        <v>480</v>
      </c>
      <c r="E138" s="9">
        <v>26</v>
      </c>
      <c r="F138" s="9">
        <v>41</v>
      </c>
      <c r="G138" s="9" t="s">
        <v>60</v>
      </c>
      <c r="H138" s="9">
        <v>0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27</v>
      </c>
      <c r="N138" s="9">
        <v>43</v>
      </c>
      <c r="O138" s="9">
        <v>40</v>
      </c>
      <c r="P138" s="10">
        <v>114.57174504959998</v>
      </c>
      <c r="Q138" s="10">
        <v>0</v>
      </c>
      <c r="R138" s="10">
        <v>114.57174504959998</v>
      </c>
      <c r="S138" s="9" t="s">
        <v>185</v>
      </c>
      <c r="T138" s="12">
        <v>45919</v>
      </c>
      <c r="U138" s="11">
        <v>4000</v>
      </c>
      <c r="V138" s="10">
        <v>0</v>
      </c>
      <c r="W138" s="10">
        <v>4000</v>
      </c>
      <c r="X138" s="10">
        <v>0</v>
      </c>
      <c r="Y138" s="10">
        <v>4200</v>
      </c>
      <c r="Z138" s="9" t="s">
        <v>84</v>
      </c>
      <c r="AA138" s="8">
        <v>4749.8</v>
      </c>
      <c r="AB138" s="8">
        <v>1250</v>
      </c>
      <c r="AC138" s="8">
        <v>3499.8</v>
      </c>
      <c r="AD138" s="8">
        <v>0</v>
      </c>
      <c r="AE138" s="8">
        <v>0</v>
      </c>
      <c r="AF138" s="8">
        <v>0</v>
      </c>
      <c r="AG138" s="1" t="s">
        <v>119</v>
      </c>
      <c r="AH138" s="1" t="s">
        <v>72</v>
      </c>
      <c r="AI138" s="1">
        <v>3</v>
      </c>
      <c r="AJ138" s="3">
        <v>45919</v>
      </c>
      <c r="AK138" s="3">
        <v>0</v>
      </c>
      <c r="AL138" s="3">
        <v>45909</v>
      </c>
      <c r="AM138" s="3">
        <v>45916</v>
      </c>
      <c r="AN138" s="3">
        <v>45917</v>
      </c>
      <c r="AO138" s="3">
        <v>45917</v>
      </c>
      <c r="AP138" s="3">
        <v>45914</v>
      </c>
      <c r="AQ138" s="3">
        <v>45918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282.58940666666666</v>
      </c>
    </row>
    <row r="139" spans="1:56" ht="27.75" customHeight="1" x14ac:dyDescent="0.45">
      <c r="A139" s="3">
        <v>45906</v>
      </c>
      <c r="B139" s="14" t="s">
        <v>519</v>
      </c>
      <c r="C139" s="9" t="s">
        <v>179</v>
      </c>
      <c r="D139" s="13" t="s">
        <v>481</v>
      </c>
      <c r="E139" s="9">
        <v>26</v>
      </c>
      <c r="F139" s="9">
        <v>41</v>
      </c>
      <c r="G139" s="9" t="s">
        <v>60</v>
      </c>
      <c r="H139" s="9">
        <v>0</v>
      </c>
      <c r="I139" s="9">
        <v>97</v>
      </c>
      <c r="J139" s="9" t="s">
        <v>57</v>
      </c>
      <c r="K139" s="9">
        <v>5</v>
      </c>
      <c r="L139" s="9" t="s">
        <v>91</v>
      </c>
      <c r="M139" s="10">
        <v>27</v>
      </c>
      <c r="N139" s="9">
        <v>43</v>
      </c>
      <c r="O139" s="9">
        <v>40</v>
      </c>
      <c r="P139" s="10">
        <v>114.57174504959998</v>
      </c>
      <c r="Q139" s="10">
        <v>0</v>
      </c>
      <c r="R139" s="10">
        <v>114.57174504959998</v>
      </c>
      <c r="S139" s="9" t="s">
        <v>185</v>
      </c>
      <c r="T139" s="12">
        <v>45919</v>
      </c>
      <c r="U139" s="11">
        <v>4000</v>
      </c>
      <c r="V139" s="10">
        <v>0</v>
      </c>
      <c r="W139" s="10">
        <v>4000</v>
      </c>
      <c r="X139" s="10">
        <v>0</v>
      </c>
      <c r="Y139" s="10">
        <v>4200</v>
      </c>
      <c r="Z139" s="9" t="s">
        <v>84</v>
      </c>
      <c r="AA139" s="8">
        <v>4749.8</v>
      </c>
      <c r="AB139" s="8">
        <v>0</v>
      </c>
      <c r="AC139" s="8">
        <v>4749.8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>
        <v>45919</v>
      </c>
      <c r="AK139" s="3">
        <v>0</v>
      </c>
      <c r="AL139" s="3">
        <v>45909</v>
      </c>
      <c r="AM139" s="3">
        <v>45916</v>
      </c>
      <c r="AN139" s="3">
        <v>45917</v>
      </c>
      <c r="AO139" s="3">
        <v>45917</v>
      </c>
      <c r="AP139" s="3">
        <v>45914</v>
      </c>
      <c r="AQ139" s="3">
        <v>45918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383.51996222222226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26</v>
      </c>
      <c r="F140" s="9">
        <v>43</v>
      </c>
      <c r="G140" s="9" t="s">
        <v>60</v>
      </c>
      <c r="H140" s="9">
        <v>0</v>
      </c>
      <c r="I140" s="9">
        <v>102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84</v>
      </c>
      <c r="AA140" s="8">
        <v>14249.400000000001</v>
      </c>
      <c r="AB140" s="8">
        <v>5999.8</v>
      </c>
      <c r="AC140" s="8">
        <v>8249.6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45904</v>
      </c>
      <c r="B141" s="14" t="s">
        <v>455</v>
      </c>
      <c r="C141" s="9" t="s">
        <v>456</v>
      </c>
      <c r="D141" s="13" t="s">
        <v>457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140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458</v>
      </c>
      <c r="T141" s="12">
        <v>45912</v>
      </c>
      <c r="U141" s="11">
        <v>10000</v>
      </c>
      <c r="V141" s="10">
        <v>0</v>
      </c>
      <c r="W141" s="10">
        <v>10000</v>
      </c>
      <c r="X141" s="10">
        <v>9400</v>
      </c>
      <c r="Y141" s="10">
        <v>630</v>
      </c>
      <c r="Z141" s="9" t="s">
        <v>459</v>
      </c>
      <c r="AA141" s="8">
        <v>783.29790000000003</v>
      </c>
      <c r="AB141" s="8">
        <v>783.29790000000003</v>
      </c>
      <c r="AC141" s="8">
        <v>0</v>
      </c>
      <c r="AD141" s="8">
        <v>0</v>
      </c>
      <c r="AE141" s="8">
        <v>783.29790000000003</v>
      </c>
      <c r="AF141" s="8" t="s">
        <v>460</v>
      </c>
      <c r="AG141" s="1" t="s">
        <v>115</v>
      </c>
      <c r="AH141" s="1" t="s">
        <v>75</v>
      </c>
      <c r="AI141" s="1">
        <v>4</v>
      </c>
      <c r="AJ141" s="3">
        <v>45912</v>
      </c>
      <c r="AK141" s="3">
        <v>45908</v>
      </c>
      <c r="AL141" s="3">
        <v>45901</v>
      </c>
      <c r="AM141" s="3">
        <v>45909</v>
      </c>
      <c r="AN141" s="3">
        <v>45910</v>
      </c>
      <c r="AO141" s="3">
        <v>45911</v>
      </c>
      <c r="AP141" s="3">
        <v>45907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450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100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459</v>
      </c>
      <c r="AA142" s="8">
        <v>783.29790000000003</v>
      </c>
      <c r="AB142" s="8">
        <v>783.29790000000003</v>
      </c>
      <c r="AC142" s="8">
        <v>0</v>
      </c>
      <c r="AD142" s="8">
        <v>0</v>
      </c>
      <c r="AE142" s="8">
        <v>783.29790000000003</v>
      </c>
      <c r="AF142" s="8" t="s">
        <v>58</v>
      </c>
      <c r="AG142" s="1" t="s">
        <v>118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450</v>
      </c>
      <c r="BD142" s="56">
        <v>0</v>
      </c>
    </row>
    <row r="143" spans="1:56" ht="27.75" customHeight="1" x14ac:dyDescent="0.45">
      <c r="A143" s="3">
        <v>45909</v>
      </c>
      <c r="B143" s="14" t="s">
        <v>494</v>
      </c>
      <c r="C143" s="9" t="s">
        <v>495</v>
      </c>
      <c r="D143" s="13" t="s">
        <v>59</v>
      </c>
      <c r="E143" s="9">
        <v>26</v>
      </c>
      <c r="F143" s="9">
        <v>44</v>
      </c>
      <c r="G143" s="9" t="s">
        <v>60</v>
      </c>
      <c r="H143" s="9">
        <v>0</v>
      </c>
      <c r="I143" s="9">
        <v>113</v>
      </c>
      <c r="J143" s="9" t="s">
        <v>57</v>
      </c>
      <c r="K143" s="9">
        <v>5</v>
      </c>
      <c r="L143" s="9" t="s">
        <v>92</v>
      </c>
      <c r="M143" s="10">
        <v>26</v>
      </c>
      <c r="N143" s="9">
        <v>48</v>
      </c>
      <c r="O143" s="9">
        <v>40</v>
      </c>
      <c r="P143" s="10">
        <v>0</v>
      </c>
      <c r="Q143" s="10">
        <v>0</v>
      </c>
      <c r="R143" s="10">
        <v>0</v>
      </c>
      <c r="S143" s="9" t="s">
        <v>71</v>
      </c>
      <c r="T143" s="12">
        <v>45912</v>
      </c>
      <c r="U143" s="11">
        <v>5000</v>
      </c>
      <c r="V143" s="10">
        <v>5000</v>
      </c>
      <c r="W143" s="10">
        <v>0</v>
      </c>
      <c r="X143" s="10">
        <v>0</v>
      </c>
      <c r="Y143" s="10">
        <v>0</v>
      </c>
      <c r="Z143" s="9" t="s">
        <v>197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118</v>
      </c>
      <c r="AH143" s="1" t="s">
        <v>312</v>
      </c>
      <c r="AI143" s="1">
        <v>2</v>
      </c>
      <c r="AJ143" s="3">
        <v>45912</v>
      </c>
      <c r="AK143" s="3">
        <v>0</v>
      </c>
      <c r="AL143" s="3">
        <v>0</v>
      </c>
      <c r="AM143" s="3">
        <v>0</v>
      </c>
      <c r="AN143" s="3">
        <v>0</v>
      </c>
      <c r="AO143" s="3">
        <v>45910</v>
      </c>
      <c r="AP143" s="3">
        <v>45907</v>
      </c>
      <c r="AQ143" s="3">
        <v>45911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109</v>
      </c>
      <c r="D144" s="13" t="s">
        <v>59</v>
      </c>
      <c r="E144" s="9">
        <v>26</v>
      </c>
      <c r="F144" s="9">
        <v>43</v>
      </c>
      <c r="G144" s="9" t="s">
        <v>60</v>
      </c>
      <c r="H144" s="9">
        <v>0</v>
      </c>
      <c r="I144" s="9">
        <v>116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45925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197</v>
      </c>
      <c r="AA144" s="8">
        <v>12433.3</v>
      </c>
      <c r="AB144" s="8">
        <v>12433.3</v>
      </c>
      <c r="AC144" s="8">
        <v>0</v>
      </c>
      <c r="AD144" s="8">
        <v>0</v>
      </c>
      <c r="AE144" s="8">
        <v>0</v>
      </c>
      <c r="AF144" s="8">
        <v>0</v>
      </c>
      <c r="AG144" s="1" t="s">
        <v>119</v>
      </c>
      <c r="AH144" s="1" t="s">
        <v>77</v>
      </c>
      <c r="AI144" s="1">
        <v>1</v>
      </c>
      <c r="AJ144" s="3">
        <v>45925</v>
      </c>
      <c r="AK144" s="3">
        <v>0</v>
      </c>
      <c r="AL144" s="3">
        <v>0</v>
      </c>
      <c r="AM144" s="3">
        <v>0</v>
      </c>
      <c r="AN144" s="3">
        <v>0</v>
      </c>
      <c r="AO144" s="3">
        <v>45924</v>
      </c>
      <c r="AP144" s="3">
        <v>45920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116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197</v>
      </c>
      <c r="AA145" s="8">
        <v>12433.3</v>
      </c>
      <c r="AB145" s="8">
        <v>12433.3</v>
      </c>
      <c r="AC145" s="8">
        <v>0</v>
      </c>
      <c r="AD145" s="8">
        <v>0</v>
      </c>
      <c r="AE145" s="8">
        <v>0</v>
      </c>
      <c r="AF145" s="8" t="s">
        <v>58</v>
      </c>
      <c r="AG145" s="1" t="s">
        <v>116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198</v>
      </c>
      <c r="BD145" s="56">
        <v>0</v>
      </c>
    </row>
    <row r="146" spans="1:56" ht="27.75" customHeight="1" x14ac:dyDescent="0.45">
      <c r="A146" s="3">
        <v>45898</v>
      </c>
      <c r="B146" s="14" t="s">
        <v>414</v>
      </c>
      <c r="C146" s="9" t="s">
        <v>109</v>
      </c>
      <c r="D146" s="13" t="s">
        <v>59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45917</v>
      </c>
      <c r="U146" s="11">
        <v>15000</v>
      </c>
      <c r="V146" s="10">
        <v>6300</v>
      </c>
      <c r="W146" s="10">
        <v>8700</v>
      </c>
      <c r="X146" s="10">
        <v>0</v>
      </c>
      <c r="Y146" s="10">
        <v>0</v>
      </c>
      <c r="Z146" s="9" t="s">
        <v>88</v>
      </c>
      <c r="AA146" s="8">
        <v>10816.971</v>
      </c>
      <c r="AB146" s="8">
        <v>9658</v>
      </c>
      <c r="AC146" s="8">
        <v>1158.9709999999995</v>
      </c>
      <c r="AD146" s="8">
        <v>0</v>
      </c>
      <c r="AE146" s="8">
        <v>10816.971</v>
      </c>
      <c r="AF146" s="8">
        <v>0</v>
      </c>
      <c r="AG146" s="1" t="s">
        <v>115</v>
      </c>
      <c r="AH146" s="1" t="s">
        <v>146</v>
      </c>
      <c r="AI146" s="1">
        <v>2</v>
      </c>
      <c r="AJ146" s="3">
        <v>45917</v>
      </c>
      <c r="AK146" s="3">
        <v>45915</v>
      </c>
      <c r="AL146" s="3">
        <v>0</v>
      </c>
      <c r="AM146" s="3">
        <v>0</v>
      </c>
      <c r="AN146" s="3">
        <v>0</v>
      </c>
      <c r="AO146" s="3">
        <v>45916</v>
      </c>
      <c r="AP146" s="3">
        <v>45912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143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119.52854246666662</v>
      </c>
    </row>
    <row r="147" spans="1:56" ht="27.75" customHeight="1" x14ac:dyDescent="0.45">
      <c r="A147" s="3">
        <v>45901</v>
      </c>
      <c r="B147" s="14" t="s">
        <v>421</v>
      </c>
      <c r="C147" s="9" t="s">
        <v>109</v>
      </c>
      <c r="D147" s="13" t="s">
        <v>144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45930</v>
      </c>
      <c r="U147" s="11">
        <v>30000</v>
      </c>
      <c r="V147" s="10">
        <v>3600</v>
      </c>
      <c r="W147" s="10">
        <v>26400</v>
      </c>
      <c r="X147" s="10">
        <v>9475</v>
      </c>
      <c r="Y147" s="10">
        <v>21551.25</v>
      </c>
      <c r="Z147" s="9" t="s">
        <v>88</v>
      </c>
      <c r="AA147" s="8">
        <v>26795.315662500001</v>
      </c>
      <c r="AB147" s="8">
        <v>0</v>
      </c>
      <c r="AC147" s="8">
        <v>26795.315662500001</v>
      </c>
      <c r="AD147" s="8">
        <v>0</v>
      </c>
      <c r="AE147" s="8">
        <v>26795.315662500001</v>
      </c>
      <c r="AF147" s="8">
        <v>0</v>
      </c>
      <c r="AG147" s="1" t="s">
        <v>115</v>
      </c>
      <c r="AH147" s="1" t="s">
        <v>75</v>
      </c>
      <c r="AI147" s="1">
        <v>4</v>
      </c>
      <c r="AJ147" s="3">
        <v>45930</v>
      </c>
      <c r="AK147" s="3">
        <v>45926</v>
      </c>
      <c r="AL147" s="3">
        <v>45919</v>
      </c>
      <c r="AM147" s="3">
        <v>45927</v>
      </c>
      <c r="AN147" s="3">
        <v>45928</v>
      </c>
      <c r="AO147" s="3">
        <v>45929</v>
      </c>
      <c r="AP147" s="3">
        <v>45925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2763.4902219925007</v>
      </c>
    </row>
    <row r="148" spans="1:56" ht="27.75" customHeight="1" x14ac:dyDescent="0.45">
      <c r="A148" s="3">
        <v>45901</v>
      </c>
      <c r="B148" s="14" t="s">
        <v>422</v>
      </c>
      <c r="C148" s="9" t="s">
        <v>109</v>
      </c>
      <c r="D148" s="13" t="s">
        <v>144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45945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88</v>
      </c>
      <c r="AA148" s="8">
        <v>12433.3</v>
      </c>
      <c r="AB148" s="8">
        <v>0</v>
      </c>
      <c r="AC148" s="8">
        <v>12433.3</v>
      </c>
      <c r="AD148" s="8">
        <v>0</v>
      </c>
      <c r="AE148" s="8">
        <v>12433.3</v>
      </c>
      <c r="AF148" s="8">
        <v>0</v>
      </c>
      <c r="AG148" s="1" t="s">
        <v>115</v>
      </c>
      <c r="AH148" s="1" t="s">
        <v>75</v>
      </c>
      <c r="AI148" s="1">
        <v>4</v>
      </c>
      <c r="AJ148" s="3">
        <v>45945</v>
      </c>
      <c r="AK148" s="3">
        <v>45941</v>
      </c>
      <c r="AL148" s="3">
        <v>45934</v>
      </c>
      <c r="AM148" s="3">
        <v>45942</v>
      </c>
      <c r="AN148" s="3">
        <v>45943</v>
      </c>
      <c r="AO148" s="3">
        <v>45944</v>
      </c>
      <c r="AP148" s="3">
        <v>45940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1282.2876733333333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26</v>
      </c>
      <c r="F149" s="9">
        <v>43</v>
      </c>
      <c r="G149" s="9">
        <v>0</v>
      </c>
      <c r="H149" s="9">
        <v>0</v>
      </c>
      <c r="I149" s="9">
        <v>120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88</v>
      </c>
      <c r="AA149" s="8">
        <v>50045.586662500005</v>
      </c>
      <c r="AB149" s="8">
        <v>9658</v>
      </c>
      <c r="AC149" s="8">
        <v>40387.586662500005</v>
      </c>
      <c r="AD149" s="8">
        <v>0</v>
      </c>
      <c r="AE149" s="8">
        <v>50045.586662500005</v>
      </c>
      <c r="AF149" s="8" t="s">
        <v>58</v>
      </c>
      <c r="AG149" s="1" t="s">
        <v>116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7.75" customHeight="1" x14ac:dyDescent="0.45">
      <c r="A150" s="3">
        <v>45895</v>
      </c>
      <c r="B150" s="14" t="s">
        <v>375</v>
      </c>
      <c r="C150" s="9" t="s">
        <v>147</v>
      </c>
      <c r="D150" s="13" t="s">
        <v>148</v>
      </c>
      <c r="E150" s="9">
        <v>28</v>
      </c>
      <c r="F150" s="9">
        <v>41</v>
      </c>
      <c r="G150" s="9" t="s">
        <v>60</v>
      </c>
      <c r="H150" s="9">
        <v>0</v>
      </c>
      <c r="I150" s="9">
        <v>120</v>
      </c>
      <c r="J150" s="9" t="s">
        <v>78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45916</v>
      </c>
      <c r="U150" s="11">
        <v>13000</v>
      </c>
      <c r="V150" s="10">
        <v>13000</v>
      </c>
      <c r="W150" s="10">
        <v>0</v>
      </c>
      <c r="X150" s="10">
        <v>53544</v>
      </c>
      <c r="Y150" s="10">
        <v>0</v>
      </c>
      <c r="Z150" s="9" t="s">
        <v>127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45916</v>
      </c>
      <c r="AK150" s="3">
        <v>0</v>
      </c>
      <c r="AL150" s="3">
        <v>45907</v>
      </c>
      <c r="AM150" s="3">
        <v>45914</v>
      </c>
      <c r="AN150" s="3">
        <v>45915</v>
      </c>
      <c r="AO150" s="3">
        <v>45915</v>
      </c>
      <c r="AP150" s="3">
        <v>45911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 t="s">
        <v>469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45">
      <c r="A151" s="3">
        <v>45909</v>
      </c>
      <c r="B151" s="14" t="s">
        <v>520</v>
      </c>
      <c r="C151" s="9" t="s">
        <v>147</v>
      </c>
      <c r="D151" s="13" t="s">
        <v>148</v>
      </c>
      <c r="E151" s="9">
        <v>28</v>
      </c>
      <c r="F151" s="9">
        <v>41</v>
      </c>
      <c r="G151" s="9" t="s">
        <v>60</v>
      </c>
      <c r="H151" s="9">
        <v>0</v>
      </c>
      <c r="I151" s="9">
        <v>120</v>
      </c>
      <c r="J151" s="9" t="s">
        <v>78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45922</v>
      </c>
      <c r="U151" s="11">
        <v>50000</v>
      </c>
      <c r="V151" s="10">
        <v>0</v>
      </c>
      <c r="W151" s="10">
        <v>50000</v>
      </c>
      <c r="X151" s="10">
        <v>0</v>
      </c>
      <c r="Y151" s="10">
        <v>52500</v>
      </c>
      <c r="Z151" s="9" t="s">
        <v>127</v>
      </c>
      <c r="AA151" s="8">
        <v>59372.5</v>
      </c>
      <c r="AB151" s="8">
        <v>24070</v>
      </c>
      <c r="AC151" s="8">
        <v>35302.5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74</v>
      </c>
      <c r="AI151" s="1">
        <v>2</v>
      </c>
      <c r="AJ151" s="3">
        <v>45922</v>
      </c>
      <c r="AK151" s="3">
        <v>0</v>
      </c>
      <c r="AL151" s="3">
        <v>45913</v>
      </c>
      <c r="AM151" s="3">
        <v>45920</v>
      </c>
      <c r="AN151" s="3">
        <v>45921</v>
      </c>
      <c r="AO151" s="3">
        <v>45921</v>
      </c>
      <c r="AP151" s="3">
        <v>45917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 t="s">
        <v>486</v>
      </c>
      <c r="AZ151" s="2">
        <v>0</v>
      </c>
      <c r="BA151" s="2">
        <v>0</v>
      </c>
      <c r="BB151" s="2">
        <v>0</v>
      </c>
      <c r="BC151" s="1" t="s">
        <v>104</v>
      </c>
      <c r="BD151" s="56">
        <v>3967.6087500000003</v>
      </c>
    </row>
    <row r="152" spans="1:56" ht="27.75" customHeight="1" x14ac:dyDescent="0.45">
      <c r="A152" s="3" t="s">
        <v>135</v>
      </c>
      <c r="B152" s="14" t="s">
        <v>135</v>
      </c>
      <c r="C152" s="9" t="s">
        <v>109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45925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127</v>
      </c>
      <c r="AA152" s="8">
        <v>6775.4500000000007</v>
      </c>
      <c r="AB152" s="8">
        <v>0</v>
      </c>
      <c r="AC152" s="8">
        <v>6775.4500000000007</v>
      </c>
      <c r="AD152" s="8">
        <v>0</v>
      </c>
      <c r="AE152" s="8">
        <v>6775.4500000000007</v>
      </c>
      <c r="AF152" s="8">
        <v>0</v>
      </c>
      <c r="AG152" s="1">
        <v>0</v>
      </c>
      <c r="AH152" s="1" t="s">
        <v>146</v>
      </c>
      <c r="AI152" s="1">
        <v>2</v>
      </c>
      <c r="AJ152" s="3">
        <v>45925</v>
      </c>
      <c r="AK152" s="3">
        <v>45923</v>
      </c>
      <c r="AL152" s="3">
        <v>0</v>
      </c>
      <c r="AM152" s="3">
        <v>0</v>
      </c>
      <c r="AN152" s="3">
        <v>0</v>
      </c>
      <c r="AO152" s="3">
        <v>45924</v>
      </c>
      <c r="AP152" s="3">
        <v>45920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143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761.48529722222236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28</v>
      </c>
      <c r="F153" s="9">
        <v>43</v>
      </c>
      <c r="G153" s="9">
        <v>0</v>
      </c>
      <c r="H153" s="9">
        <v>0</v>
      </c>
      <c r="I153" s="9">
        <v>130</v>
      </c>
      <c r="J153" s="9" t="s">
        <v>57</v>
      </c>
      <c r="K153" s="9">
        <v>3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127</v>
      </c>
      <c r="AA153" s="8">
        <v>66147.95</v>
      </c>
      <c r="AB153" s="8">
        <v>24070</v>
      </c>
      <c r="AC153" s="8">
        <v>42077.95</v>
      </c>
      <c r="AD153" s="8">
        <v>0</v>
      </c>
      <c r="AE153" s="8">
        <v>6775.4500000000007</v>
      </c>
      <c r="AF153" s="8" t="s">
        <v>58</v>
      </c>
      <c r="AG153" s="1">
        <v>0</v>
      </c>
      <c r="AH153" s="1">
        <v>0</v>
      </c>
      <c r="AI153" s="1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149</v>
      </c>
      <c r="BD153" s="56">
        <v>0</v>
      </c>
    </row>
  </sheetData>
  <autoFilter ref="A5:BD15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53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917CA-B705-4FF7-9A97-92A349B5B14C}">
  <sheetPr>
    <tabColor rgb="FFFFFF00"/>
  </sheetPr>
  <dimension ref="A1:BD150"/>
  <sheetViews>
    <sheetView topLeftCell="A5" zoomScale="80" zoomScaleNormal="80" workbookViewId="0">
      <selection activeCell="C10" sqref="C1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45910</v>
      </c>
      <c r="E3" s="84" t="s">
        <v>52</v>
      </c>
      <c r="F3" s="84"/>
      <c r="G3" s="85">
        <v>9.48</v>
      </c>
      <c r="H3" s="8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7">
        <v>10.3</v>
      </c>
      <c r="F4" s="88"/>
      <c r="G4" s="89"/>
      <c r="H4" s="90"/>
      <c r="I4" s="91" t="s">
        <v>50</v>
      </c>
      <c r="J4" s="92"/>
      <c r="K4" s="93"/>
      <c r="L4" s="31" t="s">
        <v>89</v>
      </c>
      <c r="M4" s="94" t="s">
        <v>49</v>
      </c>
      <c r="N4" s="95"/>
      <c r="O4" s="95"/>
      <c r="P4" s="9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2" t="s">
        <v>46</v>
      </c>
      <c r="AA4" s="8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45911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68</v>
      </c>
      <c r="AI6" s="1">
        <v>4</v>
      </c>
      <c r="AJ6" s="3">
        <v>45911</v>
      </c>
      <c r="AK6" s="3">
        <v>45907</v>
      </c>
      <c r="AL6" s="3">
        <v>45901</v>
      </c>
      <c r="AM6" s="3">
        <v>45908</v>
      </c>
      <c r="AN6" s="3">
        <v>45909</v>
      </c>
      <c r="AO6" s="3">
        <v>45909</v>
      </c>
      <c r="AP6" s="3">
        <v>45906</v>
      </c>
      <c r="AQ6" s="3">
        <v>45910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379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 t="s">
        <v>135</v>
      </c>
      <c r="B10" s="14" t="s">
        <v>135</v>
      </c>
      <c r="C10" s="9" t="s">
        <v>211</v>
      </c>
      <c r="D10" s="13" t="s">
        <v>236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115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729.46232000000009</v>
      </c>
    </row>
    <row r="11" spans="1:56" ht="27.75" customHeight="1" x14ac:dyDescent="0.45">
      <c r="A11" s="3">
        <v>0</v>
      </c>
      <c r="B11" s="14">
        <v>0</v>
      </c>
      <c r="C11" s="9" t="s">
        <v>201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133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115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45901</v>
      </c>
      <c r="B12" s="14" t="s">
        <v>426</v>
      </c>
      <c r="C12" s="9" t="s">
        <v>415</v>
      </c>
      <c r="D12" s="13" t="s">
        <v>437</v>
      </c>
      <c r="E12" s="9">
        <v>18</v>
      </c>
      <c r="F12" s="9">
        <v>26</v>
      </c>
      <c r="G12" s="9" t="s">
        <v>60</v>
      </c>
      <c r="H12" s="9" t="s">
        <v>66</v>
      </c>
      <c r="I12" s="9">
        <v>65</v>
      </c>
      <c r="J12" s="9" t="s">
        <v>57</v>
      </c>
      <c r="K12" s="9">
        <v>5</v>
      </c>
      <c r="L12" s="9" t="s">
        <v>91</v>
      </c>
      <c r="M12" s="10">
        <v>19</v>
      </c>
      <c r="N12" s="9">
        <v>29</v>
      </c>
      <c r="O12" s="9">
        <v>40</v>
      </c>
      <c r="P12" s="10">
        <v>0</v>
      </c>
      <c r="Q12" s="10">
        <v>0</v>
      </c>
      <c r="R12" s="10">
        <v>0</v>
      </c>
      <c r="S12" s="9" t="s">
        <v>67</v>
      </c>
      <c r="T12" s="12">
        <v>45912</v>
      </c>
      <c r="U12" s="11">
        <v>5000</v>
      </c>
      <c r="V12" s="10">
        <v>5000</v>
      </c>
      <c r="W12" s="10">
        <v>0</v>
      </c>
      <c r="X12" s="10">
        <v>5400</v>
      </c>
      <c r="Y12" s="10">
        <v>0</v>
      </c>
      <c r="Z12" s="9" t="s">
        <v>417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487</v>
      </c>
      <c r="AG12" s="1" t="s">
        <v>117</v>
      </c>
      <c r="AH12" s="1" t="s">
        <v>68</v>
      </c>
      <c r="AI12" s="1">
        <v>4</v>
      </c>
      <c r="AJ12" s="3">
        <v>45912</v>
      </c>
      <c r="AK12" s="3">
        <v>45908</v>
      </c>
      <c r="AL12" s="3">
        <v>45902</v>
      </c>
      <c r="AM12" s="3">
        <v>45909</v>
      </c>
      <c r="AN12" s="3">
        <v>45910</v>
      </c>
      <c r="AO12" s="3">
        <v>45910</v>
      </c>
      <c r="AP12" s="3">
        <v>45907</v>
      </c>
      <c r="AQ12" s="3">
        <v>45911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417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58</v>
      </c>
      <c r="AG13" s="1" t="s">
        <v>61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418</v>
      </c>
      <c r="BD13" s="56">
        <v>0</v>
      </c>
    </row>
    <row r="14" spans="1:56" ht="27.75" customHeight="1" x14ac:dyDescent="0.45">
      <c r="A14" s="3">
        <v>45898</v>
      </c>
      <c r="B14" s="14" t="s">
        <v>408</v>
      </c>
      <c r="C14" s="9" t="s">
        <v>136</v>
      </c>
      <c r="D14" s="13" t="s">
        <v>199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45911</v>
      </c>
      <c r="U14" s="11">
        <v>40000</v>
      </c>
      <c r="V14" s="10">
        <v>42885</v>
      </c>
      <c r="W14" s="10">
        <v>0</v>
      </c>
      <c r="X14" s="10">
        <v>42806</v>
      </c>
      <c r="Y14" s="10">
        <v>0</v>
      </c>
      <c r="Z14" s="9" t="s">
        <v>168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45911</v>
      </c>
      <c r="AK14" s="3">
        <v>0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45898</v>
      </c>
      <c r="B15" s="14" t="s">
        <v>407</v>
      </c>
      <c r="C15" s="9" t="s">
        <v>136</v>
      </c>
      <c r="D15" s="13" t="s">
        <v>124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45917</v>
      </c>
      <c r="U15" s="11">
        <v>50000</v>
      </c>
      <c r="V15" s="10">
        <v>2344</v>
      </c>
      <c r="W15" s="10">
        <v>47656</v>
      </c>
      <c r="X15" s="10">
        <v>52901</v>
      </c>
      <c r="Y15" s="10">
        <v>0</v>
      </c>
      <c r="Z15" s="9" t="s">
        <v>168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115</v>
      </c>
      <c r="AH15" s="1" t="s">
        <v>74</v>
      </c>
      <c r="AI15" s="1">
        <v>2</v>
      </c>
      <c r="AJ15" s="3">
        <v>45917</v>
      </c>
      <c r="AK15" s="3">
        <v>0</v>
      </c>
      <c r="AL15" s="3">
        <v>45908</v>
      </c>
      <c r="AM15" s="3">
        <v>45915</v>
      </c>
      <c r="AN15" s="3">
        <v>45916</v>
      </c>
      <c r="AO15" s="3">
        <v>45916</v>
      </c>
      <c r="AP15" s="3">
        <v>45912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 t="s">
        <v>135</v>
      </c>
      <c r="B16" s="14" t="s">
        <v>135</v>
      </c>
      <c r="C16" s="9" t="s">
        <v>237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45925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168</v>
      </c>
      <c r="AA16" s="8">
        <v>35204.400000000001</v>
      </c>
      <c r="AB16" s="8">
        <v>11904</v>
      </c>
      <c r="AC16" s="8">
        <v>23300.400000000001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45925</v>
      </c>
      <c r="AK16" s="3">
        <v>0</v>
      </c>
      <c r="AL16" s="3">
        <v>45916</v>
      </c>
      <c r="AM16" s="3">
        <v>45923</v>
      </c>
      <c r="AN16" s="3">
        <v>45924</v>
      </c>
      <c r="AO16" s="3">
        <v>45924</v>
      </c>
      <c r="AP16" s="3">
        <v>45920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1692.1268266666668</v>
      </c>
    </row>
    <row r="17" spans="1:56" ht="27.75" customHeight="1" x14ac:dyDescent="0.45">
      <c r="A17" s="3" t="s">
        <v>135</v>
      </c>
      <c r="B17" s="14" t="s">
        <v>135</v>
      </c>
      <c r="C17" s="9" t="s">
        <v>204</v>
      </c>
      <c r="D17" s="13" t="s">
        <v>205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341.36903080895991</v>
      </c>
      <c r="Q17" s="10">
        <v>0</v>
      </c>
      <c r="R17" s="10">
        <v>341.36903080895991</v>
      </c>
      <c r="S17" s="9" t="s">
        <v>67</v>
      </c>
      <c r="T17" s="12">
        <v>45925</v>
      </c>
      <c r="U17" s="11">
        <v>20000</v>
      </c>
      <c r="V17" s="10">
        <v>233</v>
      </c>
      <c r="W17" s="10">
        <v>19767</v>
      </c>
      <c r="X17" s="10">
        <v>0</v>
      </c>
      <c r="Y17" s="10">
        <v>20755.350000000002</v>
      </c>
      <c r="Z17" s="9" t="s">
        <v>168</v>
      </c>
      <c r="AA17" s="8">
        <v>18501.714330000003</v>
      </c>
      <c r="AB17" s="8">
        <v>0</v>
      </c>
      <c r="AC17" s="8">
        <v>18501.714330000003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45925</v>
      </c>
      <c r="AK17" s="3">
        <v>0</v>
      </c>
      <c r="AL17" s="3">
        <v>45915</v>
      </c>
      <c r="AM17" s="3">
        <v>45922</v>
      </c>
      <c r="AN17" s="3">
        <v>45923</v>
      </c>
      <c r="AO17" s="3">
        <v>45923</v>
      </c>
      <c r="AP17" s="3">
        <v>45920</v>
      </c>
      <c r="AQ17" s="3">
        <v>45924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1343.6356095653334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168</v>
      </c>
      <c r="AA18" s="8">
        <v>53706.114330000004</v>
      </c>
      <c r="AB18" s="8">
        <v>11904</v>
      </c>
      <c r="AC18" s="8">
        <v>41802.114330000004</v>
      </c>
      <c r="AD18" s="8">
        <v>0</v>
      </c>
      <c r="AE18" s="8">
        <v>0</v>
      </c>
      <c r="AF18" s="8" t="s">
        <v>58</v>
      </c>
      <c r="AG18" s="1" t="s">
        <v>117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45904</v>
      </c>
      <c r="B19" s="14" t="s">
        <v>446</v>
      </c>
      <c r="C19" s="9" t="s">
        <v>73</v>
      </c>
      <c r="D19" s="13" t="s">
        <v>59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447</v>
      </c>
      <c r="T19" s="12">
        <v>45915</v>
      </c>
      <c r="U19" s="11">
        <v>20000</v>
      </c>
      <c r="V19" s="10">
        <v>20000</v>
      </c>
      <c r="W19" s="10">
        <v>0</v>
      </c>
      <c r="X19" s="10">
        <v>0</v>
      </c>
      <c r="Y19" s="10">
        <v>0</v>
      </c>
      <c r="Z19" s="9" t="s">
        <v>172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117</v>
      </c>
      <c r="AH19" s="1" t="s">
        <v>77</v>
      </c>
      <c r="AI19" s="1">
        <v>1</v>
      </c>
      <c r="AJ19" s="3">
        <v>45915</v>
      </c>
      <c r="AK19" s="3">
        <v>0</v>
      </c>
      <c r="AL19" s="3">
        <v>0</v>
      </c>
      <c r="AM19" s="3">
        <v>0</v>
      </c>
      <c r="AN19" s="3">
        <v>0</v>
      </c>
      <c r="AO19" s="3">
        <v>45914</v>
      </c>
      <c r="AP19" s="3">
        <v>45910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173</v>
      </c>
      <c r="BD19" s="56">
        <v>0</v>
      </c>
    </row>
    <row r="20" spans="1:56" ht="27.75" customHeight="1" x14ac:dyDescent="0.45">
      <c r="A20" s="3">
        <v>45904</v>
      </c>
      <c r="B20" s="14" t="s">
        <v>448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447</v>
      </c>
      <c r="T20" s="12">
        <v>45915</v>
      </c>
      <c r="U20" s="11">
        <v>20000</v>
      </c>
      <c r="V20" s="10">
        <v>5000</v>
      </c>
      <c r="W20" s="10">
        <v>15000</v>
      </c>
      <c r="X20" s="10">
        <v>0</v>
      </c>
      <c r="Y20" s="10">
        <v>0</v>
      </c>
      <c r="Z20" s="9" t="s">
        <v>172</v>
      </c>
      <c r="AA20" s="8">
        <v>14039.85</v>
      </c>
      <c r="AB20" s="8">
        <v>14039.85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77</v>
      </c>
      <c r="AI20" s="1">
        <v>1</v>
      </c>
      <c r="AJ20" s="3">
        <v>45915</v>
      </c>
      <c r="AK20" s="3">
        <v>0</v>
      </c>
      <c r="AL20" s="3">
        <v>0</v>
      </c>
      <c r="AM20" s="3">
        <v>0</v>
      </c>
      <c r="AN20" s="3">
        <v>0</v>
      </c>
      <c r="AO20" s="3">
        <v>45914</v>
      </c>
      <c r="AP20" s="3">
        <v>45910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>
        <v>45905</v>
      </c>
      <c r="B21" s="14" t="s">
        <v>461</v>
      </c>
      <c r="C21" s="9" t="s">
        <v>73</v>
      </c>
      <c r="D21" s="13" t="s">
        <v>462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45916</v>
      </c>
      <c r="U21" s="11">
        <v>5000</v>
      </c>
      <c r="V21" s="10">
        <v>0</v>
      </c>
      <c r="W21" s="10">
        <v>5000</v>
      </c>
      <c r="X21" s="10">
        <v>5400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463</v>
      </c>
      <c r="AG21" s="1" t="s">
        <v>117</v>
      </c>
      <c r="AH21" s="1" t="s">
        <v>74</v>
      </c>
      <c r="AI21" s="1">
        <v>2</v>
      </c>
      <c r="AJ21" s="3">
        <v>45916</v>
      </c>
      <c r="AK21" s="3">
        <v>0</v>
      </c>
      <c r="AL21" s="3">
        <v>45907</v>
      </c>
      <c r="AM21" s="3">
        <v>45914</v>
      </c>
      <c r="AN21" s="3">
        <v>45915</v>
      </c>
      <c r="AO21" s="3">
        <v>45915</v>
      </c>
      <c r="AP21" s="3">
        <v>45911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464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45916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463</v>
      </c>
      <c r="AG22" s="1" t="s">
        <v>117</v>
      </c>
      <c r="AH22" s="1" t="s">
        <v>74</v>
      </c>
      <c r="AI22" s="1">
        <v>2</v>
      </c>
      <c r="AJ22" s="3">
        <v>45916</v>
      </c>
      <c r="AK22" s="3">
        <v>0</v>
      </c>
      <c r="AL22" s="3">
        <v>45907</v>
      </c>
      <c r="AM22" s="3">
        <v>45914</v>
      </c>
      <c r="AN22" s="3">
        <v>45915</v>
      </c>
      <c r="AO22" s="3">
        <v>45915</v>
      </c>
      <c r="AP22" s="3">
        <v>45911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386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45916</v>
      </c>
      <c r="U23" s="11">
        <v>10000</v>
      </c>
      <c r="V23" s="10">
        <v>0</v>
      </c>
      <c r="W23" s="10">
        <v>10000</v>
      </c>
      <c r="X23" s="10">
        <v>10500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463</v>
      </c>
      <c r="AG23" s="1" t="s">
        <v>117</v>
      </c>
      <c r="AH23" s="1" t="s">
        <v>74</v>
      </c>
      <c r="AI23" s="1">
        <v>2</v>
      </c>
      <c r="AJ23" s="3">
        <v>45916</v>
      </c>
      <c r="AK23" s="3">
        <v>0</v>
      </c>
      <c r="AL23" s="3">
        <v>45907</v>
      </c>
      <c r="AM23" s="3">
        <v>45914</v>
      </c>
      <c r="AN23" s="3">
        <v>45915</v>
      </c>
      <c r="AO23" s="3">
        <v>45915</v>
      </c>
      <c r="AP23" s="3">
        <v>45911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45905</v>
      </c>
      <c r="B24" s="14" t="s">
        <v>461</v>
      </c>
      <c r="C24" s="9" t="s">
        <v>73</v>
      </c>
      <c r="D24" s="13" t="s">
        <v>465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45916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463</v>
      </c>
      <c r="AG24" s="1" t="s">
        <v>117</v>
      </c>
      <c r="AH24" s="1" t="s">
        <v>74</v>
      </c>
      <c r="AI24" s="1">
        <v>2</v>
      </c>
      <c r="AJ24" s="3">
        <v>45916</v>
      </c>
      <c r="AK24" s="3">
        <v>0</v>
      </c>
      <c r="AL24" s="3">
        <v>45907</v>
      </c>
      <c r="AM24" s="3">
        <v>45914</v>
      </c>
      <c r="AN24" s="3">
        <v>45915</v>
      </c>
      <c r="AO24" s="3">
        <v>45915</v>
      </c>
      <c r="AP24" s="3">
        <v>45911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45905</v>
      </c>
      <c r="B25" s="14" t="s">
        <v>461</v>
      </c>
      <c r="C25" s="9" t="s">
        <v>73</v>
      </c>
      <c r="D25" s="13" t="s">
        <v>266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45918</v>
      </c>
      <c r="U25" s="11">
        <v>5000</v>
      </c>
      <c r="V25" s="10">
        <v>0</v>
      </c>
      <c r="W25" s="10">
        <v>5000</v>
      </c>
      <c r="X25" s="10">
        <v>5250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466</v>
      </c>
      <c r="AG25" s="1" t="s">
        <v>116</v>
      </c>
      <c r="AH25" s="1" t="s">
        <v>74</v>
      </c>
      <c r="AI25" s="1">
        <v>2</v>
      </c>
      <c r="AJ25" s="3">
        <v>45918</v>
      </c>
      <c r="AK25" s="3">
        <v>0</v>
      </c>
      <c r="AL25" s="3">
        <v>45909</v>
      </c>
      <c r="AM25" s="3">
        <v>45916</v>
      </c>
      <c r="AN25" s="3">
        <v>45917</v>
      </c>
      <c r="AO25" s="3">
        <v>45917</v>
      </c>
      <c r="AP25" s="3">
        <v>45913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467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463</v>
      </c>
      <c r="AG26" s="1" t="s">
        <v>118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45905</v>
      </c>
      <c r="B27" s="14" t="s">
        <v>461</v>
      </c>
      <c r="C27" s="9" t="s">
        <v>73</v>
      </c>
      <c r="D27" s="13" t="s">
        <v>288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45918</v>
      </c>
      <c r="U27" s="11">
        <v>10000</v>
      </c>
      <c r="V27" s="10">
        <v>0</v>
      </c>
      <c r="W27" s="10">
        <v>10000</v>
      </c>
      <c r="X27" s="10">
        <v>10400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466</v>
      </c>
      <c r="AG27" s="1" t="s">
        <v>118</v>
      </c>
      <c r="AH27" s="1" t="s">
        <v>74</v>
      </c>
      <c r="AI27" s="1">
        <v>2</v>
      </c>
      <c r="AJ27" s="3">
        <v>45918</v>
      </c>
      <c r="AK27" s="3">
        <v>0</v>
      </c>
      <c r="AL27" s="3">
        <v>45909</v>
      </c>
      <c r="AM27" s="3">
        <v>45916</v>
      </c>
      <c r="AN27" s="3">
        <v>45917</v>
      </c>
      <c r="AO27" s="3">
        <v>45917</v>
      </c>
      <c r="AP27" s="3">
        <v>45913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45905</v>
      </c>
      <c r="B28" s="14" t="s">
        <v>461</v>
      </c>
      <c r="C28" s="9" t="s">
        <v>73</v>
      </c>
      <c r="D28" s="13" t="s">
        <v>282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45918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172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466</v>
      </c>
      <c r="AG28" s="1" t="s">
        <v>61</v>
      </c>
      <c r="AH28" s="1" t="s">
        <v>74</v>
      </c>
      <c r="AI28" s="1">
        <v>2</v>
      </c>
      <c r="AJ28" s="3">
        <v>45918</v>
      </c>
      <c r="AK28" s="3">
        <v>0</v>
      </c>
      <c r="AL28" s="3">
        <v>45909</v>
      </c>
      <c r="AM28" s="3">
        <v>45916</v>
      </c>
      <c r="AN28" s="3">
        <v>45917</v>
      </c>
      <c r="AO28" s="3">
        <v>45917</v>
      </c>
      <c r="AP28" s="3">
        <v>45913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45904</v>
      </c>
      <c r="B29" s="14" t="s">
        <v>446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45924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18719.800000000003</v>
      </c>
      <c r="AC29" s="8">
        <v>0</v>
      </c>
      <c r="AD29" s="8">
        <v>0</v>
      </c>
      <c r="AE29" s="8">
        <v>0</v>
      </c>
      <c r="AF29" s="8">
        <v>0</v>
      </c>
      <c r="AG29" s="1" t="s">
        <v>61</v>
      </c>
      <c r="AH29" s="1" t="s">
        <v>77</v>
      </c>
      <c r="AI29" s="1">
        <v>1</v>
      </c>
      <c r="AJ29" s="3">
        <v>45924</v>
      </c>
      <c r="AK29" s="3">
        <v>0</v>
      </c>
      <c r="AL29" s="3">
        <v>0</v>
      </c>
      <c r="AM29" s="3">
        <v>0</v>
      </c>
      <c r="AN29" s="3">
        <v>0</v>
      </c>
      <c r="AO29" s="3">
        <v>45923</v>
      </c>
      <c r="AP29" s="3">
        <v>45919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45904</v>
      </c>
      <c r="B30" s="14" t="s">
        <v>448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447</v>
      </c>
      <c r="T30" s="12">
        <v>45924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172</v>
      </c>
      <c r="AA30" s="8">
        <v>18719.800000000003</v>
      </c>
      <c r="AB30" s="8">
        <v>0</v>
      </c>
      <c r="AC30" s="8">
        <v>18719.800000000003</v>
      </c>
      <c r="AD30" s="8">
        <v>0</v>
      </c>
      <c r="AE30" s="8">
        <v>0</v>
      </c>
      <c r="AF30" s="8">
        <v>0</v>
      </c>
      <c r="AG30" s="1" t="s">
        <v>115</v>
      </c>
      <c r="AH30" s="1" t="s">
        <v>77</v>
      </c>
      <c r="AI30" s="1">
        <v>1</v>
      </c>
      <c r="AJ30" s="3">
        <v>45924</v>
      </c>
      <c r="AK30" s="3">
        <v>0</v>
      </c>
      <c r="AL30" s="3">
        <v>0</v>
      </c>
      <c r="AM30" s="3">
        <v>0</v>
      </c>
      <c r="AN30" s="3">
        <v>0</v>
      </c>
      <c r="AO30" s="3">
        <v>45923</v>
      </c>
      <c r="AP30" s="3">
        <v>45919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1410.0585351111113</v>
      </c>
    </row>
    <row r="31" spans="1:56" ht="27.75" customHeight="1" x14ac:dyDescent="0.45">
      <c r="A31" s="3">
        <v>45910</v>
      </c>
      <c r="B31" s="14" t="s">
        <v>128</v>
      </c>
      <c r="C31" s="9" t="s">
        <v>73</v>
      </c>
      <c r="D31" s="13" t="s">
        <v>61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45926</v>
      </c>
      <c r="U31" s="11">
        <v>50000</v>
      </c>
      <c r="V31" s="10">
        <v>0</v>
      </c>
      <c r="W31" s="10">
        <v>50000</v>
      </c>
      <c r="X31" s="10">
        <v>0</v>
      </c>
      <c r="Y31" s="10">
        <v>52500</v>
      </c>
      <c r="Z31" s="9" t="s">
        <v>172</v>
      </c>
      <c r="AA31" s="8">
        <v>46799.500000000007</v>
      </c>
      <c r="AB31" s="8">
        <v>0</v>
      </c>
      <c r="AC31" s="8">
        <v>46799.500000000007</v>
      </c>
      <c r="AD31" s="8">
        <v>0</v>
      </c>
      <c r="AE31" s="8">
        <v>0</v>
      </c>
      <c r="AF31" s="8">
        <v>0</v>
      </c>
      <c r="AG31" s="1" t="s">
        <v>115</v>
      </c>
      <c r="AH31" s="1" t="s">
        <v>74</v>
      </c>
      <c r="AI31" s="1">
        <v>2</v>
      </c>
      <c r="AJ31" s="3">
        <v>45926</v>
      </c>
      <c r="AK31" s="3">
        <v>0</v>
      </c>
      <c r="AL31" s="3">
        <v>45917</v>
      </c>
      <c r="AM31" s="3">
        <v>45924</v>
      </c>
      <c r="AN31" s="3">
        <v>45925</v>
      </c>
      <c r="AO31" s="3">
        <v>45925</v>
      </c>
      <c r="AP31" s="3">
        <v>45921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3525.1463377777782</v>
      </c>
    </row>
    <row r="32" spans="1:56" ht="27.75" customHeight="1" x14ac:dyDescent="0.45">
      <c r="A32" s="3" t="s">
        <v>135</v>
      </c>
      <c r="B32" s="14" t="s">
        <v>135</v>
      </c>
      <c r="C32" s="9" t="s">
        <v>73</v>
      </c>
      <c r="D32" s="13" t="s">
        <v>61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45930</v>
      </c>
      <c r="U32" s="11">
        <v>100000</v>
      </c>
      <c r="V32" s="10">
        <v>0</v>
      </c>
      <c r="W32" s="10">
        <v>100000</v>
      </c>
      <c r="X32" s="10">
        <v>0</v>
      </c>
      <c r="Y32" s="10">
        <v>105000</v>
      </c>
      <c r="Z32" s="9" t="s">
        <v>172</v>
      </c>
      <c r="AA32" s="8">
        <v>93599.000000000015</v>
      </c>
      <c r="AB32" s="8">
        <v>0</v>
      </c>
      <c r="AC32" s="8">
        <v>93599.000000000015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45930</v>
      </c>
      <c r="AK32" s="3">
        <v>0</v>
      </c>
      <c r="AL32" s="3">
        <v>45921</v>
      </c>
      <c r="AM32" s="3">
        <v>45928</v>
      </c>
      <c r="AN32" s="3">
        <v>45929</v>
      </c>
      <c r="AO32" s="3">
        <v>45929</v>
      </c>
      <c r="AP32" s="3">
        <v>45925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7050.2926755555563</v>
      </c>
    </row>
    <row r="33" spans="1:56" ht="27.75" customHeight="1" x14ac:dyDescent="0.45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30</v>
      </c>
      <c r="G33" s="9">
        <v>0</v>
      </c>
      <c r="H33" s="9">
        <v>0</v>
      </c>
      <c r="I33" s="9">
        <v>63</v>
      </c>
      <c r="J33" s="9" t="s">
        <v>78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172</v>
      </c>
      <c r="AA33" s="8">
        <v>196557.90000000002</v>
      </c>
      <c r="AB33" s="8">
        <v>37439.600000000006</v>
      </c>
      <c r="AC33" s="8">
        <v>159118.30000000002</v>
      </c>
      <c r="AD33" s="8">
        <v>0</v>
      </c>
      <c r="AE33" s="8">
        <v>0</v>
      </c>
      <c r="AF33" s="8" t="s">
        <v>58</v>
      </c>
      <c r="AG33" s="1" t="s">
        <v>116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174</v>
      </c>
      <c r="BD33" s="56">
        <v>0</v>
      </c>
    </row>
    <row r="34" spans="1:56" ht="27.75" customHeight="1" x14ac:dyDescent="0.45">
      <c r="A34" s="3">
        <v>45905</v>
      </c>
      <c r="B34" s="14" t="s">
        <v>470</v>
      </c>
      <c r="C34" s="9" t="s">
        <v>139</v>
      </c>
      <c r="D34" s="13" t="s">
        <v>250</v>
      </c>
      <c r="E34" s="9">
        <v>19</v>
      </c>
      <c r="F34" s="9">
        <v>34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196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108</v>
      </c>
      <c r="T34" s="12">
        <v>45920</v>
      </c>
      <c r="U34" s="11">
        <v>5040</v>
      </c>
      <c r="V34" s="10">
        <v>0</v>
      </c>
      <c r="W34" s="10">
        <v>5040</v>
      </c>
      <c r="X34" s="10">
        <v>0</v>
      </c>
      <c r="Y34" s="10">
        <v>5292</v>
      </c>
      <c r="Z34" s="9" t="s">
        <v>112</v>
      </c>
      <c r="AA34" s="8">
        <v>4999.0247999999992</v>
      </c>
      <c r="AB34" s="8">
        <v>4999.0247999999992</v>
      </c>
      <c r="AC34" s="8">
        <v>0</v>
      </c>
      <c r="AD34" s="8">
        <v>0</v>
      </c>
      <c r="AE34" s="8">
        <v>4999.0247999999992</v>
      </c>
      <c r="AF34" s="8">
        <v>0</v>
      </c>
      <c r="AG34" s="1" t="s">
        <v>115</v>
      </c>
      <c r="AH34" s="1" t="s">
        <v>75</v>
      </c>
      <c r="AI34" s="1">
        <v>4</v>
      </c>
      <c r="AJ34" s="3">
        <v>45920</v>
      </c>
      <c r="AK34" s="3">
        <v>45916</v>
      </c>
      <c r="AL34" s="3">
        <v>45909</v>
      </c>
      <c r="AM34" s="3">
        <v>45917</v>
      </c>
      <c r="AN34" s="3">
        <v>45918</v>
      </c>
      <c r="AO34" s="3">
        <v>45919</v>
      </c>
      <c r="AP34" s="3">
        <v>45915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191</v>
      </c>
      <c r="BD34" s="56">
        <v>0</v>
      </c>
    </row>
    <row r="35" spans="1:56" ht="27.75" customHeight="1" x14ac:dyDescent="0.45">
      <c r="A35" s="3">
        <v>45905</v>
      </c>
      <c r="B35" s="14" t="s">
        <v>470</v>
      </c>
      <c r="C35" s="9" t="s">
        <v>139</v>
      </c>
      <c r="D35" s="13" t="s">
        <v>449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196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108</v>
      </c>
      <c r="T35" s="12">
        <v>45920</v>
      </c>
      <c r="U35" s="11">
        <v>5040</v>
      </c>
      <c r="V35" s="10">
        <v>1174</v>
      </c>
      <c r="W35" s="10">
        <v>3866</v>
      </c>
      <c r="X35" s="10">
        <v>0</v>
      </c>
      <c r="Y35" s="10">
        <v>4059.3</v>
      </c>
      <c r="Z35" s="9" t="s">
        <v>112</v>
      </c>
      <c r="AA35" s="8">
        <v>3834.5694199999998</v>
      </c>
      <c r="AB35" s="8">
        <v>3834.5694199999998</v>
      </c>
      <c r="AC35" s="8">
        <v>0</v>
      </c>
      <c r="AD35" s="8">
        <v>0</v>
      </c>
      <c r="AE35" s="8">
        <v>3834.5694199999998</v>
      </c>
      <c r="AF35" s="8">
        <v>0</v>
      </c>
      <c r="AG35" s="1" t="s">
        <v>115</v>
      </c>
      <c r="AH35" s="1" t="s">
        <v>75</v>
      </c>
      <c r="AI35" s="1">
        <v>4</v>
      </c>
      <c r="AJ35" s="3">
        <v>45920</v>
      </c>
      <c r="AK35" s="3">
        <v>45916</v>
      </c>
      <c r="AL35" s="3">
        <v>45909</v>
      </c>
      <c r="AM35" s="3">
        <v>45917</v>
      </c>
      <c r="AN35" s="3">
        <v>45918</v>
      </c>
      <c r="AO35" s="3">
        <v>45919</v>
      </c>
      <c r="AP35" s="3">
        <v>45915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191</v>
      </c>
      <c r="BD35" s="56">
        <v>0</v>
      </c>
    </row>
    <row r="36" spans="1:56" ht="27.75" customHeight="1" x14ac:dyDescent="0.45">
      <c r="A36" s="3">
        <v>45796</v>
      </c>
      <c r="B36" s="14" t="s">
        <v>255</v>
      </c>
      <c r="C36" s="9" t="s">
        <v>139</v>
      </c>
      <c r="D36" s="13" t="s">
        <v>250</v>
      </c>
      <c r="E36" s="9">
        <v>19</v>
      </c>
      <c r="F36" s="9">
        <v>34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196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108</v>
      </c>
      <c r="T36" s="12" t="s">
        <v>63</v>
      </c>
      <c r="U36" s="11">
        <v>503</v>
      </c>
      <c r="V36" s="10">
        <v>0</v>
      </c>
      <c r="W36" s="10">
        <v>503</v>
      </c>
      <c r="X36" s="10">
        <v>5250</v>
      </c>
      <c r="Y36" s="10">
        <v>0</v>
      </c>
      <c r="Z36" s="9" t="s">
        <v>112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115</v>
      </c>
      <c r="AH36" s="1" t="s">
        <v>75</v>
      </c>
      <c r="AI36" s="1">
        <v>4</v>
      </c>
      <c r="AJ36" s="3" t="s">
        <v>63</v>
      </c>
      <c r="AK36" s="3" t="e">
        <v>#VALUE!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191</v>
      </c>
      <c r="BD36" s="56">
        <v>0</v>
      </c>
    </row>
    <row r="37" spans="1:56" ht="27.75" customHeight="1" x14ac:dyDescent="0.45">
      <c r="A37" s="3">
        <v>0</v>
      </c>
      <c r="B37" s="14">
        <v>0</v>
      </c>
      <c r="C37" s="9">
        <v>0</v>
      </c>
      <c r="D37" s="13">
        <v>0</v>
      </c>
      <c r="E37" s="9">
        <v>19</v>
      </c>
      <c r="F37" s="9">
        <v>34</v>
      </c>
      <c r="G37" s="9" t="s">
        <v>60</v>
      </c>
      <c r="H37" s="9">
        <v>0</v>
      </c>
      <c r="I37" s="9">
        <v>80</v>
      </c>
      <c r="J37" s="9" t="s">
        <v>57</v>
      </c>
      <c r="K37" s="9">
        <v>5</v>
      </c>
      <c r="L37" s="9">
        <v>0</v>
      </c>
      <c r="M37" s="10">
        <v>0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>
        <v>0</v>
      </c>
      <c r="T37" s="12"/>
      <c r="U37" s="11">
        <v>0</v>
      </c>
      <c r="V37" s="10">
        <v>0</v>
      </c>
      <c r="W37" s="10">
        <v>0</v>
      </c>
      <c r="X37" s="10">
        <v>0</v>
      </c>
      <c r="Y37" s="10">
        <v>0</v>
      </c>
      <c r="Z37" s="9" t="s">
        <v>112</v>
      </c>
      <c r="AA37" s="8">
        <v>8833.594219999999</v>
      </c>
      <c r="AB37" s="8">
        <v>8833.594219999999</v>
      </c>
      <c r="AC37" s="8">
        <v>0</v>
      </c>
      <c r="AD37" s="8">
        <v>0</v>
      </c>
      <c r="AE37" s="8">
        <v>8833.594219999999</v>
      </c>
      <c r="AF37" s="8" t="s">
        <v>58</v>
      </c>
      <c r="AG37" s="1" t="s">
        <v>115</v>
      </c>
      <c r="AH37" s="1">
        <v>0</v>
      </c>
      <c r="AI37" s="1" t="s">
        <v>15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192</v>
      </c>
      <c r="BD37" s="56">
        <v>0</v>
      </c>
    </row>
    <row r="38" spans="1:56" ht="27.75" customHeight="1" x14ac:dyDescent="0.45">
      <c r="A38" s="3">
        <v>45782</v>
      </c>
      <c r="B38" s="14" t="s">
        <v>249</v>
      </c>
      <c r="C38" s="9" t="s">
        <v>79</v>
      </c>
      <c r="D38" s="13" t="s">
        <v>243</v>
      </c>
      <c r="E38" s="9">
        <v>20</v>
      </c>
      <c r="F38" s="9">
        <v>38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45909</v>
      </c>
      <c r="U38" s="11">
        <v>5000</v>
      </c>
      <c r="V38" s="10">
        <v>4473</v>
      </c>
      <c r="W38" s="10">
        <v>527</v>
      </c>
      <c r="X38" s="10">
        <v>5200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116</v>
      </c>
      <c r="AH38" s="1" t="s">
        <v>75</v>
      </c>
      <c r="AI38" s="1">
        <v>4</v>
      </c>
      <c r="AJ38" s="3">
        <v>45909</v>
      </c>
      <c r="AK38" s="3">
        <v>45905</v>
      </c>
      <c r="AL38" s="3">
        <v>45898</v>
      </c>
      <c r="AM38" s="3">
        <v>45906</v>
      </c>
      <c r="AN38" s="3">
        <v>45907</v>
      </c>
      <c r="AO38" s="3">
        <v>45908</v>
      </c>
      <c r="AP38" s="3">
        <v>45904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0</v>
      </c>
    </row>
    <row r="39" spans="1:56" ht="27.75" customHeight="1" x14ac:dyDescent="0.45">
      <c r="A39" s="3">
        <v>45902</v>
      </c>
      <c r="B39" s="14" t="s">
        <v>439</v>
      </c>
      <c r="C39" s="9" t="s">
        <v>267</v>
      </c>
      <c r="D39" s="13" t="s">
        <v>429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45920</v>
      </c>
      <c r="U39" s="11">
        <v>8000</v>
      </c>
      <c r="V39" s="10">
        <v>8000</v>
      </c>
      <c r="W39" s="10">
        <v>0</v>
      </c>
      <c r="X39" s="10">
        <v>20753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488</v>
      </c>
      <c r="AG39" s="1" t="s">
        <v>117</v>
      </c>
      <c r="AH39" s="1" t="s">
        <v>75</v>
      </c>
      <c r="AI39" s="1">
        <v>4</v>
      </c>
      <c r="AJ39" s="3">
        <v>45920</v>
      </c>
      <c r="AK39" s="3">
        <v>45916</v>
      </c>
      <c r="AL39" s="3">
        <v>45909</v>
      </c>
      <c r="AM39" s="3">
        <v>45917</v>
      </c>
      <c r="AN39" s="3">
        <v>45918</v>
      </c>
      <c r="AO39" s="3">
        <v>45919</v>
      </c>
      <c r="AP39" s="3">
        <v>45915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0</v>
      </c>
    </row>
    <row r="40" spans="1:56" ht="27.75" customHeight="1" x14ac:dyDescent="0.45">
      <c r="A40" s="3">
        <v>45902</v>
      </c>
      <c r="B40" s="14" t="s">
        <v>440</v>
      </c>
      <c r="C40" s="9" t="s">
        <v>267</v>
      </c>
      <c r="D40" s="13" t="s">
        <v>433</v>
      </c>
      <c r="E40" s="9">
        <v>20</v>
      </c>
      <c r="F40" s="9">
        <v>37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45912</v>
      </c>
      <c r="U40" s="11">
        <v>5000</v>
      </c>
      <c r="V40" s="10">
        <v>0</v>
      </c>
      <c r="W40" s="10">
        <v>5000</v>
      </c>
      <c r="X40" s="10">
        <v>10200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116</v>
      </c>
      <c r="AH40" s="1" t="s">
        <v>75</v>
      </c>
      <c r="AI40" s="1">
        <v>4</v>
      </c>
      <c r="AJ40" s="3">
        <v>45912</v>
      </c>
      <c r="AK40" s="3">
        <v>45908</v>
      </c>
      <c r="AL40" s="3">
        <v>45901</v>
      </c>
      <c r="AM40" s="3">
        <v>45909</v>
      </c>
      <c r="AN40" s="3">
        <v>45910</v>
      </c>
      <c r="AO40" s="3">
        <v>45911</v>
      </c>
      <c r="AP40" s="3">
        <v>45907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0</v>
      </c>
    </row>
    <row r="41" spans="1:56" ht="27.75" customHeight="1" x14ac:dyDescent="0.45">
      <c r="A41" s="3">
        <v>45902</v>
      </c>
      <c r="B41" s="14" t="s">
        <v>438</v>
      </c>
      <c r="C41" s="9" t="s">
        <v>267</v>
      </c>
      <c r="D41" s="13" t="s">
        <v>428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45912</v>
      </c>
      <c r="U41" s="11">
        <v>20500</v>
      </c>
      <c r="V41" s="10">
        <v>400</v>
      </c>
      <c r="W41" s="10">
        <v>20100</v>
      </c>
      <c r="X41" s="10">
        <v>0</v>
      </c>
      <c r="Y41" s="10">
        <v>21105</v>
      </c>
      <c r="Z41" s="9" t="s">
        <v>80</v>
      </c>
      <c r="AA41" s="8">
        <v>21621.369000000002</v>
      </c>
      <c r="AB41" s="8">
        <v>21621.369000000002</v>
      </c>
      <c r="AC41" s="8">
        <v>0</v>
      </c>
      <c r="AD41" s="8">
        <v>0</v>
      </c>
      <c r="AE41" s="8">
        <v>21621.369000000002</v>
      </c>
      <c r="AF41" s="8">
        <v>0</v>
      </c>
      <c r="AG41" s="1" t="s">
        <v>116</v>
      </c>
      <c r="AH41" s="1" t="s">
        <v>75</v>
      </c>
      <c r="AI41" s="1">
        <v>4</v>
      </c>
      <c r="AJ41" s="3">
        <v>45912</v>
      </c>
      <c r="AK41" s="3">
        <v>45908</v>
      </c>
      <c r="AL41" s="3">
        <v>45901</v>
      </c>
      <c r="AM41" s="3">
        <v>45909</v>
      </c>
      <c r="AN41" s="3">
        <v>45910</v>
      </c>
      <c r="AO41" s="3">
        <v>45911</v>
      </c>
      <c r="AP41" s="3">
        <v>45907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7.75" customHeight="1" x14ac:dyDescent="0.45">
      <c r="A42" s="3">
        <v>45902</v>
      </c>
      <c r="B42" s="14" t="s">
        <v>440</v>
      </c>
      <c r="C42" s="9" t="s">
        <v>267</v>
      </c>
      <c r="D42" s="13" t="s">
        <v>434</v>
      </c>
      <c r="E42" s="9">
        <v>20</v>
      </c>
      <c r="F42" s="9">
        <v>37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45912</v>
      </c>
      <c r="U42" s="11">
        <v>5000</v>
      </c>
      <c r="V42" s="10">
        <v>0</v>
      </c>
      <c r="W42" s="10">
        <v>5000</v>
      </c>
      <c r="X42" s="10">
        <v>5050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116</v>
      </c>
      <c r="AH42" s="1" t="s">
        <v>75</v>
      </c>
      <c r="AI42" s="1">
        <v>4</v>
      </c>
      <c r="AJ42" s="3">
        <v>45912</v>
      </c>
      <c r="AK42" s="3">
        <v>45908</v>
      </c>
      <c r="AL42" s="3">
        <v>45901</v>
      </c>
      <c r="AM42" s="3">
        <v>45909</v>
      </c>
      <c r="AN42" s="3">
        <v>45910</v>
      </c>
      <c r="AO42" s="3">
        <v>45911</v>
      </c>
      <c r="AP42" s="3">
        <v>45907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7.75" customHeight="1" x14ac:dyDescent="0.45">
      <c r="A43" s="3">
        <v>45902</v>
      </c>
      <c r="B43" s="14" t="s">
        <v>440</v>
      </c>
      <c r="C43" s="9" t="s">
        <v>267</v>
      </c>
      <c r="D43" s="13" t="s">
        <v>435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45912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80</v>
      </c>
      <c r="AA43" s="8">
        <v>5378.4500000000007</v>
      </c>
      <c r="AB43" s="8">
        <v>5378.4500000000007</v>
      </c>
      <c r="AC43" s="8">
        <v>0</v>
      </c>
      <c r="AD43" s="8">
        <v>5378.4500000000007</v>
      </c>
      <c r="AE43" s="8">
        <v>0</v>
      </c>
      <c r="AF43" s="8">
        <v>0</v>
      </c>
      <c r="AG43" s="1" t="s">
        <v>116</v>
      </c>
      <c r="AH43" s="1" t="s">
        <v>75</v>
      </c>
      <c r="AI43" s="1">
        <v>4</v>
      </c>
      <c r="AJ43" s="3">
        <v>45912</v>
      </c>
      <c r="AK43" s="3">
        <v>45908</v>
      </c>
      <c r="AL43" s="3">
        <v>45901</v>
      </c>
      <c r="AM43" s="3">
        <v>45909</v>
      </c>
      <c r="AN43" s="3">
        <v>45910</v>
      </c>
      <c r="AO43" s="3">
        <v>45911</v>
      </c>
      <c r="AP43" s="3">
        <v>45907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104</v>
      </c>
      <c r="BD43" s="56">
        <v>0</v>
      </c>
    </row>
    <row r="44" spans="1:56" ht="27.75" customHeight="1" x14ac:dyDescent="0.45">
      <c r="A44" s="3">
        <v>45905</v>
      </c>
      <c r="B44" s="14" t="s">
        <v>471</v>
      </c>
      <c r="C44" s="9" t="s">
        <v>139</v>
      </c>
      <c r="D44" s="13" t="s">
        <v>451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108</v>
      </c>
      <c r="T44" s="12">
        <v>45919</v>
      </c>
      <c r="U44" s="11">
        <v>5040</v>
      </c>
      <c r="V44" s="10">
        <v>0</v>
      </c>
      <c r="W44" s="10">
        <v>5040</v>
      </c>
      <c r="X44" s="10">
        <v>0</v>
      </c>
      <c r="Y44" s="10">
        <v>5292</v>
      </c>
      <c r="Z44" s="9" t="s">
        <v>80</v>
      </c>
      <c r="AA44" s="8">
        <v>5280.6600000000008</v>
      </c>
      <c r="AB44" s="8">
        <v>5280.6600000000008</v>
      </c>
      <c r="AC44" s="8">
        <v>0</v>
      </c>
      <c r="AD44" s="8">
        <v>0</v>
      </c>
      <c r="AE44" s="8">
        <v>5280.6600000000008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45919</v>
      </c>
      <c r="AK44" s="3">
        <v>45915</v>
      </c>
      <c r="AL44" s="3">
        <v>45908</v>
      </c>
      <c r="AM44" s="3">
        <v>45916</v>
      </c>
      <c r="AN44" s="3">
        <v>45917</v>
      </c>
      <c r="AO44" s="3">
        <v>45918</v>
      </c>
      <c r="AP44" s="3">
        <v>45914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104</v>
      </c>
      <c r="BD44" s="56">
        <v>0</v>
      </c>
    </row>
    <row r="45" spans="1:56" ht="27.75" customHeight="1" x14ac:dyDescent="0.45">
      <c r="A45" s="3">
        <v>45905</v>
      </c>
      <c r="B45" s="14" t="s">
        <v>471</v>
      </c>
      <c r="C45" s="9" t="s">
        <v>139</v>
      </c>
      <c r="D45" s="13" t="s">
        <v>306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>
        <v>45919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10477.5</v>
      </c>
      <c r="AB45" s="8">
        <v>10477.5</v>
      </c>
      <c r="AC45" s="8">
        <v>0</v>
      </c>
      <c r="AD45" s="8">
        <v>10477.5</v>
      </c>
      <c r="AE45" s="8">
        <v>0</v>
      </c>
      <c r="AF45" s="8">
        <v>0</v>
      </c>
      <c r="AG45" s="1" t="s">
        <v>116</v>
      </c>
      <c r="AH45" s="1" t="s">
        <v>75</v>
      </c>
      <c r="AI45" s="1">
        <v>4</v>
      </c>
      <c r="AJ45" s="3">
        <v>45919</v>
      </c>
      <c r="AK45" s="3">
        <v>45915</v>
      </c>
      <c r="AL45" s="3">
        <v>45908</v>
      </c>
      <c r="AM45" s="3">
        <v>45916</v>
      </c>
      <c r="AN45" s="3">
        <v>45917</v>
      </c>
      <c r="AO45" s="3">
        <v>45918</v>
      </c>
      <c r="AP45" s="3">
        <v>45914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104</v>
      </c>
      <c r="BD45" s="56">
        <v>0</v>
      </c>
    </row>
    <row r="46" spans="1:56" ht="27.75" customHeight="1" x14ac:dyDescent="0.45">
      <c r="A46" s="3">
        <v>45905</v>
      </c>
      <c r="B46" s="14" t="s">
        <v>472</v>
      </c>
      <c r="C46" s="9" t="s">
        <v>139</v>
      </c>
      <c r="D46" s="13" t="s">
        <v>251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108</v>
      </c>
      <c r="T46" s="12">
        <v>45920</v>
      </c>
      <c r="U46" s="11">
        <v>5040</v>
      </c>
      <c r="V46" s="10">
        <v>0</v>
      </c>
      <c r="W46" s="10">
        <v>5040</v>
      </c>
      <c r="X46" s="10">
        <v>0</v>
      </c>
      <c r="Y46" s="10">
        <v>5292</v>
      </c>
      <c r="Z46" s="9" t="s">
        <v>80</v>
      </c>
      <c r="AA46" s="8">
        <v>5280.6600000000008</v>
      </c>
      <c r="AB46" s="8">
        <v>5280.6600000000008</v>
      </c>
      <c r="AC46" s="8">
        <v>0</v>
      </c>
      <c r="AD46" s="8">
        <v>0</v>
      </c>
      <c r="AE46" s="8">
        <v>5280.6600000000008</v>
      </c>
      <c r="AF46" s="8">
        <v>0</v>
      </c>
      <c r="AG46" s="1" t="s">
        <v>117</v>
      </c>
      <c r="AH46" s="1" t="s">
        <v>75</v>
      </c>
      <c r="AI46" s="1">
        <v>4</v>
      </c>
      <c r="AJ46" s="3">
        <v>45920</v>
      </c>
      <c r="AK46" s="3">
        <v>45916</v>
      </c>
      <c r="AL46" s="3">
        <v>45909</v>
      </c>
      <c r="AM46" s="3">
        <v>45917</v>
      </c>
      <c r="AN46" s="3">
        <v>45918</v>
      </c>
      <c r="AO46" s="3">
        <v>45919</v>
      </c>
      <c r="AP46" s="3">
        <v>45915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0</v>
      </c>
    </row>
    <row r="47" spans="1:56" ht="27.75" customHeight="1" x14ac:dyDescent="0.45">
      <c r="A47" s="3">
        <v>45796</v>
      </c>
      <c r="B47" s="14" t="s">
        <v>256</v>
      </c>
      <c r="C47" s="9" t="s">
        <v>139</v>
      </c>
      <c r="D47" s="13" t="s">
        <v>251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108</v>
      </c>
      <c r="T47" s="12">
        <v>45920</v>
      </c>
      <c r="U47" s="11">
        <v>366</v>
      </c>
      <c r="V47" s="10">
        <v>0</v>
      </c>
      <c r="W47" s="10">
        <v>366</v>
      </c>
      <c r="X47" s="10">
        <v>0</v>
      </c>
      <c r="Y47" s="10">
        <v>384.3</v>
      </c>
      <c r="Z47" s="9" t="s">
        <v>80</v>
      </c>
      <c r="AA47" s="8">
        <v>383.47650000000004</v>
      </c>
      <c r="AB47" s="8">
        <v>383.47650000000004</v>
      </c>
      <c r="AC47" s="8">
        <v>0</v>
      </c>
      <c r="AD47" s="8">
        <v>0</v>
      </c>
      <c r="AE47" s="8">
        <v>383.47650000000004</v>
      </c>
      <c r="AF47" s="8">
        <v>0</v>
      </c>
      <c r="AG47" s="1" t="s">
        <v>115</v>
      </c>
      <c r="AH47" s="1" t="s">
        <v>75</v>
      </c>
      <c r="AI47" s="1">
        <v>4</v>
      </c>
      <c r="AJ47" s="3">
        <v>45920</v>
      </c>
      <c r="AK47" s="3">
        <v>45916</v>
      </c>
      <c r="AL47" s="3">
        <v>45909</v>
      </c>
      <c r="AM47" s="3">
        <v>45917</v>
      </c>
      <c r="AN47" s="3">
        <v>45918</v>
      </c>
      <c r="AO47" s="3">
        <v>45919</v>
      </c>
      <c r="AP47" s="3">
        <v>45915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45905</v>
      </c>
      <c r="B48" s="14" t="s">
        <v>472</v>
      </c>
      <c r="C48" s="9" t="s">
        <v>139</v>
      </c>
      <c r="D48" s="13" t="s">
        <v>452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45920</v>
      </c>
      <c r="U48" s="11">
        <v>5040</v>
      </c>
      <c r="V48" s="10">
        <v>0</v>
      </c>
      <c r="W48" s="10">
        <v>5040</v>
      </c>
      <c r="X48" s="10">
        <v>0</v>
      </c>
      <c r="Y48" s="10">
        <v>5292</v>
      </c>
      <c r="Z48" s="9" t="s">
        <v>80</v>
      </c>
      <c r="AA48" s="8">
        <v>5280.6600000000008</v>
      </c>
      <c r="AB48" s="8">
        <v>5280.6600000000008</v>
      </c>
      <c r="AC48" s="8">
        <v>0</v>
      </c>
      <c r="AD48" s="8">
        <v>0</v>
      </c>
      <c r="AE48" s="8">
        <v>5280.6600000000008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45920</v>
      </c>
      <c r="AK48" s="3">
        <v>45916</v>
      </c>
      <c r="AL48" s="3">
        <v>45909</v>
      </c>
      <c r="AM48" s="3">
        <v>45917</v>
      </c>
      <c r="AN48" s="3">
        <v>45918</v>
      </c>
      <c r="AO48" s="3">
        <v>45919</v>
      </c>
      <c r="AP48" s="3">
        <v>45915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45902</v>
      </c>
      <c r="B49" s="14" t="s">
        <v>438</v>
      </c>
      <c r="C49" s="9" t="s">
        <v>267</v>
      </c>
      <c r="D49" s="13" t="s">
        <v>430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45920</v>
      </c>
      <c r="U49" s="11">
        <v>20000</v>
      </c>
      <c r="V49" s="10">
        <v>18716</v>
      </c>
      <c r="W49" s="10">
        <v>1284</v>
      </c>
      <c r="X49" s="10">
        <v>20630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45920</v>
      </c>
      <c r="AK49" s="3">
        <v>45916</v>
      </c>
      <c r="AL49" s="3">
        <v>45909</v>
      </c>
      <c r="AM49" s="3">
        <v>45917</v>
      </c>
      <c r="AN49" s="3">
        <v>45918</v>
      </c>
      <c r="AO49" s="3">
        <v>45919</v>
      </c>
      <c r="AP49" s="3">
        <v>45915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45873</v>
      </c>
      <c r="B50" s="14" t="s">
        <v>308</v>
      </c>
      <c r="C50" s="9" t="s">
        <v>107</v>
      </c>
      <c r="D50" s="13" t="s">
        <v>309</v>
      </c>
      <c r="E50" s="9">
        <v>20</v>
      </c>
      <c r="F50" s="9">
        <v>38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45922</v>
      </c>
      <c r="U50" s="11">
        <v>4000</v>
      </c>
      <c r="V50" s="10">
        <v>4000</v>
      </c>
      <c r="W50" s="10">
        <v>0</v>
      </c>
      <c r="X50" s="10">
        <v>4130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307</v>
      </c>
      <c r="AG50" s="1" t="s">
        <v>117</v>
      </c>
      <c r="AH50" s="1" t="s">
        <v>75</v>
      </c>
      <c r="AI50" s="1">
        <v>4</v>
      </c>
      <c r="AJ50" s="3">
        <v>45922</v>
      </c>
      <c r="AK50" s="3">
        <v>45918</v>
      </c>
      <c r="AL50" s="3">
        <v>45911</v>
      </c>
      <c r="AM50" s="3">
        <v>45919</v>
      </c>
      <c r="AN50" s="3">
        <v>45920</v>
      </c>
      <c r="AO50" s="3">
        <v>45921</v>
      </c>
      <c r="AP50" s="3">
        <v>45917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424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45908</v>
      </c>
      <c r="B51" s="14" t="s">
        <v>128</v>
      </c>
      <c r="C51" s="9" t="s">
        <v>259</v>
      </c>
      <c r="D51" s="13" t="s">
        <v>260</v>
      </c>
      <c r="E51" s="9">
        <v>20</v>
      </c>
      <c r="F51" s="9">
        <v>34</v>
      </c>
      <c r="G51" s="9" t="s">
        <v>60</v>
      </c>
      <c r="H51" s="9" t="s">
        <v>66</v>
      </c>
      <c r="I51" s="9">
        <v>95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>
        <v>45922</v>
      </c>
      <c r="U51" s="11">
        <v>8000</v>
      </c>
      <c r="V51" s="10">
        <v>0</v>
      </c>
      <c r="W51" s="10">
        <v>8000</v>
      </c>
      <c r="X51" s="10">
        <v>0</v>
      </c>
      <c r="Y51" s="10">
        <v>8400</v>
      </c>
      <c r="Z51" s="9" t="s">
        <v>80</v>
      </c>
      <c r="AA51" s="8">
        <v>7934.96</v>
      </c>
      <c r="AB51" s="8">
        <v>7934.96</v>
      </c>
      <c r="AC51" s="8">
        <v>0</v>
      </c>
      <c r="AD51" s="8">
        <v>0</v>
      </c>
      <c r="AE51" s="8">
        <v>7934.96</v>
      </c>
      <c r="AF51" s="8">
        <v>0</v>
      </c>
      <c r="AG51" s="1" t="s">
        <v>116</v>
      </c>
      <c r="AH51" s="1" t="s">
        <v>75</v>
      </c>
      <c r="AI51" s="1">
        <v>4</v>
      </c>
      <c r="AJ51" s="3">
        <v>45922</v>
      </c>
      <c r="AK51" s="3">
        <v>45918</v>
      </c>
      <c r="AL51" s="3">
        <v>45911</v>
      </c>
      <c r="AM51" s="3">
        <v>45919</v>
      </c>
      <c r="AN51" s="3">
        <v>45920</v>
      </c>
      <c r="AO51" s="3">
        <v>45921</v>
      </c>
      <c r="AP51" s="3">
        <v>45917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45908</v>
      </c>
      <c r="B52" s="14" t="s">
        <v>128</v>
      </c>
      <c r="C52" s="9" t="s">
        <v>259</v>
      </c>
      <c r="D52" s="13" t="s">
        <v>358</v>
      </c>
      <c r="E52" s="9">
        <v>20</v>
      </c>
      <c r="F52" s="9">
        <v>34</v>
      </c>
      <c r="G52" s="9" t="s">
        <v>60</v>
      </c>
      <c r="H52" s="9" t="s">
        <v>66</v>
      </c>
      <c r="I52" s="9">
        <v>95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71</v>
      </c>
      <c r="T52" s="12">
        <v>45922</v>
      </c>
      <c r="U52" s="11">
        <v>8000</v>
      </c>
      <c r="V52" s="10">
        <v>0</v>
      </c>
      <c r="W52" s="10">
        <v>8000</v>
      </c>
      <c r="X52" s="10">
        <v>0</v>
      </c>
      <c r="Y52" s="10">
        <v>8400</v>
      </c>
      <c r="Z52" s="9" t="s">
        <v>80</v>
      </c>
      <c r="AA52" s="8">
        <v>7934.96</v>
      </c>
      <c r="AB52" s="8">
        <v>7934.96</v>
      </c>
      <c r="AC52" s="8">
        <v>0</v>
      </c>
      <c r="AD52" s="8">
        <v>0</v>
      </c>
      <c r="AE52" s="8">
        <v>7934.96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45922</v>
      </c>
      <c r="AK52" s="3">
        <v>45918</v>
      </c>
      <c r="AL52" s="3">
        <v>45911</v>
      </c>
      <c r="AM52" s="3">
        <v>45919</v>
      </c>
      <c r="AN52" s="3">
        <v>45920</v>
      </c>
      <c r="AO52" s="3">
        <v>45921</v>
      </c>
      <c r="AP52" s="3">
        <v>45917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45902</v>
      </c>
      <c r="B53" s="14" t="s">
        <v>439</v>
      </c>
      <c r="C53" s="9" t="s">
        <v>267</v>
      </c>
      <c r="D53" s="13" t="s">
        <v>432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45923</v>
      </c>
      <c r="U53" s="11">
        <v>10000</v>
      </c>
      <c r="V53" s="10">
        <v>5000</v>
      </c>
      <c r="W53" s="10">
        <v>5000</v>
      </c>
      <c r="X53" s="10">
        <v>10294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45923</v>
      </c>
      <c r="AK53" s="3">
        <v>45919</v>
      </c>
      <c r="AL53" s="3">
        <v>45912</v>
      </c>
      <c r="AM53" s="3">
        <v>45920</v>
      </c>
      <c r="AN53" s="3">
        <v>45921</v>
      </c>
      <c r="AO53" s="3">
        <v>45922</v>
      </c>
      <c r="AP53" s="3">
        <v>45918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45896</v>
      </c>
      <c r="B54" s="14" t="s">
        <v>396</v>
      </c>
      <c r="C54" s="9" t="s">
        <v>79</v>
      </c>
      <c r="D54" s="13" t="s">
        <v>397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45926</v>
      </c>
      <c r="U54" s="11">
        <v>8000</v>
      </c>
      <c r="V54" s="10">
        <v>0</v>
      </c>
      <c r="W54" s="10">
        <v>8000</v>
      </c>
      <c r="X54" s="10">
        <v>0</v>
      </c>
      <c r="Y54" s="10">
        <v>8400</v>
      </c>
      <c r="Z54" s="9" t="s">
        <v>80</v>
      </c>
      <c r="AA54" s="8">
        <v>8829.0399999999991</v>
      </c>
      <c r="AB54" s="8">
        <v>8829.0399999999991</v>
      </c>
      <c r="AC54" s="8">
        <v>0</v>
      </c>
      <c r="AD54" s="8">
        <v>0</v>
      </c>
      <c r="AE54" s="8">
        <v>8829.0399999999991</v>
      </c>
      <c r="AF54" s="8">
        <v>0</v>
      </c>
      <c r="AG54" s="1" t="s">
        <v>117</v>
      </c>
      <c r="AH54" s="1" t="s">
        <v>75</v>
      </c>
      <c r="AI54" s="1">
        <v>5</v>
      </c>
      <c r="AJ54" s="3">
        <v>45926</v>
      </c>
      <c r="AK54" s="3">
        <v>45921</v>
      </c>
      <c r="AL54" s="3">
        <v>45914</v>
      </c>
      <c r="AM54" s="3">
        <v>45922</v>
      </c>
      <c r="AN54" s="3">
        <v>45923</v>
      </c>
      <c r="AO54" s="3">
        <v>45924</v>
      </c>
      <c r="AP54" s="3">
        <v>45921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45892</v>
      </c>
      <c r="B55" s="14" t="s">
        <v>363</v>
      </c>
      <c r="C55" s="9" t="s">
        <v>79</v>
      </c>
      <c r="D55" s="13" t="s">
        <v>364</v>
      </c>
      <c r="E55" s="9">
        <v>20</v>
      </c>
      <c r="F55" s="9">
        <v>37</v>
      </c>
      <c r="G55" s="9" t="s">
        <v>60</v>
      </c>
      <c r="H55" s="9" t="s">
        <v>76</v>
      </c>
      <c r="I55" s="9">
        <v>97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45930</v>
      </c>
      <c r="U55" s="11">
        <v>3000</v>
      </c>
      <c r="V55" s="10">
        <v>0</v>
      </c>
      <c r="W55" s="10">
        <v>3000</v>
      </c>
      <c r="X55" s="10">
        <v>0</v>
      </c>
      <c r="Y55" s="10">
        <v>3150</v>
      </c>
      <c r="Z55" s="9" t="s">
        <v>80</v>
      </c>
      <c r="AA55" s="8">
        <v>3227.07</v>
      </c>
      <c r="AB55" s="8">
        <v>3227.07</v>
      </c>
      <c r="AC55" s="8">
        <v>0</v>
      </c>
      <c r="AD55" s="8">
        <v>3227.07</v>
      </c>
      <c r="AE55" s="8">
        <v>0</v>
      </c>
      <c r="AF55" s="8">
        <v>0</v>
      </c>
      <c r="AG55" s="1" t="s">
        <v>117</v>
      </c>
      <c r="AH55" s="1" t="s">
        <v>75</v>
      </c>
      <c r="AI55" s="1">
        <v>4</v>
      </c>
      <c r="AJ55" s="3">
        <v>45930</v>
      </c>
      <c r="AK55" s="3">
        <v>45926</v>
      </c>
      <c r="AL55" s="3">
        <v>45919</v>
      </c>
      <c r="AM55" s="3">
        <v>45927</v>
      </c>
      <c r="AN55" s="3">
        <v>45928</v>
      </c>
      <c r="AO55" s="3">
        <v>45929</v>
      </c>
      <c r="AP55" s="3">
        <v>45925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45891</v>
      </c>
      <c r="B56" s="14" t="s">
        <v>389</v>
      </c>
      <c r="C56" s="9" t="s">
        <v>79</v>
      </c>
      <c r="D56" s="13" t="s">
        <v>390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45930</v>
      </c>
      <c r="U56" s="11">
        <v>9000</v>
      </c>
      <c r="V56" s="10">
        <v>0</v>
      </c>
      <c r="W56" s="10">
        <v>9000</v>
      </c>
      <c r="X56" s="10">
        <v>0</v>
      </c>
      <c r="Y56" s="10">
        <v>9450</v>
      </c>
      <c r="Z56" s="9" t="s">
        <v>80</v>
      </c>
      <c r="AA56" s="8">
        <v>9932.67</v>
      </c>
      <c r="AB56" s="8">
        <v>9932.67</v>
      </c>
      <c r="AC56" s="8">
        <v>0</v>
      </c>
      <c r="AD56" s="8">
        <v>9932.67</v>
      </c>
      <c r="AE56" s="8">
        <v>0</v>
      </c>
      <c r="AF56" s="8">
        <v>0</v>
      </c>
      <c r="AG56" s="1" t="s">
        <v>61</v>
      </c>
      <c r="AH56" s="1" t="s">
        <v>75</v>
      </c>
      <c r="AI56" s="1">
        <v>5</v>
      </c>
      <c r="AJ56" s="3">
        <v>45930</v>
      </c>
      <c r="AK56" s="3">
        <v>45925</v>
      </c>
      <c r="AL56" s="3">
        <v>45918</v>
      </c>
      <c r="AM56" s="3">
        <v>45926</v>
      </c>
      <c r="AN56" s="3">
        <v>45927</v>
      </c>
      <c r="AO56" s="3">
        <v>45928</v>
      </c>
      <c r="AP56" s="3">
        <v>45925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45891</v>
      </c>
      <c r="B57" s="14" t="s">
        <v>391</v>
      </c>
      <c r="C57" s="9" t="s">
        <v>79</v>
      </c>
      <c r="D57" s="13" t="s">
        <v>392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4000</v>
      </c>
      <c r="V57" s="10">
        <v>0</v>
      </c>
      <c r="W57" s="10">
        <v>4000</v>
      </c>
      <c r="X57" s="10">
        <v>4100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61</v>
      </c>
      <c r="AH57" s="1" t="s">
        <v>75</v>
      </c>
      <c r="AI57" s="1">
        <v>5</v>
      </c>
      <c r="AJ57" s="3">
        <v>45930</v>
      </c>
      <c r="AK57" s="3">
        <v>45925</v>
      </c>
      <c r="AL57" s="3">
        <v>45918</v>
      </c>
      <c r="AM57" s="3">
        <v>45926</v>
      </c>
      <c r="AN57" s="3">
        <v>45927</v>
      </c>
      <c r="AO57" s="3">
        <v>45928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45891</v>
      </c>
      <c r="B58" s="14" t="s">
        <v>393</v>
      </c>
      <c r="C58" s="9" t="s">
        <v>79</v>
      </c>
      <c r="D58" s="13" t="s">
        <v>394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45930</v>
      </c>
      <c r="U58" s="11">
        <v>9000</v>
      </c>
      <c r="V58" s="10">
        <v>0</v>
      </c>
      <c r="W58" s="10">
        <v>9000</v>
      </c>
      <c r="X58" s="10">
        <v>9455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61</v>
      </c>
      <c r="AH58" s="1" t="s">
        <v>75</v>
      </c>
      <c r="AI58" s="1">
        <v>5</v>
      </c>
      <c r="AJ58" s="3">
        <v>45930</v>
      </c>
      <c r="AK58" s="3">
        <v>45925</v>
      </c>
      <c r="AL58" s="3">
        <v>45918</v>
      </c>
      <c r="AM58" s="3">
        <v>45926</v>
      </c>
      <c r="AN58" s="3">
        <v>45927</v>
      </c>
      <c r="AO58" s="3">
        <v>45928</v>
      </c>
      <c r="AP58" s="3">
        <v>45925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 t="s">
        <v>135</v>
      </c>
      <c r="B59" s="14" t="s">
        <v>135</v>
      </c>
      <c r="C59" s="9" t="s">
        <v>139</v>
      </c>
      <c r="D59" s="13" t="s">
        <v>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45930</v>
      </c>
      <c r="U59" s="11">
        <v>100000</v>
      </c>
      <c r="V59" s="10">
        <v>0</v>
      </c>
      <c r="W59" s="10">
        <v>100000</v>
      </c>
      <c r="X59" s="10">
        <v>0</v>
      </c>
      <c r="Y59" s="10">
        <v>105000</v>
      </c>
      <c r="Z59" s="9" t="s">
        <v>80</v>
      </c>
      <c r="AA59" s="8">
        <v>104775.00000000001</v>
      </c>
      <c r="AB59" s="8">
        <v>0</v>
      </c>
      <c r="AC59" s="8">
        <v>104775.00000000001</v>
      </c>
      <c r="AD59" s="8">
        <v>0</v>
      </c>
      <c r="AE59" s="8">
        <v>104775.00000000001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7916.333333333333</v>
      </c>
    </row>
    <row r="60" spans="1:56" ht="27.75" customHeight="1" x14ac:dyDescent="0.45">
      <c r="A60" s="3" t="s">
        <v>135</v>
      </c>
      <c r="B60" s="14" t="s">
        <v>135</v>
      </c>
      <c r="C60" s="9" t="s">
        <v>79</v>
      </c>
      <c r="D60" s="13" t="s">
        <v>61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20000</v>
      </c>
      <c r="V60" s="10">
        <v>0</v>
      </c>
      <c r="W60" s="10">
        <v>20000</v>
      </c>
      <c r="X60" s="10">
        <v>0</v>
      </c>
      <c r="Y60" s="10">
        <v>21000</v>
      </c>
      <c r="Z60" s="9" t="s">
        <v>80</v>
      </c>
      <c r="AA60" s="8">
        <v>22072.6</v>
      </c>
      <c r="AB60" s="8">
        <v>0</v>
      </c>
      <c r="AC60" s="8">
        <v>22072.6</v>
      </c>
      <c r="AD60" s="8">
        <v>0</v>
      </c>
      <c r="AE60" s="8">
        <v>22072.6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1667.7075555555555</v>
      </c>
    </row>
    <row r="61" spans="1:56" ht="27.75" customHeight="1" x14ac:dyDescent="0.45">
      <c r="A61" s="3" t="s">
        <v>135</v>
      </c>
      <c r="B61" s="14" t="s">
        <v>135</v>
      </c>
      <c r="C61" s="9" t="s">
        <v>97</v>
      </c>
      <c r="D61" s="13" t="s">
        <v>61</v>
      </c>
      <c r="E61" s="9">
        <v>20</v>
      </c>
      <c r="F61" s="9">
        <v>37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45930</v>
      </c>
      <c r="U61" s="11">
        <v>20000</v>
      </c>
      <c r="V61" s="10">
        <v>0</v>
      </c>
      <c r="W61" s="10">
        <v>20000</v>
      </c>
      <c r="X61" s="10">
        <v>0</v>
      </c>
      <c r="Y61" s="10">
        <v>21000</v>
      </c>
      <c r="Z61" s="9" t="s">
        <v>80</v>
      </c>
      <c r="AA61" s="8">
        <v>21513.800000000003</v>
      </c>
      <c r="AB61" s="8">
        <v>0</v>
      </c>
      <c r="AC61" s="8">
        <v>21513.800000000003</v>
      </c>
      <c r="AD61" s="8">
        <v>0</v>
      </c>
      <c r="AE61" s="8">
        <v>21513.800000000003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1625.4871111111113</v>
      </c>
    </row>
    <row r="62" spans="1:56" ht="27.75" customHeight="1" x14ac:dyDescent="0.45">
      <c r="A62" s="3">
        <v>45892</v>
      </c>
      <c r="B62" s="14" t="s">
        <v>360</v>
      </c>
      <c r="C62" s="9" t="s">
        <v>139</v>
      </c>
      <c r="D62" s="13" t="s">
        <v>329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 t="s">
        <v>63</v>
      </c>
      <c r="U62" s="11">
        <v>640</v>
      </c>
      <c r="V62" s="10">
        <v>0</v>
      </c>
      <c r="W62" s="10">
        <v>640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116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370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45892</v>
      </c>
      <c r="B63" s="14" t="s">
        <v>362</v>
      </c>
      <c r="C63" s="9" t="s">
        <v>139</v>
      </c>
      <c r="D63" s="13" t="s">
        <v>131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 t="s">
        <v>63</v>
      </c>
      <c r="U63" s="11">
        <v>1840</v>
      </c>
      <c r="V63" s="10">
        <v>80</v>
      </c>
      <c r="W63" s="10">
        <v>1760</v>
      </c>
      <c r="X63" s="10">
        <v>10650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45887</v>
      </c>
      <c r="B64" s="14" t="s">
        <v>345</v>
      </c>
      <c r="C64" s="9" t="s">
        <v>139</v>
      </c>
      <c r="D64" s="13" t="s">
        <v>224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 t="s">
        <v>63</v>
      </c>
      <c r="U64" s="11">
        <v>104</v>
      </c>
      <c r="V64" s="10">
        <v>0</v>
      </c>
      <c r="W64" s="10">
        <v>104</v>
      </c>
      <c r="X64" s="10">
        <v>11230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134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45909</v>
      </c>
      <c r="B65" s="14" t="s">
        <v>128</v>
      </c>
      <c r="C65" s="9" t="s">
        <v>79</v>
      </c>
      <c r="D65" s="13" t="s">
        <v>489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3310.89</v>
      </c>
      <c r="AB65" s="8">
        <v>3310.89</v>
      </c>
      <c r="AC65" s="8">
        <v>0</v>
      </c>
      <c r="AD65" s="8">
        <v>0</v>
      </c>
      <c r="AE65" s="8">
        <v>3310.89</v>
      </c>
      <c r="AF65" s="8">
        <v>0</v>
      </c>
      <c r="AG65" s="1" t="s">
        <v>116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45909</v>
      </c>
      <c r="B66" s="14" t="s">
        <v>128</v>
      </c>
      <c r="C66" s="9" t="s">
        <v>79</v>
      </c>
      <c r="D66" s="13" t="s">
        <v>490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3310.89</v>
      </c>
      <c r="AB66" s="8">
        <v>3310.89</v>
      </c>
      <c r="AC66" s="8">
        <v>0</v>
      </c>
      <c r="AD66" s="8">
        <v>0</v>
      </c>
      <c r="AE66" s="8">
        <v>3310.89</v>
      </c>
      <c r="AF66" s="8">
        <v>0</v>
      </c>
      <c r="AG66" s="1" t="s">
        <v>116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45909</v>
      </c>
      <c r="B67" s="14" t="s">
        <v>128</v>
      </c>
      <c r="C67" s="9" t="s">
        <v>79</v>
      </c>
      <c r="D67" s="13" t="s">
        <v>491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6000</v>
      </c>
      <c r="V67" s="10">
        <v>0</v>
      </c>
      <c r="W67" s="10">
        <v>6000</v>
      </c>
      <c r="X67" s="10">
        <v>0</v>
      </c>
      <c r="Y67" s="10">
        <v>6300</v>
      </c>
      <c r="Z67" s="9" t="s">
        <v>80</v>
      </c>
      <c r="AA67" s="8">
        <v>6621.78</v>
      </c>
      <c r="AB67" s="8">
        <v>6621.78</v>
      </c>
      <c r="AC67" s="8">
        <v>0</v>
      </c>
      <c r="AD67" s="8">
        <v>0</v>
      </c>
      <c r="AE67" s="8">
        <v>6621.78</v>
      </c>
      <c r="AF67" s="8">
        <v>0</v>
      </c>
      <c r="AG67" s="1" t="s">
        <v>116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45909</v>
      </c>
      <c r="B68" s="14" t="s">
        <v>128</v>
      </c>
      <c r="C68" s="9" t="s">
        <v>107</v>
      </c>
      <c r="D68" s="13" t="s">
        <v>492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80</v>
      </c>
      <c r="AA68" s="8">
        <v>3310.89</v>
      </c>
      <c r="AB68" s="8">
        <v>3310.89</v>
      </c>
      <c r="AC68" s="8">
        <v>0</v>
      </c>
      <c r="AD68" s="8">
        <v>0</v>
      </c>
      <c r="AE68" s="8">
        <v>3310.89</v>
      </c>
      <c r="AF68" s="8">
        <v>0</v>
      </c>
      <c r="AG68" s="1" t="s">
        <v>116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45909</v>
      </c>
      <c r="B69" s="14" t="s">
        <v>128</v>
      </c>
      <c r="C69" s="9" t="s">
        <v>107</v>
      </c>
      <c r="D69" s="13" t="s">
        <v>493</v>
      </c>
      <c r="E69" s="9">
        <v>20</v>
      </c>
      <c r="F69" s="9">
        <v>40</v>
      </c>
      <c r="G69" s="9" t="s">
        <v>60</v>
      </c>
      <c r="H69" s="9" t="s">
        <v>66</v>
      </c>
      <c r="I69" s="9">
        <v>108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80</v>
      </c>
      <c r="AA69" s="8">
        <v>3478.5300000000007</v>
      </c>
      <c r="AB69" s="8">
        <v>3478.5300000000007</v>
      </c>
      <c r="AC69" s="8">
        <v>0</v>
      </c>
      <c r="AD69" s="8">
        <v>0</v>
      </c>
      <c r="AE69" s="8">
        <v>3478.5300000000007</v>
      </c>
      <c r="AF69" s="8">
        <v>0</v>
      </c>
      <c r="AG69" s="1" t="s">
        <v>115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45896</v>
      </c>
      <c r="B70" s="14" t="s">
        <v>395</v>
      </c>
      <c r="C70" s="9" t="s">
        <v>79</v>
      </c>
      <c r="D70" s="13" t="s">
        <v>310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0</v>
      </c>
      <c r="AE70" s="8">
        <v>3310.89</v>
      </c>
      <c r="AF70" s="8">
        <v>0</v>
      </c>
      <c r="AG70" s="1" t="s">
        <v>115</v>
      </c>
      <c r="AH70" s="1" t="s">
        <v>75</v>
      </c>
      <c r="AI70" s="1">
        <v>5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134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45892</v>
      </c>
      <c r="B71" s="14" t="s">
        <v>365</v>
      </c>
      <c r="C71" s="9" t="s">
        <v>79</v>
      </c>
      <c r="D71" s="13" t="s">
        <v>220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6000</v>
      </c>
      <c r="V71" s="10">
        <v>0</v>
      </c>
      <c r="W71" s="10">
        <v>6000</v>
      </c>
      <c r="X71" s="10">
        <v>0</v>
      </c>
      <c r="Y71" s="10">
        <v>6300</v>
      </c>
      <c r="Z71" s="9" t="s">
        <v>80</v>
      </c>
      <c r="AA71" s="8">
        <v>6621.78</v>
      </c>
      <c r="AB71" s="8">
        <v>6621.78</v>
      </c>
      <c r="AC71" s="8">
        <v>0</v>
      </c>
      <c r="AD71" s="8">
        <v>0</v>
      </c>
      <c r="AE71" s="8">
        <v>6621.78</v>
      </c>
      <c r="AF71" s="8">
        <v>0</v>
      </c>
      <c r="AG71" s="1" t="s">
        <v>116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45796</v>
      </c>
      <c r="B72" s="14" t="s">
        <v>258</v>
      </c>
      <c r="C72" s="9" t="s">
        <v>139</v>
      </c>
      <c r="D72" s="13" t="s">
        <v>145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 t="s">
        <v>63</v>
      </c>
      <c r="U72" s="11">
        <v>240</v>
      </c>
      <c r="V72" s="10">
        <v>0</v>
      </c>
      <c r="W72" s="10">
        <v>240</v>
      </c>
      <c r="X72" s="10">
        <v>0</v>
      </c>
      <c r="Y72" s="10">
        <v>252</v>
      </c>
      <c r="Z72" s="9" t="s">
        <v>80</v>
      </c>
      <c r="AA72" s="8">
        <v>251.46</v>
      </c>
      <c r="AB72" s="8">
        <v>251.46</v>
      </c>
      <c r="AC72" s="8">
        <v>0</v>
      </c>
      <c r="AD72" s="8">
        <v>0</v>
      </c>
      <c r="AE72" s="8">
        <v>251.46</v>
      </c>
      <c r="AF72" s="8">
        <v>0</v>
      </c>
      <c r="AG72" s="1" t="s">
        <v>61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254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45876</v>
      </c>
      <c r="B73" s="14" t="s">
        <v>328</v>
      </c>
      <c r="C73" s="9" t="s">
        <v>107</v>
      </c>
      <c r="D73" s="13" t="s">
        <v>314</v>
      </c>
      <c r="E73" s="9">
        <v>20</v>
      </c>
      <c r="F73" s="9">
        <v>40</v>
      </c>
      <c r="G73" s="9" t="s">
        <v>60</v>
      </c>
      <c r="H73" s="9" t="s">
        <v>66</v>
      </c>
      <c r="I73" s="9">
        <v>108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3075</v>
      </c>
      <c r="W73" s="10">
        <v>0</v>
      </c>
      <c r="X73" s="10">
        <v>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115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45877</v>
      </c>
      <c r="B74" s="14" t="s">
        <v>318</v>
      </c>
      <c r="C74" s="9" t="s">
        <v>79</v>
      </c>
      <c r="D74" s="13" t="s">
        <v>319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7000</v>
      </c>
      <c r="V74" s="10">
        <v>0</v>
      </c>
      <c r="W74" s="10">
        <v>7000</v>
      </c>
      <c r="X74" s="10">
        <v>0</v>
      </c>
      <c r="Y74" s="10">
        <v>7350</v>
      </c>
      <c r="Z74" s="9" t="s">
        <v>80</v>
      </c>
      <c r="AA74" s="8">
        <v>7725.41</v>
      </c>
      <c r="AB74" s="8">
        <v>7725.41</v>
      </c>
      <c r="AC74" s="8">
        <v>0</v>
      </c>
      <c r="AD74" s="8">
        <v>0</v>
      </c>
      <c r="AE74" s="8">
        <v>7725.41</v>
      </c>
      <c r="AF74" s="8">
        <v>0</v>
      </c>
      <c r="AG74" s="1" t="s">
        <v>115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 t="s">
        <v>135</v>
      </c>
      <c r="B75" s="14" t="s">
        <v>135</v>
      </c>
      <c r="C75" s="9" t="s">
        <v>270</v>
      </c>
      <c r="D75" s="13" t="s">
        <v>61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 t="s">
        <v>63</v>
      </c>
      <c r="U75" s="11">
        <v>100000</v>
      </c>
      <c r="V75" s="10">
        <v>0</v>
      </c>
      <c r="W75" s="10">
        <v>100000</v>
      </c>
      <c r="X75" s="10">
        <v>0</v>
      </c>
      <c r="Y75" s="10">
        <v>105000</v>
      </c>
      <c r="Z75" s="9" t="s">
        <v>80</v>
      </c>
      <c r="AA75" s="8">
        <v>110363</v>
      </c>
      <c r="AB75" s="8">
        <v>3268</v>
      </c>
      <c r="AC75" s="8">
        <v>107095</v>
      </c>
      <c r="AD75" s="8">
        <v>0</v>
      </c>
      <c r="AE75" s="8">
        <v>110363</v>
      </c>
      <c r="AF75" s="8">
        <v>0</v>
      </c>
      <c r="AG75" s="1" t="s">
        <v>116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8091.6222222222232</v>
      </c>
    </row>
    <row r="76" spans="1:56" ht="27.75" customHeight="1" x14ac:dyDescent="0.45">
      <c r="A76" s="3">
        <v>45825</v>
      </c>
      <c r="B76" s="14" t="s">
        <v>269</v>
      </c>
      <c r="C76" s="9" t="s">
        <v>139</v>
      </c>
      <c r="D76" s="13" t="s">
        <v>239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246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 t="s">
        <v>63</v>
      </c>
      <c r="U76" s="11">
        <v>894</v>
      </c>
      <c r="V76" s="10">
        <v>525</v>
      </c>
      <c r="W76" s="10">
        <v>369</v>
      </c>
      <c r="X76" s="10">
        <v>6000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134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45796</v>
      </c>
      <c r="B77" s="14" t="s">
        <v>257</v>
      </c>
      <c r="C77" s="9" t="s">
        <v>139</v>
      </c>
      <c r="D77" s="13" t="s">
        <v>253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 t="s">
        <v>63</v>
      </c>
      <c r="U77" s="11">
        <v>302</v>
      </c>
      <c r="V77" s="10">
        <v>0</v>
      </c>
      <c r="W77" s="10">
        <v>302</v>
      </c>
      <c r="X77" s="10">
        <v>5300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45782</v>
      </c>
      <c r="B78" s="14" t="s">
        <v>249</v>
      </c>
      <c r="C78" s="9" t="s">
        <v>79</v>
      </c>
      <c r="D78" s="13" t="s">
        <v>243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115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134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416.92688888888887</v>
      </c>
    </row>
    <row r="79" spans="1:56" ht="27.75" customHeight="1" x14ac:dyDescent="0.45">
      <c r="A79" s="3">
        <v>45798</v>
      </c>
      <c r="B79" s="14" t="s">
        <v>263</v>
      </c>
      <c r="C79" s="9" t="s">
        <v>107</v>
      </c>
      <c r="D79" s="13" t="s">
        <v>261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117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134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416.92688888888887</v>
      </c>
    </row>
    <row r="80" spans="1:56" ht="27.75" customHeight="1" x14ac:dyDescent="0.45">
      <c r="A80" s="3">
        <v>45674</v>
      </c>
      <c r="B80" s="14" t="s">
        <v>226</v>
      </c>
      <c r="C80" s="9" t="s">
        <v>139</v>
      </c>
      <c r="D80" s="13" t="s">
        <v>225</v>
      </c>
      <c r="E80" s="9">
        <v>20</v>
      </c>
      <c r="F80" s="9">
        <v>35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196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152</v>
      </c>
      <c r="V80" s="10">
        <v>0</v>
      </c>
      <c r="W80" s="10">
        <v>152</v>
      </c>
      <c r="X80" s="10">
        <v>6000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5987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235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45611</v>
      </c>
      <c r="B81" s="14" t="s">
        <v>195</v>
      </c>
      <c r="C81" s="9" t="s">
        <v>139</v>
      </c>
      <c r="D81" s="13" t="s">
        <v>194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 t="s">
        <v>63</v>
      </c>
      <c r="U81" s="11">
        <v>117</v>
      </c>
      <c r="V81" s="10">
        <v>0</v>
      </c>
      <c r="W81" s="10">
        <v>117</v>
      </c>
      <c r="X81" s="10">
        <v>10065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45523</v>
      </c>
      <c r="B82" s="14" t="s">
        <v>178</v>
      </c>
      <c r="C82" s="9" t="s">
        <v>139</v>
      </c>
      <c r="D82" s="13" t="s">
        <v>176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 t="s">
        <v>63</v>
      </c>
      <c r="U82" s="11">
        <v>1260</v>
      </c>
      <c r="V82" s="10">
        <v>0</v>
      </c>
      <c r="W82" s="10">
        <v>1260</v>
      </c>
      <c r="X82" s="10">
        <v>11095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117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45523</v>
      </c>
      <c r="B83" s="14" t="s">
        <v>178</v>
      </c>
      <c r="C83" s="9" t="s">
        <v>139</v>
      </c>
      <c r="D83" s="13" t="s">
        <v>177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89</v>
      </c>
      <c r="V83" s="10">
        <v>0</v>
      </c>
      <c r="W83" s="10">
        <v>89</v>
      </c>
      <c r="X83" s="10">
        <v>11180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45799</v>
      </c>
      <c r="B84" s="14" t="s">
        <v>264</v>
      </c>
      <c r="C84" s="9" t="s">
        <v>259</v>
      </c>
      <c r="D84" s="13" t="s">
        <v>260</v>
      </c>
      <c r="E84" s="9">
        <v>20</v>
      </c>
      <c r="F84" s="9">
        <v>34</v>
      </c>
      <c r="G84" s="9" t="s">
        <v>60</v>
      </c>
      <c r="H84" s="9" t="s">
        <v>66</v>
      </c>
      <c r="I84" s="9">
        <v>95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 t="s">
        <v>132</v>
      </c>
      <c r="U84" s="11">
        <v>4000</v>
      </c>
      <c r="V84" s="10">
        <v>2840</v>
      </c>
      <c r="W84" s="10">
        <v>1160</v>
      </c>
      <c r="X84" s="10">
        <v>8450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210</v>
      </c>
      <c r="AG84" s="1" t="s">
        <v>115</v>
      </c>
      <c r="AH84" s="1" t="s">
        <v>75</v>
      </c>
      <c r="AI84" s="1">
        <v>4</v>
      </c>
      <c r="AJ84" s="3" t="s">
        <v>132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45799</v>
      </c>
      <c r="B85" s="14" t="s">
        <v>264</v>
      </c>
      <c r="C85" s="9" t="s">
        <v>259</v>
      </c>
      <c r="D85" s="13" t="s">
        <v>358</v>
      </c>
      <c r="E85" s="9">
        <v>20</v>
      </c>
      <c r="F85" s="9">
        <v>34</v>
      </c>
      <c r="G85" s="9" t="s">
        <v>60</v>
      </c>
      <c r="H85" s="9" t="s">
        <v>66</v>
      </c>
      <c r="I85" s="9">
        <v>95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 t="s">
        <v>132</v>
      </c>
      <c r="U85" s="11">
        <v>4000</v>
      </c>
      <c r="V85" s="10">
        <v>2654</v>
      </c>
      <c r="W85" s="10">
        <v>1346</v>
      </c>
      <c r="X85" s="10">
        <v>4000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210</v>
      </c>
      <c r="AG85" s="1" t="s">
        <v>115</v>
      </c>
      <c r="AH85" s="1" t="s">
        <v>75</v>
      </c>
      <c r="AI85" s="1">
        <v>4</v>
      </c>
      <c r="AJ85" s="3" t="s">
        <v>132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45741</v>
      </c>
      <c r="B86" s="14" t="s">
        <v>242</v>
      </c>
      <c r="C86" s="9" t="s">
        <v>107</v>
      </c>
      <c r="D86" s="13" t="s">
        <v>241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132</v>
      </c>
      <c r="U86" s="11">
        <v>4000</v>
      </c>
      <c r="V86" s="10">
        <v>3867</v>
      </c>
      <c r="W86" s="10">
        <v>133</v>
      </c>
      <c r="X86" s="10">
        <v>4200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132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244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45720</v>
      </c>
      <c r="B87" s="14" t="s">
        <v>128</v>
      </c>
      <c r="C87" s="9" t="s">
        <v>107</v>
      </c>
      <c r="D87" s="13" t="s">
        <v>209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132</v>
      </c>
      <c r="U87" s="11">
        <v>4000</v>
      </c>
      <c r="V87" s="10">
        <v>4010</v>
      </c>
      <c r="W87" s="10">
        <v>0</v>
      </c>
      <c r="X87" s="10">
        <v>4470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45720</v>
      </c>
      <c r="B88" s="14" t="s">
        <v>128</v>
      </c>
      <c r="C88" s="9" t="s">
        <v>107</v>
      </c>
      <c r="D88" s="13" t="s">
        <v>219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132</v>
      </c>
      <c r="U88" s="11">
        <v>3000</v>
      </c>
      <c r="V88" s="10">
        <v>3065</v>
      </c>
      <c r="W88" s="10">
        <v>0</v>
      </c>
      <c r="X88" s="10">
        <v>3300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45541</v>
      </c>
      <c r="B89" s="14" t="s">
        <v>182</v>
      </c>
      <c r="C89" s="9" t="s">
        <v>107</v>
      </c>
      <c r="D89" s="13" t="s">
        <v>183</v>
      </c>
      <c r="E89" s="9">
        <v>20</v>
      </c>
      <c r="F89" s="9">
        <v>40</v>
      </c>
      <c r="G89" s="9" t="s">
        <v>60</v>
      </c>
      <c r="H89" s="9" t="s">
        <v>76</v>
      </c>
      <c r="I89" s="9">
        <v>108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3000</v>
      </c>
      <c r="V89" s="10">
        <v>3318</v>
      </c>
      <c r="W89" s="10">
        <v>0</v>
      </c>
      <c r="X89" s="10">
        <v>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184</v>
      </c>
      <c r="AG89" s="1" t="s">
        <v>61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>
        <v>0</v>
      </c>
      <c r="AY89" s="2" t="s">
        <v>222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45581</v>
      </c>
      <c r="B90" s="14" t="s">
        <v>187</v>
      </c>
      <c r="C90" s="9" t="s">
        <v>107</v>
      </c>
      <c r="D90" s="13" t="s">
        <v>188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132</v>
      </c>
      <c r="U90" s="11">
        <v>3000</v>
      </c>
      <c r="V90" s="10">
        <v>3194</v>
      </c>
      <c r="W90" s="10">
        <v>0</v>
      </c>
      <c r="X90" s="10">
        <v>5632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132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38</v>
      </c>
      <c r="G91" s="9">
        <v>0</v>
      </c>
      <c r="H91" s="9">
        <v>0</v>
      </c>
      <c r="I91" s="9">
        <v>84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80</v>
      </c>
      <c r="AA91" s="8">
        <v>399264.69550000015</v>
      </c>
      <c r="AB91" s="8">
        <v>132771.99550000002</v>
      </c>
      <c r="AC91" s="8">
        <v>266492.7</v>
      </c>
      <c r="AD91" s="8">
        <v>29015.690000000002</v>
      </c>
      <c r="AE91" s="8">
        <v>370249.00550000009</v>
      </c>
      <c r="AF91" s="8" t="s">
        <v>58</v>
      </c>
      <c r="AG91" s="1" t="s">
        <v>115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 t="s">
        <v>135</v>
      </c>
      <c r="B92" s="14" t="s">
        <v>135</v>
      </c>
      <c r="C92" s="9" t="s">
        <v>270</v>
      </c>
      <c r="D92" s="13" t="s">
        <v>61</v>
      </c>
      <c r="E92" s="9">
        <v>20</v>
      </c>
      <c r="F92" s="9">
        <v>39</v>
      </c>
      <c r="G92" s="9" t="s">
        <v>60</v>
      </c>
      <c r="H92" s="9">
        <v>0</v>
      </c>
      <c r="I92" s="9">
        <v>84</v>
      </c>
      <c r="J92" s="9" t="s">
        <v>78</v>
      </c>
      <c r="K92" s="9">
        <v>0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 t="s">
        <v>63</v>
      </c>
      <c r="U92" s="11">
        <v>100000</v>
      </c>
      <c r="V92" s="10">
        <v>0</v>
      </c>
      <c r="W92" s="10">
        <v>100000</v>
      </c>
      <c r="X92" s="10">
        <v>0</v>
      </c>
      <c r="Y92" s="10">
        <v>105000</v>
      </c>
      <c r="Z92" s="9" t="s">
        <v>271</v>
      </c>
      <c r="AA92" s="8">
        <v>113157.00000000001</v>
      </c>
      <c r="AB92" s="8">
        <v>111448</v>
      </c>
      <c r="AC92" s="8">
        <v>1709.0000000000146</v>
      </c>
      <c r="AD92" s="8">
        <v>0</v>
      </c>
      <c r="AE92" s="8">
        <v>0</v>
      </c>
      <c r="AF92" s="8">
        <v>0</v>
      </c>
      <c r="AG92" s="1" t="s">
        <v>117</v>
      </c>
      <c r="AH92" s="1" t="s">
        <v>74</v>
      </c>
      <c r="AI92" s="1">
        <v>2</v>
      </c>
      <c r="AJ92" s="3" t="s">
        <v>63</v>
      </c>
      <c r="AK92" s="3">
        <v>0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272</v>
      </c>
      <c r="BD92" s="56">
        <v>134.63122222222339</v>
      </c>
    </row>
    <row r="93" spans="1:56" ht="27.75" customHeight="1" x14ac:dyDescent="0.45">
      <c r="A93" s="3">
        <v>0</v>
      </c>
      <c r="B93" s="14">
        <v>0</v>
      </c>
      <c r="C93" s="9">
        <v>0</v>
      </c>
      <c r="D93" s="13">
        <v>0</v>
      </c>
      <c r="E93" s="9">
        <v>20</v>
      </c>
      <c r="F93" s="9">
        <v>38</v>
      </c>
      <c r="G93" s="9">
        <v>0</v>
      </c>
      <c r="H93" s="9">
        <v>0</v>
      </c>
      <c r="I93" s="9">
        <v>82</v>
      </c>
      <c r="J93" s="9" t="s">
        <v>78</v>
      </c>
      <c r="K93" s="9">
        <v>2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271</v>
      </c>
      <c r="AA93" s="8">
        <v>113157.00000000001</v>
      </c>
      <c r="AB93" s="8">
        <v>111448</v>
      </c>
      <c r="AC93" s="8">
        <v>1709.0000000000146</v>
      </c>
      <c r="AD93" s="8">
        <v>0</v>
      </c>
      <c r="AE93" s="8">
        <v>0</v>
      </c>
      <c r="AF93" s="8" t="s">
        <v>58</v>
      </c>
      <c r="AG93" s="1" t="s">
        <v>115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273</v>
      </c>
      <c r="BD93" s="56">
        <v>0</v>
      </c>
    </row>
    <row r="94" spans="1:56" ht="27.75" customHeight="1" x14ac:dyDescent="0.45">
      <c r="A94" s="3">
        <v>45887</v>
      </c>
      <c r="B94" s="14" t="s">
        <v>348</v>
      </c>
      <c r="C94" s="9" t="s">
        <v>139</v>
      </c>
      <c r="D94" s="13" t="s">
        <v>268</v>
      </c>
      <c r="E94" s="9">
        <v>20</v>
      </c>
      <c r="F94" s="9">
        <v>36</v>
      </c>
      <c r="G94" s="9" t="s">
        <v>60</v>
      </c>
      <c r="H94" s="9">
        <v>0</v>
      </c>
      <c r="I94" s="9">
        <v>78</v>
      </c>
      <c r="J94" s="9" t="s">
        <v>57</v>
      </c>
      <c r="K94" s="9">
        <v>5</v>
      </c>
      <c r="L94" s="9" t="s">
        <v>196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45926</v>
      </c>
      <c r="U94" s="11">
        <v>19440</v>
      </c>
      <c r="V94" s="10">
        <v>0</v>
      </c>
      <c r="W94" s="10">
        <v>19440</v>
      </c>
      <c r="X94" s="10">
        <v>20056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210</v>
      </c>
      <c r="AG94" s="1" t="s">
        <v>61</v>
      </c>
      <c r="AH94" s="1" t="s">
        <v>74</v>
      </c>
      <c r="AI94" s="1">
        <v>2</v>
      </c>
      <c r="AJ94" s="3">
        <v>45926</v>
      </c>
      <c r="AK94" s="3">
        <v>0</v>
      </c>
      <c r="AL94" s="3">
        <v>45917</v>
      </c>
      <c r="AM94" s="3">
        <v>45924</v>
      </c>
      <c r="AN94" s="3">
        <v>45925</v>
      </c>
      <c r="AO94" s="3">
        <v>45925</v>
      </c>
      <c r="AP94" s="3">
        <v>45921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 t="s">
        <v>334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45905</v>
      </c>
      <c r="B95" s="14" t="s">
        <v>473</v>
      </c>
      <c r="C95" s="9" t="s">
        <v>474</v>
      </c>
      <c r="D95" s="13" t="s">
        <v>475</v>
      </c>
      <c r="E95" s="9">
        <v>20</v>
      </c>
      <c r="F95" s="9">
        <v>34</v>
      </c>
      <c r="G95" s="9" t="s">
        <v>60</v>
      </c>
      <c r="H95" s="9">
        <v>0</v>
      </c>
      <c r="I95" s="9">
        <v>70</v>
      </c>
      <c r="J95" s="9" t="s">
        <v>57</v>
      </c>
      <c r="K95" s="9">
        <v>5</v>
      </c>
      <c r="L95" s="9" t="s">
        <v>92</v>
      </c>
      <c r="M95" s="10">
        <v>21</v>
      </c>
      <c r="N95" s="9">
        <v>37</v>
      </c>
      <c r="O95" s="9">
        <v>40</v>
      </c>
      <c r="P95" s="10">
        <v>0</v>
      </c>
      <c r="Q95" s="10">
        <v>0</v>
      </c>
      <c r="R95" s="10">
        <v>0</v>
      </c>
      <c r="S95" s="9" t="s">
        <v>67</v>
      </c>
      <c r="T95" s="12">
        <v>45912</v>
      </c>
      <c r="U95" s="11">
        <v>5000</v>
      </c>
      <c r="V95" s="10">
        <v>5000</v>
      </c>
      <c r="W95" s="10">
        <v>0</v>
      </c>
      <c r="X95" s="10">
        <v>5390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476</v>
      </c>
      <c r="AG95" s="1" t="s">
        <v>115</v>
      </c>
      <c r="AH95" s="1" t="s">
        <v>72</v>
      </c>
      <c r="AI95" s="1">
        <v>3</v>
      </c>
      <c r="AJ95" s="3">
        <v>45912</v>
      </c>
      <c r="AK95" s="3">
        <v>0</v>
      </c>
      <c r="AL95" s="3">
        <v>45902</v>
      </c>
      <c r="AM95" s="3">
        <v>45909</v>
      </c>
      <c r="AN95" s="3">
        <v>45910</v>
      </c>
      <c r="AO95" s="3">
        <v>45910</v>
      </c>
      <c r="AP95" s="3">
        <v>45907</v>
      </c>
      <c r="AQ95" s="3">
        <v>45911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45905</v>
      </c>
      <c r="B96" s="14" t="s">
        <v>477</v>
      </c>
      <c r="C96" s="9" t="s">
        <v>139</v>
      </c>
      <c r="D96" s="13" t="s">
        <v>332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196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45918</v>
      </c>
      <c r="U96" s="11">
        <v>30000</v>
      </c>
      <c r="V96" s="10">
        <v>16080</v>
      </c>
      <c r="W96" s="10">
        <v>13920</v>
      </c>
      <c r="X96" s="10">
        <v>31235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210</v>
      </c>
      <c r="AG96" s="1" t="s">
        <v>115</v>
      </c>
      <c r="AH96" s="1" t="s">
        <v>74</v>
      </c>
      <c r="AI96" s="1">
        <v>2</v>
      </c>
      <c r="AJ96" s="3">
        <v>45918</v>
      </c>
      <c r="AK96" s="3">
        <v>0</v>
      </c>
      <c r="AL96" s="3">
        <v>45909</v>
      </c>
      <c r="AM96" s="3">
        <v>45916</v>
      </c>
      <c r="AN96" s="3">
        <v>45917</v>
      </c>
      <c r="AO96" s="3">
        <v>45917</v>
      </c>
      <c r="AP96" s="3">
        <v>45913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 t="s">
        <v>468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 t="s">
        <v>135</v>
      </c>
      <c r="B97" s="14" t="s">
        <v>135</v>
      </c>
      <c r="C97" s="9" t="s">
        <v>139</v>
      </c>
      <c r="D97" s="13" t="s">
        <v>61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196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 t="s">
        <v>63</v>
      </c>
      <c r="U97" s="11">
        <v>290000</v>
      </c>
      <c r="V97" s="10">
        <v>0</v>
      </c>
      <c r="W97" s="10">
        <v>290000</v>
      </c>
      <c r="X97" s="10">
        <v>0</v>
      </c>
      <c r="Y97" s="10">
        <v>304500</v>
      </c>
      <c r="Z97" s="9" t="s">
        <v>81</v>
      </c>
      <c r="AA97" s="8">
        <v>303847.5</v>
      </c>
      <c r="AB97" s="8">
        <v>72336</v>
      </c>
      <c r="AC97" s="8">
        <v>231511.5</v>
      </c>
      <c r="AD97" s="8">
        <v>0</v>
      </c>
      <c r="AE97" s="8">
        <v>0</v>
      </c>
      <c r="AF97" s="8" t="s">
        <v>210</v>
      </c>
      <c r="AG97" s="1" t="s">
        <v>115</v>
      </c>
      <c r="AH97" s="1" t="s">
        <v>74</v>
      </c>
      <c r="AI97" s="1">
        <v>2</v>
      </c>
      <c r="AJ97" s="3" t="s">
        <v>63</v>
      </c>
      <c r="AK97" s="3">
        <v>0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17697.768</v>
      </c>
    </row>
    <row r="98" spans="1:56" ht="27.75" customHeight="1" x14ac:dyDescent="0.45">
      <c r="A98" s="3">
        <v>0</v>
      </c>
      <c r="B98" s="14">
        <v>0</v>
      </c>
      <c r="C98" s="9">
        <v>0</v>
      </c>
      <c r="D98" s="13">
        <v>0</v>
      </c>
      <c r="E98" s="9">
        <v>20</v>
      </c>
      <c r="F98" s="9">
        <v>37</v>
      </c>
      <c r="G98" s="9">
        <v>0</v>
      </c>
      <c r="H98" s="9">
        <v>0</v>
      </c>
      <c r="I98" s="9">
        <v>80</v>
      </c>
      <c r="J98" s="9" t="s">
        <v>57</v>
      </c>
      <c r="K98" s="9">
        <v>3</v>
      </c>
      <c r="L98" s="9">
        <v>0</v>
      </c>
      <c r="M98" s="10">
        <v>0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>
        <v>0</v>
      </c>
      <c r="T98" s="12"/>
      <c r="U98" s="11">
        <v>0</v>
      </c>
      <c r="V98" s="10">
        <v>0</v>
      </c>
      <c r="W98" s="10">
        <v>0</v>
      </c>
      <c r="X98" s="10">
        <v>0</v>
      </c>
      <c r="Y98" s="10">
        <v>0</v>
      </c>
      <c r="Z98" s="9" t="s">
        <v>81</v>
      </c>
      <c r="AA98" s="8">
        <v>303847.5</v>
      </c>
      <c r="AB98" s="8">
        <v>72336</v>
      </c>
      <c r="AC98" s="8">
        <v>231511.5</v>
      </c>
      <c r="AD98" s="8">
        <v>0</v>
      </c>
      <c r="AE98" s="8">
        <v>0</v>
      </c>
      <c r="AF98" s="8" t="s">
        <v>58</v>
      </c>
      <c r="AG98" s="1" t="s">
        <v>115</v>
      </c>
      <c r="AH98" s="1">
        <v>0</v>
      </c>
      <c r="AI98" s="1" t="s">
        <v>15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45908</v>
      </c>
      <c r="B99" s="14" t="s">
        <v>494</v>
      </c>
      <c r="C99" s="9" t="s">
        <v>495</v>
      </c>
      <c r="D99" s="13" t="s">
        <v>59</v>
      </c>
      <c r="E99" s="9">
        <v>21</v>
      </c>
      <c r="F99" s="9">
        <v>38</v>
      </c>
      <c r="G99" s="9" t="s">
        <v>60</v>
      </c>
      <c r="H99" s="9">
        <v>0</v>
      </c>
      <c r="I99" s="9">
        <v>69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45912</v>
      </c>
      <c r="U99" s="11">
        <v>5000</v>
      </c>
      <c r="V99" s="10">
        <v>0</v>
      </c>
      <c r="W99" s="10">
        <v>5000</v>
      </c>
      <c r="X99" s="10">
        <v>0</v>
      </c>
      <c r="Y99" s="10">
        <v>0</v>
      </c>
      <c r="Z99" s="9" t="s">
        <v>130</v>
      </c>
      <c r="AA99" s="8">
        <v>5518.15</v>
      </c>
      <c r="AB99" s="8">
        <v>5518.15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77</v>
      </c>
      <c r="AI99" s="1">
        <v>1</v>
      </c>
      <c r="AJ99" s="3">
        <v>45912</v>
      </c>
      <c r="AK99" s="3">
        <v>0</v>
      </c>
      <c r="AL99" s="3">
        <v>0</v>
      </c>
      <c r="AM99" s="3">
        <v>0</v>
      </c>
      <c r="AN99" s="3">
        <v>0</v>
      </c>
      <c r="AO99" s="3">
        <v>45911</v>
      </c>
      <c r="AP99" s="3">
        <v>45907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21</v>
      </c>
      <c r="F100" s="9">
        <v>37</v>
      </c>
      <c r="G100" s="9" t="s">
        <v>60</v>
      </c>
      <c r="H100" s="9">
        <v>0</v>
      </c>
      <c r="I100" s="9">
        <v>67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130</v>
      </c>
      <c r="AA100" s="8">
        <v>5518.15</v>
      </c>
      <c r="AB100" s="8">
        <v>5518.15</v>
      </c>
      <c r="AC100" s="8">
        <v>0</v>
      </c>
      <c r="AD100" s="8">
        <v>0</v>
      </c>
      <c r="AE100" s="8">
        <v>0</v>
      </c>
      <c r="AF100" s="8" t="s">
        <v>58</v>
      </c>
      <c r="AG100" s="1" t="s">
        <v>115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7.75" customHeight="1" x14ac:dyDescent="0.45">
      <c r="A101" s="3">
        <v>45904</v>
      </c>
      <c r="B101" s="14" t="s">
        <v>443</v>
      </c>
      <c r="C101" s="9" t="s">
        <v>454</v>
      </c>
      <c r="D101" s="13" t="s">
        <v>445</v>
      </c>
      <c r="E101" s="9">
        <v>21</v>
      </c>
      <c r="F101" s="9">
        <v>40</v>
      </c>
      <c r="G101" s="9" t="s">
        <v>60</v>
      </c>
      <c r="H101" s="9" t="s">
        <v>66</v>
      </c>
      <c r="I101" s="9">
        <v>108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45911</v>
      </c>
      <c r="U101" s="11">
        <v>4000</v>
      </c>
      <c r="V101" s="10">
        <v>4000</v>
      </c>
      <c r="W101" s="10">
        <v>0</v>
      </c>
      <c r="X101" s="10">
        <v>4340</v>
      </c>
      <c r="Y101" s="10">
        <v>0</v>
      </c>
      <c r="Z101" s="9" t="s">
        <v>120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496</v>
      </c>
      <c r="AG101" s="1" t="s">
        <v>116</v>
      </c>
      <c r="AH101" s="1" t="s">
        <v>68</v>
      </c>
      <c r="AI101" s="1">
        <v>4</v>
      </c>
      <c r="AJ101" s="3">
        <v>45911</v>
      </c>
      <c r="AK101" s="3">
        <v>45907</v>
      </c>
      <c r="AL101" s="3">
        <v>45901</v>
      </c>
      <c r="AM101" s="3">
        <v>45908</v>
      </c>
      <c r="AN101" s="3">
        <v>45909</v>
      </c>
      <c r="AO101" s="3">
        <v>45909</v>
      </c>
      <c r="AP101" s="3">
        <v>45906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121</v>
      </c>
      <c r="BD101" s="56">
        <v>0</v>
      </c>
    </row>
    <row r="102" spans="1:56" ht="27.75" customHeight="1" x14ac:dyDescent="0.45">
      <c r="A102" s="3">
        <v>45876</v>
      </c>
      <c r="B102" s="14" t="s">
        <v>336</v>
      </c>
      <c r="C102" s="9" t="s">
        <v>107</v>
      </c>
      <c r="D102" s="13" t="s">
        <v>316</v>
      </c>
      <c r="E102" s="9">
        <v>21</v>
      </c>
      <c r="F102" s="9">
        <v>38</v>
      </c>
      <c r="G102" s="9" t="s">
        <v>60</v>
      </c>
      <c r="H102" s="9" t="s">
        <v>66</v>
      </c>
      <c r="I102" s="9">
        <v>102</v>
      </c>
      <c r="J102" s="9" t="s">
        <v>57</v>
      </c>
      <c r="K102" s="9">
        <v>5</v>
      </c>
      <c r="L102" s="9" t="s">
        <v>90</v>
      </c>
      <c r="M102" s="10">
        <v>22</v>
      </c>
      <c r="N102" s="9">
        <v>40</v>
      </c>
      <c r="O102" s="9">
        <v>40</v>
      </c>
      <c r="P102" s="10">
        <v>65.13122457599998</v>
      </c>
      <c r="Q102" s="10">
        <v>0</v>
      </c>
      <c r="R102" s="10">
        <v>65.13122457599998</v>
      </c>
      <c r="S102" s="9" t="s">
        <v>67</v>
      </c>
      <c r="T102" s="12">
        <v>45926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120</v>
      </c>
      <c r="AA102" s="8">
        <v>3310.89</v>
      </c>
      <c r="AB102" s="8">
        <v>3310.89</v>
      </c>
      <c r="AC102" s="8">
        <v>0</v>
      </c>
      <c r="AD102" s="8">
        <v>3310.89</v>
      </c>
      <c r="AE102" s="8">
        <v>0</v>
      </c>
      <c r="AF102" s="8">
        <v>0</v>
      </c>
      <c r="AG102" s="1" t="s">
        <v>116</v>
      </c>
      <c r="AH102" s="1" t="s">
        <v>68</v>
      </c>
      <c r="AI102" s="1">
        <v>4</v>
      </c>
      <c r="AJ102" s="3">
        <v>45926</v>
      </c>
      <c r="AK102" s="3">
        <v>45922</v>
      </c>
      <c r="AL102" s="3">
        <v>45916</v>
      </c>
      <c r="AM102" s="3">
        <v>45923</v>
      </c>
      <c r="AN102" s="3">
        <v>45924</v>
      </c>
      <c r="AO102" s="3">
        <v>45924</v>
      </c>
      <c r="AP102" s="3">
        <v>45921</v>
      </c>
      <c r="AQ102" s="3">
        <v>45925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121</v>
      </c>
      <c r="BD102" s="56">
        <v>0</v>
      </c>
    </row>
    <row r="103" spans="1:56" ht="27.75" customHeight="1" x14ac:dyDescent="0.45">
      <c r="A103" s="3" t="s">
        <v>135</v>
      </c>
      <c r="B103" s="14" t="s">
        <v>135</v>
      </c>
      <c r="C103" s="9" t="s">
        <v>111</v>
      </c>
      <c r="D103" s="13" t="s">
        <v>61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45930</v>
      </c>
      <c r="U103" s="11">
        <v>100000</v>
      </c>
      <c r="V103" s="10">
        <v>0</v>
      </c>
      <c r="W103" s="10">
        <v>100000</v>
      </c>
      <c r="X103" s="10">
        <v>0</v>
      </c>
      <c r="Y103" s="10">
        <v>105000</v>
      </c>
      <c r="Z103" s="9" t="s">
        <v>120</v>
      </c>
      <c r="AA103" s="8">
        <v>107569.00000000001</v>
      </c>
      <c r="AB103" s="8">
        <v>107569.00000000001</v>
      </c>
      <c r="AC103" s="8">
        <v>0</v>
      </c>
      <c r="AD103" s="8">
        <v>107569.00000000001</v>
      </c>
      <c r="AE103" s="8">
        <v>0</v>
      </c>
      <c r="AF103" s="8">
        <v>0</v>
      </c>
      <c r="AG103" s="1" t="s">
        <v>116</v>
      </c>
      <c r="AH103" s="1" t="s">
        <v>68</v>
      </c>
      <c r="AI103" s="1">
        <v>4</v>
      </c>
      <c r="AJ103" s="3">
        <v>45930</v>
      </c>
      <c r="AK103" s="3">
        <v>45926</v>
      </c>
      <c r="AL103" s="3">
        <v>45920</v>
      </c>
      <c r="AM103" s="3">
        <v>45927</v>
      </c>
      <c r="AN103" s="3">
        <v>45928</v>
      </c>
      <c r="AO103" s="3">
        <v>45928</v>
      </c>
      <c r="AP103" s="3">
        <v>45925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121</v>
      </c>
      <c r="BD103" s="56">
        <v>0</v>
      </c>
    </row>
    <row r="104" spans="1:56" ht="27.75" customHeight="1" x14ac:dyDescent="0.45">
      <c r="A104" s="3">
        <v>45909</v>
      </c>
      <c r="B104" s="14" t="s">
        <v>128</v>
      </c>
      <c r="C104" s="9" t="s">
        <v>107</v>
      </c>
      <c r="D104" s="13" t="s">
        <v>497</v>
      </c>
      <c r="E104" s="9">
        <v>21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42</v>
      </c>
      <c r="O104" s="9">
        <v>40</v>
      </c>
      <c r="P104" s="10">
        <v>68.387785804799989</v>
      </c>
      <c r="Q104" s="10">
        <v>0</v>
      </c>
      <c r="R104" s="10">
        <v>68.387785804799989</v>
      </c>
      <c r="S104" s="9" t="s">
        <v>67</v>
      </c>
      <c r="T104" s="12">
        <v>45915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120</v>
      </c>
      <c r="AA104" s="8">
        <v>3478.5300000000007</v>
      </c>
      <c r="AB104" s="8">
        <v>0</v>
      </c>
      <c r="AC104" s="8">
        <v>3478.5300000000007</v>
      </c>
      <c r="AD104" s="8">
        <v>0</v>
      </c>
      <c r="AE104" s="8">
        <v>3478.5300000000007</v>
      </c>
      <c r="AF104" s="8">
        <v>0</v>
      </c>
      <c r="AG104" s="1" t="s">
        <v>116</v>
      </c>
      <c r="AH104" s="1" t="s">
        <v>68</v>
      </c>
      <c r="AI104" s="1">
        <v>4</v>
      </c>
      <c r="AJ104" s="3">
        <v>45915</v>
      </c>
      <c r="AK104" s="3">
        <v>45911</v>
      </c>
      <c r="AL104" s="3">
        <v>45905</v>
      </c>
      <c r="AM104" s="3">
        <v>45912</v>
      </c>
      <c r="AN104" s="3">
        <v>45913</v>
      </c>
      <c r="AO104" s="3">
        <v>45913</v>
      </c>
      <c r="AP104" s="3">
        <v>45910</v>
      </c>
      <c r="AQ104" s="3">
        <v>45914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121</v>
      </c>
      <c r="BD104" s="56">
        <v>250.15268740000002</v>
      </c>
    </row>
    <row r="105" spans="1:56" ht="27.75" customHeight="1" x14ac:dyDescent="0.45">
      <c r="A105" s="3">
        <v>45909</v>
      </c>
      <c r="B105" s="14" t="s">
        <v>128</v>
      </c>
      <c r="C105" s="9" t="s">
        <v>495</v>
      </c>
      <c r="D105" s="13" t="s">
        <v>498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71</v>
      </c>
      <c r="T105" s="12">
        <v>45922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120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5378.4500000000007</v>
      </c>
      <c r="AF105" s="8">
        <v>0</v>
      </c>
      <c r="AG105" s="1" t="s">
        <v>116</v>
      </c>
      <c r="AH105" s="1" t="s">
        <v>68</v>
      </c>
      <c r="AI105" s="1">
        <v>4</v>
      </c>
      <c r="AJ105" s="3">
        <v>45922</v>
      </c>
      <c r="AK105" s="3">
        <v>45918</v>
      </c>
      <c r="AL105" s="3">
        <v>45912</v>
      </c>
      <c r="AM105" s="3">
        <v>45919</v>
      </c>
      <c r="AN105" s="3">
        <v>45920</v>
      </c>
      <c r="AO105" s="3">
        <v>45920</v>
      </c>
      <c r="AP105" s="3">
        <v>45917</v>
      </c>
      <c r="AQ105" s="3">
        <v>45921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121</v>
      </c>
      <c r="BD105" s="56">
        <v>386.78226766666666</v>
      </c>
    </row>
    <row r="106" spans="1:56" ht="27.75" customHeight="1" x14ac:dyDescent="0.45">
      <c r="A106" s="3">
        <v>45909</v>
      </c>
      <c r="B106" s="14" t="s">
        <v>128</v>
      </c>
      <c r="C106" s="9" t="s">
        <v>495</v>
      </c>
      <c r="D106" s="13" t="s">
        <v>499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71</v>
      </c>
      <c r="T106" s="12">
        <v>45922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120</v>
      </c>
      <c r="AA106" s="8">
        <v>5378.4500000000007</v>
      </c>
      <c r="AB106" s="8">
        <v>0</v>
      </c>
      <c r="AC106" s="8">
        <v>5378.4500000000007</v>
      </c>
      <c r="AD106" s="8">
        <v>0</v>
      </c>
      <c r="AE106" s="8">
        <v>5378.4500000000007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45922</v>
      </c>
      <c r="AK106" s="3">
        <v>45918</v>
      </c>
      <c r="AL106" s="3">
        <v>45912</v>
      </c>
      <c r="AM106" s="3">
        <v>45919</v>
      </c>
      <c r="AN106" s="3">
        <v>45920</v>
      </c>
      <c r="AO106" s="3">
        <v>45920</v>
      </c>
      <c r="AP106" s="3">
        <v>45917</v>
      </c>
      <c r="AQ106" s="3">
        <v>45921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386.78226766666666</v>
      </c>
    </row>
    <row r="107" spans="1:56" ht="27.75" customHeight="1" x14ac:dyDescent="0.45">
      <c r="A107" s="3">
        <v>45909</v>
      </c>
      <c r="B107" s="14" t="s">
        <v>128</v>
      </c>
      <c r="C107" s="9" t="s">
        <v>495</v>
      </c>
      <c r="D107" s="13" t="s">
        <v>500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108.55204095999999</v>
      </c>
      <c r="Q107" s="10">
        <v>0</v>
      </c>
      <c r="R107" s="10">
        <v>108.55204095999999</v>
      </c>
      <c r="S107" s="9" t="s">
        <v>71</v>
      </c>
      <c r="T107" s="12">
        <v>45922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120</v>
      </c>
      <c r="AA107" s="8">
        <v>5378.4500000000007</v>
      </c>
      <c r="AB107" s="8">
        <v>0</v>
      </c>
      <c r="AC107" s="8">
        <v>5378.4500000000007</v>
      </c>
      <c r="AD107" s="8">
        <v>0</v>
      </c>
      <c r="AE107" s="8">
        <v>5378.4500000000007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45922</v>
      </c>
      <c r="AK107" s="3">
        <v>45918</v>
      </c>
      <c r="AL107" s="3">
        <v>45912</v>
      </c>
      <c r="AM107" s="3">
        <v>45919</v>
      </c>
      <c r="AN107" s="3">
        <v>45920</v>
      </c>
      <c r="AO107" s="3">
        <v>45920</v>
      </c>
      <c r="AP107" s="3">
        <v>45917</v>
      </c>
      <c r="AQ107" s="3">
        <v>45921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386.78226766666666</v>
      </c>
    </row>
    <row r="108" spans="1:56" ht="27.75" customHeight="1" x14ac:dyDescent="0.45">
      <c r="A108" s="3">
        <v>45909</v>
      </c>
      <c r="B108" s="14" t="s">
        <v>128</v>
      </c>
      <c r="C108" s="9" t="s">
        <v>495</v>
      </c>
      <c r="D108" s="13" t="s">
        <v>501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217.10408191999997</v>
      </c>
      <c r="Q108" s="10">
        <v>0</v>
      </c>
      <c r="R108" s="10">
        <v>217.10408191999997</v>
      </c>
      <c r="S108" s="9" t="s">
        <v>71</v>
      </c>
      <c r="T108" s="12">
        <v>45922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120</v>
      </c>
      <c r="AA108" s="8">
        <v>10756.900000000001</v>
      </c>
      <c r="AB108" s="8">
        <v>0</v>
      </c>
      <c r="AC108" s="8">
        <v>10756.900000000001</v>
      </c>
      <c r="AD108" s="8">
        <v>0</v>
      </c>
      <c r="AE108" s="8">
        <v>10756.900000000001</v>
      </c>
      <c r="AF108" s="8">
        <v>0</v>
      </c>
      <c r="AG108" s="1" t="s">
        <v>116</v>
      </c>
      <c r="AH108" s="1" t="s">
        <v>68</v>
      </c>
      <c r="AI108" s="1">
        <v>4</v>
      </c>
      <c r="AJ108" s="3">
        <v>45922</v>
      </c>
      <c r="AK108" s="3">
        <v>45918</v>
      </c>
      <c r="AL108" s="3">
        <v>45912</v>
      </c>
      <c r="AM108" s="3">
        <v>45919</v>
      </c>
      <c r="AN108" s="3">
        <v>45920</v>
      </c>
      <c r="AO108" s="3">
        <v>45920</v>
      </c>
      <c r="AP108" s="3">
        <v>45917</v>
      </c>
      <c r="AQ108" s="3">
        <v>45921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773.56453533333331</v>
      </c>
    </row>
    <row r="109" spans="1:56" ht="27.75" customHeight="1" x14ac:dyDescent="0.45">
      <c r="A109" s="3">
        <v>45909</v>
      </c>
      <c r="B109" s="14" t="s">
        <v>128</v>
      </c>
      <c r="C109" s="9" t="s">
        <v>495</v>
      </c>
      <c r="D109" s="13" t="s">
        <v>502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217.10408191999997</v>
      </c>
      <c r="Q109" s="10">
        <v>0</v>
      </c>
      <c r="R109" s="10">
        <v>217.10408191999997</v>
      </c>
      <c r="S109" s="9" t="s">
        <v>71</v>
      </c>
      <c r="T109" s="12">
        <v>45922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120</v>
      </c>
      <c r="AA109" s="8">
        <v>10756.900000000001</v>
      </c>
      <c r="AB109" s="8">
        <v>0</v>
      </c>
      <c r="AC109" s="8">
        <v>10756.900000000001</v>
      </c>
      <c r="AD109" s="8">
        <v>0</v>
      </c>
      <c r="AE109" s="8">
        <v>10756.900000000001</v>
      </c>
      <c r="AF109" s="8">
        <v>0</v>
      </c>
      <c r="AG109" s="1" t="s">
        <v>116</v>
      </c>
      <c r="AH109" s="1" t="s">
        <v>68</v>
      </c>
      <c r="AI109" s="1">
        <v>4</v>
      </c>
      <c r="AJ109" s="3">
        <v>45922</v>
      </c>
      <c r="AK109" s="3">
        <v>45918</v>
      </c>
      <c r="AL109" s="3">
        <v>45912</v>
      </c>
      <c r="AM109" s="3">
        <v>45919</v>
      </c>
      <c r="AN109" s="3">
        <v>45920</v>
      </c>
      <c r="AO109" s="3">
        <v>45920</v>
      </c>
      <c r="AP109" s="3">
        <v>45917</v>
      </c>
      <c r="AQ109" s="3">
        <v>45921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773.56453533333331</v>
      </c>
    </row>
    <row r="110" spans="1:56" ht="27.75" customHeight="1" x14ac:dyDescent="0.45">
      <c r="A110" s="3">
        <v>45631</v>
      </c>
      <c r="B110" s="14" t="s">
        <v>203</v>
      </c>
      <c r="C110" s="9" t="s">
        <v>109</v>
      </c>
      <c r="D110" s="13" t="s">
        <v>144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 t="s">
        <v>63</v>
      </c>
      <c r="U110" s="11">
        <v>16000</v>
      </c>
      <c r="V110" s="10">
        <v>0</v>
      </c>
      <c r="W110" s="10">
        <v>16000</v>
      </c>
      <c r="X110" s="10">
        <v>0</v>
      </c>
      <c r="Y110" s="10">
        <v>16800</v>
      </c>
      <c r="Z110" s="9" t="s">
        <v>120</v>
      </c>
      <c r="AA110" s="8">
        <v>17211.04</v>
      </c>
      <c r="AB110" s="8">
        <v>17211.04</v>
      </c>
      <c r="AC110" s="8">
        <v>0</v>
      </c>
      <c r="AD110" s="8">
        <v>0</v>
      </c>
      <c r="AE110" s="8">
        <v>17211.04</v>
      </c>
      <c r="AF110" s="8">
        <v>0</v>
      </c>
      <c r="AG110" s="1" t="s">
        <v>116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218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45631</v>
      </c>
      <c r="B111" s="14" t="s">
        <v>202</v>
      </c>
      <c r="C111" s="9" t="s">
        <v>109</v>
      </c>
      <c r="D111" s="13" t="s">
        <v>144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110</v>
      </c>
      <c r="T111" s="12" t="s">
        <v>63</v>
      </c>
      <c r="U111" s="11">
        <v>9000</v>
      </c>
      <c r="V111" s="10">
        <v>0</v>
      </c>
      <c r="W111" s="10">
        <v>9000</v>
      </c>
      <c r="X111" s="10">
        <v>0</v>
      </c>
      <c r="Y111" s="10">
        <v>9450</v>
      </c>
      <c r="Z111" s="9" t="s">
        <v>120</v>
      </c>
      <c r="AA111" s="8">
        <v>9681.2100000000009</v>
      </c>
      <c r="AB111" s="8">
        <v>9681.2100000000009</v>
      </c>
      <c r="AC111" s="8">
        <v>0</v>
      </c>
      <c r="AD111" s="8">
        <v>0</v>
      </c>
      <c r="AE111" s="8">
        <v>9681.2100000000009</v>
      </c>
      <c r="AF111" s="8">
        <v>0</v>
      </c>
      <c r="AG111" s="1" t="s">
        <v>116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217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45896</v>
      </c>
      <c r="B112" s="14" t="s">
        <v>400</v>
      </c>
      <c r="C112" s="9" t="s">
        <v>107</v>
      </c>
      <c r="D112" s="13" t="s">
        <v>401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90</v>
      </c>
      <c r="M112" s="10">
        <v>22</v>
      </c>
      <c r="N112" s="9">
        <v>40</v>
      </c>
      <c r="O112" s="9">
        <v>40</v>
      </c>
      <c r="P112" s="10">
        <v>65.13122457599998</v>
      </c>
      <c r="Q112" s="10">
        <v>0</v>
      </c>
      <c r="R112" s="10">
        <v>65.13122457599998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120</v>
      </c>
      <c r="AA112" s="8">
        <v>3310.89</v>
      </c>
      <c r="AB112" s="8">
        <v>3310.89</v>
      </c>
      <c r="AC112" s="8">
        <v>0</v>
      </c>
      <c r="AD112" s="8">
        <v>0</v>
      </c>
      <c r="AE112" s="8">
        <v>3310.89</v>
      </c>
      <c r="AF112" s="8">
        <v>0</v>
      </c>
      <c r="AG112" s="1" t="s">
        <v>116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45896</v>
      </c>
      <c r="B113" s="14" t="s">
        <v>402</v>
      </c>
      <c r="C113" s="9" t="s">
        <v>107</v>
      </c>
      <c r="D113" s="13" t="s">
        <v>313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108.55204095999999</v>
      </c>
      <c r="Q113" s="10">
        <v>0</v>
      </c>
      <c r="R113" s="10">
        <v>108.55204095999999</v>
      </c>
      <c r="S113" s="9" t="s">
        <v>67</v>
      </c>
      <c r="T113" s="12" t="s">
        <v>63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120</v>
      </c>
      <c r="AA113" s="8">
        <v>5518.15</v>
      </c>
      <c r="AB113" s="8">
        <v>5518.15</v>
      </c>
      <c r="AC113" s="8">
        <v>0</v>
      </c>
      <c r="AD113" s="8">
        <v>0</v>
      </c>
      <c r="AE113" s="8">
        <v>5518.15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45896</v>
      </c>
      <c r="B114" s="14" t="s">
        <v>403</v>
      </c>
      <c r="C114" s="9" t="s">
        <v>107</v>
      </c>
      <c r="D114" s="13" t="s">
        <v>404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40</v>
      </c>
      <c r="O114" s="9">
        <v>40</v>
      </c>
      <c r="P114" s="10">
        <v>65.13122457599998</v>
      </c>
      <c r="Q114" s="10">
        <v>0</v>
      </c>
      <c r="R114" s="10">
        <v>65.13122457599998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120</v>
      </c>
      <c r="AA114" s="8">
        <v>3310.89</v>
      </c>
      <c r="AB114" s="8">
        <v>3310.89</v>
      </c>
      <c r="AC114" s="8">
        <v>0</v>
      </c>
      <c r="AD114" s="8">
        <v>0</v>
      </c>
      <c r="AE114" s="8">
        <v>3310.89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45876</v>
      </c>
      <c r="B115" s="14" t="s">
        <v>335</v>
      </c>
      <c r="C115" s="9" t="s">
        <v>107</v>
      </c>
      <c r="D115" s="13" t="s">
        <v>315</v>
      </c>
      <c r="E115" s="9">
        <v>21</v>
      </c>
      <c r="F115" s="9">
        <v>40</v>
      </c>
      <c r="G115" s="9" t="s">
        <v>60</v>
      </c>
      <c r="H115" s="9" t="s">
        <v>66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68.387785804799989</v>
      </c>
      <c r="Q115" s="10">
        <v>0</v>
      </c>
      <c r="R115" s="10">
        <v>68.387785804799989</v>
      </c>
      <c r="S115" s="9" t="s">
        <v>71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120</v>
      </c>
      <c r="AA115" s="8">
        <v>3478.5300000000007</v>
      </c>
      <c r="AB115" s="8">
        <v>3478.5300000000007</v>
      </c>
      <c r="AC115" s="8">
        <v>0</v>
      </c>
      <c r="AD115" s="8">
        <v>0</v>
      </c>
      <c r="AE115" s="8">
        <v>3478.5300000000007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337</v>
      </c>
      <c r="C116" s="9" t="s">
        <v>107</v>
      </c>
      <c r="D116" s="13" t="s">
        <v>317</v>
      </c>
      <c r="E116" s="9">
        <v>21</v>
      </c>
      <c r="F116" s="9">
        <v>40</v>
      </c>
      <c r="G116" s="9" t="s">
        <v>60</v>
      </c>
      <c r="H116" s="9" t="s">
        <v>66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113.97964300799998</v>
      </c>
      <c r="Q116" s="10">
        <v>0</v>
      </c>
      <c r="R116" s="10">
        <v>113.97964300799998</v>
      </c>
      <c r="S116" s="9" t="s">
        <v>71</v>
      </c>
      <c r="T116" s="12" t="s">
        <v>63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120</v>
      </c>
      <c r="AA116" s="8">
        <v>5797.55</v>
      </c>
      <c r="AB116" s="8">
        <v>5797.55</v>
      </c>
      <c r="AC116" s="8">
        <v>0</v>
      </c>
      <c r="AD116" s="8">
        <v>0</v>
      </c>
      <c r="AE116" s="8">
        <v>5797.55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 t="s">
        <v>135</v>
      </c>
      <c r="B117" s="14" t="s">
        <v>135</v>
      </c>
      <c r="C117" s="9" t="s">
        <v>109</v>
      </c>
      <c r="D117" s="13" t="s">
        <v>144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 t="s">
        <v>63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120</v>
      </c>
      <c r="AA117" s="8">
        <v>10756.900000000001</v>
      </c>
      <c r="AB117" s="8">
        <v>10756.900000000001</v>
      </c>
      <c r="AC117" s="8">
        <v>0</v>
      </c>
      <c r="AD117" s="8">
        <v>0</v>
      </c>
      <c r="AE117" s="8">
        <v>10756.900000000001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45854</v>
      </c>
      <c r="B118" s="14" t="s">
        <v>295</v>
      </c>
      <c r="C118" s="9" t="s">
        <v>79</v>
      </c>
      <c r="D118" s="13" t="s">
        <v>296</v>
      </c>
      <c r="E118" s="9">
        <v>21</v>
      </c>
      <c r="F118" s="9">
        <v>38</v>
      </c>
      <c r="G118" s="9" t="s">
        <v>60</v>
      </c>
      <c r="H118" s="9" t="s">
        <v>76</v>
      </c>
      <c r="I118" s="9">
        <v>102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65.13122457599998</v>
      </c>
      <c r="Q118" s="10">
        <v>0</v>
      </c>
      <c r="R118" s="10">
        <v>65.13122457599998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120</v>
      </c>
      <c r="AA118" s="8">
        <v>3310.89</v>
      </c>
      <c r="AB118" s="8">
        <v>3310.89</v>
      </c>
      <c r="AC118" s="8">
        <v>0</v>
      </c>
      <c r="AD118" s="8">
        <v>0</v>
      </c>
      <c r="AE118" s="8">
        <v>3310.89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45854</v>
      </c>
      <c r="B119" s="14" t="s">
        <v>297</v>
      </c>
      <c r="C119" s="9" t="s">
        <v>79</v>
      </c>
      <c r="D119" s="13" t="s">
        <v>298</v>
      </c>
      <c r="E119" s="9">
        <v>21</v>
      </c>
      <c r="F119" s="9">
        <v>38</v>
      </c>
      <c r="G119" s="9" t="s">
        <v>60</v>
      </c>
      <c r="H119" s="9" t="s">
        <v>76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115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45826</v>
      </c>
      <c r="B120" s="14" t="s">
        <v>274</v>
      </c>
      <c r="C120" s="9" t="s">
        <v>107</v>
      </c>
      <c r="D120" s="13" t="s">
        <v>262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163.47937368575995</v>
      </c>
      <c r="Q120" s="10">
        <v>0</v>
      </c>
      <c r="R120" s="10">
        <v>163.47937368575995</v>
      </c>
      <c r="S120" s="9" t="s">
        <v>67</v>
      </c>
      <c r="T120" s="12" t="s">
        <v>63</v>
      </c>
      <c r="U120" s="11">
        <v>8000</v>
      </c>
      <c r="V120" s="10">
        <v>470</v>
      </c>
      <c r="W120" s="10">
        <v>7530</v>
      </c>
      <c r="X120" s="10">
        <v>0</v>
      </c>
      <c r="Y120" s="10">
        <v>7906.5</v>
      </c>
      <c r="Z120" s="9" t="s">
        <v>120</v>
      </c>
      <c r="AA120" s="8">
        <v>8310.3338999999996</v>
      </c>
      <c r="AB120" s="8">
        <v>8310.3338999999996</v>
      </c>
      <c r="AC120" s="8">
        <v>0</v>
      </c>
      <c r="AD120" s="8">
        <v>0</v>
      </c>
      <c r="AE120" s="8">
        <v>8310.3338999999996</v>
      </c>
      <c r="AF120" s="8">
        <v>0</v>
      </c>
      <c r="AG120" s="1" t="s">
        <v>115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45066</v>
      </c>
      <c r="B121" s="14" t="s">
        <v>126</v>
      </c>
      <c r="C121" s="9" t="s">
        <v>79</v>
      </c>
      <c r="D121" s="13" t="s">
        <v>125</v>
      </c>
      <c r="E121" s="9">
        <v>21</v>
      </c>
      <c r="F121" s="9">
        <v>38</v>
      </c>
      <c r="G121" s="9" t="s">
        <v>60</v>
      </c>
      <c r="H121" s="9" t="s">
        <v>76</v>
      </c>
      <c r="I121" s="9">
        <v>102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120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21</v>
      </c>
      <c r="F122" s="9">
        <v>37</v>
      </c>
      <c r="G122" s="9">
        <v>0</v>
      </c>
      <c r="H122" s="9">
        <v>0</v>
      </c>
      <c r="I122" s="9">
        <v>74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 t="s">
        <v>82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120</v>
      </c>
      <c r="AA122" s="8">
        <v>231522.99390000003</v>
      </c>
      <c r="AB122" s="8">
        <v>190395.31390000004</v>
      </c>
      <c r="AC122" s="8">
        <v>41127.680000000008</v>
      </c>
      <c r="AD122" s="8">
        <v>110879.89000000001</v>
      </c>
      <c r="AE122" s="8">
        <v>120643.10389999999</v>
      </c>
      <c r="AF122" s="8" t="s">
        <v>58</v>
      </c>
      <c r="AG122" s="1" t="s">
        <v>61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122</v>
      </c>
      <c r="BD122" s="56">
        <v>0</v>
      </c>
    </row>
    <row r="123" spans="1:56" ht="27.75" customHeight="1" x14ac:dyDescent="0.45">
      <c r="A123" s="3" t="s">
        <v>135</v>
      </c>
      <c r="B123" s="14" t="s">
        <v>135</v>
      </c>
      <c r="C123" s="9" t="s">
        <v>216</v>
      </c>
      <c r="D123" s="13" t="s">
        <v>216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45930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83</v>
      </c>
      <c r="AA123" s="8">
        <v>29756.100000000002</v>
      </c>
      <c r="AB123" s="8">
        <v>29756.100000000002</v>
      </c>
      <c r="AC123" s="8">
        <v>0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74</v>
      </c>
      <c r="AI123" s="1">
        <v>2</v>
      </c>
      <c r="AJ123" s="3">
        <v>45930</v>
      </c>
      <c r="AK123" s="3">
        <v>0</v>
      </c>
      <c r="AL123" s="3">
        <v>45921</v>
      </c>
      <c r="AM123" s="3">
        <v>45928</v>
      </c>
      <c r="AN123" s="3">
        <v>45929</v>
      </c>
      <c r="AO123" s="3">
        <v>45929</v>
      </c>
      <c r="AP123" s="3">
        <v>45925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7.75" customHeight="1" x14ac:dyDescent="0.45">
      <c r="A124" s="3" t="s">
        <v>135</v>
      </c>
      <c r="B124" s="14" t="s">
        <v>135</v>
      </c>
      <c r="C124" s="9" t="s">
        <v>221</v>
      </c>
      <c r="D124" s="13" t="s">
        <v>61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821.54158271999995</v>
      </c>
      <c r="Q124" s="10">
        <v>0</v>
      </c>
      <c r="R124" s="10">
        <v>821.54158271999995</v>
      </c>
      <c r="S124" s="9" t="s">
        <v>123</v>
      </c>
      <c r="T124" s="12">
        <v>45930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21017</v>
      </c>
      <c r="AC124" s="8">
        <v>8739.1000000000022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72</v>
      </c>
      <c r="AI124" s="1">
        <v>3</v>
      </c>
      <c r="AJ124" s="3">
        <v>45930</v>
      </c>
      <c r="AK124" s="3">
        <v>0</v>
      </c>
      <c r="AL124" s="3">
        <v>45920</v>
      </c>
      <c r="AM124" s="3">
        <v>45927</v>
      </c>
      <c r="AN124" s="3">
        <v>45928</v>
      </c>
      <c r="AO124" s="3">
        <v>45928</v>
      </c>
      <c r="AP124" s="3">
        <v>45925</v>
      </c>
      <c r="AQ124" s="3">
        <v>45929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653.24772500000006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83</v>
      </c>
      <c r="AA125" s="8">
        <v>59512.200000000004</v>
      </c>
      <c r="AB125" s="8">
        <v>50773.100000000006</v>
      </c>
      <c r="AC125" s="8">
        <v>8739.1000000000022</v>
      </c>
      <c r="AD125" s="8">
        <v>0</v>
      </c>
      <c r="AE125" s="8">
        <v>0</v>
      </c>
      <c r="AF125" s="8" t="s">
        <v>58</v>
      </c>
      <c r="AG125" s="1" t="s">
        <v>115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7.75" customHeight="1" x14ac:dyDescent="0.45">
      <c r="A126" s="3">
        <v>45909</v>
      </c>
      <c r="B126" s="14" t="s">
        <v>128</v>
      </c>
      <c r="C126" s="9" t="s">
        <v>111</v>
      </c>
      <c r="D126" s="13" t="s">
        <v>59</v>
      </c>
      <c r="E126" s="9">
        <v>23</v>
      </c>
      <c r="F126" s="9">
        <v>40</v>
      </c>
      <c r="G126" s="9" t="s">
        <v>60</v>
      </c>
      <c r="H126" s="9" t="s">
        <v>66</v>
      </c>
      <c r="I126" s="9">
        <v>125</v>
      </c>
      <c r="J126" s="9" t="s">
        <v>57</v>
      </c>
      <c r="K126" s="9">
        <v>5</v>
      </c>
      <c r="L126" s="9">
        <v>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45920</v>
      </c>
      <c r="U126" s="11">
        <v>10000</v>
      </c>
      <c r="V126" s="10">
        <v>0</v>
      </c>
      <c r="W126" s="10">
        <v>10000</v>
      </c>
      <c r="X126" s="10">
        <v>0</v>
      </c>
      <c r="Y126" s="10">
        <v>0</v>
      </c>
      <c r="Z126" s="9" t="s">
        <v>213</v>
      </c>
      <c r="AA126" s="8">
        <v>11595.1</v>
      </c>
      <c r="AB126" s="8">
        <v>0</v>
      </c>
      <c r="AC126" s="8">
        <v>11595.1</v>
      </c>
      <c r="AD126" s="8">
        <v>0</v>
      </c>
      <c r="AE126" s="8">
        <v>11595.1</v>
      </c>
      <c r="AF126" s="8">
        <v>0</v>
      </c>
      <c r="AG126" s="1" t="s">
        <v>115</v>
      </c>
      <c r="AH126" s="1" t="s">
        <v>146</v>
      </c>
      <c r="AI126" s="1">
        <v>4</v>
      </c>
      <c r="AJ126" s="3">
        <v>45920</v>
      </c>
      <c r="AK126" s="3">
        <v>45916</v>
      </c>
      <c r="AL126" s="3">
        <v>0</v>
      </c>
      <c r="AM126" s="3">
        <v>0</v>
      </c>
      <c r="AN126" s="3">
        <v>0</v>
      </c>
      <c r="AO126" s="3">
        <v>45917</v>
      </c>
      <c r="AP126" s="3">
        <v>45915</v>
      </c>
      <c r="AQ126" s="3">
        <v>45918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143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1022.3013166666664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23</v>
      </c>
      <c r="F127" s="9">
        <v>37</v>
      </c>
      <c r="G127" s="9">
        <v>0</v>
      </c>
      <c r="H127" s="9">
        <v>0</v>
      </c>
      <c r="I127" s="9">
        <v>85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213</v>
      </c>
      <c r="AA127" s="8">
        <v>11595.1</v>
      </c>
      <c r="AB127" s="8">
        <v>0</v>
      </c>
      <c r="AC127" s="8">
        <v>11595.1</v>
      </c>
      <c r="AD127" s="8">
        <v>0</v>
      </c>
      <c r="AE127" s="8">
        <v>11595.1</v>
      </c>
      <c r="AF127" s="8" t="s">
        <v>58</v>
      </c>
      <c r="AG127" s="1" t="s">
        <v>115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214</v>
      </c>
      <c r="BD127" s="56">
        <v>0</v>
      </c>
    </row>
    <row r="128" spans="1:56" ht="27.75" customHeight="1" x14ac:dyDescent="0.45">
      <c r="A128" s="3">
        <v>45908</v>
      </c>
      <c r="B128" s="14" t="s">
        <v>128</v>
      </c>
      <c r="C128" s="9" t="s">
        <v>320</v>
      </c>
      <c r="D128" s="13" t="s">
        <v>59</v>
      </c>
      <c r="E128" s="9">
        <v>23</v>
      </c>
      <c r="F128" s="9">
        <v>35</v>
      </c>
      <c r="G128" s="9" t="s">
        <v>482</v>
      </c>
      <c r="H128" s="9">
        <v>0</v>
      </c>
      <c r="I128" s="9">
        <v>90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>
        <v>45922</v>
      </c>
      <c r="U128" s="11">
        <v>10000</v>
      </c>
      <c r="V128" s="10">
        <v>0</v>
      </c>
      <c r="W128" s="10">
        <v>10000</v>
      </c>
      <c r="X128" s="10">
        <v>0</v>
      </c>
      <c r="Y128" s="10">
        <v>0</v>
      </c>
      <c r="Z128" s="9" t="s">
        <v>483</v>
      </c>
      <c r="AA128" s="8">
        <v>10198.1</v>
      </c>
      <c r="AB128" s="8">
        <v>0</v>
      </c>
      <c r="AC128" s="8">
        <v>10198.1</v>
      </c>
      <c r="AD128" s="8">
        <v>0</v>
      </c>
      <c r="AE128" s="8">
        <v>0</v>
      </c>
      <c r="AF128" s="8">
        <v>0</v>
      </c>
      <c r="AG128" s="1" t="s">
        <v>115</v>
      </c>
      <c r="AH128" s="1" t="s">
        <v>77</v>
      </c>
      <c r="AI128" s="1">
        <v>1</v>
      </c>
      <c r="AJ128" s="3">
        <v>45922</v>
      </c>
      <c r="AK128" s="3">
        <v>0</v>
      </c>
      <c r="AL128" s="3">
        <v>0</v>
      </c>
      <c r="AM128" s="3">
        <v>0</v>
      </c>
      <c r="AN128" s="3">
        <v>0</v>
      </c>
      <c r="AO128" s="3">
        <v>45921</v>
      </c>
      <c r="AP128" s="3">
        <v>45917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484</v>
      </c>
      <c r="BD128" s="56">
        <v>939.58494666666661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34</v>
      </c>
      <c r="G129" s="9">
        <v>0</v>
      </c>
      <c r="H129" s="9">
        <v>0</v>
      </c>
      <c r="I129" s="9">
        <v>90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483</v>
      </c>
      <c r="AA129" s="8">
        <v>10198.1</v>
      </c>
      <c r="AB129" s="8">
        <v>0</v>
      </c>
      <c r="AC129" s="8">
        <v>10198.1</v>
      </c>
      <c r="AD129" s="8">
        <v>0</v>
      </c>
      <c r="AE129" s="8">
        <v>0</v>
      </c>
      <c r="AF129" s="8" t="s">
        <v>58</v>
      </c>
      <c r="AG129" s="1" t="s">
        <v>115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485</v>
      </c>
      <c r="BD129" s="56">
        <v>0</v>
      </c>
    </row>
    <row r="130" spans="1:56" ht="27.75" customHeight="1" x14ac:dyDescent="0.45">
      <c r="A130" s="3">
        <v>45601</v>
      </c>
      <c r="B130" s="14" t="s">
        <v>193</v>
      </c>
      <c r="C130" s="9" t="s">
        <v>93</v>
      </c>
      <c r="D130" s="13" t="s">
        <v>142</v>
      </c>
      <c r="E130" s="9">
        <v>23</v>
      </c>
      <c r="F130" s="9">
        <v>37</v>
      </c>
      <c r="G130" s="9" t="s">
        <v>60</v>
      </c>
      <c r="H130" s="9">
        <v>0</v>
      </c>
      <c r="I130" s="9">
        <v>130</v>
      </c>
      <c r="J130" s="9" t="s">
        <v>57</v>
      </c>
      <c r="K130" s="9">
        <v>5</v>
      </c>
      <c r="L130" s="9" t="s">
        <v>91</v>
      </c>
      <c r="M130" s="10">
        <v>24</v>
      </c>
      <c r="N130" s="9">
        <v>40</v>
      </c>
      <c r="O130" s="9">
        <v>55</v>
      </c>
      <c r="P130" s="10">
        <v>3207.7128103679997</v>
      </c>
      <c r="Q130" s="10">
        <v>0</v>
      </c>
      <c r="R130" s="10">
        <v>3207.7128103679997</v>
      </c>
      <c r="S130" s="9" t="s">
        <v>299</v>
      </c>
      <c r="T130" s="12" t="s">
        <v>63</v>
      </c>
      <c r="U130" s="11">
        <v>100000</v>
      </c>
      <c r="V130" s="10">
        <v>1500</v>
      </c>
      <c r="W130" s="10">
        <v>98500</v>
      </c>
      <c r="X130" s="10">
        <v>0</v>
      </c>
      <c r="Y130" s="10">
        <v>103425</v>
      </c>
      <c r="Z130" s="9" t="s">
        <v>99</v>
      </c>
      <c r="AA130" s="8">
        <v>105955.465</v>
      </c>
      <c r="AB130" s="8">
        <v>18859</v>
      </c>
      <c r="AC130" s="8">
        <v>87096.464999999997</v>
      </c>
      <c r="AD130" s="8">
        <v>0</v>
      </c>
      <c r="AE130" s="8">
        <v>0</v>
      </c>
      <c r="AF130" s="8">
        <v>0</v>
      </c>
      <c r="AG130" s="1" t="s">
        <v>115</v>
      </c>
      <c r="AH130" s="1" t="s">
        <v>72</v>
      </c>
      <c r="AI130" s="1">
        <v>3</v>
      </c>
      <c r="AJ130" s="3" t="s">
        <v>63</v>
      </c>
      <c r="AK130" s="3">
        <v>0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113</v>
      </c>
      <c r="BD130" s="56">
        <v>11157.371681512501</v>
      </c>
    </row>
    <row r="131" spans="1:56" ht="27.75" customHeight="1" x14ac:dyDescent="0.45">
      <c r="A131" s="3">
        <v>45601</v>
      </c>
      <c r="B131" s="14" t="s">
        <v>193</v>
      </c>
      <c r="C131" s="9" t="s">
        <v>93</v>
      </c>
      <c r="D131" s="13" t="s">
        <v>142</v>
      </c>
      <c r="E131" s="9">
        <v>23</v>
      </c>
      <c r="F131" s="9">
        <v>37</v>
      </c>
      <c r="G131" s="9" t="s">
        <v>60</v>
      </c>
      <c r="H131" s="9">
        <v>0</v>
      </c>
      <c r="I131" s="9">
        <v>130</v>
      </c>
      <c r="J131" s="9" t="s">
        <v>57</v>
      </c>
      <c r="K131" s="9">
        <v>5</v>
      </c>
      <c r="L131" s="9" t="s">
        <v>91</v>
      </c>
      <c r="M131" s="10">
        <v>24</v>
      </c>
      <c r="N131" s="9">
        <v>40</v>
      </c>
      <c r="O131" s="9">
        <v>55</v>
      </c>
      <c r="P131" s="10">
        <v>11003.203948644863</v>
      </c>
      <c r="Q131" s="10">
        <v>0</v>
      </c>
      <c r="R131" s="10">
        <v>11003.203948644863</v>
      </c>
      <c r="S131" s="9" t="s">
        <v>299</v>
      </c>
      <c r="T131" s="12" t="s">
        <v>63</v>
      </c>
      <c r="U131" s="11">
        <v>337878</v>
      </c>
      <c r="V131" s="10">
        <v>0</v>
      </c>
      <c r="W131" s="10">
        <v>337878</v>
      </c>
      <c r="X131" s="10">
        <v>0</v>
      </c>
      <c r="Y131" s="10">
        <v>354771.9</v>
      </c>
      <c r="Z131" s="9" t="s">
        <v>99</v>
      </c>
      <c r="AA131" s="8">
        <v>363451.98582000006</v>
      </c>
      <c r="AB131" s="8">
        <v>0</v>
      </c>
      <c r="AC131" s="8">
        <v>363451.98582000006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72</v>
      </c>
      <c r="AI131" s="1">
        <v>3</v>
      </c>
      <c r="AJ131" s="3" t="s">
        <v>63</v>
      </c>
      <c r="AK131" s="3">
        <v>0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113</v>
      </c>
      <c r="BD131" s="56">
        <v>46559.511849046357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23</v>
      </c>
      <c r="F132" s="9">
        <v>37</v>
      </c>
      <c r="G132" s="9">
        <v>0</v>
      </c>
      <c r="H132" s="9">
        <v>0</v>
      </c>
      <c r="I132" s="9">
        <v>128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99</v>
      </c>
      <c r="AA132" s="8">
        <v>469407.45082000003</v>
      </c>
      <c r="AB132" s="8">
        <v>18859</v>
      </c>
      <c r="AC132" s="8">
        <v>450548.45082000003</v>
      </c>
      <c r="AD132" s="8">
        <v>0</v>
      </c>
      <c r="AE132" s="8">
        <v>0</v>
      </c>
      <c r="AF132" s="8" t="s">
        <v>58</v>
      </c>
      <c r="AG132" s="1" t="s">
        <v>115</v>
      </c>
      <c r="AH132" s="1">
        <v>0</v>
      </c>
      <c r="AI132" s="1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114</v>
      </c>
      <c r="BD132" s="56">
        <v>0</v>
      </c>
    </row>
    <row r="133" spans="1:56" ht="27.75" customHeight="1" x14ac:dyDescent="0.45">
      <c r="A133" s="3">
        <v>45894</v>
      </c>
      <c r="B133" s="14" t="s">
        <v>374</v>
      </c>
      <c r="C133" s="9" t="s">
        <v>137</v>
      </c>
      <c r="D133" s="13" t="s">
        <v>59</v>
      </c>
      <c r="E133" s="9">
        <v>26</v>
      </c>
      <c r="F133" s="9">
        <v>39</v>
      </c>
      <c r="G133" s="9" t="s">
        <v>60</v>
      </c>
      <c r="H133" s="9">
        <v>0</v>
      </c>
      <c r="I133" s="9">
        <v>93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123</v>
      </c>
      <c r="T133" s="12">
        <v>45920</v>
      </c>
      <c r="U133" s="11">
        <v>5000</v>
      </c>
      <c r="V133" s="10">
        <v>5000</v>
      </c>
      <c r="W133" s="10">
        <v>0</v>
      </c>
      <c r="X133" s="10">
        <v>0</v>
      </c>
      <c r="Y133" s="10">
        <v>0</v>
      </c>
      <c r="Z133" s="9" t="s">
        <v>84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116</v>
      </c>
      <c r="AH133" s="1" t="s">
        <v>77</v>
      </c>
      <c r="AI133" s="1">
        <v>1</v>
      </c>
      <c r="AJ133" s="3">
        <v>45920</v>
      </c>
      <c r="AK133" s="3">
        <v>0</v>
      </c>
      <c r="AL133" s="3">
        <v>0</v>
      </c>
      <c r="AM133" s="3">
        <v>0</v>
      </c>
      <c r="AN133" s="3">
        <v>0</v>
      </c>
      <c r="AO133" s="3">
        <v>45919</v>
      </c>
      <c r="AP133" s="3">
        <v>45915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</v>
      </c>
      <c r="AX133" s="2">
        <v>0</v>
      </c>
      <c r="AY133" s="2" t="s">
        <v>132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45906</v>
      </c>
      <c r="B134" s="14" t="s">
        <v>478</v>
      </c>
      <c r="C134" s="9" t="s">
        <v>179</v>
      </c>
      <c r="D134" s="13" t="s">
        <v>479</v>
      </c>
      <c r="E134" s="9">
        <v>26</v>
      </c>
      <c r="F134" s="9">
        <v>41</v>
      </c>
      <c r="G134" s="9" t="s">
        <v>60</v>
      </c>
      <c r="H134" s="9">
        <v>0</v>
      </c>
      <c r="I134" s="9">
        <v>97</v>
      </c>
      <c r="J134" s="9" t="s">
        <v>57</v>
      </c>
      <c r="K134" s="9">
        <v>5</v>
      </c>
      <c r="L134" s="9" t="s">
        <v>91</v>
      </c>
      <c r="M134" s="10">
        <v>27</v>
      </c>
      <c r="N134" s="9">
        <v>43</v>
      </c>
      <c r="O134" s="9">
        <v>40</v>
      </c>
      <c r="P134" s="10">
        <v>114.57174504959998</v>
      </c>
      <c r="Q134" s="10">
        <v>0</v>
      </c>
      <c r="R134" s="10">
        <v>114.57174504959998</v>
      </c>
      <c r="S134" s="9" t="s">
        <v>185</v>
      </c>
      <c r="T134" s="12">
        <v>45919</v>
      </c>
      <c r="U134" s="11">
        <v>4000</v>
      </c>
      <c r="V134" s="10">
        <v>0</v>
      </c>
      <c r="W134" s="10">
        <v>4000</v>
      </c>
      <c r="X134" s="10">
        <v>0</v>
      </c>
      <c r="Y134" s="10">
        <v>4200</v>
      </c>
      <c r="Z134" s="9" t="s">
        <v>84</v>
      </c>
      <c r="AA134" s="8">
        <v>4749.8</v>
      </c>
      <c r="AB134" s="8">
        <v>2000</v>
      </c>
      <c r="AC134" s="8">
        <v>2749.8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72</v>
      </c>
      <c r="AI134" s="1">
        <v>3</v>
      </c>
      <c r="AJ134" s="3">
        <v>45919</v>
      </c>
      <c r="AK134" s="3">
        <v>0</v>
      </c>
      <c r="AL134" s="3">
        <v>45909</v>
      </c>
      <c r="AM134" s="3">
        <v>45916</v>
      </c>
      <c r="AN134" s="3">
        <v>45917</v>
      </c>
      <c r="AO134" s="3">
        <v>45917</v>
      </c>
      <c r="AP134" s="3">
        <v>45914</v>
      </c>
      <c r="AQ134" s="3">
        <v>45918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222.03107333333332</v>
      </c>
    </row>
    <row r="135" spans="1:56" ht="27.75" customHeight="1" x14ac:dyDescent="0.45">
      <c r="A135" s="3">
        <v>45906</v>
      </c>
      <c r="B135" s="14" t="s">
        <v>478</v>
      </c>
      <c r="C135" s="9" t="s">
        <v>179</v>
      </c>
      <c r="D135" s="13" t="s">
        <v>480</v>
      </c>
      <c r="E135" s="9">
        <v>26</v>
      </c>
      <c r="F135" s="9">
        <v>41</v>
      </c>
      <c r="G135" s="9" t="s">
        <v>60</v>
      </c>
      <c r="H135" s="9">
        <v>0</v>
      </c>
      <c r="I135" s="9">
        <v>97</v>
      </c>
      <c r="J135" s="9" t="s">
        <v>57</v>
      </c>
      <c r="K135" s="9">
        <v>5</v>
      </c>
      <c r="L135" s="9" t="s">
        <v>91</v>
      </c>
      <c r="M135" s="10">
        <v>27</v>
      </c>
      <c r="N135" s="9">
        <v>43</v>
      </c>
      <c r="O135" s="9">
        <v>40</v>
      </c>
      <c r="P135" s="10">
        <v>114.57174504959998</v>
      </c>
      <c r="Q135" s="10">
        <v>0</v>
      </c>
      <c r="R135" s="10">
        <v>114.57174504959998</v>
      </c>
      <c r="S135" s="9" t="s">
        <v>185</v>
      </c>
      <c r="T135" s="12">
        <v>45919</v>
      </c>
      <c r="U135" s="11">
        <v>4000</v>
      </c>
      <c r="V135" s="10">
        <v>0</v>
      </c>
      <c r="W135" s="10">
        <v>4000</v>
      </c>
      <c r="X135" s="10">
        <v>0</v>
      </c>
      <c r="Y135" s="10">
        <v>4200</v>
      </c>
      <c r="Z135" s="9" t="s">
        <v>84</v>
      </c>
      <c r="AA135" s="8">
        <v>4749.8</v>
      </c>
      <c r="AB135" s="8">
        <v>0</v>
      </c>
      <c r="AC135" s="8">
        <v>4749.8</v>
      </c>
      <c r="AD135" s="8">
        <v>0</v>
      </c>
      <c r="AE135" s="8">
        <v>0</v>
      </c>
      <c r="AF135" s="8">
        <v>0</v>
      </c>
      <c r="AG135" s="1" t="s">
        <v>116</v>
      </c>
      <c r="AH135" s="1" t="s">
        <v>72</v>
      </c>
      <c r="AI135" s="1">
        <v>3</v>
      </c>
      <c r="AJ135" s="3">
        <v>45919</v>
      </c>
      <c r="AK135" s="3">
        <v>0</v>
      </c>
      <c r="AL135" s="3">
        <v>45909</v>
      </c>
      <c r="AM135" s="3">
        <v>45916</v>
      </c>
      <c r="AN135" s="3">
        <v>45917</v>
      </c>
      <c r="AO135" s="3">
        <v>45917</v>
      </c>
      <c r="AP135" s="3">
        <v>45914</v>
      </c>
      <c r="AQ135" s="3">
        <v>45918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383.51996222222226</v>
      </c>
    </row>
    <row r="136" spans="1:56" ht="27.75" customHeight="1" x14ac:dyDescent="0.45">
      <c r="A136" s="3">
        <v>45906</v>
      </c>
      <c r="B136" s="14" t="s">
        <v>128</v>
      </c>
      <c r="C136" s="9" t="s">
        <v>179</v>
      </c>
      <c r="D136" s="13" t="s">
        <v>481</v>
      </c>
      <c r="E136" s="9">
        <v>26</v>
      </c>
      <c r="F136" s="9">
        <v>41</v>
      </c>
      <c r="G136" s="9" t="s">
        <v>60</v>
      </c>
      <c r="H136" s="9">
        <v>0</v>
      </c>
      <c r="I136" s="9">
        <v>97</v>
      </c>
      <c r="J136" s="9" t="s">
        <v>57</v>
      </c>
      <c r="K136" s="9">
        <v>5</v>
      </c>
      <c r="L136" s="9" t="s">
        <v>91</v>
      </c>
      <c r="M136" s="10">
        <v>27</v>
      </c>
      <c r="N136" s="9">
        <v>43</v>
      </c>
      <c r="O136" s="9">
        <v>40</v>
      </c>
      <c r="P136" s="10">
        <v>114.57174504959998</v>
      </c>
      <c r="Q136" s="10">
        <v>0</v>
      </c>
      <c r="R136" s="10">
        <v>114.57174504959998</v>
      </c>
      <c r="S136" s="9" t="s">
        <v>185</v>
      </c>
      <c r="T136" s="12">
        <v>45919</v>
      </c>
      <c r="U136" s="11">
        <v>4000</v>
      </c>
      <c r="V136" s="10">
        <v>0</v>
      </c>
      <c r="W136" s="10">
        <v>4000</v>
      </c>
      <c r="X136" s="10">
        <v>0</v>
      </c>
      <c r="Y136" s="10">
        <v>4200</v>
      </c>
      <c r="Z136" s="9" t="s">
        <v>84</v>
      </c>
      <c r="AA136" s="8">
        <v>4749.8</v>
      </c>
      <c r="AB136" s="8">
        <v>0</v>
      </c>
      <c r="AC136" s="8">
        <v>4749.8</v>
      </c>
      <c r="AD136" s="8">
        <v>0</v>
      </c>
      <c r="AE136" s="8">
        <v>0</v>
      </c>
      <c r="AF136" s="8">
        <v>0</v>
      </c>
      <c r="AG136" s="1" t="s">
        <v>115</v>
      </c>
      <c r="AH136" s="1" t="s">
        <v>72</v>
      </c>
      <c r="AI136" s="1">
        <v>3</v>
      </c>
      <c r="AJ136" s="3">
        <v>45919</v>
      </c>
      <c r="AK136" s="3">
        <v>0</v>
      </c>
      <c r="AL136" s="3">
        <v>45909</v>
      </c>
      <c r="AM136" s="3">
        <v>45916</v>
      </c>
      <c r="AN136" s="3">
        <v>45917</v>
      </c>
      <c r="AO136" s="3">
        <v>45917</v>
      </c>
      <c r="AP136" s="3">
        <v>45914</v>
      </c>
      <c r="AQ136" s="3">
        <v>45918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383.51996222222226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26</v>
      </c>
      <c r="F137" s="9">
        <v>43</v>
      </c>
      <c r="G137" s="9" t="s">
        <v>60</v>
      </c>
      <c r="H137" s="9">
        <v>0</v>
      </c>
      <c r="I137" s="9">
        <v>102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84</v>
      </c>
      <c r="AA137" s="8">
        <v>14249.400000000001</v>
      </c>
      <c r="AB137" s="8">
        <v>2000</v>
      </c>
      <c r="AC137" s="8">
        <v>12249.400000000001</v>
      </c>
      <c r="AD137" s="8">
        <v>0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45">
      <c r="A138" s="3">
        <v>45904</v>
      </c>
      <c r="B138" s="14" t="s">
        <v>455</v>
      </c>
      <c r="C138" s="9" t="s">
        <v>456</v>
      </c>
      <c r="D138" s="13" t="s">
        <v>457</v>
      </c>
      <c r="E138" s="9">
        <v>26</v>
      </c>
      <c r="F138" s="9">
        <v>43</v>
      </c>
      <c r="G138" s="9" t="s">
        <v>60</v>
      </c>
      <c r="H138" s="9" t="s">
        <v>66</v>
      </c>
      <c r="I138" s="9">
        <v>140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458</v>
      </c>
      <c r="T138" s="12">
        <v>45912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459</v>
      </c>
      <c r="AA138" s="8">
        <v>12433.3</v>
      </c>
      <c r="AB138" s="8">
        <v>12433.3</v>
      </c>
      <c r="AC138" s="8">
        <v>0</v>
      </c>
      <c r="AD138" s="8">
        <v>0</v>
      </c>
      <c r="AE138" s="8">
        <v>12433.3</v>
      </c>
      <c r="AF138" s="8" t="s">
        <v>460</v>
      </c>
      <c r="AG138" s="1" t="s">
        <v>115</v>
      </c>
      <c r="AH138" s="1" t="s">
        <v>75</v>
      </c>
      <c r="AI138" s="1">
        <v>4</v>
      </c>
      <c r="AJ138" s="3">
        <v>45912</v>
      </c>
      <c r="AK138" s="3">
        <v>45908</v>
      </c>
      <c r="AL138" s="3">
        <v>45901</v>
      </c>
      <c r="AM138" s="3">
        <v>45909</v>
      </c>
      <c r="AN138" s="3">
        <v>45910</v>
      </c>
      <c r="AO138" s="3">
        <v>45911</v>
      </c>
      <c r="AP138" s="3">
        <v>45907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450</v>
      </c>
      <c r="BD138" s="56">
        <v>0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26</v>
      </c>
      <c r="F139" s="9">
        <v>43</v>
      </c>
      <c r="G139" s="9">
        <v>0</v>
      </c>
      <c r="H139" s="9">
        <v>0</v>
      </c>
      <c r="I139" s="9">
        <v>100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459</v>
      </c>
      <c r="AA139" s="8">
        <v>12433.3</v>
      </c>
      <c r="AB139" s="8">
        <v>12433.3</v>
      </c>
      <c r="AC139" s="8">
        <v>0</v>
      </c>
      <c r="AD139" s="8">
        <v>0</v>
      </c>
      <c r="AE139" s="8">
        <v>12433.3</v>
      </c>
      <c r="AF139" s="8" t="s">
        <v>58</v>
      </c>
      <c r="AG139" s="1" t="s">
        <v>118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450</v>
      </c>
      <c r="BD139" s="56">
        <v>0</v>
      </c>
    </row>
    <row r="140" spans="1:56" ht="27.75" customHeight="1" x14ac:dyDescent="0.45">
      <c r="A140" s="3">
        <v>45909</v>
      </c>
      <c r="B140" s="14" t="s">
        <v>128</v>
      </c>
      <c r="C140" s="9" t="s">
        <v>495</v>
      </c>
      <c r="D140" s="13" t="s">
        <v>59</v>
      </c>
      <c r="E140" s="9">
        <v>26</v>
      </c>
      <c r="F140" s="9">
        <v>44</v>
      </c>
      <c r="G140" s="9" t="s">
        <v>60</v>
      </c>
      <c r="H140" s="9">
        <v>0</v>
      </c>
      <c r="I140" s="9">
        <v>113</v>
      </c>
      <c r="J140" s="9" t="s">
        <v>57</v>
      </c>
      <c r="K140" s="9">
        <v>5</v>
      </c>
      <c r="L140" s="9" t="s">
        <v>92</v>
      </c>
      <c r="M140" s="10">
        <v>26</v>
      </c>
      <c r="N140" s="9">
        <v>48</v>
      </c>
      <c r="O140" s="9">
        <v>40</v>
      </c>
      <c r="P140" s="10">
        <v>153.94653081599995</v>
      </c>
      <c r="Q140" s="10">
        <v>0</v>
      </c>
      <c r="R140" s="10">
        <v>153.94653081599995</v>
      </c>
      <c r="S140" s="9" t="s">
        <v>71</v>
      </c>
      <c r="T140" s="12">
        <v>45912</v>
      </c>
      <c r="U140" s="11">
        <v>5000</v>
      </c>
      <c r="V140" s="10">
        <v>0</v>
      </c>
      <c r="W140" s="10">
        <v>5000</v>
      </c>
      <c r="X140" s="10">
        <v>0</v>
      </c>
      <c r="Y140" s="10">
        <v>0</v>
      </c>
      <c r="Z140" s="9" t="s">
        <v>197</v>
      </c>
      <c r="AA140" s="8">
        <v>6356.35</v>
      </c>
      <c r="AB140" s="8">
        <v>6356.35</v>
      </c>
      <c r="AC140" s="8">
        <v>0</v>
      </c>
      <c r="AD140" s="8">
        <v>0</v>
      </c>
      <c r="AE140" s="8">
        <v>0</v>
      </c>
      <c r="AF140" s="8">
        <v>0</v>
      </c>
      <c r="AG140" s="1" t="s">
        <v>118</v>
      </c>
      <c r="AH140" s="1" t="s">
        <v>312</v>
      </c>
      <c r="AI140" s="1">
        <v>2</v>
      </c>
      <c r="AJ140" s="3">
        <v>45912</v>
      </c>
      <c r="AK140" s="3">
        <v>0</v>
      </c>
      <c r="AL140" s="3">
        <v>0</v>
      </c>
      <c r="AM140" s="3">
        <v>0</v>
      </c>
      <c r="AN140" s="3">
        <v>0</v>
      </c>
      <c r="AO140" s="3">
        <v>45910</v>
      </c>
      <c r="AP140" s="3">
        <v>45907</v>
      </c>
      <c r="AQ140" s="3">
        <v>45911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45">
      <c r="A141" s="3" t="s">
        <v>135</v>
      </c>
      <c r="B141" s="14" t="s">
        <v>135</v>
      </c>
      <c r="C141" s="9" t="s">
        <v>109</v>
      </c>
      <c r="D141" s="13" t="s">
        <v>59</v>
      </c>
      <c r="E141" s="9">
        <v>26</v>
      </c>
      <c r="F141" s="9">
        <v>43</v>
      </c>
      <c r="G141" s="9" t="s">
        <v>60</v>
      </c>
      <c r="H141" s="9">
        <v>0</v>
      </c>
      <c r="I141" s="9">
        <v>116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45925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197</v>
      </c>
      <c r="AA141" s="8">
        <v>12433.3</v>
      </c>
      <c r="AB141" s="8">
        <v>12433.3</v>
      </c>
      <c r="AC141" s="8">
        <v>0</v>
      </c>
      <c r="AD141" s="8">
        <v>0</v>
      </c>
      <c r="AE141" s="8">
        <v>0</v>
      </c>
      <c r="AF141" s="8">
        <v>0</v>
      </c>
      <c r="AG141" s="1" t="s">
        <v>119</v>
      </c>
      <c r="AH141" s="1" t="s">
        <v>77</v>
      </c>
      <c r="AI141" s="1">
        <v>1</v>
      </c>
      <c r="AJ141" s="3">
        <v>45925</v>
      </c>
      <c r="AK141" s="3">
        <v>0</v>
      </c>
      <c r="AL141" s="3">
        <v>0</v>
      </c>
      <c r="AM141" s="3">
        <v>0</v>
      </c>
      <c r="AN141" s="3">
        <v>0</v>
      </c>
      <c r="AO141" s="3">
        <v>45924</v>
      </c>
      <c r="AP141" s="3">
        <v>45920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116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197</v>
      </c>
      <c r="AA142" s="8">
        <v>18789.650000000001</v>
      </c>
      <c r="AB142" s="8">
        <v>18789.650000000001</v>
      </c>
      <c r="AC142" s="8">
        <v>0</v>
      </c>
      <c r="AD142" s="8">
        <v>0</v>
      </c>
      <c r="AE142" s="8">
        <v>0</v>
      </c>
      <c r="AF142" s="8" t="s">
        <v>58</v>
      </c>
      <c r="AG142" s="1" t="s">
        <v>116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198</v>
      </c>
      <c r="BD142" s="56">
        <v>0</v>
      </c>
    </row>
    <row r="143" spans="1:56" ht="27.75" customHeight="1" x14ac:dyDescent="0.45">
      <c r="A143" s="3">
        <v>45898</v>
      </c>
      <c r="B143" s="14" t="s">
        <v>414</v>
      </c>
      <c r="C143" s="9" t="s">
        <v>109</v>
      </c>
      <c r="D143" s="13" t="s">
        <v>59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110</v>
      </c>
      <c r="T143" s="12">
        <v>45917</v>
      </c>
      <c r="U143" s="11">
        <v>15000</v>
      </c>
      <c r="V143" s="10">
        <v>0</v>
      </c>
      <c r="W143" s="10">
        <v>15000</v>
      </c>
      <c r="X143" s="10">
        <v>0</v>
      </c>
      <c r="Y143" s="10">
        <v>0</v>
      </c>
      <c r="Z143" s="9" t="s">
        <v>88</v>
      </c>
      <c r="AA143" s="8">
        <v>18649.949999999997</v>
      </c>
      <c r="AB143" s="8">
        <v>6158</v>
      </c>
      <c r="AC143" s="8">
        <v>12491.949999999997</v>
      </c>
      <c r="AD143" s="8">
        <v>0</v>
      </c>
      <c r="AE143" s="8">
        <v>18649.949999999997</v>
      </c>
      <c r="AF143" s="8">
        <v>0</v>
      </c>
      <c r="AG143" s="1" t="s">
        <v>115</v>
      </c>
      <c r="AH143" s="1" t="s">
        <v>146</v>
      </c>
      <c r="AI143" s="1">
        <v>2</v>
      </c>
      <c r="AJ143" s="3">
        <v>45917</v>
      </c>
      <c r="AK143" s="3">
        <v>45915</v>
      </c>
      <c r="AL143" s="3">
        <v>0</v>
      </c>
      <c r="AM143" s="3">
        <v>0</v>
      </c>
      <c r="AN143" s="3">
        <v>0</v>
      </c>
      <c r="AO143" s="3">
        <v>45916</v>
      </c>
      <c r="AP143" s="3">
        <v>45912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143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1288.3364433333331</v>
      </c>
    </row>
    <row r="144" spans="1:56" ht="27.75" customHeight="1" x14ac:dyDescent="0.45">
      <c r="A144" s="3">
        <v>45901</v>
      </c>
      <c r="B144" s="14" t="s">
        <v>421</v>
      </c>
      <c r="C144" s="9" t="s">
        <v>109</v>
      </c>
      <c r="D144" s="13" t="s">
        <v>144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45930</v>
      </c>
      <c r="U144" s="11">
        <v>30000</v>
      </c>
      <c r="V144" s="10">
        <v>5000</v>
      </c>
      <c r="W144" s="10">
        <v>25000</v>
      </c>
      <c r="X144" s="10">
        <v>9475</v>
      </c>
      <c r="Y144" s="10">
        <v>21551.25</v>
      </c>
      <c r="Z144" s="9" t="s">
        <v>88</v>
      </c>
      <c r="AA144" s="8">
        <v>26795.315662500001</v>
      </c>
      <c r="AB144" s="8">
        <v>0</v>
      </c>
      <c r="AC144" s="8">
        <v>26795.315662500001</v>
      </c>
      <c r="AD144" s="8">
        <v>0</v>
      </c>
      <c r="AE144" s="8">
        <v>26795.315662500001</v>
      </c>
      <c r="AF144" s="8">
        <v>0</v>
      </c>
      <c r="AG144" s="1" t="s">
        <v>115</v>
      </c>
      <c r="AH144" s="1" t="s">
        <v>75</v>
      </c>
      <c r="AI144" s="1">
        <v>4</v>
      </c>
      <c r="AJ144" s="3">
        <v>45930</v>
      </c>
      <c r="AK144" s="3">
        <v>45926</v>
      </c>
      <c r="AL144" s="3">
        <v>45919</v>
      </c>
      <c r="AM144" s="3">
        <v>45927</v>
      </c>
      <c r="AN144" s="3">
        <v>45928</v>
      </c>
      <c r="AO144" s="3">
        <v>45929</v>
      </c>
      <c r="AP144" s="3">
        <v>45925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2763.4902219925007</v>
      </c>
    </row>
    <row r="145" spans="1:56" ht="27.75" customHeight="1" x14ac:dyDescent="0.45">
      <c r="A145" s="3">
        <v>45901</v>
      </c>
      <c r="B145" s="14" t="s">
        <v>422</v>
      </c>
      <c r="C145" s="9" t="s">
        <v>109</v>
      </c>
      <c r="D145" s="13" t="s">
        <v>144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110</v>
      </c>
      <c r="T145" s="12">
        <v>45945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88</v>
      </c>
      <c r="AA145" s="8">
        <v>12433.3</v>
      </c>
      <c r="AB145" s="8">
        <v>0</v>
      </c>
      <c r="AC145" s="8">
        <v>12433.3</v>
      </c>
      <c r="AD145" s="8">
        <v>0</v>
      </c>
      <c r="AE145" s="8">
        <v>12433.3</v>
      </c>
      <c r="AF145" s="8">
        <v>0</v>
      </c>
      <c r="AG145" s="1" t="s">
        <v>115</v>
      </c>
      <c r="AH145" s="1" t="s">
        <v>75</v>
      </c>
      <c r="AI145" s="1">
        <v>4</v>
      </c>
      <c r="AJ145" s="3">
        <v>45945</v>
      </c>
      <c r="AK145" s="3">
        <v>45941</v>
      </c>
      <c r="AL145" s="3">
        <v>45934</v>
      </c>
      <c r="AM145" s="3">
        <v>45942</v>
      </c>
      <c r="AN145" s="3">
        <v>45943</v>
      </c>
      <c r="AO145" s="3">
        <v>45944</v>
      </c>
      <c r="AP145" s="3">
        <v>45940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1282.2876733333333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26</v>
      </c>
      <c r="F146" s="9">
        <v>43</v>
      </c>
      <c r="G146" s="9">
        <v>0</v>
      </c>
      <c r="H146" s="9">
        <v>0</v>
      </c>
      <c r="I146" s="9">
        <v>120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88</v>
      </c>
      <c r="AA146" s="8">
        <v>57878.565662499997</v>
      </c>
      <c r="AB146" s="8">
        <v>6158</v>
      </c>
      <c r="AC146" s="8">
        <v>51720.565662499997</v>
      </c>
      <c r="AD146" s="8">
        <v>0</v>
      </c>
      <c r="AE146" s="8">
        <v>57878.565662499997</v>
      </c>
      <c r="AF146" s="8" t="s">
        <v>58</v>
      </c>
      <c r="AG146" s="1" t="s">
        <v>116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7.75" customHeight="1" x14ac:dyDescent="0.45">
      <c r="A147" s="3">
        <v>45895</v>
      </c>
      <c r="B147" s="14" t="s">
        <v>375</v>
      </c>
      <c r="C147" s="9" t="s">
        <v>147</v>
      </c>
      <c r="D147" s="13" t="s">
        <v>148</v>
      </c>
      <c r="E147" s="9">
        <v>28</v>
      </c>
      <c r="F147" s="9">
        <v>41</v>
      </c>
      <c r="G147" s="9" t="s">
        <v>60</v>
      </c>
      <c r="H147" s="9">
        <v>0</v>
      </c>
      <c r="I147" s="9">
        <v>120</v>
      </c>
      <c r="J147" s="9" t="s">
        <v>78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45916</v>
      </c>
      <c r="U147" s="11">
        <v>13000</v>
      </c>
      <c r="V147" s="10">
        <v>13000</v>
      </c>
      <c r="W147" s="10">
        <v>0</v>
      </c>
      <c r="X147" s="10">
        <v>53544</v>
      </c>
      <c r="Y147" s="10">
        <v>0</v>
      </c>
      <c r="Z147" s="9" t="s">
        <v>127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74</v>
      </c>
      <c r="AI147" s="1">
        <v>2</v>
      </c>
      <c r="AJ147" s="3">
        <v>45916</v>
      </c>
      <c r="AK147" s="3">
        <v>0</v>
      </c>
      <c r="AL147" s="3">
        <v>45907</v>
      </c>
      <c r="AM147" s="3">
        <v>45914</v>
      </c>
      <c r="AN147" s="3">
        <v>45915</v>
      </c>
      <c r="AO147" s="3">
        <v>45915</v>
      </c>
      <c r="AP147" s="3">
        <v>45911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 t="s">
        <v>469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45909</v>
      </c>
      <c r="B148" s="14" t="s">
        <v>128</v>
      </c>
      <c r="C148" s="9" t="s">
        <v>147</v>
      </c>
      <c r="D148" s="13" t="s">
        <v>148</v>
      </c>
      <c r="E148" s="9">
        <v>28</v>
      </c>
      <c r="F148" s="9">
        <v>41</v>
      </c>
      <c r="G148" s="9" t="s">
        <v>60</v>
      </c>
      <c r="H148" s="9">
        <v>0</v>
      </c>
      <c r="I148" s="9">
        <v>120</v>
      </c>
      <c r="J148" s="9" t="s">
        <v>78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45922</v>
      </c>
      <c r="U148" s="11">
        <v>50000</v>
      </c>
      <c r="V148" s="10">
        <v>0</v>
      </c>
      <c r="W148" s="10">
        <v>50000</v>
      </c>
      <c r="X148" s="10">
        <v>0</v>
      </c>
      <c r="Y148" s="10">
        <v>52500</v>
      </c>
      <c r="Z148" s="9" t="s">
        <v>127</v>
      </c>
      <c r="AA148" s="8">
        <v>59372.5</v>
      </c>
      <c r="AB148" s="8">
        <v>19620</v>
      </c>
      <c r="AC148" s="8">
        <v>39752.5</v>
      </c>
      <c r="AD148" s="8">
        <v>0</v>
      </c>
      <c r="AE148" s="8">
        <v>0</v>
      </c>
      <c r="AF148" s="8">
        <v>0</v>
      </c>
      <c r="AG148" s="1" t="s">
        <v>115</v>
      </c>
      <c r="AH148" s="1" t="s">
        <v>74</v>
      </c>
      <c r="AI148" s="1">
        <v>2</v>
      </c>
      <c r="AJ148" s="3">
        <v>45922</v>
      </c>
      <c r="AK148" s="3">
        <v>0</v>
      </c>
      <c r="AL148" s="3">
        <v>45913</v>
      </c>
      <c r="AM148" s="3">
        <v>45920</v>
      </c>
      <c r="AN148" s="3">
        <v>45921</v>
      </c>
      <c r="AO148" s="3">
        <v>45921</v>
      </c>
      <c r="AP148" s="3">
        <v>45917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 t="s">
        <v>486</v>
      </c>
      <c r="AZ148" s="2">
        <v>0</v>
      </c>
      <c r="BA148" s="2">
        <v>0</v>
      </c>
      <c r="BB148" s="2">
        <v>0</v>
      </c>
      <c r="BC148" s="1" t="s">
        <v>104</v>
      </c>
      <c r="BD148" s="56">
        <v>4467.7393055555558</v>
      </c>
    </row>
    <row r="149" spans="1:56" ht="27.75" customHeight="1" x14ac:dyDescent="0.45">
      <c r="A149" s="3" t="s">
        <v>135</v>
      </c>
      <c r="B149" s="14" t="s">
        <v>135</v>
      </c>
      <c r="C149" s="9" t="s">
        <v>109</v>
      </c>
      <c r="D149" s="13" t="s">
        <v>59</v>
      </c>
      <c r="E149" s="9">
        <v>28</v>
      </c>
      <c r="F149" s="9">
        <v>47</v>
      </c>
      <c r="G149" s="9" t="s">
        <v>60</v>
      </c>
      <c r="H149" s="9" t="s">
        <v>66</v>
      </c>
      <c r="I149" s="9">
        <v>180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110</v>
      </c>
      <c r="T149" s="12">
        <v>45925</v>
      </c>
      <c r="U149" s="11">
        <v>5000</v>
      </c>
      <c r="V149" s="10">
        <v>0</v>
      </c>
      <c r="W149" s="10">
        <v>5000</v>
      </c>
      <c r="X149" s="10">
        <v>0</v>
      </c>
      <c r="Y149" s="10">
        <v>0</v>
      </c>
      <c r="Z149" s="9" t="s">
        <v>127</v>
      </c>
      <c r="AA149" s="8">
        <v>6775.4500000000007</v>
      </c>
      <c r="AB149" s="8">
        <v>0</v>
      </c>
      <c r="AC149" s="8">
        <v>6775.4500000000007</v>
      </c>
      <c r="AD149" s="8">
        <v>0</v>
      </c>
      <c r="AE149" s="8">
        <v>6775.4500000000007</v>
      </c>
      <c r="AF149" s="8">
        <v>0</v>
      </c>
      <c r="AG149" s="1">
        <v>0</v>
      </c>
      <c r="AH149" s="1" t="s">
        <v>146</v>
      </c>
      <c r="AI149" s="1">
        <v>2</v>
      </c>
      <c r="AJ149" s="3">
        <v>45925</v>
      </c>
      <c r="AK149" s="3">
        <v>45923</v>
      </c>
      <c r="AL149" s="3">
        <v>0</v>
      </c>
      <c r="AM149" s="3">
        <v>0</v>
      </c>
      <c r="AN149" s="3">
        <v>0</v>
      </c>
      <c r="AO149" s="3">
        <v>45924</v>
      </c>
      <c r="AP149" s="3">
        <v>45920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143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761.48529722222236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28</v>
      </c>
      <c r="F150" s="9">
        <v>43</v>
      </c>
      <c r="G150" s="9">
        <v>0</v>
      </c>
      <c r="H150" s="9">
        <v>0</v>
      </c>
      <c r="I150" s="9">
        <v>130</v>
      </c>
      <c r="J150" s="9" t="s">
        <v>57</v>
      </c>
      <c r="K150" s="9">
        <v>3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127</v>
      </c>
      <c r="AA150" s="8">
        <v>66147.95</v>
      </c>
      <c r="AB150" s="8">
        <v>19620</v>
      </c>
      <c r="AC150" s="8">
        <v>46527.95</v>
      </c>
      <c r="AD150" s="8">
        <v>0</v>
      </c>
      <c r="AE150" s="8">
        <v>6775.4500000000007</v>
      </c>
      <c r="AF150" s="8" t="s">
        <v>58</v>
      </c>
      <c r="AG150" s="1">
        <v>0</v>
      </c>
      <c r="AH150" s="1">
        <v>0</v>
      </c>
      <c r="AI150" s="1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149</v>
      </c>
      <c r="BD150" s="56">
        <v>0</v>
      </c>
    </row>
  </sheetData>
  <autoFilter ref="A5:BD150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0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A8E8-C9B8-47A7-818B-69246230AD25}">
  <sheetPr>
    <tabColor rgb="FFFFFF00"/>
  </sheetPr>
  <dimension ref="A1:BD140"/>
  <sheetViews>
    <sheetView topLeftCell="A13" zoomScale="80" zoomScaleNormal="80" workbookViewId="0">
      <selection activeCell="U29" sqref="U2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45909</v>
      </c>
      <c r="E3" s="84" t="s">
        <v>52</v>
      </c>
      <c r="F3" s="84"/>
      <c r="G3" s="85">
        <v>9.48</v>
      </c>
      <c r="H3" s="8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6" t="s">
        <v>51</v>
      </c>
      <c r="B4" s="28" t="s">
        <v>43</v>
      </c>
      <c r="C4" s="29" t="s">
        <v>42</v>
      </c>
      <c r="D4" s="30"/>
      <c r="E4" s="87">
        <v>10.3</v>
      </c>
      <c r="F4" s="88"/>
      <c r="G4" s="89"/>
      <c r="H4" s="90"/>
      <c r="I4" s="91" t="s">
        <v>50</v>
      </c>
      <c r="J4" s="92"/>
      <c r="K4" s="93"/>
      <c r="L4" s="31" t="s">
        <v>89</v>
      </c>
      <c r="M4" s="94" t="s">
        <v>49</v>
      </c>
      <c r="N4" s="95"/>
      <c r="O4" s="95"/>
      <c r="P4" s="9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2" t="s">
        <v>46</v>
      </c>
      <c r="AA4" s="8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5.7749685790719987</v>
      </c>
      <c r="Q6" s="10">
        <v>0</v>
      </c>
      <c r="R6" s="10">
        <v>5.7749685790719987</v>
      </c>
      <c r="S6" s="9" t="s">
        <v>71</v>
      </c>
      <c r="T6" s="12">
        <v>45909</v>
      </c>
      <c r="U6" s="11">
        <v>5000</v>
      </c>
      <c r="V6" s="10">
        <v>4560</v>
      </c>
      <c r="W6" s="10">
        <v>440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68</v>
      </c>
      <c r="AI6" s="1">
        <v>4</v>
      </c>
      <c r="AJ6" s="3">
        <v>45909</v>
      </c>
      <c r="AK6" s="3">
        <v>45905</v>
      </c>
      <c r="AL6" s="3">
        <v>45899</v>
      </c>
      <c r="AM6" s="3">
        <v>45906</v>
      </c>
      <c r="AN6" s="3">
        <v>45907</v>
      </c>
      <c r="AO6" s="3">
        <v>45907</v>
      </c>
      <c r="AP6" s="3">
        <v>45904</v>
      </c>
      <c r="AQ6" s="3">
        <v>45908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425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45925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379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45925</v>
      </c>
      <c r="AK8" s="3">
        <v>0</v>
      </c>
      <c r="AL8" s="3">
        <v>45916</v>
      </c>
      <c r="AM8" s="3">
        <v>45923</v>
      </c>
      <c r="AN8" s="3">
        <v>45924</v>
      </c>
      <c r="AO8" s="3">
        <v>45924</v>
      </c>
      <c r="AP8" s="3">
        <v>45920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379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116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129</v>
      </c>
      <c r="BD9" s="56">
        <v>0</v>
      </c>
    </row>
    <row r="10" spans="1:56" ht="27.75" customHeight="1" x14ac:dyDescent="0.45">
      <c r="A10" s="3" t="s">
        <v>135</v>
      </c>
      <c r="B10" s="14" t="s">
        <v>135</v>
      </c>
      <c r="C10" s="9" t="s">
        <v>211</v>
      </c>
      <c r="D10" s="13" t="s">
        <v>236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133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>
        <v>0</v>
      </c>
      <c r="AG10" s="1" t="s">
        <v>115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729.46232000000009</v>
      </c>
    </row>
    <row r="11" spans="1:56" ht="27.75" customHeight="1" x14ac:dyDescent="0.45">
      <c r="A11" s="3">
        <v>0</v>
      </c>
      <c r="B11" s="14">
        <v>0</v>
      </c>
      <c r="C11" s="9" t="s">
        <v>201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133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 t="s">
        <v>58</v>
      </c>
      <c r="AG11" s="1" t="s">
        <v>117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45901</v>
      </c>
      <c r="B12" s="14" t="s">
        <v>426</v>
      </c>
      <c r="C12" s="9" t="s">
        <v>415</v>
      </c>
      <c r="D12" s="13" t="s">
        <v>437</v>
      </c>
      <c r="E12" s="9">
        <v>18</v>
      </c>
      <c r="F12" s="9">
        <v>26</v>
      </c>
      <c r="G12" s="9" t="s">
        <v>60</v>
      </c>
      <c r="H12" s="9" t="s">
        <v>66</v>
      </c>
      <c r="I12" s="9">
        <v>65</v>
      </c>
      <c r="J12" s="9" t="s">
        <v>57</v>
      </c>
      <c r="K12" s="9">
        <v>5</v>
      </c>
      <c r="L12" s="9" t="s">
        <v>91</v>
      </c>
      <c r="M12" s="10">
        <v>19</v>
      </c>
      <c r="N12" s="9">
        <v>29</v>
      </c>
      <c r="O12" s="9">
        <v>40</v>
      </c>
      <c r="P12" s="10">
        <v>67.968380191999998</v>
      </c>
      <c r="Q12" s="10">
        <v>0</v>
      </c>
      <c r="R12" s="10">
        <v>67.968380191999998</v>
      </c>
      <c r="S12" s="9" t="s">
        <v>67</v>
      </c>
      <c r="T12" s="12">
        <v>45912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417</v>
      </c>
      <c r="AA12" s="8">
        <v>3841.7500000000005</v>
      </c>
      <c r="AB12" s="8">
        <v>3841.7500000000005</v>
      </c>
      <c r="AC12" s="8">
        <v>0</v>
      </c>
      <c r="AD12" s="8">
        <v>3841.7500000000005</v>
      </c>
      <c r="AE12" s="8">
        <v>0</v>
      </c>
      <c r="AF12" s="8">
        <v>0</v>
      </c>
      <c r="AG12" s="1" t="s">
        <v>119</v>
      </c>
      <c r="AH12" s="1" t="s">
        <v>68</v>
      </c>
      <c r="AI12" s="1">
        <v>4</v>
      </c>
      <c r="AJ12" s="3">
        <v>45912</v>
      </c>
      <c r="AK12" s="3">
        <v>45908</v>
      </c>
      <c r="AL12" s="3">
        <v>45902</v>
      </c>
      <c r="AM12" s="3">
        <v>45909</v>
      </c>
      <c r="AN12" s="3">
        <v>45910</v>
      </c>
      <c r="AO12" s="3">
        <v>45910</v>
      </c>
      <c r="AP12" s="3">
        <v>45907</v>
      </c>
      <c r="AQ12" s="3">
        <v>45911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417</v>
      </c>
      <c r="AA13" s="8">
        <v>3841.7500000000005</v>
      </c>
      <c r="AB13" s="8">
        <v>3841.7500000000005</v>
      </c>
      <c r="AC13" s="8">
        <v>0</v>
      </c>
      <c r="AD13" s="8">
        <v>3841.7500000000005</v>
      </c>
      <c r="AE13" s="8">
        <v>0</v>
      </c>
      <c r="AF13" s="8" t="s">
        <v>58</v>
      </c>
      <c r="AG13" s="1" t="s">
        <v>61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418</v>
      </c>
      <c r="BD13" s="56">
        <v>0</v>
      </c>
    </row>
    <row r="14" spans="1:56" ht="27.75" customHeight="1" x14ac:dyDescent="0.45">
      <c r="A14" s="3">
        <v>45898</v>
      </c>
      <c r="B14" s="14" t="s">
        <v>408</v>
      </c>
      <c r="C14" s="9" t="s">
        <v>136</v>
      </c>
      <c r="D14" s="13" t="s">
        <v>199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45911</v>
      </c>
      <c r="U14" s="11">
        <v>40000</v>
      </c>
      <c r="V14" s="10">
        <v>37000</v>
      </c>
      <c r="W14" s="10">
        <v>3000</v>
      </c>
      <c r="X14" s="10">
        <v>42806</v>
      </c>
      <c r="Y14" s="10">
        <v>0</v>
      </c>
      <c r="Z14" s="9" t="s">
        <v>168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45911</v>
      </c>
      <c r="AK14" s="3">
        <v>0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45898</v>
      </c>
      <c r="B15" s="14" t="s">
        <v>407</v>
      </c>
      <c r="C15" s="9" t="s">
        <v>136</v>
      </c>
      <c r="D15" s="13" t="s">
        <v>124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45917</v>
      </c>
      <c r="U15" s="11">
        <v>50000</v>
      </c>
      <c r="V15" s="10">
        <v>2344</v>
      </c>
      <c r="W15" s="10">
        <v>47656</v>
      </c>
      <c r="X15" s="10">
        <v>28455</v>
      </c>
      <c r="Y15" s="10">
        <v>22622.25</v>
      </c>
      <c r="Z15" s="9" t="s">
        <v>168</v>
      </c>
      <c r="AA15" s="8">
        <v>19910.068447499998</v>
      </c>
      <c r="AB15" s="8">
        <v>19910.068447499998</v>
      </c>
      <c r="AC15" s="8">
        <v>0</v>
      </c>
      <c r="AD15" s="8">
        <v>0</v>
      </c>
      <c r="AE15" s="8">
        <v>0</v>
      </c>
      <c r="AF15" s="8">
        <v>0</v>
      </c>
      <c r="AG15" s="1" t="s">
        <v>115</v>
      </c>
      <c r="AH15" s="1" t="s">
        <v>74</v>
      </c>
      <c r="AI15" s="1">
        <v>2</v>
      </c>
      <c r="AJ15" s="3">
        <v>45917</v>
      </c>
      <c r="AK15" s="3">
        <v>0</v>
      </c>
      <c r="AL15" s="3">
        <v>45908</v>
      </c>
      <c r="AM15" s="3">
        <v>45915</v>
      </c>
      <c r="AN15" s="3">
        <v>45916</v>
      </c>
      <c r="AO15" s="3">
        <v>45916</v>
      </c>
      <c r="AP15" s="3">
        <v>45912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 t="s">
        <v>135</v>
      </c>
      <c r="B16" s="14" t="s">
        <v>135</v>
      </c>
      <c r="C16" s="9" t="s">
        <v>237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45925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168</v>
      </c>
      <c r="AA16" s="8">
        <v>35204.400000000001</v>
      </c>
      <c r="AB16" s="8">
        <v>4291</v>
      </c>
      <c r="AC16" s="8">
        <v>30913.4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45925</v>
      </c>
      <c r="AK16" s="3">
        <v>0</v>
      </c>
      <c r="AL16" s="3">
        <v>45916</v>
      </c>
      <c r="AM16" s="3">
        <v>45923</v>
      </c>
      <c r="AN16" s="3">
        <v>45924</v>
      </c>
      <c r="AO16" s="3">
        <v>45924</v>
      </c>
      <c r="AP16" s="3">
        <v>45920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2244.9998044444446</v>
      </c>
    </row>
    <row r="17" spans="1:56" ht="27.75" customHeight="1" x14ac:dyDescent="0.45">
      <c r="A17" s="3" t="s">
        <v>135</v>
      </c>
      <c r="B17" s="14" t="s">
        <v>135</v>
      </c>
      <c r="C17" s="9" t="s">
        <v>204</v>
      </c>
      <c r="D17" s="13" t="s">
        <v>205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341.36903080895991</v>
      </c>
      <c r="Q17" s="10">
        <v>0</v>
      </c>
      <c r="R17" s="10">
        <v>341.36903080895991</v>
      </c>
      <c r="S17" s="9" t="s">
        <v>67</v>
      </c>
      <c r="T17" s="12">
        <v>45925</v>
      </c>
      <c r="U17" s="11">
        <v>20000</v>
      </c>
      <c r="V17" s="10">
        <v>233</v>
      </c>
      <c r="W17" s="10">
        <v>19767</v>
      </c>
      <c r="X17" s="10">
        <v>0</v>
      </c>
      <c r="Y17" s="10">
        <v>20755.350000000002</v>
      </c>
      <c r="Z17" s="9" t="s">
        <v>168</v>
      </c>
      <c r="AA17" s="8">
        <v>18501.714330000003</v>
      </c>
      <c r="AB17" s="8">
        <v>0</v>
      </c>
      <c r="AC17" s="8">
        <v>18501.714330000003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45925</v>
      </c>
      <c r="AK17" s="3">
        <v>0</v>
      </c>
      <c r="AL17" s="3">
        <v>45915</v>
      </c>
      <c r="AM17" s="3">
        <v>45922</v>
      </c>
      <c r="AN17" s="3">
        <v>45923</v>
      </c>
      <c r="AO17" s="3">
        <v>45923</v>
      </c>
      <c r="AP17" s="3">
        <v>45920</v>
      </c>
      <c r="AQ17" s="3">
        <v>45924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1343.6356095653334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168</v>
      </c>
      <c r="AA18" s="8">
        <v>73616.182777499998</v>
      </c>
      <c r="AB18" s="8">
        <v>24201.068447499998</v>
      </c>
      <c r="AC18" s="8">
        <v>49415.114330000004</v>
      </c>
      <c r="AD18" s="8">
        <v>0</v>
      </c>
      <c r="AE18" s="8">
        <v>0</v>
      </c>
      <c r="AF18" s="8" t="s">
        <v>58</v>
      </c>
      <c r="AG18" s="1" t="s">
        <v>117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45904</v>
      </c>
      <c r="B19" s="14" t="s">
        <v>446</v>
      </c>
      <c r="C19" s="9" t="s">
        <v>73</v>
      </c>
      <c r="D19" s="13" t="s">
        <v>59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447</v>
      </c>
      <c r="T19" s="12">
        <v>45915</v>
      </c>
      <c r="U19" s="11">
        <v>20000</v>
      </c>
      <c r="V19" s="10">
        <v>5000</v>
      </c>
      <c r="W19" s="10">
        <v>15000</v>
      </c>
      <c r="X19" s="10">
        <v>0</v>
      </c>
      <c r="Y19" s="10">
        <v>0</v>
      </c>
      <c r="Z19" s="9" t="s">
        <v>172</v>
      </c>
      <c r="AA19" s="8">
        <v>14039.85</v>
      </c>
      <c r="AB19" s="8">
        <v>14039.85</v>
      </c>
      <c r="AC19" s="8">
        <v>0</v>
      </c>
      <c r="AD19" s="8">
        <v>0</v>
      </c>
      <c r="AE19" s="8">
        <v>0</v>
      </c>
      <c r="AF19" s="8">
        <v>0</v>
      </c>
      <c r="AG19" s="1" t="s">
        <v>117</v>
      </c>
      <c r="AH19" s="1" t="s">
        <v>77</v>
      </c>
      <c r="AI19" s="1">
        <v>1</v>
      </c>
      <c r="AJ19" s="3">
        <v>45915</v>
      </c>
      <c r="AK19" s="3">
        <v>0</v>
      </c>
      <c r="AL19" s="3">
        <v>0</v>
      </c>
      <c r="AM19" s="3">
        <v>0</v>
      </c>
      <c r="AN19" s="3">
        <v>0</v>
      </c>
      <c r="AO19" s="3">
        <v>45914</v>
      </c>
      <c r="AP19" s="3">
        <v>45910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173</v>
      </c>
      <c r="BD19" s="56">
        <v>0</v>
      </c>
    </row>
    <row r="20" spans="1:56" ht="27.75" customHeight="1" x14ac:dyDescent="0.45">
      <c r="A20" s="3">
        <v>45904</v>
      </c>
      <c r="B20" s="14" t="s">
        <v>448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447</v>
      </c>
      <c r="T20" s="12">
        <v>45915</v>
      </c>
      <c r="U20" s="11">
        <v>20000</v>
      </c>
      <c r="V20" s="10">
        <v>0</v>
      </c>
      <c r="W20" s="10">
        <v>20000</v>
      </c>
      <c r="X20" s="10">
        <v>0</v>
      </c>
      <c r="Y20" s="10">
        <v>0</v>
      </c>
      <c r="Z20" s="9" t="s">
        <v>172</v>
      </c>
      <c r="AA20" s="8">
        <v>18719.800000000003</v>
      </c>
      <c r="AB20" s="8">
        <v>18719.800000000003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77</v>
      </c>
      <c r="AI20" s="1">
        <v>1</v>
      </c>
      <c r="AJ20" s="3">
        <v>45915</v>
      </c>
      <c r="AK20" s="3">
        <v>0</v>
      </c>
      <c r="AL20" s="3">
        <v>0</v>
      </c>
      <c r="AM20" s="3">
        <v>0</v>
      </c>
      <c r="AN20" s="3">
        <v>0</v>
      </c>
      <c r="AO20" s="3">
        <v>45914</v>
      </c>
      <c r="AP20" s="3">
        <v>45910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173</v>
      </c>
      <c r="BD20" s="56">
        <v>0</v>
      </c>
    </row>
    <row r="21" spans="1:56" ht="27.75" customHeight="1" x14ac:dyDescent="0.45">
      <c r="A21" s="3">
        <v>45905</v>
      </c>
      <c r="B21" s="14" t="s">
        <v>461</v>
      </c>
      <c r="C21" s="9" t="s">
        <v>73</v>
      </c>
      <c r="D21" s="13" t="s">
        <v>462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45916</v>
      </c>
      <c r="U21" s="11">
        <v>5000</v>
      </c>
      <c r="V21" s="10">
        <v>0</v>
      </c>
      <c r="W21" s="10">
        <v>5000</v>
      </c>
      <c r="X21" s="10">
        <v>5400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463</v>
      </c>
      <c r="AG21" s="1" t="s">
        <v>117</v>
      </c>
      <c r="AH21" s="1" t="s">
        <v>74</v>
      </c>
      <c r="AI21" s="1">
        <v>2</v>
      </c>
      <c r="AJ21" s="3">
        <v>45916</v>
      </c>
      <c r="AK21" s="3">
        <v>0</v>
      </c>
      <c r="AL21" s="3">
        <v>45907</v>
      </c>
      <c r="AM21" s="3">
        <v>45914</v>
      </c>
      <c r="AN21" s="3">
        <v>45915</v>
      </c>
      <c r="AO21" s="3">
        <v>45915</v>
      </c>
      <c r="AP21" s="3">
        <v>45911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45905</v>
      </c>
      <c r="B22" s="14" t="s">
        <v>461</v>
      </c>
      <c r="C22" s="9" t="s">
        <v>73</v>
      </c>
      <c r="D22" s="13" t="s">
        <v>464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45916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463</v>
      </c>
      <c r="AG22" s="1" t="s">
        <v>117</v>
      </c>
      <c r="AH22" s="1" t="s">
        <v>74</v>
      </c>
      <c r="AI22" s="1">
        <v>2</v>
      </c>
      <c r="AJ22" s="3">
        <v>45916</v>
      </c>
      <c r="AK22" s="3">
        <v>0</v>
      </c>
      <c r="AL22" s="3">
        <v>45907</v>
      </c>
      <c r="AM22" s="3">
        <v>45914</v>
      </c>
      <c r="AN22" s="3">
        <v>45915</v>
      </c>
      <c r="AO22" s="3">
        <v>45915</v>
      </c>
      <c r="AP22" s="3">
        <v>45911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45905</v>
      </c>
      <c r="B23" s="14" t="s">
        <v>461</v>
      </c>
      <c r="C23" s="9" t="s">
        <v>73</v>
      </c>
      <c r="D23" s="13" t="s">
        <v>386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45916</v>
      </c>
      <c r="U23" s="11">
        <v>10000</v>
      </c>
      <c r="V23" s="10">
        <v>0</v>
      </c>
      <c r="W23" s="10">
        <v>10000</v>
      </c>
      <c r="X23" s="10">
        <v>10500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463</v>
      </c>
      <c r="AG23" s="1" t="s">
        <v>117</v>
      </c>
      <c r="AH23" s="1" t="s">
        <v>74</v>
      </c>
      <c r="AI23" s="1">
        <v>2</v>
      </c>
      <c r="AJ23" s="3">
        <v>45916</v>
      </c>
      <c r="AK23" s="3">
        <v>0</v>
      </c>
      <c r="AL23" s="3">
        <v>45907</v>
      </c>
      <c r="AM23" s="3">
        <v>45914</v>
      </c>
      <c r="AN23" s="3">
        <v>45915</v>
      </c>
      <c r="AO23" s="3">
        <v>45915</v>
      </c>
      <c r="AP23" s="3">
        <v>45911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45905</v>
      </c>
      <c r="B24" s="14" t="s">
        <v>461</v>
      </c>
      <c r="C24" s="9" t="s">
        <v>73</v>
      </c>
      <c r="D24" s="13" t="s">
        <v>465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45916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463</v>
      </c>
      <c r="AG24" s="1" t="s">
        <v>117</v>
      </c>
      <c r="AH24" s="1" t="s">
        <v>74</v>
      </c>
      <c r="AI24" s="1">
        <v>2</v>
      </c>
      <c r="AJ24" s="3">
        <v>45916</v>
      </c>
      <c r="AK24" s="3">
        <v>0</v>
      </c>
      <c r="AL24" s="3">
        <v>45907</v>
      </c>
      <c r="AM24" s="3">
        <v>45914</v>
      </c>
      <c r="AN24" s="3">
        <v>45915</v>
      </c>
      <c r="AO24" s="3">
        <v>45915</v>
      </c>
      <c r="AP24" s="3">
        <v>45911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45905</v>
      </c>
      <c r="B25" s="14" t="s">
        <v>461</v>
      </c>
      <c r="C25" s="9" t="s">
        <v>73</v>
      </c>
      <c r="D25" s="13" t="s">
        <v>266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45918</v>
      </c>
      <c r="U25" s="11">
        <v>5000</v>
      </c>
      <c r="V25" s="10">
        <v>0</v>
      </c>
      <c r="W25" s="10">
        <v>5000</v>
      </c>
      <c r="X25" s="10">
        <v>5250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466</v>
      </c>
      <c r="AG25" s="1" t="s">
        <v>116</v>
      </c>
      <c r="AH25" s="1" t="s">
        <v>74</v>
      </c>
      <c r="AI25" s="1">
        <v>2</v>
      </c>
      <c r="AJ25" s="3">
        <v>45918</v>
      </c>
      <c r="AK25" s="3">
        <v>0</v>
      </c>
      <c r="AL25" s="3">
        <v>45909</v>
      </c>
      <c r="AM25" s="3">
        <v>45916</v>
      </c>
      <c r="AN25" s="3">
        <v>45917</v>
      </c>
      <c r="AO25" s="3">
        <v>45917</v>
      </c>
      <c r="AP25" s="3">
        <v>45913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45905</v>
      </c>
      <c r="B26" s="14" t="s">
        <v>461</v>
      </c>
      <c r="C26" s="9" t="s">
        <v>73</v>
      </c>
      <c r="D26" s="13" t="s">
        <v>467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45918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463</v>
      </c>
      <c r="AG26" s="1" t="s">
        <v>118</v>
      </c>
      <c r="AH26" s="1" t="s">
        <v>74</v>
      </c>
      <c r="AI26" s="1">
        <v>2</v>
      </c>
      <c r="AJ26" s="3">
        <v>45918</v>
      </c>
      <c r="AK26" s="3">
        <v>0</v>
      </c>
      <c r="AL26" s="3">
        <v>45909</v>
      </c>
      <c r="AM26" s="3">
        <v>45916</v>
      </c>
      <c r="AN26" s="3">
        <v>45917</v>
      </c>
      <c r="AO26" s="3">
        <v>45917</v>
      </c>
      <c r="AP26" s="3">
        <v>45913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45905</v>
      </c>
      <c r="B27" s="14" t="s">
        <v>461</v>
      </c>
      <c r="C27" s="9" t="s">
        <v>73</v>
      </c>
      <c r="D27" s="13" t="s">
        <v>288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45918</v>
      </c>
      <c r="U27" s="11">
        <v>10000</v>
      </c>
      <c r="V27" s="10">
        <v>0</v>
      </c>
      <c r="W27" s="10">
        <v>10000</v>
      </c>
      <c r="X27" s="10">
        <v>10400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466</v>
      </c>
      <c r="AG27" s="1" t="s">
        <v>118</v>
      </c>
      <c r="AH27" s="1" t="s">
        <v>74</v>
      </c>
      <c r="AI27" s="1">
        <v>2</v>
      </c>
      <c r="AJ27" s="3">
        <v>45918</v>
      </c>
      <c r="AK27" s="3">
        <v>0</v>
      </c>
      <c r="AL27" s="3">
        <v>45909</v>
      </c>
      <c r="AM27" s="3">
        <v>45916</v>
      </c>
      <c r="AN27" s="3">
        <v>45917</v>
      </c>
      <c r="AO27" s="3">
        <v>45917</v>
      </c>
      <c r="AP27" s="3">
        <v>45913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45905</v>
      </c>
      <c r="B28" s="14" t="s">
        <v>461</v>
      </c>
      <c r="C28" s="9" t="s">
        <v>73</v>
      </c>
      <c r="D28" s="13" t="s">
        <v>282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45918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172</v>
      </c>
      <c r="AA28" s="8">
        <v>4679.9500000000007</v>
      </c>
      <c r="AB28" s="8">
        <v>0</v>
      </c>
      <c r="AC28" s="8">
        <v>4679.9500000000007</v>
      </c>
      <c r="AD28" s="8">
        <v>0</v>
      </c>
      <c r="AE28" s="8">
        <v>0</v>
      </c>
      <c r="AF28" s="8" t="s">
        <v>466</v>
      </c>
      <c r="AG28" s="1" t="s">
        <v>61</v>
      </c>
      <c r="AH28" s="1" t="s">
        <v>74</v>
      </c>
      <c r="AI28" s="1">
        <v>2</v>
      </c>
      <c r="AJ28" s="3">
        <v>45918</v>
      </c>
      <c r="AK28" s="3">
        <v>0</v>
      </c>
      <c r="AL28" s="3">
        <v>45909</v>
      </c>
      <c r="AM28" s="3">
        <v>45916</v>
      </c>
      <c r="AN28" s="3">
        <v>45917</v>
      </c>
      <c r="AO28" s="3">
        <v>45917</v>
      </c>
      <c r="AP28" s="3">
        <v>45913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352.51463377777782</v>
      </c>
    </row>
    <row r="29" spans="1:56" ht="27.75" customHeight="1" x14ac:dyDescent="0.45">
      <c r="A29" s="3">
        <v>45904</v>
      </c>
      <c r="B29" s="14" t="s">
        <v>446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45924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0</v>
      </c>
      <c r="AC29" s="8">
        <v>18719.800000000003</v>
      </c>
      <c r="AD29" s="8">
        <v>0</v>
      </c>
      <c r="AE29" s="8">
        <v>0</v>
      </c>
      <c r="AF29" s="8">
        <v>0</v>
      </c>
      <c r="AG29" s="1" t="s">
        <v>115</v>
      </c>
      <c r="AH29" s="1" t="s">
        <v>77</v>
      </c>
      <c r="AI29" s="1">
        <v>1</v>
      </c>
      <c r="AJ29" s="3">
        <v>45924</v>
      </c>
      <c r="AK29" s="3">
        <v>0</v>
      </c>
      <c r="AL29" s="3">
        <v>0</v>
      </c>
      <c r="AM29" s="3">
        <v>0</v>
      </c>
      <c r="AN29" s="3">
        <v>0</v>
      </c>
      <c r="AO29" s="3">
        <v>45923</v>
      </c>
      <c r="AP29" s="3">
        <v>45919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1410.0585351111113</v>
      </c>
    </row>
    <row r="30" spans="1:56" ht="27.75" customHeight="1" x14ac:dyDescent="0.45">
      <c r="A30" s="3">
        <v>45904</v>
      </c>
      <c r="B30" s="14" t="s">
        <v>448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447</v>
      </c>
      <c r="T30" s="12">
        <v>45924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172</v>
      </c>
      <c r="AA30" s="8">
        <v>18719.800000000003</v>
      </c>
      <c r="AB30" s="8">
        <v>0</v>
      </c>
      <c r="AC30" s="8">
        <v>18719.800000000003</v>
      </c>
      <c r="AD30" s="8">
        <v>0</v>
      </c>
      <c r="AE30" s="8">
        <v>0</v>
      </c>
      <c r="AF30" s="8">
        <v>0</v>
      </c>
      <c r="AG30" s="1" t="s">
        <v>115</v>
      </c>
      <c r="AH30" s="1" t="s">
        <v>77</v>
      </c>
      <c r="AI30" s="1">
        <v>1</v>
      </c>
      <c r="AJ30" s="3">
        <v>45924</v>
      </c>
      <c r="AK30" s="3">
        <v>0</v>
      </c>
      <c r="AL30" s="3">
        <v>0</v>
      </c>
      <c r="AM30" s="3">
        <v>0</v>
      </c>
      <c r="AN30" s="3">
        <v>0</v>
      </c>
      <c r="AO30" s="3">
        <v>45923</v>
      </c>
      <c r="AP30" s="3">
        <v>45919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1410.0585351111113</v>
      </c>
    </row>
    <row r="31" spans="1:56" ht="27.75" customHeight="1" x14ac:dyDescent="0.45">
      <c r="A31" s="3" t="s">
        <v>135</v>
      </c>
      <c r="B31" s="14" t="s">
        <v>135</v>
      </c>
      <c r="C31" s="9" t="s">
        <v>73</v>
      </c>
      <c r="D31" s="13" t="s">
        <v>61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45930</v>
      </c>
      <c r="U31" s="11">
        <v>140000</v>
      </c>
      <c r="V31" s="10">
        <v>0</v>
      </c>
      <c r="W31" s="10">
        <v>140000</v>
      </c>
      <c r="X31" s="10">
        <v>0</v>
      </c>
      <c r="Y31" s="10">
        <v>147000</v>
      </c>
      <c r="Z31" s="9" t="s">
        <v>172</v>
      </c>
      <c r="AA31" s="8">
        <v>131038.6</v>
      </c>
      <c r="AB31" s="8">
        <v>0</v>
      </c>
      <c r="AC31" s="8">
        <v>131038.6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45930</v>
      </c>
      <c r="AK31" s="3">
        <v>0</v>
      </c>
      <c r="AL31" s="3">
        <v>45921</v>
      </c>
      <c r="AM31" s="3">
        <v>45928</v>
      </c>
      <c r="AN31" s="3">
        <v>45929</v>
      </c>
      <c r="AO31" s="3">
        <v>45929</v>
      </c>
      <c r="AP31" s="3">
        <v>45925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9870.4097457777771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63</v>
      </c>
      <c r="J32" s="9" t="s">
        <v>78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172</v>
      </c>
      <c r="AA32" s="8">
        <v>205917.80000000002</v>
      </c>
      <c r="AB32" s="8">
        <v>32759.65</v>
      </c>
      <c r="AC32" s="8">
        <v>173158.15000000002</v>
      </c>
      <c r="AD32" s="8">
        <v>0</v>
      </c>
      <c r="AE32" s="8">
        <v>0</v>
      </c>
      <c r="AF32" s="8" t="s">
        <v>58</v>
      </c>
      <c r="AG32" s="1" t="s">
        <v>116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174</v>
      </c>
      <c r="BD32" s="56">
        <v>0</v>
      </c>
    </row>
    <row r="33" spans="1:56" ht="27.75" customHeight="1" x14ac:dyDescent="0.45">
      <c r="A33" s="3">
        <v>45905</v>
      </c>
      <c r="B33" s="14" t="s">
        <v>470</v>
      </c>
      <c r="C33" s="9" t="s">
        <v>139</v>
      </c>
      <c r="D33" s="13" t="s">
        <v>250</v>
      </c>
      <c r="E33" s="9">
        <v>19</v>
      </c>
      <c r="F33" s="9">
        <v>34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196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108</v>
      </c>
      <c r="T33" s="12">
        <v>45920</v>
      </c>
      <c r="U33" s="11">
        <v>5040</v>
      </c>
      <c r="V33" s="10">
        <v>0</v>
      </c>
      <c r="W33" s="10">
        <v>5040</v>
      </c>
      <c r="X33" s="10">
        <v>0</v>
      </c>
      <c r="Y33" s="10">
        <v>5292</v>
      </c>
      <c r="Z33" s="9" t="s">
        <v>112</v>
      </c>
      <c r="AA33" s="8">
        <v>4999.0247999999992</v>
      </c>
      <c r="AB33" s="8">
        <v>4999.0247999999992</v>
      </c>
      <c r="AC33" s="8">
        <v>0</v>
      </c>
      <c r="AD33" s="8">
        <v>0</v>
      </c>
      <c r="AE33" s="8">
        <v>4999.0247999999992</v>
      </c>
      <c r="AF33" s="8">
        <v>0</v>
      </c>
      <c r="AG33" s="1" t="s">
        <v>115</v>
      </c>
      <c r="AH33" s="1" t="s">
        <v>75</v>
      </c>
      <c r="AI33" s="1">
        <v>4</v>
      </c>
      <c r="AJ33" s="3">
        <v>45920</v>
      </c>
      <c r="AK33" s="3">
        <v>45916</v>
      </c>
      <c r="AL33" s="3">
        <v>45909</v>
      </c>
      <c r="AM33" s="3">
        <v>45917</v>
      </c>
      <c r="AN33" s="3">
        <v>45918</v>
      </c>
      <c r="AO33" s="3">
        <v>45919</v>
      </c>
      <c r="AP33" s="3">
        <v>45915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191</v>
      </c>
      <c r="BD33" s="56">
        <v>0</v>
      </c>
    </row>
    <row r="34" spans="1:56" ht="27.75" customHeight="1" x14ac:dyDescent="0.45">
      <c r="A34" s="3">
        <v>45905</v>
      </c>
      <c r="B34" s="14" t="s">
        <v>470</v>
      </c>
      <c r="C34" s="9" t="s">
        <v>139</v>
      </c>
      <c r="D34" s="13" t="s">
        <v>449</v>
      </c>
      <c r="E34" s="9">
        <v>19</v>
      </c>
      <c r="F34" s="9">
        <v>34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196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108</v>
      </c>
      <c r="T34" s="12">
        <v>45920</v>
      </c>
      <c r="U34" s="11">
        <v>5040</v>
      </c>
      <c r="V34" s="10">
        <v>1174</v>
      </c>
      <c r="W34" s="10">
        <v>3866</v>
      </c>
      <c r="X34" s="10">
        <v>0</v>
      </c>
      <c r="Y34" s="10">
        <v>4059.3</v>
      </c>
      <c r="Z34" s="9" t="s">
        <v>112</v>
      </c>
      <c r="AA34" s="8">
        <v>3834.5694199999998</v>
      </c>
      <c r="AB34" s="8">
        <v>1956</v>
      </c>
      <c r="AC34" s="8">
        <v>1878.5694199999998</v>
      </c>
      <c r="AD34" s="8">
        <v>0</v>
      </c>
      <c r="AE34" s="8">
        <v>3834.5694199999998</v>
      </c>
      <c r="AF34" s="8">
        <v>0</v>
      </c>
      <c r="AG34" s="1" t="s">
        <v>115</v>
      </c>
      <c r="AH34" s="1" t="s">
        <v>75</v>
      </c>
      <c r="AI34" s="1">
        <v>4</v>
      </c>
      <c r="AJ34" s="3">
        <v>45920</v>
      </c>
      <c r="AK34" s="3">
        <v>45916</v>
      </c>
      <c r="AL34" s="3">
        <v>45909</v>
      </c>
      <c r="AM34" s="3">
        <v>45917</v>
      </c>
      <c r="AN34" s="3">
        <v>45918</v>
      </c>
      <c r="AO34" s="3">
        <v>45919</v>
      </c>
      <c r="AP34" s="3">
        <v>45915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191</v>
      </c>
      <c r="BD34" s="56">
        <v>158.63475102222222</v>
      </c>
    </row>
    <row r="35" spans="1:56" ht="27.75" customHeight="1" x14ac:dyDescent="0.45">
      <c r="A35" s="3">
        <v>45796</v>
      </c>
      <c r="B35" s="14" t="s">
        <v>255</v>
      </c>
      <c r="C35" s="9" t="s">
        <v>139</v>
      </c>
      <c r="D35" s="13" t="s">
        <v>250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196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108</v>
      </c>
      <c r="T35" s="12" t="s">
        <v>63</v>
      </c>
      <c r="U35" s="11">
        <v>503</v>
      </c>
      <c r="V35" s="10">
        <v>0</v>
      </c>
      <c r="W35" s="10">
        <v>503</v>
      </c>
      <c r="X35" s="10">
        <v>5250</v>
      </c>
      <c r="Y35" s="10">
        <v>0</v>
      </c>
      <c r="Z35" s="9" t="s">
        <v>112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115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191</v>
      </c>
      <c r="BD35" s="56">
        <v>0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34</v>
      </c>
      <c r="G36" s="9" t="s">
        <v>60</v>
      </c>
      <c r="H36" s="9">
        <v>0</v>
      </c>
      <c r="I36" s="9">
        <v>80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112</v>
      </c>
      <c r="AA36" s="8">
        <v>8833.594219999999</v>
      </c>
      <c r="AB36" s="8">
        <v>6955.0247999999992</v>
      </c>
      <c r="AC36" s="8">
        <v>1878.5694199999998</v>
      </c>
      <c r="AD36" s="8">
        <v>0</v>
      </c>
      <c r="AE36" s="8">
        <v>8833.594219999999</v>
      </c>
      <c r="AF36" s="8" t="s">
        <v>58</v>
      </c>
      <c r="AG36" s="1" t="s">
        <v>115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192</v>
      </c>
      <c r="BD36" s="56">
        <v>0</v>
      </c>
    </row>
    <row r="37" spans="1:56" ht="27.75" customHeight="1" x14ac:dyDescent="0.45">
      <c r="A37" s="3">
        <v>45782</v>
      </c>
      <c r="B37" s="14" t="s">
        <v>249</v>
      </c>
      <c r="C37" s="9" t="s">
        <v>79</v>
      </c>
      <c r="D37" s="13" t="s">
        <v>243</v>
      </c>
      <c r="E37" s="9">
        <v>20</v>
      </c>
      <c r="F37" s="9">
        <v>38</v>
      </c>
      <c r="G37" s="9" t="s">
        <v>60</v>
      </c>
      <c r="H37" s="9" t="s">
        <v>66</v>
      </c>
      <c r="I37" s="9">
        <v>100</v>
      </c>
      <c r="J37" s="9" t="s">
        <v>57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67</v>
      </c>
      <c r="T37" s="12">
        <v>45909</v>
      </c>
      <c r="U37" s="11">
        <v>5000</v>
      </c>
      <c r="V37" s="10">
        <v>4473</v>
      </c>
      <c r="W37" s="10">
        <v>527</v>
      </c>
      <c r="X37" s="10">
        <v>5200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116</v>
      </c>
      <c r="AH37" s="1" t="s">
        <v>75</v>
      </c>
      <c r="AI37" s="1">
        <v>4</v>
      </c>
      <c r="AJ37" s="3">
        <v>45909</v>
      </c>
      <c r="AK37" s="3">
        <v>45905</v>
      </c>
      <c r="AL37" s="3">
        <v>45898</v>
      </c>
      <c r="AM37" s="3">
        <v>45906</v>
      </c>
      <c r="AN37" s="3">
        <v>45907</v>
      </c>
      <c r="AO37" s="3">
        <v>45908</v>
      </c>
      <c r="AP37" s="3">
        <v>45904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104</v>
      </c>
      <c r="BD37" s="56">
        <v>0</v>
      </c>
    </row>
    <row r="38" spans="1:56" ht="27.75" customHeight="1" x14ac:dyDescent="0.45">
      <c r="A38" s="3">
        <v>45902</v>
      </c>
      <c r="B38" s="14" t="s">
        <v>439</v>
      </c>
      <c r="C38" s="9" t="s">
        <v>267</v>
      </c>
      <c r="D38" s="13" t="s">
        <v>429</v>
      </c>
      <c r="E38" s="9">
        <v>20</v>
      </c>
      <c r="F38" s="9">
        <v>37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45910</v>
      </c>
      <c r="U38" s="11">
        <v>8000</v>
      </c>
      <c r="V38" s="10">
        <v>8000</v>
      </c>
      <c r="W38" s="10">
        <v>0</v>
      </c>
      <c r="X38" s="10">
        <v>20753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116</v>
      </c>
      <c r="AH38" s="1" t="s">
        <v>75</v>
      </c>
      <c r="AI38" s="1">
        <v>4</v>
      </c>
      <c r="AJ38" s="3">
        <v>45910</v>
      </c>
      <c r="AK38" s="3">
        <v>45906</v>
      </c>
      <c r="AL38" s="3">
        <v>45899</v>
      </c>
      <c r="AM38" s="3">
        <v>45907</v>
      </c>
      <c r="AN38" s="3">
        <v>45908</v>
      </c>
      <c r="AO38" s="3">
        <v>45909</v>
      </c>
      <c r="AP38" s="3">
        <v>45905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0</v>
      </c>
    </row>
    <row r="39" spans="1:56" ht="27.75" customHeight="1" x14ac:dyDescent="0.45">
      <c r="A39" s="3">
        <v>45902</v>
      </c>
      <c r="B39" s="14" t="s">
        <v>438</v>
      </c>
      <c r="C39" s="9" t="s">
        <v>267</v>
      </c>
      <c r="D39" s="13" t="s">
        <v>431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45910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80</v>
      </c>
      <c r="AA39" s="8">
        <v>10756.900000000001</v>
      </c>
      <c r="AB39" s="8">
        <v>10756.900000000001</v>
      </c>
      <c r="AC39" s="8">
        <v>0</v>
      </c>
      <c r="AD39" s="8">
        <v>0</v>
      </c>
      <c r="AE39" s="8">
        <v>10756.900000000001</v>
      </c>
      <c r="AF39" s="8">
        <v>0</v>
      </c>
      <c r="AG39" s="1" t="s">
        <v>116</v>
      </c>
      <c r="AH39" s="1" t="s">
        <v>75</v>
      </c>
      <c r="AI39" s="1">
        <v>4</v>
      </c>
      <c r="AJ39" s="3">
        <v>45910</v>
      </c>
      <c r="AK39" s="3">
        <v>45906</v>
      </c>
      <c r="AL39" s="3">
        <v>45899</v>
      </c>
      <c r="AM39" s="3">
        <v>45907</v>
      </c>
      <c r="AN39" s="3">
        <v>45908</v>
      </c>
      <c r="AO39" s="3">
        <v>45909</v>
      </c>
      <c r="AP39" s="3">
        <v>45905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0</v>
      </c>
    </row>
    <row r="40" spans="1:56" ht="27.75" customHeight="1" x14ac:dyDescent="0.45">
      <c r="A40" s="3">
        <v>45902</v>
      </c>
      <c r="B40" s="14" t="s">
        <v>440</v>
      </c>
      <c r="C40" s="9" t="s">
        <v>267</v>
      </c>
      <c r="D40" s="13" t="s">
        <v>433</v>
      </c>
      <c r="E40" s="9">
        <v>20</v>
      </c>
      <c r="F40" s="9">
        <v>37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45910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80</v>
      </c>
      <c r="AA40" s="8">
        <v>10756.900000000001</v>
      </c>
      <c r="AB40" s="8">
        <v>10756.900000000001</v>
      </c>
      <c r="AC40" s="8">
        <v>0</v>
      </c>
      <c r="AD40" s="8">
        <v>0</v>
      </c>
      <c r="AE40" s="8">
        <v>10756.900000000001</v>
      </c>
      <c r="AF40" s="8">
        <v>0</v>
      </c>
      <c r="AG40" s="1" t="s">
        <v>116</v>
      </c>
      <c r="AH40" s="1" t="s">
        <v>75</v>
      </c>
      <c r="AI40" s="1">
        <v>4</v>
      </c>
      <c r="AJ40" s="3">
        <v>45910</v>
      </c>
      <c r="AK40" s="3">
        <v>45906</v>
      </c>
      <c r="AL40" s="3">
        <v>45899</v>
      </c>
      <c r="AM40" s="3">
        <v>45907</v>
      </c>
      <c r="AN40" s="3">
        <v>45908</v>
      </c>
      <c r="AO40" s="3">
        <v>45909</v>
      </c>
      <c r="AP40" s="3">
        <v>45905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0</v>
      </c>
    </row>
    <row r="41" spans="1:56" ht="27.75" customHeight="1" x14ac:dyDescent="0.45">
      <c r="A41" s="3">
        <v>45902</v>
      </c>
      <c r="B41" s="14" t="s">
        <v>438</v>
      </c>
      <c r="C41" s="9" t="s">
        <v>267</v>
      </c>
      <c r="D41" s="13" t="s">
        <v>428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45912</v>
      </c>
      <c r="U41" s="11">
        <v>20500</v>
      </c>
      <c r="V41" s="10">
        <v>400</v>
      </c>
      <c r="W41" s="10">
        <v>20100</v>
      </c>
      <c r="X41" s="10">
        <v>0</v>
      </c>
      <c r="Y41" s="10">
        <v>21105</v>
      </c>
      <c r="Z41" s="9" t="s">
        <v>80</v>
      </c>
      <c r="AA41" s="8">
        <v>21621.369000000002</v>
      </c>
      <c r="AB41" s="8">
        <v>21621.369000000002</v>
      </c>
      <c r="AC41" s="8">
        <v>0</v>
      </c>
      <c r="AD41" s="8">
        <v>0</v>
      </c>
      <c r="AE41" s="8">
        <v>21621.369000000002</v>
      </c>
      <c r="AF41" s="8">
        <v>0</v>
      </c>
      <c r="AG41" s="1" t="s">
        <v>116</v>
      </c>
      <c r="AH41" s="1" t="s">
        <v>75</v>
      </c>
      <c r="AI41" s="1">
        <v>4</v>
      </c>
      <c r="AJ41" s="3">
        <v>45912</v>
      </c>
      <c r="AK41" s="3">
        <v>45908</v>
      </c>
      <c r="AL41" s="3">
        <v>45901</v>
      </c>
      <c r="AM41" s="3">
        <v>45909</v>
      </c>
      <c r="AN41" s="3">
        <v>45910</v>
      </c>
      <c r="AO41" s="3">
        <v>45911</v>
      </c>
      <c r="AP41" s="3">
        <v>45907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7.75" customHeight="1" x14ac:dyDescent="0.45">
      <c r="A42" s="3">
        <v>45902</v>
      </c>
      <c r="B42" s="14" t="s">
        <v>440</v>
      </c>
      <c r="C42" s="9" t="s">
        <v>267</v>
      </c>
      <c r="D42" s="13" t="s">
        <v>434</v>
      </c>
      <c r="E42" s="9">
        <v>20</v>
      </c>
      <c r="F42" s="9">
        <v>37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45912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80</v>
      </c>
      <c r="AA42" s="8">
        <v>5378.4500000000007</v>
      </c>
      <c r="AB42" s="8">
        <v>5378.4500000000007</v>
      </c>
      <c r="AC42" s="8">
        <v>0</v>
      </c>
      <c r="AD42" s="8">
        <v>0</v>
      </c>
      <c r="AE42" s="8">
        <v>5378.4500000000007</v>
      </c>
      <c r="AF42" s="8">
        <v>0</v>
      </c>
      <c r="AG42" s="1" t="s">
        <v>116</v>
      </c>
      <c r="AH42" s="1" t="s">
        <v>75</v>
      </c>
      <c r="AI42" s="1">
        <v>4</v>
      </c>
      <c r="AJ42" s="3">
        <v>45912</v>
      </c>
      <c r="AK42" s="3">
        <v>45908</v>
      </c>
      <c r="AL42" s="3">
        <v>45901</v>
      </c>
      <c r="AM42" s="3">
        <v>45909</v>
      </c>
      <c r="AN42" s="3">
        <v>45910</v>
      </c>
      <c r="AO42" s="3">
        <v>45911</v>
      </c>
      <c r="AP42" s="3">
        <v>45907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7.75" customHeight="1" x14ac:dyDescent="0.45">
      <c r="A43" s="3">
        <v>45902</v>
      </c>
      <c r="B43" s="14" t="s">
        <v>440</v>
      </c>
      <c r="C43" s="9" t="s">
        <v>267</v>
      </c>
      <c r="D43" s="13" t="s">
        <v>435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45912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80</v>
      </c>
      <c r="AA43" s="8">
        <v>5378.4500000000007</v>
      </c>
      <c r="AB43" s="8">
        <v>5378.4500000000007</v>
      </c>
      <c r="AC43" s="8">
        <v>0</v>
      </c>
      <c r="AD43" s="8">
        <v>0</v>
      </c>
      <c r="AE43" s="8">
        <v>5378.4500000000007</v>
      </c>
      <c r="AF43" s="8">
        <v>0</v>
      </c>
      <c r="AG43" s="1" t="s">
        <v>116</v>
      </c>
      <c r="AH43" s="1" t="s">
        <v>75</v>
      </c>
      <c r="AI43" s="1">
        <v>4</v>
      </c>
      <c r="AJ43" s="3">
        <v>45912</v>
      </c>
      <c r="AK43" s="3">
        <v>45908</v>
      </c>
      <c r="AL43" s="3">
        <v>45901</v>
      </c>
      <c r="AM43" s="3">
        <v>45909</v>
      </c>
      <c r="AN43" s="3">
        <v>45910</v>
      </c>
      <c r="AO43" s="3">
        <v>45911</v>
      </c>
      <c r="AP43" s="3">
        <v>45907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104</v>
      </c>
      <c r="BD43" s="56">
        <v>0</v>
      </c>
    </row>
    <row r="44" spans="1:56" ht="27.75" customHeight="1" x14ac:dyDescent="0.45">
      <c r="A44" s="3">
        <v>45905</v>
      </c>
      <c r="B44" s="14" t="s">
        <v>471</v>
      </c>
      <c r="C44" s="9" t="s">
        <v>139</v>
      </c>
      <c r="D44" s="13" t="s">
        <v>451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108</v>
      </c>
      <c r="T44" s="12">
        <v>45919</v>
      </c>
      <c r="U44" s="11">
        <v>5040</v>
      </c>
      <c r="V44" s="10">
        <v>0</v>
      </c>
      <c r="W44" s="10">
        <v>5040</v>
      </c>
      <c r="X44" s="10">
        <v>0</v>
      </c>
      <c r="Y44" s="10">
        <v>5292</v>
      </c>
      <c r="Z44" s="9" t="s">
        <v>80</v>
      </c>
      <c r="AA44" s="8">
        <v>5280.6600000000008</v>
      </c>
      <c r="AB44" s="8">
        <v>5280.6600000000008</v>
      </c>
      <c r="AC44" s="8">
        <v>0</v>
      </c>
      <c r="AD44" s="8">
        <v>0</v>
      </c>
      <c r="AE44" s="8">
        <v>5280.6600000000008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45919</v>
      </c>
      <c r="AK44" s="3">
        <v>45915</v>
      </c>
      <c r="AL44" s="3">
        <v>45908</v>
      </c>
      <c r="AM44" s="3">
        <v>45916</v>
      </c>
      <c r="AN44" s="3">
        <v>45917</v>
      </c>
      <c r="AO44" s="3">
        <v>45918</v>
      </c>
      <c r="AP44" s="3">
        <v>45914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104</v>
      </c>
      <c r="BD44" s="56">
        <v>0</v>
      </c>
    </row>
    <row r="45" spans="1:56" ht="27.75" customHeight="1" x14ac:dyDescent="0.45">
      <c r="A45" s="3">
        <v>45905</v>
      </c>
      <c r="B45" s="14" t="s">
        <v>471</v>
      </c>
      <c r="C45" s="9" t="s">
        <v>139</v>
      </c>
      <c r="D45" s="13" t="s">
        <v>306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>
        <v>45919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10477.5</v>
      </c>
      <c r="AB45" s="8">
        <v>10477.5</v>
      </c>
      <c r="AC45" s="8">
        <v>0</v>
      </c>
      <c r="AD45" s="8">
        <v>10477.5</v>
      </c>
      <c r="AE45" s="8">
        <v>0</v>
      </c>
      <c r="AF45" s="8">
        <v>0</v>
      </c>
      <c r="AG45" s="1" t="s">
        <v>116</v>
      </c>
      <c r="AH45" s="1" t="s">
        <v>75</v>
      </c>
      <c r="AI45" s="1">
        <v>4</v>
      </c>
      <c r="AJ45" s="3">
        <v>45919</v>
      </c>
      <c r="AK45" s="3">
        <v>45915</v>
      </c>
      <c r="AL45" s="3">
        <v>45908</v>
      </c>
      <c r="AM45" s="3">
        <v>45916</v>
      </c>
      <c r="AN45" s="3">
        <v>45917</v>
      </c>
      <c r="AO45" s="3">
        <v>45918</v>
      </c>
      <c r="AP45" s="3">
        <v>45914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104</v>
      </c>
      <c r="BD45" s="56">
        <v>0</v>
      </c>
    </row>
    <row r="46" spans="1:56" ht="27.75" customHeight="1" x14ac:dyDescent="0.45">
      <c r="A46" s="3">
        <v>45905</v>
      </c>
      <c r="B46" s="14" t="s">
        <v>472</v>
      </c>
      <c r="C46" s="9" t="s">
        <v>139</v>
      </c>
      <c r="D46" s="13" t="s">
        <v>251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108</v>
      </c>
      <c r="T46" s="12">
        <v>45920</v>
      </c>
      <c r="U46" s="11">
        <v>5040</v>
      </c>
      <c r="V46" s="10">
        <v>0</v>
      </c>
      <c r="W46" s="10">
        <v>5040</v>
      </c>
      <c r="X46" s="10">
        <v>0</v>
      </c>
      <c r="Y46" s="10">
        <v>5292</v>
      </c>
      <c r="Z46" s="9" t="s">
        <v>80</v>
      </c>
      <c r="AA46" s="8">
        <v>5280.6600000000008</v>
      </c>
      <c r="AB46" s="8">
        <v>5280.6600000000008</v>
      </c>
      <c r="AC46" s="8">
        <v>0</v>
      </c>
      <c r="AD46" s="8">
        <v>0</v>
      </c>
      <c r="AE46" s="8">
        <v>5280.6600000000008</v>
      </c>
      <c r="AF46" s="8">
        <v>0</v>
      </c>
      <c r="AG46" s="1" t="s">
        <v>117</v>
      </c>
      <c r="AH46" s="1" t="s">
        <v>75</v>
      </c>
      <c r="AI46" s="1">
        <v>4</v>
      </c>
      <c r="AJ46" s="3">
        <v>45920</v>
      </c>
      <c r="AK46" s="3">
        <v>45916</v>
      </c>
      <c r="AL46" s="3">
        <v>45909</v>
      </c>
      <c r="AM46" s="3">
        <v>45917</v>
      </c>
      <c r="AN46" s="3">
        <v>45918</v>
      </c>
      <c r="AO46" s="3">
        <v>45919</v>
      </c>
      <c r="AP46" s="3">
        <v>45915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0</v>
      </c>
    </row>
    <row r="47" spans="1:56" ht="27.75" customHeight="1" x14ac:dyDescent="0.45">
      <c r="A47" s="3">
        <v>45796</v>
      </c>
      <c r="B47" s="14" t="s">
        <v>256</v>
      </c>
      <c r="C47" s="9" t="s">
        <v>139</v>
      </c>
      <c r="D47" s="13" t="s">
        <v>251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108</v>
      </c>
      <c r="T47" s="12">
        <v>45920</v>
      </c>
      <c r="U47" s="11">
        <v>366</v>
      </c>
      <c r="V47" s="10">
        <v>0</v>
      </c>
      <c r="W47" s="10">
        <v>366</v>
      </c>
      <c r="X47" s="10">
        <v>0</v>
      </c>
      <c r="Y47" s="10">
        <v>384.3</v>
      </c>
      <c r="Z47" s="9" t="s">
        <v>80</v>
      </c>
      <c r="AA47" s="8">
        <v>383.47650000000004</v>
      </c>
      <c r="AB47" s="8">
        <v>383.47650000000004</v>
      </c>
      <c r="AC47" s="8">
        <v>0</v>
      </c>
      <c r="AD47" s="8">
        <v>0</v>
      </c>
      <c r="AE47" s="8">
        <v>383.47650000000004</v>
      </c>
      <c r="AF47" s="8">
        <v>0</v>
      </c>
      <c r="AG47" s="1" t="s">
        <v>115</v>
      </c>
      <c r="AH47" s="1" t="s">
        <v>75</v>
      </c>
      <c r="AI47" s="1">
        <v>4</v>
      </c>
      <c r="AJ47" s="3">
        <v>45920</v>
      </c>
      <c r="AK47" s="3">
        <v>45916</v>
      </c>
      <c r="AL47" s="3">
        <v>45909</v>
      </c>
      <c r="AM47" s="3">
        <v>45917</v>
      </c>
      <c r="AN47" s="3">
        <v>45918</v>
      </c>
      <c r="AO47" s="3">
        <v>45919</v>
      </c>
      <c r="AP47" s="3">
        <v>45915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45905</v>
      </c>
      <c r="B48" s="14" t="s">
        <v>472</v>
      </c>
      <c r="C48" s="9" t="s">
        <v>139</v>
      </c>
      <c r="D48" s="13" t="s">
        <v>452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45920</v>
      </c>
      <c r="U48" s="11">
        <v>5040</v>
      </c>
      <c r="V48" s="10">
        <v>0</v>
      </c>
      <c r="W48" s="10">
        <v>5040</v>
      </c>
      <c r="X48" s="10">
        <v>0</v>
      </c>
      <c r="Y48" s="10">
        <v>5292</v>
      </c>
      <c r="Z48" s="9" t="s">
        <v>80</v>
      </c>
      <c r="AA48" s="8">
        <v>5280.6600000000008</v>
      </c>
      <c r="AB48" s="8">
        <v>5280.6600000000008</v>
      </c>
      <c r="AC48" s="8">
        <v>0</v>
      </c>
      <c r="AD48" s="8">
        <v>0</v>
      </c>
      <c r="AE48" s="8">
        <v>5280.6600000000008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45920</v>
      </c>
      <c r="AK48" s="3">
        <v>45916</v>
      </c>
      <c r="AL48" s="3">
        <v>45909</v>
      </c>
      <c r="AM48" s="3">
        <v>45917</v>
      </c>
      <c r="AN48" s="3">
        <v>45918</v>
      </c>
      <c r="AO48" s="3">
        <v>45919</v>
      </c>
      <c r="AP48" s="3">
        <v>45915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45902</v>
      </c>
      <c r="B49" s="14" t="s">
        <v>438</v>
      </c>
      <c r="C49" s="9" t="s">
        <v>267</v>
      </c>
      <c r="D49" s="13" t="s">
        <v>430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45920</v>
      </c>
      <c r="U49" s="11">
        <v>20000</v>
      </c>
      <c r="V49" s="10">
        <v>0</v>
      </c>
      <c r="W49" s="10">
        <v>20000</v>
      </c>
      <c r="X49" s="10">
        <v>20630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45920</v>
      </c>
      <c r="AK49" s="3">
        <v>45916</v>
      </c>
      <c r="AL49" s="3">
        <v>45909</v>
      </c>
      <c r="AM49" s="3">
        <v>45917</v>
      </c>
      <c r="AN49" s="3">
        <v>45918</v>
      </c>
      <c r="AO49" s="3">
        <v>45919</v>
      </c>
      <c r="AP49" s="3">
        <v>45915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45873</v>
      </c>
      <c r="B50" s="14" t="s">
        <v>308</v>
      </c>
      <c r="C50" s="9" t="s">
        <v>107</v>
      </c>
      <c r="D50" s="13" t="s">
        <v>309</v>
      </c>
      <c r="E50" s="9">
        <v>20</v>
      </c>
      <c r="F50" s="9">
        <v>38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45922</v>
      </c>
      <c r="U50" s="11">
        <v>4000</v>
      </c>
      <c r="V50" s="10">
        <v>4000</v>
      </c>
      <c r="W50" s="10">
        <v>0</v>
      </c>
      <c r="X50" s="10">
        <v>4130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307</v>
      </c>
      <c r="AG50" s="1" t="s">
        <v>116</v>
      </c>
      <c r="AH50" s="1" t="s">
        <v>75</v>
      </c>
      <c r="AI50" s="1">
        <v>4</v>
      </c>
      <c r="AJ50" s="3">
        <v>45922</v>
      </c>
      <c r="AK50" s="3">
        <v>45918</v>
      </c>
      <c r="AL50" s="3">
        <v>45911</v>
      </c>
      <c r="AM50" s="3">
        <v>45919</v>
      </c>
      <c r="AN50" s="3">
        <v>45920</v>
      </c>
      <c r="AO50" s="3">
        <v>45921</v>
      </c>
      <c r="AP50" s="3">
        <v>45917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424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45908</v>
      </c>
      <c r="B51" s="14" t="s">
        <v>128</v>
      </c>
      <c r="C51" s="9" t="s">
        <v>259</v>
      </c>
      <c r="D51" s="13" t="s">
        <v>260</v>
      </c>
      <c r="E51" s="9">
        <v>20</v>
      </c>
      <c r="F51" s="9">
        <v>34</v>
      </c>
      <c r="G51" s="9" t="s">
        <v>60</v>
      </c>
      <c r="H51" s="9" t="s">
        <v>66</v>
      </c>
      <c r="I51" s="9">
        <v>95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>
        <v>45922</v>
      </c>
      <c r="U51" s="11">
        <v>8000</v>
      </c>
      <c r="V51" s="10">
        <v>0</v>
      </c>
      <c r="W51" s="10">
        <v>8000</v>
      </c>
      <c r="X51" s="10">
        <v>0</v>
      </c>
      <c r="Y51" s="10">
        <v>8400</v>
      </c>
      <c r="Z51" s="9" t="s">
        <v>80</v>
      </c>
      <c r="AA51" s="8">
        <v>7934.96</v>
      </c>
      <c r="AB51" s="8">
        <v>7934.96</v>
      </c>
      <c r="AC51" s="8">
        <v>0</v>
      </c>
      <c r="AD51" s="8">
        <v>0</v>
      </c>
      <c r="AE51" s="8">
        <v>7934.96</v>
      </c>
      <c r="AF51" s="8">
        <v>0</v>
      </c>
      <c r="AG51" s="1" t="s">
        <v>116</v>
      </c>
      <c r="AH51" s="1">
        <v>0</v>
      </c>
      <c r="AI51" s="1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45908</v>
      </c>
      <c r="B52" s="14" t="s">
        <v>128</v>
      </c>
      <c r="C52" s="9" t="s">
        <v>259</v>
      </c>
      <c r="D52" s="13" t="s">
        <v>358</v>
      </c>
      <c r="E52" s="9">
        <v>20</v>
      </c>
      <c r="F52" s="9">
        <v>34</v>
      </c>
      <c r="G52" s="9" t="s">
        <v>60</v>
      </c>
      <c r="H52" s="9" t="s">
        <v>66</v>
      </c>
      <c r="I52" s="9">
        <v>95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71</v>
      </c>
      <c r="T52" s="12">
        <v>45922</v>
      </c>
      <c r="U52" s="11">
        <v>8000</v>
      </c>
      <c r="V52" s="10">
        <v>0</v>
      </c>
      <c r="W52" s="10">
        <v>8000</v>
      </c>
      <c r="X52" s="10">
        <v>0</v>
      </c>
      <c r="Y52" s="10">
        <v>8400</v>
      </c>
      <c r="Z52" s="9" t="s">
        <v>80</v>
      </c>
      <c r="AA52" s="8">
        <v>7934.96</v>
      </c>
      <c r="AB52" s="8">
        <v>7000</v>
      </c>
      <c r="AC52" s="8">
        <v>934.96</v>
      </c>
      <c r="AD52" s="8">
        <v>0</v>
      </c>
      <c r="AE52" s="8">
        <v>7934.96</v>
      </c>
      <c r="AF52" s="8">
        <v>0</v>
      </c>
      <c r="AG52" s="1" t="s">
        <v>116</v>
      </c>
      <c r="AH52" s="1">
        <v>0</v>
      </c>
      <c r="AI52" s="1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70.641422222222232</v>
      </c>
    </row>
    <row r="53" spans="1:56" ht="27.75" customHeight="1" x14ac:dyDescent="0.45">
      <c r="A53" s="3">
        <v>45902</v>
      </c>
      <c r="B53" s="14" t="s">
        <v>439</v>
      </c>
      <c r="C53" s="9" t="s">
        <v>267</v>
      </c>
      <c r="D53" s="13" t="s">
        <v>432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45923</v>
      </c>
      <c r="U53" s="11">
        <v>10000</v>
      </c>
      <c r="V53" s="10">
        <v>0</v>
      </c>
      <c r="W53" s="10">
        <v>10000</v>
      </c>
      <c r="X53" s="10">
        <v>6200</v>
      </c>
      <c r="Y53" s="10">
        <f>10500-6200</f>
        <v>4300</v>
      </c>
      <c r="Z53" s="9" t="s">
        <v>80</v>
      </c>
      <c r="AA53" s="8">
        <v>4300</v>
      </c>
      <c r="AB53" s="8">
        <v>4300</v>
      </c>
      <c r="AC53" s="8">
        <v>0</v>
      </c>
      <c r="AD53" s="8">
        <v>0</v>
      </c>
      <c r="AE53" s="8">
        <v>4300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45923</v>
      </c>
      <c r="AK53" s="3">
        <v>45919</v>
      </c>
      <c r="AL53" s="3">
        <v>45912</v>
      </c>
      <c r="AM53" s="3">
        <v>45920</v>
      </c>
      <c r="AN53" s="3">
        <v>45921</v>
      </c>
      <c r="AO53" s="3">
        <v>45922</v>
      </c>
      <c r="AP53" s="3">
        <v>45918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45896</v>
      </c>
      <c r="B54" s="14" t="s">
        <v>396</v>
      </c>
      <c r="C54" s="9" t="s">
        <v>79</v>
      </c>
      <c r="D54" s="13" t="s">
        <v>397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45926</v>
      </c>
      <c r="U54" s="11">
        <v>8000</v>
      </c>
      <c r="V54" s="10">
        <v>0</v>
      </c>
      <c r="W54" s="10">
        <v>8000</v>
      </c>
      <c r="X54" s="10">
        <v>0</v>
      </c>
      <c r="Y54" s="10">
        <v>8400</v>
      </c>
      <c r="Z54" s="9" t="s">
        <v>80</v>
      </c>
      <c r="AA54" s="8">
        <v>8829.0399999999991</v>
      </c>
      <c r="AB54" s="8">
        <v>8829.0399999999991</v>
      </c>
      <c r="AC54" s="8">
        <v>0</v>
      </c>
      <c r="AD54" s="8">
        <v>0</v>
      </c>
      <c r="AE54" s="8">
        <v>8829.0399999999991</v>
      </c>
      <c r="AF54" s="8">
        <v>0</v>
      </c>
      <c r="AG54" s="1" t="s">
        <v>117</v>
      </c>
      <c r="AH54" s="1" t="s">
        <v>75</v>
      </c>
      <c r="AI54" s="1">
        <v>5</v>
      </c>
      <c r="AJ54" s="3">
        <v>45926</v>
      </c>
      <c r="AK54" s="3">
        <v>45921</v>
      </c>
      <c r="AL54" s="3">
        <v>45914</v>
      </c>
      <c r="AM54" s="3">
        <v>45922</v>
      </c>
      <c r="AN54" s="3">
        <v>45923</v>
      </c>
      <c r="AO54" s="3">
        <v>45924</v>
      </c>
      <c r="AP54" s="3">
        <v>45921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45892</v>
      </c>
      <c r="B55" s="14" t="s">
        <v>363</v>
      </c>
      <c r="C55" s="9" t="s">
        <v>79</v>
      </c>
      <c r="D55" s="13" t="s">
        <v>364</v>
      </c>
      <c r="E55" s="9">
        <v>20</v>
      </c>
      <c r="F55" s="9">
        <v>37</v>
      </c>
      <c r="G55" s="9" t="s">
        <v>60</v>
      </c>
      <c r="H55" s="9" t="s">
        <v>76</v>
      </c>
      <c r="I55" s="9">
        <v>97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45930</v>
      </c>
      <c r="U55" s="11">
        <v>3000</v>
      </c>
      <c r="V55" s="10">
        <v>0</v>
      </c>
      <c r="W55" s="10">
        <v>3000</v>
      </c>
      <c r="X55" s="10">
        <v>0</v>
      </c>
      <c r="Y55" s="10">
        <v>3150</v>
      </c>
      <c r="Z55" s="9" t="s">
        <v>80</v>
      </c>
      <c r="AA55" s="8">
        <v>3227.07</v>
      </c>
      <c r="AB55" s="8">
        <v>3227.07</v>
      </c>
      <c r="AC55" s="8">
        <v>0</v>
      </c>
      <c r="AD55" s="8">
        <v>3227.07</v>
      </c>
      <c r="AE55" s="8">
        <v>0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45930</v>
      </c>
      <c r="AK55" s="3">
        <v>45926</v>
      </c>
      <c r="AL55" s="3">
        <v>45919</v>
      </c>
      <c r="AM55" s="3">
        <v>45927</v>
      </c>
      <c r="AN55" s="3">
        <v>45928</v>
      </c>
      <c r="AO55" s="3">
        <v>45929</v>
      </c>
      <c r="AP55" s="3">
        <v>45925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45891</v>
      </c>
      <c r="B56" s="14" t="s">
        <v>389</v>
      </c>
      <c r="C56" s="9" t="s">
        <v>79</v>
      </c>
      <c r="D56" s="13" t="s">
        <v>390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45930</v>
      </c>
      <c r="U56" s="11">
        <v>9000</v>
      </c>
      <c r="V56" s="10">
        <v>0</v>
      </c>
      <c r="W56" s="10">
        <v>9000</v>
      </c>
      <c r="X56" s="10">
        <v>0</v>
      </c>
      <c r="Y56" s="10">
        <v>9450</v>
      </c>
      <c r="Z56" s="9" t="s">
        <v>80</v>
      </c>
      <c r="AA56" s="8">
        <v>9932.67</v>
      </c>
      <c r="AB56" s="8">
        <v>9932.67</v>
      </c>
      <c r="AC56" s="8">
        <v>0</v>
      </c>
      <c r="AD56" s="8">
        <v>9932.67</v>
      </c>
      <c r="AE56" s="8">
        <v>0</v>
      </c>
      <c r="AF56" s="8">
        <v>0</v>
      </c>
      <c r="AG56" s="1" t="s">
        <v>61</v>
      </c>
      <c r="AH56" s="1" t="s">
        <v>75</v>
      </c>
      <c r="AI56" s="1">
        <v>5</v>
      </c>
      <c r="AJ56" s="3">
        <v>45930</v>
      </c>
      <c r="AK56" s="3">
        <v>45925</v>
      </c>
      <c r="AL56" s="3">
        <v>45918</v>
      </c>
      <c r="AM56" s="3">
        <v>45926</v>
      </c>
      <c r="AN56" s="3">
        <v>45927</v>
      </c>
      <c r="AO56" s="3">
        <v>45928</v>
      </c>
      <c r="AP56" s="3">
        <v>45925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45891</v>
      </c>
      <c r="B57" s="14" t="s">
        <v>391</v>
      </c>
      <c r="C57" s="9" t="s">
        <v>79</v>
      </c>
      <c r="D57" s="13" t="s">
        <v>392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4000</v>
      </c>
      <c r="V57" s="10">
        <v>0</v>
      </c>
      <c r="W57" s="10">
        <v>4000</v>
      </c>
      <c r="X57" s="10">
        <v>4100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61</v>
      </c>
      <c r="AH57" s="1" t="s">
        <v>75</v>
      </c>
      <c r="AI57" s="1">
        <v>5</v>
      </c>
      <c r="AJ57" s="3">
        <v>45930</v>
      </c>
      <c r="AK57" s="3">
        <v>45925</v>
      </c>
      <c r="AL57" s="3">
        <v>45918</v>
      </c>
      <c r="AM57" s="3">
        <v>45926</v>
      </c>
      <c r="AN57" s="3">
        <v>45927</v>
      </c>
      <c r="AO57" s="3">
        <v>45928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45891</v>
      </c>
      <c r="B58" s="14" t="s">
        <v>393</v>
      </c>
      <c r="C58" s="9" t="s">
        <v>79</v>
      </c>
      <c r="D58" s="13" t="s">
        <v>394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45930</v>
      </c>
      <c r="U58" s="11">
        <v>9000</v>
      </c>
      <c r="V58" s="10">
        <v>0</v>
      </c>
      <c r="W58" s="10">
        <v>9000</v>
      </c>
      <c r="X58" s="10">
        <v>0</v>
      </c>
      <c r="Y58" s="10">
        <v>9450</v>
      </c>
      <c r="Z58" s="9" t="s">
        <v>80</v>
      </c>
      <c r="AA58" s="8">
        <v>9932.67</v>
      </c>
      <c r="AB58" s="8">
        <v>9932.67</v>
      </c>
      <c r="AC58" s="8">
        <v>0</v>
      </c>
      <c r="AD58" s="8">
        <v>9932.67</v>
      </c>
      <c r="AE58" s="8">
        <v>0</v>
      </c>
      <c r="AF58" s="8">
        <v>0</v>
      </c>
      <c r="AG58" s="1" t="s">
        <v>61</v>
      </c>
      <c r="AH58" s="1" t="s">
        <v>75</v>
      </c>
      <c r="AI58" s="1">
        <v>5</v>
      </c>
      <c r="AJ58" s="3">
        <v>45930</v>
      </c>
      <c r="AK58" s="3">
        <v>45925</v>
      </c>
      <c r="AL58" s="3">
        <v>45918</v>
      </c>
      <c r="AM58" s="3">
        <v>45926</v>
      </c>
      <c r="AN58" s="3">
        <v>45927</v>
      </c>
      <c r="AO58" s="3">
        <v>45928</v>
      </c>
      <c r="AP58" s="3">
        <v>45925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 t="s">
        <v>135</v>
      </c>
      <c r="B59" s="14" t="s">
        <v>135</v>
      </c>
      <c r="C59" s="9" t="s">
        <v>139</v>
      </c>
      <c r="D59" s="13" t="s">
        <v>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45930</v>
      </c>
      <c r="U59" s="11">
        <v>100000</v>
      </c>
      <c r="V59" s="10">
        <v>0</v>
      </c>
      <c r="W59" s="10">
        <v>100000</v>
      </c>
      <c r="X59" s="10">
        <v>0</v>
      </c>
      <c r="Y59" s="10">
        <v>105000</v>
      </c>
      <c r="Z59" s="9" t="s">
        <v>80</v>
      </c>
      <c r="AA59" s="8">
        <v>104775.00000000001</v>
      </c>
      <c r="AB59" s="8">
        <v>0</v>
      </c>
      <c r="AC59" s="8">
        <v>104775.00000000001</v>
      </c>
      <c r="AD59" s="8">
        <v>0</v>
      </c>
      <c r="AE59" s="8">
        <v>104775.00000000001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7916.333333333333</v>
      </c>
    </row>
    <row r="60" spans="1:56" ht="27.75" customHeight="1" x14ac:dyDescent="0.45">
      <c r="A60" s="3" t="s">
        <v>135</v>
      </c>
      <c r="B60" s="14" t="s">
        <v>135</v>
      </c>
      <c r="C60" s="9" t="s">
        <v>79</v>
      </c>
      <c r="D60" s="13" t="s">
        <v>61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20000</v>
      </c>
      <c r="V60" s="10">
        <v>0</v>
      </c>
      <c r="W60" s="10">
        <v>20000</v>
      </c>
      <c r="X60" s="10">
        <v>0</v>
      </c>
      <c r="Y60" s="10">
        <v>21000</v>
      </c>
      <c r="Z60" s="9" t="s">
        <v>80</v>
      </c>
      <c r="AA60" s="8">
        <v>22072.6</v>
      </c>
      <c r="AB60" s="8">
        <v>0</v>
      </c>
      <c r="AC60" s="8">
        <v>22072.6</v>
      </c>
      <c r="AD60" s="8">
        <v>0</v>
      </c>
      <c r="AE60" s="8">
        <v>22072.6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1667.7075555555555</v>
      </c>
    </row>
    <row r="61" spans="1:56" ht="27.75" customHeight="1" x14ac:dyDescent="0.45">
      <c r="A61" s="3" t="s">
        <v>135</v>
      </c>
      <c r="B61" s="14" t="s">
        <v>135</v>
      </c>
      <c r="C61" s="9" t="s">
        <v>97</v>
      </c>
      <c r="D61" s="13" t="s">
        <v>61</v>
      </c>
      <c r="E61" s="9">
        <v>20</v>
      </c>
      <c r="F61" s="9">
        <v>37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45930</v>
      </c>
      <c r="U61" s="11">
        <v>20000</v>
      </c>
      <c r="V61" s="10">
        <v>0</v>
      </c>
      <c r="W61" s="10">
        <v>20000</v>
      </c>
      <c r="X61" s="10">
        <v>0</v>
      </c>
      <c r="Y61" s="10">
        <v>21000</v>
      </c>
      <c r="Z61" s="9" t="s">
        <v>80</v>
      </c>
      <c r="AA61" s="8">
        <v>21513.800000000003</v>
      </c>
      <c r="AB61" s="8">
        <v>0</v>
      </c>
      <c r="AC61" s="8">
        <v>21513.800000000003</v>
      </c>
      <c r="AD61" s="8">
        <v>0</v>
      </c>
      <c r="AE61" s="8">
        <v>21513.800000000003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1625.4871111111113</v>
      </c>
    </row>
    <row r="62" spans="1:56" ht="27.75" customHeight="1" x14ac:dyDescent="0.45">
      <c r="A62" s="3">
        <v>45892</v>
      </c>
      <c r="B62" s="14" t="s">
        <v>360</v>
      </c>
      <c r="C62" s="9" t="s">
        <v>139</v>
      </c>
      <c r="D62" s="13" t="s">
        <v>329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 t="s">
        <v>63</v>
      </c>
      <c r="U62" s="11">
        <v>640</v>
      </c>
      <c r="V62" s="10">
        <v>0</v>
      </c>
      <c r="W62" s="10">
        <v>640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116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370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45892</v>
      </c>
      <c r="B63" s="14" t="s">
        <v>362</v>
      </c>
      <c r="C63" s="9" t="s">
        <v>139</v>
      </c>
      <c r="D63" s="13" t="s">
        <v>131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 t="s">
        <v>63</v>
      </c>
      <c r="U63" s="11">
        <v>1840</v>
      </c>
      <c r="V63" s="10">
        <v>80</v>
      </c>
      <c r="W63" s="10">
        <v>1760</v>
      </c>
      <c r="X63" s="10">
        <v>10650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45887</v>
      </c>
      <c r="B64" s="14" t="s">
        <v>345</v>
      </c>
      <c r="C64" s="9" t="s">
        <v>139</v>
      </c>
      <c r="D64" s="13" t="s">
        <v>224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 t="s">
        <v>63</v>
      </c>
      <c r="U64" s="11">
        <v>104</v>
      </c>
      <c r="V64" s="10">
        <v>0</v>
      </c>
      <c r="W64" s="10">
        <v>104</v>
      </c>
      <c r="X64" s="10">
        <v>11230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115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134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45896</v>
      </c>
      <c r="B65" s="14" t="s">
        <v>395</v>
      </c>
      <c r="C65" s="9" t="s">
        <v>79</v>
      </c>
      <c r="D65" s="13" t="s">
        <v>310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3310.89</v>
      </c>
      <c r="AB65" s="8">
        <v>0</v>
      </c>
      <c r="AC65" s="8">
        <v>3310.89</v>
      </c>
      <c r="AD65" s="8">
        <v>0</v>
      </c>
      <c r="AE65" s="8">
        <v>3310.89</v>
      </c>
      <c r="AF65" s="8">
        <v>0</v>
      </c>
      <c r="AG65" s="1" t="s">
        <v>115</v>
      </c>
      <c r="AH65" s="1" t="s">
        <v>75</v>
      </c>
      <c r="AI65" s="1">
        <v>5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134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250.15613333333337</v>
      </c>
    </row>
    <row r="66" spans="1:56" ht="27.75" customHeight="1" x14ac:dyDescent="0.45">
      <c r="A66" s="3">
        <v>45892</v>
      </c>
      <c r="B66" s="14" t="s">
        <v>365</v>
      </c>
      <c r="C66" s="9" t="s">
        <v>79</v>
      </c>
      <c r="D66" s="13" t="s">
        <v>220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6000</v>
      </c>
      <c r="V66" s="10">
        <v>0</v>
      </c>
      <c r="W66" s="10">
        <v>6000</v>
      </c>
      <c r="X66" s="10">
        <v>0</v>
      </c>
      <c r="Y66" s="10">
        <v>6300</v>
      </c>
      <c r="Z66" s="9" t="s">
        <v>80</v>
      </c>
      <c r="AA66" s="8">
        <v>6621.78</v>
      </c>
      <c r="AB66" s="8">
        <v>0</v>
      </c>
      <c r="AC66" s="8">
        <v>6621.78</v>
      </c>
      <c r="AD66" s="8">
        <v>0</v>
      </c>
      <c r="AE66" s="8">
        <v>6621.78</v>
      </c>
      <c r="AF66" s="8">
        <v>0</v>
      </c>
      <c r="AG66" s="1" t="s">
        <v>116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500.31226666666674</v>
      </c>
    </row>
    <row r="67" spans="1:56" ht="27.75" customHeight="1" x14ac:dyDescent="0.45">
      <c r="A67" s="3">
        <v>45796</v>
      </c>
      <c r="B67" s="14" t="s">
        <v>258</v>
      </c>
      <c r="C67" s="9" t="s">
        <v>139</v>
      </c>
      <c r="D67" s="13" t="s">
        <v>145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 t="s">
        <v>63</v>
      </c>
      <c r="U67" s="11">
        <v>240</v>
      </c>
      <c r="V67" s="10">
        <v>0</v>
      </c>
      <c r="W67" s="10">
        <v>240</v>
      </c>
      <c r="X67" s="10">
        <v>0</v>
      </c>
      <c r="Y67" s="10">
        <v>252</v>
      </c>
      <c r="Z67" s="9" t="s">
        <v>80</v>
      </c>
      <c r="AA67" s="8">
        <v>251.46</v>
      </c>
      <c r="AB67" s="8">
        <v>0</v>
      </c>
      <c r="AC67" s="8">
        <v>251.46</v>
      </c>
      <c r="AD67" s="8">
        <v>0</v>
      </c>
      <c r="AE67" s="8">
        <v>251.46</v>
      </c>
      <c r="AF67" s="8">
        <v>0</v>
      </c>
      <c r="AG67" s="1" t="s">
        <v>61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254</v>
      </c>
      <c r="AZ67" s="2">
        <v>0</v>
      </c>
      <c r="BA67" s="2">
        <v>0</v>
      </c>
      <c r="BB67" s="2">
        <v>0</v>
      </c>
      <c r="BC67" s="1" t="s">
        <v>104</v>
      </c>
      <c r="BD67" s="56">
        <v>18.999199999999998</v>
      </c>
    </row>
    <row r="68" spans="1:56" ht="27.75" customHeight="1" x14ac:dyDescent="0.45">
      <c r="A68" s="3">
        <v>45876</v>
      </c>
      <c r="B68" s="14" t="s">
        <v>328</v>
      </c>
      <c r="C68" s="9" t="s">
        <v>107</v>
      </c>
      <c r="D68" s="13" t="s">
        <v>314</v>
      </c>
      <c r="E68" s="9">
        <v>20</v>
      </c>
      <c r="F68" s="9">
        <v>40</v>
      </c>
      <c r="G68" s="9" t="s">
        <v>60</v>
      </c>
      <c r="H68" s="9" t="s">
        <v>66</v>
      </c>
      <c r="I68" s="9">
        <v>108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3000</v>
      </c>
      <c r="V68" s="10">
        <v>3075</v>
      </c>
      <c r="W68" s="10">
        <v>0</v>
      </c>
      <c r="X68" s="10">
        <v>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115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45877</v>
      </c>
      <c r="B69" s="14" t="s">
        <v>318</v>
      </c>
      <c r="C69" s="9" t="s">
        <v>79</v>
      </c>
      <c r="D69" s="13" t="s">
        <v>319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7000</v>
      </c>
      <c r="V69" s="10">
        <v>0</v>
      </c>
      <c r="W69" s="10">
        <v>7000</v>
      </c>
      <c r="X69" s="10">
        <v>0</v>
      </c>
      <c r="Y69" s="10">
        <v>7350</v>
      </c>
      <c r="Z69" s="9" t="s">
        <v>80</v>
      </c>
      <c r="AA69" s="8">
        <v>7725.41</v>
      </c>
      <c r="AB69" s="8">
        <v>0</v>
      </c>
      <c r="AC69" s="8">
        <v>7725.41</v>
      </c>
      <c r="AD69" s="8">
        <v>0</v>
      </c>
      <c r="AE69" s="8">
        <v>7725.41</v>
      </c>
      <c r="AF69" s="8">
        <v>0</v>
      </c>
      <c r="AG69" s="1" t="s">
        <v>115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583.69764444444445</v>
      </c>
    </row>
    <row r="70" spans="1:56" ht="27.75" customHeight="1" x14ac:dyDescent="0.45">
      <c r="A70" s="3" t="s">
        <v>135</v>
      </c>
      <c r="B70" s="14" t="s">
        <v>135</v>
      </c>
      <c r="C70" s="9" t="s">
        <v>270</v>
      </c>
      <c r="D70" s="13" t="s">
        <v>61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110</v>
      </c>
      <c r="T70" s="12" t="s">
        <v>63</v>
      </c>
      <c r="U70" s="11">
        <v>100000</v>
      </c>
      <c r="V70" s="10">
        <v>0</v>
      </c>
      <c r="W70" s="10">
        <v>100000</v>
      </c>
      <c r="X70" s="10">
        <v>0</v>
      </c>
      <c r="Y70" s="10">
        <v>105000</v>
      </c>
      <c r="Z70" s="9" t="s">
        <v>80</v>
      </c>
      <c r="AA70" s="8">
        <v>110363</v>
      </c>
      <c r="AB70" s="8">
        <v>0</v>
      </c>
      <c r="AC70" s="8">
        <v>110363</v>
      </c>
      <c r="AD70" s="8">
        <v>0</v>
      </c>
      <c r="AE70" s="8">
        <v>110363</v>
      </c>
      <c r="AF70" s="8">
        <v>0</v>
      </c>
      <c r="AG70" s="1" t="s">
        <v>116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8338.5377777777776</v>
      </c>
    </row>
    <row r="71" spans="1:56" ht="27.75" customHeight="1" x14ac:dyDescent="0.45">
      <c r="A71" s="3">
        <v>45825</v>
      </c>
      <c r="B71" s="14" t="s">
        <v>269</v>
      </c>
      <c r="C71" s="9" t="s">
        <v>139</v>
      </c>
      <c r="D71" s="13" t="s">
        <v>239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246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 t="s">
        <v>63</v>
      </c>
      <c r="U71" s="11">
        <v>894</v>
      </c>
      <c r="V71" s="10">
        <v>525</v>
      </c>
      <c r="W71" s="10">
        <v>369</v>
      </c>
      <c r="X71" s="10">
        <v>6000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116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134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45796</v>
      </c>
      <c r="B72" s="14" t="s">
        <v>257</v>
      </c>
      <c r="C72" s="9" t="s">
        <v>139</v>
      </c>
      <c r="D72" s="13" t="s">
        <v>253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 t="s">
        <v>63</v>
      </c>
      <c r="U72" s="11">
        <v>302</v>
      </c>
      <c r="V72" s="10">
        <v>0</v>
      </c>
      <c r="W72" s="10">
        <v>302</v>
      </c>
      <c r="X72" s="10">
        <v>5300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45782</v>
      </c>
      <c r="B73" s="14" t="s">
        <v>249</v>
      </c>
      <c r="C73" s="9" t="s">
        <v>79</v>
      </c>
      <c r="D73" s="13" t="s">
        <v>243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0</v>
      </c>
      <c r="AC73" s="8">
        <v>5518.15</v>
      </c>
      <c r="AD73" s="8">
        <v>0</v>
      </c>
      <c r="AE73" s="8">
        <v>5518.15</v>
      </c>
      <c r="AF73" s="8">
        <v>0</v>
      </c>
      <c r="AG73" s="1" t="s">
        <v>115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416.92688888888887</v>
      </c>
    </row>
    <row r="74" spans="1:56" ht="27.75" customHeight="1" x14ac:dyDescent="0.45">
      <c r="A74" s="3">
        <v>45798</v>
      </c>
      <c r="B74" s="14" t="s">
        <v>263</v>
      </c>
      <c r="C74" s="9" t="s">
        <v>107</v>
      </c>
      <c r="D74" s="13" t="s">
        <v>261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117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416.92688888888887</v>
      </c>
    </row>
    <row r="75" spans="1:56" ht="27.75" customHeight="1" x14ac:dyDescent="0.45">
      <c r="A75" s="3">
        <v>45674</v>
      </c>
      <c r="B75" s="14" t="s">
        <v>226</v>
      </c>
      <c r="C75" s="9" t="s">
        <v>139</v>
      </c>
      <c r="D75" s="13" t="s">
        <v>225</v>
      </c>
      <c r="E75" s="9">
        <v>20</v>
      </c>
      <c r="F75" s="9">
        <v>35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196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152</v>
      </c>
      <c r="V75" s="10">
        <v>0</v>
      </c>
      <c r="W75" s="10">
        <v>152</v>
      </c>
      <c r="X75" s="10">
        <v>6000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5987</v>
      </c>
      <c r="AG75" s="1" t="s">
        <v>115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235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45611</v>
      </c>
      <c r="B76" s="14" t="s">
        <v>195</v>
      </c>
      <c r="C76" s="9" t="s">
        <v>139</v>
      </c>
      <c r="D76" s="13" t="s">
        <v>194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 t="s">
        <v>63</v>
      </c>
      <c r="U76" s="11">
        <v>117</v>
      </c>
      <c r="V76" s="10">
        <v>0</v>
      </c>
      <c r="W76" s="10">
        <v>117</v>
      </c>
      <c r="X76" s="10">
        <v>10065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117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45523</v>
      </c>
      <c r="B77" s="14" t="s">
        <v>178</v>
      </c>
      <c r="C77" s="9" t="s">
        <v>139</v>
      </c>
      <c r="D77" s="13" t="s">
        <v>176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 t="s">
        <v>63</v>
      </c>
      <c r="U77" s="11">
        <v>1260</v>
      </c>
      <c r="V77" s="10">
        <v>0</v>
      </c>
      <c r="W77" s="10">
        <v>1260</v>
      </c>
      <c r="X77" s="10">
        <v>11095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117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45523</v>
      </c>
      <c r="B78" s="14" t="s">
        <v>178</v>
      </c>
      <c r="C78" s="9" t="s">
        <v>139</v>
      </c>
      <c r="D78" s="13" t="s">
        <v>177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 t="s">
        <v>63</v>
      </c>
      <c r="U78" s="11">
        <v>89</v>
      </c>
      <c r="V78" s="10">
        <v>0</v>
      </c>
      <c r="W78" s="10">
        <v>89</v>
      </c>
      <c r="X78" s="10">
        <v>11180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115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45799</v>
      </c>
      <c r="B79" s="14" t="s">
        <v>264</v>
      </c>
      <c r="C79" s="9" t="s">
        <v>259</v>
      </c>
      <c r="D79" s="13" t="s">
        <v>260</v>
      </c>
      <c r="E79" s="9">
        <v>20</v>
      </c>
      <c r="F79" s="9">
        <v>34</v>
      </c>
      <c r="G79" s="9" t="s">
        <v>60</v>
      </c>
      <c r="H79" s="9" t="s">
        <v>66</v>
      </c>
      <c r="I79" s="9">
        <v>95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 t="s">
        <v>132</v>
      </c>
      <c r="U79" s="11">
        <v>4000</v>
      </c>
      <c r="V79" s="10">
        <v>2840</v>
      </c>
      <c r="W79" s="10">
        <v>1160</v>
      </c>
      <c r="X79" s="10">
        <v>8450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210</v>
      </c>
      <c r="AG79" s="1" t="s">
        <v>115</v>
      </c>
      <c r="AH79" s="1" t="s">
        <v>75</v>
      </c>
      <c r="AI79" s="1">
        <v>4</v>
      </c>
      <c r="AJ79" s="3" t="s">
        <v>132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45799</v>
      </c>
      <c r="B80" s="14" t="s">
        <v>264</v>
      </c>
      <c r="C80" s="9" t="s">
        <v>259</v>
      </c>
      <c r="D80" s="13" t="s">
        <v>358</v>
      </c>
      <c r="E80" s="9">
        <v>20</v>
      </c>
      <c r="F80" s="9">
        <v>34</v>
      </c>
      <c r="G80" s="9" t="s">
        <v>60</v>
      </c>
      <c r="H80" s="9" t="s">
        <v>66</v>
      </c>
      <c r="I80" s="9">
        <v>95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 t="s">
        <v>132</v>
      </c>
      <c r="U80" s="11">
        <v>4000</v>
      </c>
      <c r="V80" s="10">
        <v>2654</v>
      </c>
      <c r="W80" s="10">
        <v>1346</v>
      </c>
      <c r="X80" s="10">
        <v>4000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210</v>
      </c>
      <c r="AG80" s="1" t="s">
        <v>115</v>
      </c>
      <c r="AH80" s="1" t="s">
        <v>75</v>
      </c>
      <c r="AI80" s="1">
        <v>4</v>
      </c>
      <c r="AJ80" s="3" t="s">
        <v>132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45741</v>
      </c>
      <c r="B81" s="14" t="s">
        <v>242</v>
      </c>
      <c r="C81" s="9" t="s">
        <v>107</v>
      </c>
      <c r="D81" s="13" t="s">
        <v>241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132</v>
      </c>
      <c r="U81" s="11">
        <v>4000</v>
      </c>
      <c r="V81" s="10">
        <v>3867</v>
      </c>
      <c r="W81" s="10">
        <v>133</v>
      </c>
      <c r="X81" s="10">
        <v>4200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132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244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45720</v>
      </c>
      <c r="B82" s="14" t="s">
        <v>128</v>
      </c>
      <c r="C82" s="9" t="s">
        <v>107</v>
      </c>
      <c r="D82" s="13" t="s">
        <v>209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132</v>
      </c>
      <c r="U82" s="11">
        <v>4000</v>
      </c>
      <c r="V82" s="10">
        <v>4010</v>
      </c>
      <c r="W82" s="10">
        <v>0</v>
      </c>
      <c r="X82" s="10">
        <v>4470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132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45720</v>
      </c>
      <c r="B83" s="14" t="s">
        <v>128</v>
      </c>
      <c r="C83" s="9" t="s">
        <v>107</v>
      </c>
      <c r="D83" s="13" t="s">
        <v>219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132</v>
      </c>
      <c r="U83" s="11">
        <v>3000</v>
      </c>
      <c r="V83" s="10">
        <v>3065</v>
      </c>
      <c r="W83" s="10">
        <v>0</v>
      </c>
      <c r="X83" s="10">
        <v>3300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115</v>
      </c>
      <c r="AH83" s="1" t="s">
        <v>75</v>
      </c>
      <c r="AI83" s="1">
        <v>4</v>
      </c>
      <c r="AJ83" s="3" t="s">
        <v>132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45541</v>
      </c>
      <c r="B84" s="14" t="s">
        <v>182</v>
      </c>
      <c r="C84" s="9" t="s">
        <v>107</v>
      </c>
      <c r="D84" s="13" t="s">
        <v>183</v>
      </c>
      <c r="E84" s="9">
        <v>20</v>
      </c>
      <c r="F84" s="9">
        <v>40</v>
      </c>
      <c r="G84" s="9" t="s">
        <v>60</v>
      </c>
      <c r="H84" s="9" t="s">
        <v>76</v>
      </c>
      <c r="I84" s="9">
        <v>108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132</v>
      </c>
      <c r="U84" s="11">
        <v>3000</v>
      </c>
      <c r="V84" s="10">
        <v>3318</v>
      </c>
      <c r="W84" s="10">
        <v>0</v>
      </c>
      <c r="X84" s="10">
        <v>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184</v>
      </c>
      <c r="AG84" s="1" t="s">
        <v>61</v>
      </c>
      <c r="AH84" s="1" t="s">
        <v>75</v>
      </c>
      <c r="AI84" s="1">
        <v>4</v>
      </c>
      <c r="AJ84" s="3" t="s">
        <v>132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>
        <v>0</v>
      </c>
      <c r="AY84" s="2" t="s">
        <v>222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45581</v>
      </c>
      <c r="B85" s="14" t="s">
        <v>187</v>
      </c>
      <c r="C85" s="9" t="s">
        <v>107</v>
      </c>
      <c r="D85" s="13" t="s">
        <v>188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132</v>
      </c>
      <c r="U85" s="11">
        <v>3000</v>
      </c>
      <c r="V85" s="10">
        <v>3194</v>
      </c>
      <c r="W85" s="10">
        <v>0</v>
      </c>
      <c r="X85" s="10">
        <v>5632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132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0</v>
      </c>
      <c r="B86" s="14">
        <v>0</v>
      </c>
      <c r="C86" s="9">
        <v>0</v>
      </c>
      <c r="D86" s="13">
        <v>0</v>
      </c>
      <c r="E86" s="9">
        <v>20</v>
      </c>
      <c r="F86" s="9">
        <v>38</v>
      </c>
      <c r="G86" s="9">
        <v>0</v>
      </c>
      <c r="H86" s="9">
        <v>0</v>
      </c>
      <c r="I86" s="9">
        <v>84</v>
      </c>
      <c r="J86" s="9" t="s">
        <v>57</v>
      </c>
      <c r="K86" s="9">
        <v>5</v>
      </c>
      <c r="L86" s="9">
        <v>0</v>
      </c>
      <c r="M86" s="10">
        <v>0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>
        <v>0</v>
      </c>
      <c r="T86" s="12"/>
      <c r="U86" s="11">
        <v>0</v>
      </c>
      <c r="V86" s="10">
        <v>0</v>
      </c>
      <c r="W86" s="10">
        <v>0</v>
      </c>
      <c r="X86" s="10">
        <v>0</v>
      </c>
      <c r="Y86" s="10">
        <v>0</v>
      </c>
      <c r="Z86" s="9" t="s">
        <v>80</v>
      </c>
      <c r="AA86" s="8">
        <v>426813.53550000011</v>
      </c>
      <c r="AB86" s="8">
        <v>138208.33550000004</v>
      </c>
      <c r="AC86" s="8">
        <v>288605.20000000007</v>
      </c>
      <c r="AD86" s="8">
        <v>33569.909999999996</v>
      </c>
      <c r="AE86" s="8">
        <v>393243.62550000014</v>
      </c>
      <c r="AF86" s="8" t="s">
        <v>58</v>
      </c>
      <c r="AG86" s="1" t="s">
        <v>115</v>
      </c>
      <c r="AH86" s="1">
        <v>0</v>
      </c>
      <c r="AI86" s="1" t="s">
        <v>15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 t="s">
        <v>135</v>
      </c>
      <c r="B87" s="14" t="s">
        <v>135</v>
      </c>
      <c r="C87" s="9" t="s">
        <v>270</v>
      </c>
      <c r="D87" s="13" t="s">
        <v>61</v>
      </c>
      <c r="E87" s="9">
        <v>20</v>
      </c>
      <c r="F87" s="9">
        <v>39</v>
      </c>
      <c r="G87" s="9" t="s">
        <v>60</v>
      </c>
      <c r="H87" s="9">
        <v>0</v>
      </c>
      <c r="I87" s="9">
        <v>84</v>
      </c>
      <c r="J87" s="9" t="s">
        <v>78</v>
      </c>
      <c r="K87" s="9">
        <v>0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110</v>
      </c>
      <c r="T87" s="12" t="s">
        <v>63</v>
      </c>
      <c r="U87" s="11">
        <v>100000</v>
      </c>
      <c r="V87" s="10">
        <v>0</v>
      </c>
      <c r="W87" s="10">
        <v>100000</v>
      </c>
      <c r="X87" s="10">
        <v>0</v>
      </c>
      <c r="Y87" s="10">
        <v>105000</v>
      </c>
      <c r="Z87" s="9" t="s">
        <v>271</v>
      </c>
      <c r="AA87" s="8">
        <v>113157.00000000001</v>
      </c>
      <c r="AB87" s="8">
        <v>99888</v>
      </c>
      <c r="AC87" s="8">
        <v>13269.000000000015</v>
      </c>
      <c r="AD87" s="8">
        <v>0</v>
      </c>
      <c r="AE87" s="8">
        <v>0</v>
      </c>
      <c r="AF87" s="8">
        <v>0</v>
      </c>
      <c r="AG87" s="1" t="s">
        <v>115</v>
      </c>
      <c r="AH87" s="1" t="s">
        <v>74</v>
      </c>
      <c r="AI87" s="1">
        <v>2</v>
      </c>
      <c r="AJ87" s="3" t="s">
        <v>63</v>
      </c>
      <c r="AK87" s="3">
        <v>0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272</v>
      </c>
      <c r="BD87" s="56">
        <v>1045.3023333333344</v>
      </c>
    </row>
    <row r="88" spans="1:56" ht="27.75" customHeight="1" x14ac:dyDescent="0.45">
      <c r="A88" s="3">
        <v>0</v>
      </c>
      <c r="B88" s="14">
        <v>0</v>
      </c>
      <c r="C88" s="9">
        <v>0</v>
      </c>
      <c r="D88" s="13">
        <v>0</v>
      </c>
      <c r="E88" s="9">
        <v>20</v>
      </c>
      <c r="F88" s="9">
        <v>38</v>
      </c>
      <c r="G88" s="9">
        <v>0</v>
      </c>
      <c r="H88" s="9">
        <v>0</v>
      </c>
      <c r="I88" s="9">
        <v>82</v>
      </c>
      <c r="J88" s="9" t="s">
        <v>78</v>
      </c>
      <c r="K88" s="9">
        <v>2</v>
      </c>
      <c r="L88" s="9">
        <v>0</v>
      </c>
      <c r="M88" s="10">
        <v>0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>
        <v>0</v>
      </c>
      <c r="T88" s="12"/>
      <c r="U88" s="11">
        <v>0</v>
      </c>
      <c r="V88" s="10">
        <v>0</v>
      </c>
      <c r="W88" s="10">
        <v>0</v>
      </c>
      <c r="X88" s="10">
        <v>0</v>
      </c>
      <c r="Y88" s="10">
        <v>0</v>
      </c>
      <c r="Z88" s="9" t="s">
        <v>271</v>
      </c>
      <c r="AA88" s="8">
        <v>113157.00000000001</v>
      </c>
      <c r="AB88" s="8">
        <v>99888</v>
      </c>
      <c r="AC88" s="8">
        <v>13269.000000000015</v>
      </c>
      <c r="AD88" s="8">
        <v>0</v>
      </c>
      <c r="AE88" s="8">
        <v>0</v>
      </c>
      <c r="AF88" s="8" t="s">
        <v>58</v>
      </c>
      <c r="AG88" s="1" t="s">
        <v>117</v>
      </c>
      <c r="AH88" s="1">
        <v>0</v>
      </c>
      <c r="AI88" s="1" t="s">
        <v>15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273</v>
      </c>
      <c r="BD88" s="56">
        <v>0</v>
      </c>
    </row>
    <row r="89" spans="1:56" ht="27.75" customHeight="1" x14ac:dyDescent="0.45">
      <c r="A89" s="3">
        <v>45892</v>
      </c>
      <c r="B89" s="14" t="s">
        <v>366</v>
      </c>
      <c r="C89" s="9" t="s">
        <v>139</v>
      </c>
      <c r="D89" s="13" t="s">
        <v>367</v>
      </c>
      <c r="E89" s="9">
        <v>20</v>
      </c>
      <c r="F89" s="9">
        <v>36</v>
      </c>
      <c r="G89" s="9" t="s">
        <v>60</v>
      </c>
      <c r="H89" s="9">
        <v>0</v>
      </c>
      <c r="I89" s="9">
        <v>78</v>
      </c>
      <c r="J89" s="9" t="s">
        <v>57</v>
      </c>
      <c r="K89" s="9">
        <v>5</v>
      </c>
      <c r="L89" s="9" t="s">
        <v>196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45909</v>
      </c>
      <c r="U89" s="11">
        <v>10000</v>
      </c>
      <c r="V89" s="10">
        <v>10000</v>
      </c>
      <c r="W89" s="10">
        <v>0</v>
      </c>
      <c r="X89" s="10">
        <v>10696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210</v>
      </c>
      <c r="AG89" s="1" t="s">
        <v>117</v>
      </c>
      <c r="AH89" s="1" t="s">
        <v>74</v>
      </c>
      <c r="AI89" s="1">
        <v>2</v>
      </c>
      <c r="AJ89" s="3">
        <v>45909</v>
      </c>
      <c r="AK89" s="3">
        <v>0</v>
      </c>
      <c r="AL89" s="3">
        <v>45900</v>
      </c>
      <c r="AM89" s="3">
        <v>45907</v>
      </c>
      <c r="AN89" s="3">
        <v>45908</v>
      </c>
      <c r="AO89" s="3">
        <v>45908</v>
      </c>
      <c r="AP89" s="3">
        <v>45904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45">
      <c r="A90" s="3">
        <v>45887</v>
      </c>
      <c r="B90" s="14" t="s">
        <v>347</v>
      </c>
      <c r="C90" s="9" t="s">
        <v>139</v>
      </c>
      <c r="D90" s="13" t="s">
        <v>332</v>
      </c>
      <c r="E90" s="9">
        <v>20</v>
      </c>
      <c r="F90" s="9">
        <v>36</v>
      </c>
      <c r="G90" s="9" t="s">
        <v>60</v>
      </c>
      <c r="H90" s="9">
        <v>0</v>
      </c>
      <c r="I90" s="9">
        <v>78</v>
      </c>
      <c r="J90" s="9" t="s">
        <v>57</v>
      </c>
      <c r="K90" s="9">
        <v>5</v>
      </c>
      <c r="L90" s="9" t="s">
        <v>196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45915</v>
      </c>
      <c r="U90" s="11">
        <v>9153</v>
      </c>
      <c r="V90" s="10">
        <v>0</v>
      </c>
      <c r="W90" s="10">
        <v>9153</v>
      </c>
      <c r="X90" s="10">
        <v>18825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210</v>
      </c>
      <c r="AG90" s="1" t="s">
        <v>117</v>
      </c>
      <c r="AH90" s="1" t="s">
        <v>74</v>
      </c>
      <c r="AI90" s="1">
        <v>2</v>
      </c>
      <c r="AJ90" s="3">
        <v>45915</v>
      </c>
      <c r="AK90" s="3">
        <v>0</v>
      </c>
      <c r="AL90" s="3">
        <v>45906</v>
      </c>
      <c r="AM90" s="3">
        <v>45913</v>
      </c>
      <c r="AN90" s="3">
        <v>45914</v>
      </c>
      <c r="AO90" s="3">
        <v>45914</v>
      </c>
      <c r="AP90" s="3">
        <v>45910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 t="s">
        <v>333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45">
      <c r="A91" s="3">
        <v>45887</v>
      </c>
      <c r="B91" s="14" t="s">
        <v>348</v>
      </c>
      <c r="C91" s="9" t="s">
        <v>139</v>
      </c>
      <c r="D91" s="13" t="s">
        <v>268</v>
      </c>
      <c r="E91" s="9">
        <v>20</v>
      </c>
      <c r="F91" s="9">
        <v>36</v>
      </c>
      <c r="G91" s="9" t="s">
        <v>60</v>
      </c>
      <c r="H91" s="9">
        <v>0</v>
      </c>
      <c r="I91" s="9">
        <v>78</v>
      </c>
      <c r="J91" s="9" t="s">
        <v>57</v>
      </c>
      <c r="K91" s="9">
        <v>5</v>
      </c>
      <c r="L91" s="9" t="s">
        <v>196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45919</v>
      </c>
      <c r="U91" s="11">
        <v>17360</v>
      </c>
      <c r="V91" s="10">
        <v>10080</v>
      </c>
      <c r="W91" s="10">
        <v>7280</v>
      </c>
      <c r="X91" s="10">
        <v>40982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210</v>
      </c>
      <c r="AG91" s="1" t="s">
        <v>116</v>
      </c>
      <c r="AH91" s="1" t="s">
        <v>74</v>
      </c>
      <c r="AI91" s="1">
        <v>2</v>
      </c>
      <c r="AJ91" s="3">
        <v>45919</v>
      </c>
      <c r="AK91" s="3">
        <v>0</v>
      </c>
      <c r="AL91" s="3">
        <v>45910</v>
      </c>
      <c r="AM91" s="3">
        <v>45917</v>
      </c>
      <c r="AN91" s="3">
        <v>45918</v>
      </c>
      <c r="AO91" s="3">
        <v>45918</v>
      </c>
      <c r="AP91" s="3">
        <v>45914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 t="s">
        <v>334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45">
      <c r="A92" s="3">
        <v>45887</v>
      </c>
      <c r="B92" s="14" t="s">
        <v>348</v>
      </c>
      <c r="C92" s="9" t="s">
        <v>139</v>
      </c>
      <c r="D92" s="13" t="s">
        <v>268</v>
      </c>
      <c r="E92" s="9">
        <v>20</v>
      </c>
      <c r="F92" s="9">
        <v>36</v>
      </c>
      <c r="G92" s="9" t="s">
        <v>60</v>
      </c>
      <c r="H92" s="9">
        <v>0</v>
      </c>
      <c r="I92" s="9">
        <v>78</v>
      </c>
      <c r="J92" s="9" t="s">
        <v>57</v>
      </c>
      <c r="K92" s="9">
        <v>5</v>
      </c>
      <c r="L92" s="9" t="s">
        <v>196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45922</v>
      </c>
      <c r="U92" s="11">
        <v>30000</v>
      </c>
      <c r="V92" s="10">
        <v>0</v>
      </c>
      <c r="W92" s="10">
        <v>30000</v>
      </c>
      <c r="X92" s="10">
        <v>31000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210</v>
      </c>
      <c r="AG92" s="1" t="s">
        <v>119</v>
      </c>
      <c r="AH92" s="1" t="s">
        <v>74</v>
      </c>
      <c r="AI92" s="1">
        <v>2</v>
      </c>
      <c r="AJ92" s="3">
        <v>45922</v>
      </c>
      <c r="AK92" s="3">
        <v>0</v>
      </c>
      <c r="AL92" s="3">
        <v>45913</v>
      </c>
      <c r="AM92" s="3">
        <v>45920</v>
      </c>
      <c r="AN92" s="3">
        <v>45921</v>
      </c>
      <c r="AO92" s="3">
        <v>45921</v>
      </c>
      <c r="AP92" s="3">
        <v>45917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 t="s">
        <v>334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45">
      <c r="A93" s="3">
        <v>45887</v>
      </c>
      <c r="B93" s="14" t="s">
        <v>348</v>
      </c>
      <c r="C93" s="9" t="s">
        <v>139</v>
      </c>
      <c r="D93" s="13" t="s">
        <v>268</v>
      </c>
      <c r="E93" s="9">
        <v>20</v>
      </c>
      <c r="F93" s="9">
        <v>36</v>
      </c>
      <c r="G93" s="9" t="s">
        <v>60</v>
      </c>
      <c r="H93" s="9">
        <v>0</v>
      </c>
      <c r="I93" s="9">
        <v>78</v>
      </c>
      <c r="J93" s="9" t="s">
        <v>57</v>
      </c>
      <c r="K93" s="9">
        <v>5</v>
      </c>
      <c r="L93" s="9" t="s">
        <v>196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45926</v>
      </c>
      <c r="U93" s="11">
        <v>20000</v>
      </c>
      <c r="V93" s="10">
        <v>0</v>
      </c>
      <c r="W93" s="10">
        <v>20000</v>
      </c>
      <c r="X93" s="10">
        <v>20056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61</v>
      </c>
      <c r="AH93" s="1" t="s">
        <v>74</v>
      </c>
      <c r="AI93" s="1">
        <v>2</v>
      </c>
      <c r="AJ93" s="3">
        <v>45926</v>
      </c>
      <c r="AK93" s="3">
        <v>0</v>
      </c>
      <c r="AL93" s="3">
        <v>45917</v>
      </c>
      <c r="AM93" s="3">
        <v>45924</v>
      </c>
      <c r="AN93" s="3">
        <v>45925</v>
      </c>
      <c r="AO93" s="3">
        <v>45925</v>
      </c>
      <c r="AP93" s="3">
        <v>45921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 t="s">
        <v>334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45905</v>
      </c>
      <c r="B94" s="14" t="s">
        <v>473</v>
      </c>
      <c r="C94" s="9" t="s">
        <v>474</v>
      </c>
      <c r="D94" s="13" t="s">
        <v>475</v>
      </c>
      <c r="E94" s="9">
        <v>20</v>
      </c>
      <c r="F94" s="9">
        <v>34</v>
      </c>
      <c r="G94" s="9" t="s">
        <v>60</v>
      </c>
      <c r="H94" s="9">
        <v>0</v>
      </c>
      <c r="I94" s="9">
        <v>70</v>
      </c>
      <c r="J94" s="9" t="s">
        <v>57</v>
      </c>
      <c r="K94" s="9">
        <v>5</v>
      </c>
      <c r="L94" s="9" t="s">
        <v>92</v>
      </c>
      <c r="M94" s="10">
        <v>21</v>
      </c>
      <c r="N94" s="9">
        <v>37</v>
      </c>
      <c r="O94" s="9">
        <v>40</v>
      </c>
      <c r="P94" s="10">
        <v>95.846517983999988</v>
      </c>
      <c r="Q94" s="10">
        <v>0</v>
      </c>
      <c r="R94" s="10">
        <v>95.846517983999988</v>
      </c>
      <c r="S94" s="9" t="s">
        <v>67</v>
      </c>
      <c r="T94" s="12">
        <v>45912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4959.3500000000004</v>
      </c>
      <c r="AB94" s="8">
        <v>4959.3500000000004</v>
      </c>
      <c r="AC94" s="8">
        <v>0</v>
      </c>
      <c r="AD94" s="8">
        <v>0</v>
      </c>
      <c r="AE94" s="8">
        <v>0</v>
      </c>
      <c r="AF94" s="8" t="s">
        <v>476</v>
      </c>
      <c r="AG94" s="1" t="s">
        <v>115</v>
      </c>
      <c r="AH94" s="1" t="s">
        <v>72</v>
      </c>
      <c r="AI94" s="1">
        <v>3</v>
      </c>
      <c r="AJ94" s="3">
        <v>45912</v>
      </c>
      <c r="AK94" s="3">
        <v>0</v>
      </c>
      <c r="AL94" s="3">
        <v>45902</v>
      </c>
      <c r="AM94" s="3">
        <v>45909</v>
      </c>
      <c r="AN94" s="3">
        <v>45910</v>
      </c>
      <c r="AO94" s="3">
        <v>45910</v>
      </c>
      <c r="AP94" s="3">
        <v>45907</v>
      </c>
      <c r="AQ94" s="3">
        <v>45911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45905</v>
      </c>
      <c r="B95" s="14" t="s">
        <v>477</v>
      </c>
      <c r="C95" s="9" t="s">
        <v>139</v>
      </c>
      <c r="D95" s="13" t="s">
        <v>332</v>
      </c>
      <c r="E95" s="9">
        <v>20</v>
      </c>
      <c r="F95" s="9">
        <v>36</v>
      </c>
      <c r="G95" s="9" t="s">
        <v>60</v>
      </c>
      <c r="H95" s="9">
        <v>0</v>
      </c>
      <c r="I95" s="9">
        <v>78</v>
      </c>
      <c r="J95" s="9" t="s">
        <v>57</v>
      </c>
      <c r="K95" s="9">
        <v>5</v>
      </c>
      <c r="L95" s="9" t="s">
        <v>196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45918</v>
      </c>
      <c r="U95" s="11">
        <v>30000</v>
      </c>
      <c r="V95" s="10">
        <v>0</v>
      </c>
      <c r="W95" s="10">
        <v>30000</v>
      </c>
      <c r="X95" s="10">
        <v>19678</v>
      </c>
      <c r="Y95" s="10">
        <v>10838.1</v>
      </c>
      <c r="Z95" s="9" t="s">
        <v>81</v>
      </c>
      <c r="AA95" s="8">
        <v>11355.619275000001</v>
      </c>
      <c r="AB95" s="8">
        <v>11355.619275000001</v>
      </c>
      <c r="AC95" s="8">
        <v>0</v>
      </c>
      <c r="AD95" s="8">
        <v>0</v>
      </c>
      <c r="AE95" s="8">
        <v>0</v>
      </c>
      <c r="AF95" s="8" t="s">
        <v>210</v>
      </c>
      <c r="AG95" s="1" t="s">
        <v>115</v>
      </c>
      <c r="AH95" s="1" t="s">
        <v>74</v>
      </c>
      <c r="AI95" s="1">
        <v>2</v>
      </c>
      <c r="AJ95" s="3">
        <v>45918</v>
      </c>
      <c r="AK95" s="3">
        <v>0</v>
      </c>
      <c r="AL95" s="3">
        <v>45909</v>
      </c>
      <c r="AM95" s="3">
        <v>45916</v>
      </c>
      <c r="AN95" s="3">
        <v>45917</v>
      </c>
      <c r="AO95" s="3">
        <v>45917</v>
      </c>
      <c r="AP95" s="3">
        <v>45913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 t="s">
        <v>468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 t="s">
        <v>135</v>
      </c>
      <c r="B96" s="14" t="s">
        <v>135</v>
      </c>
      <c r="C96" s="9" t="s">
        <v>139</v>
      </c>
      <c r="D96" s="13" t="s">
        <v>61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196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 t="s">
        <v>63</v>
      </c>
      <c r="U96" s="11">
        <v>290000</v>
      </c>
      <c r="V96" s="10">
        <v>0</v>
      </c>
      <c r="W96" s="10">
        <v>290000</v>
      </c>
      <c r="X96" s="10">
        <v>0</v>
      </c>
      <c r="Y96" s="10">
        <v>304500</v>
      </c>
      <c r="Z96" s="9" t="s">
        <v>81</v>
      </c>
      <c r="AA96" s="8">
        <v>303847.5</v>
      </c>
      <c r="AB96" s="8">
        <v>72336</v>
      </c>
      <c r="AC96" s="8">
        <v>231511.5</v>
      </c>
      <c r="AD96" s="8">
        <v>0</v>
      </c>
      <c r="AE96" s="8">
        <v>0</v>
      </c>
      <c r="AF96" s="8" t="s">
        <v>210</v>
      </c>
      <c r="AG96" s="1" t="s">
        <v>115</v>
      </c>
      <c r="AH96" s="1" t="s">
        <v>74</v>
      </c>
      <c r="AI96" s="1">
        <v>2</v>
      </c>
      <c r="AJ96" s="3" t="s">
        <v>63</v>
      </c>
      <c r="AK96" s="3">
        <v>0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17697.768</v>
      </c>
    </row>
    <row r="97" spans="1:56" ht="27.75" customHeight="1" x14ac:dyDescent="0.45">
      <c r="A97" s="3">
        <v>0</v>
      </c>
      <c r="B97" s="14">
        <v>0</v>
      </c>
      <c r="C97" s="9">
        <v>0</v>
      </c>
      <c r="D97" s="13">
        <v>0</v>
      </c>
      <c r="E97" s="9">
        <v>20</v>
      </c>
      <c r="F97" s="9">
        <v>37</v>
      </c>
      <c r="G97" s="9">
        <v>0</v>
      </c>
      <c r="H97" s="9">
        <v>0</v>
      </c>
      <c r="I97" s="9">
        <v>80</v>
      </c>
      <c r="J97" s="9" t="s">
        <v>57</v>
      </c>
      <c r="K97" s="9">
        <v>3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81</v>
      </c>
      <c r="AA97" s="8">
        <v>320162.46927499998</v>
      </c>
      <c r="AB97" s="8">
        <v>88650.969274999996</v>
      </c>
      <c r="AC97" s="8">
        <v>231511.5</v>
      </c>
      <c r="AD97" s="8">
        <v>0</v>
      </c>
      <c r="AE97" s="8">
        <v>0</v>
      </c>
      <c r="AF97" s="8" t="s">
        <v>58</v>
      </c>
      <c r="AG97" s="1" t="s">
        <v>115</v>
      </c>
      <c r="AH97" s="1">
        <v>0</v>
      </c>
      <c r="AI97" s="1" t="s">
        <v>15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45904</v>
      </c>
      <c r="B98" s="14" t="s">
        <v>443</v>
      </c>
      <c r="C98" s="9" t="s">
        <v>454</v>
      </c>
      <c r="D98" s="13" t="s">
        <v>445</v>
      </c>
      <c r="E98" s="9">
        <v>21</v>
      </c>
      <c r="F98" s="9">
        <v>40</v>
      </c>
      <c r="G98" s="9" t="s">
        <v>60</v>
      </c>
      <c r="H98" s="9" t="s">
        <v>66</v>
      </c>
      <c r="I98" s="9">
        <v>108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45911</v>
      </c>
      <c r="U98" s="11">
        <v>4000</v>
      </c>
      <c r="V98" s="10">
        <v>0</v>
      </c>
      <c r="W98" s="10">
        <v>4000</v>
      </c>
      <c r="X98" s="10">
        <v>4340</v>
      </c>
      <c r="Y98" s="10">
        <v>0</v>
      </c>
      <c r="Z98" s="9" t="s">
        <v>120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68</v>
      </c>
      <c r="AI98" s="1">
        <v>4</v>
      </c>
      <c r="AJ98" s="3">
        <v>45911</v>
      </c>
      <c r="AK98" s="3">
        <v>45907</v>
      </c>
      <c r="AL98" s="3">
        <v>45901</v>
      </c>
      <c r="AM98" s="3">
        <v>45908</v>
      </c>
      <c r="AN98" s="3">
        <v>45909</v>
      </c>
      <c r="AO98" s="3">
        <v>45909</v>
      </c>
      <c r="AP98" s="3">
        <v>45906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121</v>
      </c>
      <c r="BD98" s="56">
        <v>0</v>
      </c>
    </row>
    <row r="99" spans="1:56" ht="27.75" customHeight="1" x14ac:dyDescent="0.45">
      <c r="A99" s="3">
        <v>45876</v>
      </c>
      <c r="B99" s="14" t="s">
        <v>336</v>
      </c>
      <c r="C99" s="9" t="s">
        <v>107</v>
      </c>
      <c r="D99" s="13" t="s">
        <v>316</v>
      </c>
      <c r="E99" s="9">
        <v>21</v>
      </c>
      <c r="F99" s="9">
        <v>38</v>
      </c>
      <c r="G99" s="9" t="s">
        <v>60</v>
      </c>
      <c r="H99" s="9" t="s">
        <v>66</v>
      </c>
      <c r="I99" s="9">
        <v>102</v>
      </c>
      <c r="J99" s="9" t="s">
        <v>57</v>
      </c>
      <c r="K99" s="9">
        <v>5</v>
      </c>
      <c r="L99" s="9" t="s">
        <v>90</v>
      </c>
      <c r="M99" s="10">
        <v>22</v>
      </c>
      <c r="N99" s="9">
        <v>40</v>
      </c>
      <c r="O99" s="9">
        <v>40</v>
      </c>
      <c r="P99" s="10">
        <v>65.13122457599998</v>
      </c>
      <c r="Q99" s="10">
        <v>0</v>
      </c>
      <c r="R99" s="10">
        <v>65.13122457599998</v>
      </c>
      <c r="S99" s="9" t="s">
        <v>67</v>
      </c>
      <c r="T99" s="12">
        <v>45926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120</v>
      </c>
      <c r="AA99" s="8">
        <v>3310.89</v>
      </c>
      <c r="AB99" s="8">
        <v>3310.89</v>
      </c>
      <c r="AC99" s="8">
        <v>0</v>
      </c>
      <c r="AD99" s="8">
        <v>3310.89</v>
      </c>
      <c r="AE99" s="8">
        <v>0</v>
      </c>
      <c r="AF99" s="8">
        <v>0</v>
      </c>
      <c r="AG99" s="1" t="s">
        <v>116</v>
      </c>
      <c r="AH99" s="1" t="s">
        <v>68</v>
      </c>
      <c r="AI99" s="1">
        <v>4</v>
      </c>
      <c r="AJ99" s="3">
        <v>45926</v>
      </c>
      <c r="AK99" s="3">
        <v>45922</v>
      </c>
      <c r="AL99" s="3">
        <v>45916</v>
      </c>
      <c r="AM99" s="3">
        <v>45923</v>
      </c>
      <c r="AN99" s="3">
        <v>45924</v>
      </c>
      <c r="AO99" s="3">
        <v>45924</v>
      </c>
      <c r="AP99" s="3">
        <v>45921</v>
      </c>
      <c r="AQ99" s="3">
        <v>45925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121</v>
      </c>
      <c r="BD99" s="56">
        <v>0</v>
      </c>
    </row>
    <row r="100" spans="1:56" ht="27.75" customHeight="1" x14ac:dyDescent="0.45">
      <c r="A100" s="3" t="s">
        <v>135</v>
      </c>
      <c r="B100" s="14" t="s">
        <v>135</v>
      </c>
      <c r="C100" s="9" t="s">
        <v>111</v>
      </c>
      <c r="D100" s="13" t="s">
        <v>61</v>
      </c>
      <c r="E100" s="9">
        <v>21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45930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120</v>
      </c>
      <c r="AA100" s="8">
        <v>107569.00000000001</v>
      </c>
      <c r="AB100" s="8">
        <v>107569.00000000001</v>
      </c>
      <c r="AC100" s="8">
        <v>0</v>
      </c>
      <c r="AD100" s="8">
        <v>107569.00000000001</v>
      </c>
      <c r="AE100" s="8">
        <v>0</v>
      </c>
      <c r="AF100" s="8">
        <v>0</v>
      </c>
      <c r="AG100" s="1" t="s">
        <v>116</v>
      </c>
      <c r="AH100" s="1" t="s">
        <v>68</v>
      </c>
      <c r="AI100" s="1">
        <v>4</v>
      </c>
      <c r="AJ100" s="3">
        <v>45930</v>
      </c>
      <c r="AK100" s="3">
        <v>45926</v>
      </c>
      <c r="AL100" s="3">
        <v>45920</v>
      </c>
      <c r="AM100" s="3">
        <v>45927</v>
      </c>
      <c r="AN100" s="3">
        <v>45928</v>
      </c>
      <c r="AO100" s="3">
        <v>45928</v>
      </c>
      <c r="AP100" s="3">
        <v>45925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121</v>
      </c>
      <c r="BD100" s="56">
        <v>0</v>
      </c>
    </row>
    <row r="101" spans="1:56" ht="27.75" customHeight="1" x14ac:dyDescent="0.45">
      <c r="A101" s="3">
        <v>45631</v>
      </c>
      <c r="B101" s="14" t="s">
        <v>203</v>
      </c>
      <c r="C101" s="9" t="s">
        <v>109</v>
      </c>
      <c r="D101" s="13" t="s">
        <v>144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16000</v>
      </c>
      <c r="V101" s="10">
        <v>0</v>
      </c>
      <c r="W101" s="10">
        <v>16000</v>
      </c>
      <c r="X101" s="10">
        <v>0</v>
      </c>
      <c r="Y101" s="10">
        <v>16800</v>
      </c>
      <c r="Z101" s="9" t="s">
        <v>120</v>
      </c>
      <c r="AA101" s="8">
        <v>17211.04</v>
      </c>
      <c r="AB101" s="8">
        <v>17211.04</v>
      </c>
      <c r="AC101" s="8">
        <v>0</v>
      </c>
      <c r="AD101" s="8">
        <v>0</v>
      </c>
      <c r="AE101" s="8">
        <v>17211.04</v>
      </c>
      <c r="AF101" s="8">
        <v>0</v>
      </c>
      <c r="AG101" s="1" t="s">
        <v>116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218</v>
      </c>
      <c r="AZ101" s="2">
        <v>0</v>
      </c>
      <c r="BA101" s="2">
        <v>0</v>
      </c>
      <c r="BB101" s="2">
        <v>0</v>
      </c>
      <c r="BC101" s="1" t="s">
        <v>121</v>
      </c>
      <c r="BD101" s="56">
        <v>0</v>
      </c>
    </row>
    <row r="102" spans="1:56" ht="27.75" customHeight="1" x14ac:dyDescent="0.45">
      <c r="A102" s="3">
        <v>45631</v>
      </c>
      <c r="B102" s="14" t="s">
        <v>202</v>
      </c>
      <c r="C102" s="9" t="s">
        <v>109</v>
      </c>
      <c r="D102" s="13" t="s">
        <v>144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110</v>
      </c>
      <c r="T102" s="12" t="s">
        <v>63</v>
      </c>
      <c r="U102" s="11">
        <v>9000</v>
      </c>
      <c r="V102" s="10">
        <v>0</v>
      </c>
      <c r="W102" s="10">
        <v>9000</v>
      </c>
      <c r="X102" s="10">
        <v>0</v>
      </c>
      <c r="Y102" s="10">
        <v>9450</v>
      </c>
      <c r="Z102" s="9" t="s">
        <v>120</v>
      </c>
      <c r="AA102" s="8">
        <v>9681.2100000000009</v>
      </c>
      <c r="AB102" s="8">
        <v>9681.2100000000009</v>
      </c>
      <c r="AC102" s="8">
        <v>0</v>
      </c>
      <c r="AD102" s="8">
        <v>0</v>
      </c>
      <c r="AE102" s="8">
        <v>9681.2100000000009</v>
      </c>
      <c r="AF102" s="8">
        <v>0</v>
      </c>
      <c r="AG102" s="1" t="s">
        <v>116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217</v>
      </c>
      <c r="AZ102" s="2">
        <v>0</v>
      </c>
      <c r="BA102" s="2">
        <v>0</v>
      </c>
      <c r="BB102" s="2">
        <v>0</v>
      </c>
      <c r="BC102" s="1" t="s">
        <v>121</v>
      </c>
      <c r="BD102" s="56">
        <v>0</v>
      </c>
    </row>
    <row r="103" spans="1:56" ht="27.75" customHeight="1" x14ac:dyDescent="0.45">
      <c r="A103" s="3">
        <v>45896</v>
      </c>
      <c r="B103" s="14" t="s">
        <v>400</v>
      </c>
      <c r="C103" s="9" t="s">
        <v>107</v>
      </c>
      <c r="D103" s="13" t="s">
        <v>401</v>
      </c>
      <c r="E103" s="9">
        <v>21</v>
      </c>
      <c r="F103" s="9">
        <v>38</v>
      </c>
      <c r="G103" s="9" t="s">
        <v>60</v>
      </c>
      <c r="H103" s="9" t="s">
        <v>66</v>
      </c>
      <c r="I103" s="9">
        <v>102</v>
      </c>
      <c r="J103" s="9" t="s">
        <v>57</v>
      </c>
      <c r="K103" s="9">
        <v>5</v>
      </c>
      <c r="L103" s="9" t="s">
        <v>90</v>
      </c>
      <c r="M103" s="10">
        <v>22</v>
      </c>
      <c r="N103" s="9">
        <v>40</v>
      </c>
      <c r="O103" s="9">
        <v>40</v>
      </c>
      <c r="P103" s="10">
        <v>65.13122457599998</v>
      </c>
      <c r="Q103" s="10">
        <v>0</v>
      </c>
      <c r="R103" s="10">
        <v>65.13122457599998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120</v>
      </c>
      <c r="AA103" s="8">
        <v>3310.89</v>
      </c>
      <c r="AB103" s="8">
        <v>3310.89</v>
      </c>
      <c r="AC103" s="8">
        <v>0</v>
      </c>
      <c r="AD103" s="8">
        <v>0</v>
      </c>
      <c r="AE103" s="8">
        <v>3310.89</v>
      </c>
      <c r="AF103" s="8">
        <v>0</v>
      </c>
      <c r="AG103" s="1" t="s">
        <v>116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 t="e">
        <v>#VALUE!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121</v>
      </c>
      <c r="BD103" s="56">
        <v>0</v>
      </c>
    </row>
    <row r="104" spans="1:56" ht="27.75" customHeight="1" x14ac:dyDescent="0.45">
      <c r="A104" s="3">
        <v>45896</v>
      </c>
      <c r="B104" s="14" t="s">
        <v>402</v>
      </c>
      <c r="C104" s="9" t="s">
        <v>107</v>
      </c>
      <c r="D104" s="13" t="s">
        <v>313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90</v>
      </c>
      <c r="M104" s="10">
        <v>22</v>
      </c>
      <c r="N104" s="9">
        <v>40</v>
      </c>
      <c r="O104" s="9">
        <v>40</v>
      </c>
      <c r="P104" s="10">
        <v>108.55204095999999</v>
      </c>
      <c r="Q104" s="10">
        <v>0</v>
      </c>
      <c r="R104" s="10">
        <v>108.55204095999999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120</v>
      </c>
      <c r="AA104" s="8">
        <v>5518.15</v>
      </c>
      <c r="AB104" s="8">
        <v>5518.15</v>
      </c>
      <c r="AC104" s="8">
        <v>0</v>
      </c>
      <c r="AD104" s="8">
        <v>0</v>
      </c>
      <c r="AE104" s="8">
        <v>5518.15</v>
      </c>
      <c r="AF104" s="8">
        <v>0</v>
      </c>
      <c r="AG104" s="1" t="s">
        <v>116</v>
      </c>
      <c r="AH104" s="1" t="s">
        <v>68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 t="e">
        <v>#VALUE!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121</v>
      </c>
      <c r="BD104" s="56">
        <v>0</v>
      </c>
    </row>
    <row r="105" spans="1:56" ht="27.75" customHeight="1" x14ac:dyDescent="0.45">
      <c r="A105" s="3">
        <v>45896</v>
      </c>
      <c r="B105" s="14" t="s">
        <v>403</v>
      </c>
      <c r="C105" s="9" t="s">
        <v>107</v>
      </c>
      <c r="D105" s="13" t="s">
        <v>404</v>
      </c>
      <c r="E105" s="9">
        <v>21</v>
      </c>
      <c r="F105" s="9">
        <v>38</v>
      </c>
      <c r="G105" s="9" t="s">
        <v>60</v>
      </c>
      <c r="H105" s="9" t="s">
        <v>66</v>
      </c>
      <c r="I105" s="9">
        <v>102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40</v>
      </c>
      <c r="O105" s="9">
        <v>40</v>
      </c>
      <c r="P105" s="10">
        <v>65.13122457599998</v>
      </c>
      <c r="Q105" s="10">
        <v>0</v>
      </c>
      <c r="R105" s="10">
        <v>65.13122457599998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120</v>
      </c>
      <c r="AA105" s="8">
        <v>3310.89</v>
      </c>
      <c r="AB105" s="8">
        <v>3310.89</v>
      </c>
      <c r="AC105" s="8">
        <v>0</v>
      </c>
      <c r="AD105" s="8">
        <v>0</v>
      </c>
      <c r="AE105" s="8">
        <v>3310.89</v>
      </c>
      <c r="AF105" s="8">
        <v>0</v>
      </c>
      <c r="AG105" s="1" t="s">
        <v>116</v>
      </c>
      <c r="AH105" s="1" t="s">
        <v>68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 t="e">
        <v>#VALUE!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121</v>
      </c>
      <c r="BD105" s="56">
        <v>0</v>
      </c>
    </row>
    <row r="106" spans="1:56" ht="27.75" customHeight="1" x14ac:dyDescent="0.45">
      <c r="A106" s="3">
        <v>45876</v>
      </c>
      <c r="B106" s="14" t="s">
        <v>335</v>
      </c>
      <c r="C106" s="9" t="s">
        <v>107</v>
      </c>
      <c r="D106" s="13" t="s">
        <v>315</v>
      </c>
      <c r="E106" s="9">
        <v>21</v>
      </c>
      <c r="F106" s="9">
        <v>40</v>
      </c>
      <c r="G106" s="9" t="s">
        <v>60</v>
      </c>
      <c r="H106" s="9" t="s">
        <v>66</v>
      </c>
      <c r="I106" s="9">
        <v>108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42</v>
      </c>
      <c r="O106" s="9">
        <v>40</v>
      </c>
      <c r="P106" s="10">
        <v>68.387785804799989</v>
      </c>
      <c r="Q106" s="10">
        <v>0</v>
      </c>
      <c r="R106" s="10">
        <v>68.387785804799989</v>
      </c>
      <c r="S106" s="9" t="s">
        <v>71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120</v>
      </c>
      <c r="AA106" s="8">
        <v>3478.5300000000007</v>
      </c>
      <c r="AB106" s="8">
        <v>3478.5300000000007</v>
      </c>
      <c r="AC106" s="8">
        <v>0</v>
      </c>
      <c r="AD106" s="8">
        <v>0</v>
      </c>
      <c r="AE106" s="8">
        <v>3478.5300000000007</v>
      </c>
      <c r="AF106" s="8">
        <v>0</v>
      </c>
      <c r="AG106" s="1" t="s">
        <v>116</v>
      </c>
      <c r="AH106" s="1" t="s">
        <v>68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 t="e">
        <v>#VALUE!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45876</v>
      </c>
      <c r="B107" s="14" t="s">
        <v>337</v>
      </c>
      <c r="C107" s="9" t="s">
        <v>107</v>
      </c>
      <c r="D107" s="13" t="s">
        <v>317</v>
      </c>
      <c r="E107" s="9">
        <v>21</v>
      </c>
      <c r="F107" s="9">
        <v>40</v>
      </c>
      <c r="G107" s="9" t="s">
        <v>60</v>
      </c>
      <c r="H107" s="9" t="s">
        <v>66</v>
      </c>
      <c r="I107" s="9">
        <v>108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42</v>
      </c>
      <c r="O107" s="9">
        <v>40</v>
      </c>
      <c r="P107" s="10">
        <v>113.97964300799998</v>
      </c>
      <c r="Q107" s="10">
        <v>0</v>
      </c>
      <c r="R107" s="10">
        <v>113.97964300799998</v>
      </c>
      <c r="S107" s="9" t="s">
        <v>71</v>
      </c>
      <c r="T107" s="12" t="s">
        <v>63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120</v>
      </c>
      <c r="AA107" s="8">
        <v>5797.55</v>
      </c>
      <c r="AB107" s="8">
        <v>5797.55</v>
      </c>
      <c r="AC107" s="8">
        <v>0</v>
      </c>
      <c r="AD107" s="8">
        <v>0</v>
      </c>
      <c r="AE107" s="8">
        <v>5797.55</v>
      </c>
      <c r="AF107" s="8">
        <v>0</v>
      </c>
      <c r="AG107" s="1" t="s">
        <v>116</v>
      </c>
      <c r="AH107" s="1" t="s">
        <v>68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 t="e">
        <v>#VALUE!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 t="s">
        <v>135</v>
      </c>
      <c r="B108" s="14" t="s">
        <v>135</v>
      </c>
      <c r="C108" s="9" t="s">
        <v>109</v>
      </c>
      <c r="D108" s="13" t="s">
        <v>144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 t="s">
        <v>63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120</v>
      </c>
      <c r="AA108" s="8">
        <v>10756.900000000001</v>
      </c>
      <c r="AB108" s="8">
        <v>10756.900000000001</v>
      </c>
      <c r="AC108" s="8">
        <v>0</v>
      </c>
      <c r="AD108" s="8">
        <v>0</v>
      </c>
      <c r="AE108" s="8">
        <v>10756.900000000001</v>
      </c>
      <c r="AF108" s="8">
        <v>0</v>
      </c>
      <c r="AG108" s="1" t="s">
        <v>116</v>
      </c>
      <c r="AH108" s="1" t="s">
        <v>68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45854</v>
      </c>
      <c r="B109" s="14" t="s">
        <v>295</v>
      </c>
      <c r="C109" s="9" t="s">
        <v>79</v>
      </c>
      <c r="D109" s="13" t="s">
        <v>296</v>
      </c>
      <c r="E109" s="9">
        <v>21</v>
      </c>
      <c r="F109" s="9">
        <v>38</v>
      </c>
      <c r="G109" s="9" t="s">
        <v>60</v>
      </c>
      <c r="H109" s="9" t="s">
        <v>76</v>
      </c>
      <c r="I109" s="9">
        <v>102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65.13122457599998</v>
      </c>
      <c r="Q109" s="10">
        <v>0</v>
      </c>
      <c r="R109" s="10">
        <v>65.13122457599998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120</v>
      </c>
      <c r="AA109" s="8">
        <v>3310.89</v>
      </c>
      <c r="AB109" s="8">
        <v>3310.89</v>
      </c>
      <c r="AC109" s="8">
        <v>0</v>
      </c>
      <c r="AD109" s="8">
        <v>0</v>
      </c>
      <c r="AE109" s="8">
        <v>3310.89</v>
      </c>
      <c r="AF109" s="8">
        <v>0</v>
      </c>
      <c r="AG109" s="1" t="s">
        <v>116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 t="e">
        <v>#VALUE!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45854</v>
      </c>
      <c r="B110" s="14" t="s">
        <v>297</v>
      </c>
      <c r="C110" s="9" t="s">
        <v>79</v>
      </c>
      <c r="D110" s="13" t="s">
        <v>298</v>
      </c>
      <c r="E110" s="9">
        <v>21</v>
      </c>
      <c r="F110" s="9">
        <v>38</v>
      </c>
      <c r="G110" s="9" t="s">
        <v>60</v>
      </c>
      <c r="H110" s="9" t="s">
        <v>76</v>
      </c>
      <c r="I110" s="9">
        <v>102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65.13122457599998</v>
      </c>
      <c r="Q110" s="10">
        <v>0</v>
      </c>
      <c r="R110" s="10">
        <v>65.13122457599998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120</v>
      </c>
      <c r="AA110" s="8">
        <v>3310.89</v>
      </c>
      <c r="AB110" s="8">
        <v>3310.89</v>
      </c>
      <c r="AC110" s="8">
        <v>0</v>
      </c>
      <c r="AD110" s="8">
        <v>0</v>
      </c>
      <c r="AE110" s="8">
        <v>3310.89</v>
      </c>
      <c r="AF110" s="8">
        <v>0</v>
      </c>
      <c r="AG110" s="1" t="s">
        <v>115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 t="e">
        <v>#VALUE!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45826</v>
      </c>
      <c r="B111" s="14" t="s">
        <v>274</v>
      </c>
      <c r="C111" s="9" t="s">
        <v>107</v>
      </c>
      <c r="D111" s="13" t="s">
        <v>262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163.47937368575995</v>
      </c>
      <c r="Q111" s="10">
        <v>0</v>
      </c>
      <c r="R111" s="10">
        <v>163.47937368575995</v>
      </c>
      <c r="S111" s="9" t="s">
        <v>67</v>
      </c>
      <c r="T111" s="12" t="s">
        <v>63</v>
      </c>
      <c r="U111" s="11">
        <v>8000</v>
      </c>
      <c r="V111" s="10">
        <v>470</v>
      </c>
      <c r="W111" s="10">
        <v>7530</v>
      </c>
      <c r="X111" s="10">
        <v>0</v>
      </c>
      <c r="Y111" s="10">
        <v>7906.5</v>
      </c>
      <c r="Z111" s="9" t="s">
        <v>120</v>
      </c>
      <c r="AA111" s="8">
        <v>8310.3338999999996</v>
      </c>
      <c r="AB111" s="8">
        <v>8310.3338999999996</v>
      </c>
      <c r="AC111" s="8">
        <v>0</v>
      </c>
      <c r="AD111" s="8">
        <v>0</v>
      </c>
      <c r="AE111" s="8">
        <v>8310.3338999999996</v>
      </c>
      <c r="AF111" s="8">
        <v>0</v>
      </c>
      <c r="AG111" s="1" t="s">
        <v>115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45066</v>
      </c>
      <c r="B112" s="14" t="s">
        <v>126</v>
      </c>
      <c r="C112" s="9" t="s">
        <v>79</v>
      </c>
      <c r="D112" s="13" t="s">
        <v>125</v>
      </c>
      <c r="E112" s="9">
        <v>21</v>
      </c>
      <c r="F112" s="9">
        <v>38</v>
      </c>
      <c r="G112" s="9" t="s">
        <v>60</v>
      </c>
      <c r="H112" s="9" t="s">
        <v>76</v>
      </c>
      <c r="I112" s="9">
        <v>102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120</v>
      </c>
      <c r="AA112" s="8">
        <v>5518.15</v>
      </c>
      <c r="AB112" s="8">
        <v>5518.15</v>
      </c>
      <c r="AC112" s="8">
        <v>0</v>
      </c>
      <c r="AD112" s="8">
        <v>0</v>
      </c>
      <c r="AE112" s="8">
        <v>5518.15</v>
      </c>
      <c r="AF112" s="8">
        <v>0</v>
      </c>
      <c r="AG112" s="1" t="s">
        <v>116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21</v>
      </c>
      <c r="F113" s="9">
        <v>37</v>
      </c>
      <c r="G113" s="9">
        <v>0</v>
      </c>
      <c r="H113" s="9">
        <v>0</v>
      </c>
      <c r="I113" s="9">
        <v>74</v>
      </c>
      <c r="J113" s="9" t="s">
        <v>57</v>
      </c>
      <c r="K113" s="9">
        <v>5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 t="s">
        <v>82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120</v>
      </c>
      <c r="AA113" s="8">
        <v>190395.31390000004</v>
      </c>
      <c r="AB113" s="8">
        <v>190395.31390000004</v>
      </c>
      <c r="AC113" s="8">
        <v>0</v>
      </c>
      <c r="AD113" s="8">
        <v>110879.89000000001</v>
      </c>
      <c r="AE113" s="8">
        <v>79515.423899999994</v>
      </c>
      <c r="AF113" s="8" t="s">
        <v>58</v>
      </c>
      <c r="AG113" s="1" t="s">
        <v>61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122</v>
      </c>
      <c r="BD113" s="56">
        <v>0</v>
      </c>
    </row>
    <row r="114" spans="1:56" ht="27.75" customHeight="1" x14ac:dyDescent="0.45">
      <c r="A114" s="3" t="s">
        <v>135</v>
      </c>
      <c r="B114" s="14" t="s">
        <v>135</v>
      </c>
      <c r="C114" s="9" t="s">
        <v>216</v>
      </c>
      <c r="D114" s="13" t="s">
        <v>216</v>
      </c>
      <c r="E114" s="9">
        <v>23</v>
      </c>
      <c r="F114" s="9">
        <v>34</v>
      </c>
      <c r="G114" s="9" t="s">
        <v>60</v>
      </c>
      <c r="H114" s="9">
        <v>0</v>
      </c>
      <c r="I114" s="9">
        <v>68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45930</v>
      </c>
      <c r="U114" s="11">
        <v>30000</v>
      </c>
      <c r="V114" s="10">
        <v>0</v>
      </c>
      <c r="W114" s="10">
        <v>30000</v>
      </c>
      <c r="X114" s="10">
        <v>0</v>
      </c>
      <c r="Y114" s="10">
        <v>31500</v>
      </c>
      <c r="Z114" s="9" t="s">
        <v>83</v>
      </c>
      <c r="AA114" s="8">
        <v>29756.100000000002</v>
      </c>
      <c r="AB114" s="8">
        <v>29756.100000000002</v>
      </c>
      <c r="AC114" s="8">
        <v>0</v>
      </c>
      <c r="AD114" s="8">
        <v>0</v>
      </c>
      <c r="AE114" s="8">
        <v>0</v>
      </c>
      <c r="AF114" s="8">
        <v>0</v>
      </c>
      <c r="AG114" s="1" t="s">
        <v>115</v>
      </c>
      <c r="AH114" s="1" t="s">
        <v>74</v>
      </c>
      <c r="AI114" s="1">
        <v>2</v>
      </c>
      <c r="AJ114" s="3">
        <v>45930</v>
      </c>
      <c r="AK114" s="3">
        <v>0</v>
      </c>
      <c r="AL114" s="3">
        <v>45921</v>
      </c>
      <c r="AM114" s="3">
        <v>45928</v>
      </c>
      <c r="AN114" s="3">
        <v>45929</v>
      </c>
      <c r="AO114" s="3">
        <v>45929</v>
      </c>
      <c r="AP114" s="3">
        <v>45925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7.75" customHeight="1" x14ac:dyDescent="0.45">
      <c r="A115" s="3" t="s">
        <v>135</v>
      </c>
      <c r="B115" s="14" t="s">
        <v>135</v>
      </c>
      <c r="C115" s="9" t="s">
        <v>221</v>
      </c>
      <c r="D115" s="13" t="s">
        <v>61</v>
      </c>
      <c r="E115" s="9">
        <v>23</v>
      </c>
      <c r="F115" s="9">
        <v>34</v>
      </c>
      <c r="G115" s="9" t="s">
        <v>60</v>
      </c>
      <c r="H115" s="9">
        <v>0</v>
      </c>
      <c r="I115" s="9">
        <v>68</v>
      </c>
      <c r="J115" s="9" t="s">
        <v>57</v>
      </c>
      <c r="K115" s="9">
        <v>5</v>
      </c>
      <c r="L115" s="9" t="s">
        <v>92</v>
      </c>
      <c r="M115" s="10">
        <v>24</v>
      </c>
      <c r="N115" s="9">
        <v>37</v>
      </c>
      <c r="O115" s="9">
        <v>50</v>
      </c>
      <c r="P115" s="10">
        <v>821.54158271999995</v>
      </c>
      <c r="Q115" s="10">
        <v>0</v>
      </c>
      <c r="R115" s="10">
        <v>821.54158271999995</v>
      </c>
      <c r="S115" s="9" t="s">
        <v>123</v>
      </c>
      <c r="T115" s="12">
        <v>45930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83</v>
      </c>
      <c r="AA115" s="8">
        <v>29756.100000000002</v>
      </c>
      <c r="AB115" s="8">
        <v>18178</v>
      </c>
      <c r="AC115" s="8">
        <v>11578.100000000002</v>
      </c>
      <c r="AD115" s="8">
        <v>0</v>
      </c>
      <c r="AE115" s="8">
        <v>0</v>
      </c>
      <c r="AF115" s="8">
        <v>0</v>
      </c>
      <c r="AG115" s="1" t="s">
        <v>115</v>
      </c>
      <c r="AH115" s="1" t="s">
        <v>72</v>
      </c>
      <c r="AI115" s="1">
        <v>3</v>
      </c>
      <c r="AJ115" s="3">
        <v>45930</v>
      </c>
      <c r="AK115" s="3">
        <v>0</v>
      </c>
      <c r="AL115" s="3">
        <v>45920</v>
      </c>
      <c r="AM115" s="3">
        <v>45927</v>
      </c>
      <c r="AN115" s="3">
        <v>45928</v>
      </c>
      <c r="AO115" s="3">
        <v>45928</v>
      </c>
      <c r="AP115" s="3">
        <v>45925</v>
      </c>
      <c r="AQ115" s="3">
        <v>45929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865.46297500000014</v>
      </c>
    </row>
    <row r="116" spans="1:56" ht="27.75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23</v>
      </c>
      <c r="F116" s="9">
        <v>34</v>
      </c>
      <c r="G116" s="9" t="s">
        <v>60</v>
      </c>
      <c r="H116" s="9">
        <v>0</v>
      </c>
      <c r="I116" s="9">
        <v>68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83</v>
      </c>
      <c r="AA116" s="8">
        <v>59512.200000000004</v>
      </c>
      <c r="AB116" s="8">
        <v>47934.100000000006</v>
      </c>
      <c r="AC116" s="8">
        <v>11578.100000000002</v>
      </c>
      <c r="AD116" s="8">
        <v>0</v>
      </c>
      <c r="AE116" s="8">
        <v>0</v>
      </c>
      <c r="AF116" s="8" t="s">
        <v>58</v>
      </c>
      <c r="AG116" s="1" t="s">
        <v>115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7.75" customHeight="1" x14ac:dyDescent="0.45">
      <c r="A117" s="3">
        <v>45727</v>
      </c>
      <c r="B117" s="14" t="s">
        <v>240</v>
      </c>
      <c r="C117" s="9" t="s">
        <v>111</v>
      </c>
      <c r="D117" s="13" t="s">
        <v>59</v>
      </c>
      <c r="E117" s="9">
        <v>23</v>
      </c>
      <c r="F117" s="9">
        <v>40</v>
      </c>
      <c r="G117" s="9" t="s">
        <v>60</v>
      </c>
      <c r="H117" s="9" t="s">
        <v>66</v>
      </c>
      <c r="I117" s="9">
        <v>125</v>
      </c>
      <c r="J117" s="9" t="s">
        <v>57</v>
      </c>
      <c r="K117" s="9">
        <v>5</v>
      </c>
      <c r="L117" s="9" t="s">
        <v>196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1000</v>
      </c>
      <c r="V117" s="10">
        <v>0</v>
      </c>
      <c r="W117" s="10">
        <v>1000</v>
      </c>
      <c r="X117" s="10">
        <v>0</v>
      </c>
      <c r="Y117" s="10">
        <v>0</v>
      </c>
      <c r="Z117" s="9" t="s">
        <v>213</v>
      </c>
      <c r="AA117" s="8">
        <v>1159.5100000000002</v>
      </c>
      <c r="AB117" s="8">
        <v>1159.5100000000002</v>
      </c>
      <c r="AC117" s="8">
        <v>0</v>
      </c>
      <c r="AD117" s="8">
        <v>1159.5100000000002</v>
      </c>
      <c r="AE117" s="8">
        <v>0</v>
      </c>
      <c r="AF117" s="8" t="s">
        <v>215</v>
      </c>
      <c r="AG117" s="1" t="s">
        <v>115</v>
      </c>
      <c r="AH117" s="1" t="s">
        <v>146</v>
      </c>
      <c r="AI117" s="1">
        <v>2</v>
      </c>
      <c r="AJ117" s="3" t="s">
        <v>63</v>
      </c>
      <c r="AK117" s="3" t="e">
        <v>#VALUE!</v>
      </c>
      <c r="AL117" s="3">
        <v>0</v>
      </c>
      <c r="AM117" s="3">
        <v>0</v>
      </c>
      <c r="AN117" s="3">
        <v>0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143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23</v>
      </c>
      <c r="F118" s="9">
        <v>37</v>
      </c>
      <c r="G118" s="9">
        <v>0</v>
      </c>
      <c r="H118" s="9">
        <v>0</v>
      </c>
      <c r="I118" s="9">
        <v>85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213</v>
      </c>
      <c r="AA118" s="8">
        <v>1159.5100000000002</v>
      </c>
      <c r="AB118" s="8">
        <v>1159.5100000000002</v>
      </c>
      <c r="AC118" s="8">
        <v>0</v>
      </c>
      <c r="AD118" s="8">
        <v>1159.5100000000002</v>
      </c>
      <c r="AE118" s="8">
        <v>0</v>
      </c>
      <c r="AF118" s="8" t="s">
        <v>58</v>
      </c>
      <c r="AG118" s="1" t="s">
        <v>115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214</v>
      </c>
      <c r="BD118" s="56">
        <v>0</v>
      </c>
    </row>
    <row r="119" spans="1:56" ht="27.75" customHeight="1" x14ac:dyDescent="0.45">
      <c r="A119" s="3">
        <v>45908</v>
      </c>
      <c r="B119" s="14" t="s">
        <v>128</v>
      </c>
      <c r="C119" s="9" t="s">
        <v>320</v>
      </c>
      <c r="D119" s="13" t="s">
        <v>59</v>
      </c>
      <c r="E119" s="9">
        <v>23</v>
      </c>
      <c r="F119" s="9">
        <v>35</v>
      </c>
      <c r="G119" s="9" t="s">
        <v>482</v>
      </c>
      <c r="H119" s="9">
        <v>0</v>
      </c>
      <c r="I119" s="9">
        <v>90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45922</v>
      </c>
      <c r="U119" s="11">
        <v>10000</v>
      </c>
      <c r="V119" s="10">
        <v>0</v>
      </c>
      <c r="W119" s="10">
        <v>10000</v>
      </c>
      <c r="X119" s="10">
        <v>0</v>
      </c>
      <c r="Y119" s="10">
        <v>0</v>
      </c>
      <c r="Z119" s="9" t="s">
        <v>483</v>
      </c>
      <c r="AA119" s="8">
        <v>10198.1</v>
      </c>
      <c r="AB119" s="8">
        <v>0</v>
      </c>
      <c r="AC119" s="8">
        <v>10198.1</v>
      </c>
      <c r="AD119" s="8">
        <v>0</v>
      </c>
      <c r="AE119" s="8">
        <v>0</v>
      </c>
      <c r="AF119" s="8">
        <v>0</v>
      </c>
      <c r="AG119" s="1" t="s">
        <v>115</v>
      </c>
      <c r="AH119" s="1" t="s">
        <v>77</v>
      </c>
      <c r="AI119" s="1">
        <v>1</v>
      </c>
      <c r="AJ119" s="3">
        <v>45922</v>
      </c>
      <c r="AK119" s="3">
        <v>0</v>
      </c>
      <c r="AL119" s="3">
        <v>0</v>
      </c>
      <c r="AM119" s="3">
        <v>0</v>
      </c>
      <c r="AN119" s="3">
        <v>0</v>
      </c>
      <c r="AO119" s="3">
        <v>45921</v>
      </c>
      <c r="AP119" s="3">
        <v>45917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484</v>
      </c>
      <c r="BD119" s="56">
        <v>939.58494666666661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23</v>
      </c>
      <c r="F120" s="9">
        <v>34</v>
      </c>
      <c r="G120" s="9">
        <v>0</v>
      </c>
      <c r="H120" s="9">
        <v>0</v>
      </c>
      <c r="I120" s="9">
        <v>90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483</v>
      </c>
      <c r="AA120" s="8">
        <v>10198.1</v>
      </c>
      <c r="AB120" s="8">
        <v>0</v>
      </c>
      <c r="AC120" s="8">
        <v>10198.1</v>
      </c>
      <c r="AD120" s="8">
        <v>0</v>
      </c>
      <c r="AE120" s="8">
        <v>0</v>
      </c>
      <c r="AF120" s="8" t="s">
        <v>58</v>
      </c>
      <c r="AG120" s="1" t="s">
        <v>115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485</v>
      </c>
      <c r="BD120" s="56">
        <v>0</v>
      </c>
    </row>
    <row r="121" spans="1:56" ht="27.75" customHeight="1" x14ac:dyDescent="0.45">
      <c r="A121" s="3">
        <v>45601</v>
      </c>
      <c r="B121" s="14" t="s">
        <v>193</v>
      </c>
      <c r="C121" s="9" t="s">
        <v>93</v>
      </c>
      <c r="D121" s="13" t="s">
        <v>142</v>
      </c>
      <c r="E121" s="9">
        <v>23</v>
      </c>
      <c r="F121" s="9">
        <v>37</v>
      </c>
      <c r="G121" s="9" t="s">
        <v>60</v>
      </c>
      <c r="H121" s="9">
        <v>0</v>
      </c>
      <c r="I121" s="9">
        <v>130</v>
      </c>
      <c r="J121" s="9" t="s">
        <v>57</v>
      </c>
      <c r="K121" s="9">
        <v>5</v>
      </c>
      <c r="L121" s="9" t="s">
        <v>91</v>
      </c>
      <c r="M121" s="10">
        <v>24</v>
      </c>
      <c r="N121" s="9">
        <v>40</v>
      </c>
      <c r="O121" s="9">
        <v>55</v>
      </c>
      <c r="P121" s="10">
        <v>3207.7128103679997</v>
      </c>
      <c r="Q121" s="10">
        <v>0</v>
      </c>
      <c r="R121" s="10">
        <v>3207.7128103679997</v>
      </c>
      <c r="S121" s="9" t="s">
        <v>299</v>
      </c>
      <c r="T121" s="12" t="s">
        <v>63</v>
      </c>
      <c r="U121" s="11">
        <v>100000</v>
      </c>
      <c r="V121" s="10">
        <v>1500</v>
      </c>
      <c r="W121" s="10">
        <v>98500</v>
      </c>
      <c r="X121" s="10">
        <v>0</v>
      </c>
      <c r="Y121" s="10">
        <v>103425</v>
      </c>
      <c r="Z121" s="9" t="s">
        <v>99</v>
      </c>
      <c r="AA121" s="8">
        <v>105955.465</v>
      </c>
      <c r="AB121" s="8">
        <v>18859</v>
      </c>
      <c r="AC121" s="8">
        <v>87096.464999999997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72</v>
      </c>
      <c r="AI121" s="1">
        <v>3</v>
      </c>
      <c r="AJ121" s="3" t="s">
        <v>63</v>
      </c>
      <c r="AK121" s="3">
        <v>0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113</v>
      </c>
      <c r="BD121" s="56">
        <v>11157.371681512501</v>
      </c>
    </row>
    <row r="122" spans="1:56" ht="27.75" customHeight="1" x14ac:dyDescent="0.45">
      <c r="A122" s="3">
        <v>45601</v>
      </c>
      <c r="B122" s="14" t="s">
        <v>193</v>
      </c>
      <c r="C122" s="9" t="s">
        <v>93</v>
      </c>
      <c r="D122" s="13" t="s">
        <v>142</v>
      </c>
      <c r="E122" s="9">
        <v>23</v>
      </c>
      <c r="F122" s="9">
        <v>37</v>
      </c>
      <c r="G122" s="9" t="s">
        <v>60</v>
      </c>
      <c r="H122" s="9">
        <v>0</v>
      </c>
      <c r="I122" s="9">
        <v>130</v>
      </c>
      <c r="J122" s="9" t="s">
        <v>57</v>
      </c>
      <c r="K122" s="9">
        <v>5</v>
      </c>
      <c r="L122" s="9" t="s">
        <v>91</v>
      </c>
      <c r="M122" s="10">
        <v>24</v>
      </c>
      <c r="N122" s="9">
        <v>40</v>
      </c>
      <c r="O122" s="9">
        <v>55</v>
      </c>
      <c r="P122" s="10">
        <v>11003.203948644863</v>
      </c>
      <c r="Q122" s="10">
        <v>0</v>
      </c>
      <c r="R122" s="10">
        <v>11003.203948644863</v>
      </c>
      <c r="S122" s="9" t="s">
        <v>299</v>
      </c>
      <c r="T122" s="12" t="s">
        <v>63</v>
      </c>
      <c r="U122" s="11">
        <v>337878</v>
      </c>
      <c r="V122" s="10">
        <v>0</v>
      </c>
      <c r="W122" s="10">
        <v>337878</v>
      </c>
      <c r="X122" s="10">
        <v>0</v>
      </c>
      <c r="Y122" s="10">
        <v>354771.9</v>
      </c>
      <c r="Z122" s="9" t="s">
        <v>99</v>
      </c>
      <c r="AA122" s="8">
        <v>363451.98582000006</v>
      </c>
      <c r="AB122" s="8">
        <v>0</v>
      </c>
      <c r="AC122" s="8">
        <v>363451.98582000006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72</v>
      </c>
      <c r="AI122" s="1">
        <v>3</v>
      </c>
      <c r="AJ122" s="3" t="s">
        <v>63</v>
      </c>
      <c r="AK122" s="3">
        <v>0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113</v>
      </c>
      <c r="BD122" s="56">
        <v>46559.511849046357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23</v>
      </c>
      <c r="F123" s="9">
        <v>37</v>
      </c>
      <c r="G123" s="9">
        <v>0</v>
      </c>
      <c r="H123" s="9">
        <v>0</v>
      </c>
      <c r="I123" s="9">
        <v>128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99</v>
      </c>
      <c r="AA123" s="8">
        <v>469407.45082000003</v>
      </c>
      <c r="AB123" s="8">
        <v>18859</v>
      </c>
      <c r="AC123" s="8">
        <v>450548.45082000003</v>
      </c>
      <c r="AD123" s="8">
        <v>0</v>
      </c>
      <c r="AE123" s="8">
        <v>0</v>
      </c>
      <c r="AF123" s="8" t="s">
        <v>58</v>
      </c>
      <c r="AG123" s="1" t="s">
        <v>115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114</v>
      </c>
      <c r="BD123" s="56">
        <v>0</v>
      </c>
    </row>
    <row r="124" spans="1:56" ht="27.75" customHeight="1" x14ac:dyDescent="0.45">
      <c r="A124" s="3">
        <v>45894</v>
      </c>
      <c r="B124" s="14" t="s">
        <v>374</v>
      </c>
      <c r="C124" s="9" t="s">
        <v>137</v>
      </c>
      <c r="D124" s="13" t="s">
        <v>59</v>
      </c>
      <c r="E124" s="9">
        <v>26</v>
      </c>
      <c r="F124" s="9">
        <v>39</v>
      </c>
      <c r="G124" s="9" t="s">
        <v>60</v>
      </c>
      <c r="H124" s="9">
        <v>0</v>
      </c>
      <c r="I124" s="9">
        <v>93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123</v>
      </c>
      <c r="T124" s="12">
        <v>45910</v>
      </c>
      <c r="U124" s="11">
        <v>5000</v>
      </c>
      <c r="V124" s="10">
        <v>5000</v>
      </c>
      <c r="W124" s="10">
        <v>0</v>
      </c>
      <c r="X124" s="10">
        <v>0</v>
      </c>
      <c r="Y124" s="10">
        <v>0</v>
      </c>
      <c r="Z124" s="9" t="s">
        <v>84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116</v>
      </c>
      <c r="AH124" s="1" t="s">
        <v>77</v>
      </c>
      <c r="AI124" s="1">
        <v>1</v>
      </c>
      <c r="AJ124" s="3">
        <v>45910</v>
      </c>
      <c r="AK124" s="3">
        <v>0</v>
      </c>
      <c r="AL124" s="3">
        <v>0</v>
      </c>
      <c r="AM124" s="3">
        <v>0</v>
      </c>
      <c r="AN124" s="3">
        <v>0</v>
      </c>
      <c r="AO124" s="3">
        <v>45909</v>
      </c>
      <c r="AP124" s="3">
        <v>45905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>
        <v>45906</v>
      </c>
      <c r="B125" s="14" t="s">
        <v>478</v>
      </c>
      <c r="C125" s="9" t="s">
        <v>179</v>
      </c>
      <c r="D125" s="13" t="s">
        <v>479</v>
      </c>
      <c r="E125" s="9">
        <v>26</v>
      </c>
      <c r="F125" s="9">
        <v>41</v>
      </c>
      <c r="G125" s="9" t="s">
        <v>60</v>
      </c>
      <c r="H125" s="9">
        <v>0</v>
      </c>
      <c r="I125" s="9">
        <v>97</v>
      </c>
      <c r="J125" s="9" t="s">
        <v>57</v>
      </c>
      <c r="K125" s="9">
        <v>5</v>
      </c>
      <c r="L125" s="9" t="s">
        <v>91</v>
      </c>
      <c r="M125" s="10">
        <v>27</v>
      </c>
      <c r="N125" s="9">
        <v>43</v>
      </c>
      <c r="O125" s="9">
        <v>40</v>
      </c>
      <c r="P125" s="10">
        <v>114.57174504959998</v>
      </c>
      <c r="Q125" s="10">
        <v>0</v>
      </c>
      <c r="R125" s="10">
        <v>114.57174504959998</v>
      </c>
      <c r="S125" s="9" t="s">
        <v>185</v>
      </c>
      <c r="T125" s="12">
        <v>45919</v>
      </c>
      <c r="U125" s="11">
        <v>4000</v>
      </c>
      <c r="V125" s="10">
        <v>0</v>
      </c>
      <c r="W125" s="10">
        <v>4000</v>
      </c>
      <c r="X125" s="10">
        <v>0</v>
      </c>
      <c r="Y125" s="10">
        <v>4200</v>
      </c>
      <c r="Z125" s="9" t="s">
        <v>84</v>
      </c>
      <c r="AA125" s="8">
        <v>4749.8</v>
      </c>
      <c r="AB125" s="8">
        <v>0</v>
      </c>
      <c r="AC125" s="8">
        <v>4749.8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72</v>
      </c>
      <c r="AI125" s="1">
        <v>3</v>
      </c>
      <c r="AJ125" s="3">
        <v>45919</v>
      </c>
      <c r="AK125" s="3">
        <v>0</v>
      </c>
      <c r="AL125" s="3">
        <v>45909</v>
      </c>
      <c r="AM125" s="3">
        <v>45916</v>
      </c>
      <c r="AN125" s="3">
        <v>45917</v>
      </c>
      <c r="AO125" s="3">
        <v>45917</v>
      </c>
      <c r="AP125" s="3">
        <v>45914</v>
      </c>
      <c r="AQ125" s="3">
        <v>45918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383.51996222222226</v>
      </c>
    </row>
    <row r="126" spans="1:56" ht="27.75" customHeight="1" x14ac:dyDescent="0.45">
      <c r="A126" s="3">
        <v>45906</v>
      </c>
      <c r="B126" s="14" t="s">
        <v>478</v>
      </c>
      <c r="C126" s="9" t="s">
        <v>179</v>
      </c>
      <c r="D126" s="13" t="s">
        <v>480</v>
      </c>
      <c r="E126" s="9">
        <v>26</v>
      </c>
      <c r="F126" s="9">
        <v>41</v>
      </c>
      <c r="G126" s="9" t="s">
        <v>60</v>
      </c>
      <c r="H126" s="9">
        <v>0</v>
      </c>
      <c r="I126" s="9">
        <v>97</v>
      </c>
      <c r="J126" s="9" t="s">
        <v>57</v>
      </c>
      <c r="K126" s="9">
        <v>5</v>
      </c>
      <c r="L126" s="9" t="s">
        <v>91</v>
      </c>
      <c r="M126" s="10">
        <v>27</v>
      </c>
      <c r="N126" s="9">
        <v>43</v>
      </c>
      <c r="O126" s="9">
        <v>40</v>
      </c>
      <c r="P126" s="10">
        <v>114.57174504959998</v>
      </c>
      <c r="Q126" s="10">
        <v>0</v>
      </c>
      <c r="R126" s="10">
        <v>114.57174504959998</v>
      </c>
      <c r="S126" s="9" t="s">
        <v>185</v>
      </c>
      <c r="T126" s="12">
        <v>45919</v>
      </c>
      <c r="U126" s="11">
        <v>4000</v>
      </c>
      <c r="V126" s="10">
        <v>0</v>
      </c>
      <c r="W126" s="10">
        <v>4000</v>
      </c>
      <c r="X126" s="10">
        <v>0</v>
      </c>
      <c r="Y126" s="10">
        <v>4200</v>
      </c>
      <c r="Z126" s="9" t="s">
        <v>84</v>
      </c>
      <c r="AA126" s="8">
        <v>4749.8</v>
      </c>
      <c r="AB126" s="8">
        <v>0</v>
      </c>
      <c r="AC126" s="8">
        <v>4749.8</v>
      </c>
      <c r="AD126" s="8">
        <v>0</v>
      </c>
      <c r="AE126" s="8">
        <v>0</v>
      </c>
      <c r="AF126" s="8">
        <v>0</v>
      </c>
      <c r="AG126" s="1" t="s">
        <v>116</v>
      </c>
      <c r="AH126" s="1" t="s">
        <v>72</v>
      </c>
      <c r="AI126" s="1">
        <v>3</v>
      </c>
      <c r="AJ126" s="3">
        <v>45919</v>
      </c>
      <c r="AK126" s="3">
        <v>0</v>
      </c>
      <c r="AL126" s="3">
        <v>45909</v>
      </c>
      <c r="AM126" s="3">
        <v>45916</v>
      </c>
      <c r="AN126" s="3">
        <v>45917</v>
      </c>
      <c r="AO126" s="3">
        <v>45917</v>
      </c>
      <c r="AP126" s="3">
        <v>45914</v>
      </c>
      <c r="AQ126" s="3">
        <v>45918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383.51996222222226</v>
      </c>
    </row>
    <row r="127" spans="1:56" ht="27.75" customHeight="1" x14ac:dyDescent="0.45">
      <c r="A127" s="3">
        <v>45906</v>
      </c>
      <c r="B127" s="14" t="s">
        <v>128</v>
      </c>
      <c r="C127" s="9" t="s">
        <v>179</v>
      </c>
      <c r="D127" s="13" t="s">
        <v>481</v>
      </c>
      <c r="E127" s="9">
        <v>26</v>
      </c>
      <c r="F127" s="9">
        <v>41</v>
      </c>
      <c r="G127" s="9" t="s">
        <v>60</v>
      </c>
      <c r="H127" s="9">
        <v>0</v>
      </c>
      <c r="I127" s="9">
        <v>97</v>
      </c>
      <c r="J127" s="9" t="s">
        <v>57</v>
      </c>
      <c r="K127" s="9">
        <v>5</v>
      </c>
      <c r="L127" s="9" t="s">
        <v>91</v>
      </c>
      <c r="M127" s="10">
        <v>27</v>
      </c>
      <c r="N127" s="9">
        <v>43</v>
      </c>
      <c r="O127" s="9">
        <v>40</v>
      </c>
      <c r="P127" s="10">
        <v>114.57174504959998</v>
      </c>
      <c r="Q127" s="10">
        <v>0</v>
      </c>
      <c r="R127" s="10">
        <v>114.57174504959998</v>
      </c>
      <c r="S127" s="9" t="s">
        <v>185</v>
      </c>
      <c r="T127" s="12">
        <v>45919</v>
      </c>
      <c r="U127" s="11">
        <v>4000</v>
      </c>
      <c r="V127" s="10">
        <v>0</v>
      </c>
      <c r="W127" s="10">
        <v>4000</v>
      </c>
      <c r="X127" s="10">
        <v>0</v>
      </c>
      <c r="Y127" s="10">
        <v>4200</v>
      </c>
      <c r="Z127" s="9" t="s">
        <v>84</v>
      </c>
      <c r="AA127" s="8">
        <v>4749.8</v>
      </c>
      <c r="AB127" s="8">
        <v>0</v>
      </c>
      <c r="AC127" s="8">
        <v>4749.8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72</v>
      </c>
      <c r="AI127" s="1">
        <v>3</v>
      </c>
      <c r="AJ127" s="3">
        <v>45919</v>
      </c>
      <c r="AK127" s="3">
        <v>0</v>
      </c>
      <c r="AL127" s="3">
        <v>45909</v>
      </c>
      <c r="AM127" s="3">
        <v>45916</v>
      </c>
      <c r="AN127" s="3">
        <v>45917</v>
      </c>
      <c r="AO127" s="3">
        <v>45917</v>
      </c>
      <c r="AP127" s="3">
        <v>45914</v>
      </c>
      <c r="AQ127" s="3">
        <v>45918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383.51996222222226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26</v>
      </c>
      <c r="F128" s="9">
        <v>43</v>
      </c>
      <c r="G128" s="9" t="s">
        <v>60</v>
      </c>
      <c r="H128" s="9">
        <v>0</v>
      </c>
      <c r="I128" s="9">
        <v>102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84</v>
      </c>
      <c r="AA128" s="8">
        <v>14249.400000000001</v>
      </c>
      <c r="AB128" s="8">
        <v>0</v>
      </c>
      <c r="AC128" s="8">
        <v>14249.400000000001</v>
      </c>
      <c r="AD128" s="8">
        <v>0</v>
      </c>
      <c r="AE128" s="8">
        <v>0</v>
      </c>
      <c r="AF128" s="8" t="s">
        <v>58</v>
      </c>
      <c r="AG128" s="1" t="s">
        <v>115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7.75" customHeight="1" x14ac:dyDescent="0.45">
      <c r="A129" s="3">
        <v>45904</v>
      </c>
      <c r="B129" s="14" t="s">
        <v>455</v>
      </c>
      <c r="C129" s="9" t="s">
        <v>456</v>
      </c>
      <c r="D129" s="13" t="s">
        <v>457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140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458</v>
      </c>
      <c r="T129" s="12">
        <v>45912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459</v>
      </c>
      <c r="AA129" s="8">
        <v>12433.3</v>
      </c>
      <c r="AB129" s="8">
        <v>11491</v>
      </c>
      <c r="AC129" s="8">
        <v>942.29999999999927</v>
      </c>
      <c r="AD129" s="8">
        <v>0</v>
      </c>
      <c r="AE129" s="8">
        <v>12433.3</v>
      </c>
      <c r="AF129" s="8" t="s">
        <v>460</v>
      </c>
      <c r="AG129" s="1" t="s">
        <v>115</v>
      </c>
      <c r="AH129" s="1" t="s">
        <v>75</v>
      </c>
      <c r="AI129" s="1">
        <v>4</v>
      </c>
      <c r="AJ129" s="3">
        <v>45912</v>
      </c>
      <c r="AK129" s="3">
        <v>45908</v>
      </c>
      <c r="AL129" s="3">
        <v>45901</v>
      </c>
      <c r="AM129" s="3">
        <v>45909</v>
      </c>
      <c r="AN129" s="3">
        <v>45910</v>
      </c>
      <c r="AO129" s="3">
        <v>45911</v>
      </c>
      <c r="AP129" s="3">
        <v>45907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450</v>
      </c>
      <c r="BD129" s="56">
        <v>84.660419999999945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26</v>
      </c>
      <c r="F130" s="9">
        <v>43</v>
      </c>
      <c r="G130" s="9">
        <v>0</v>
      </c>
      <c r="H130" s="9">
        <v>0</v>
      </c>
      <c r="I130" s="9">
        <v>100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459</v>
      </c>
      <c r="AA130" s="8">
        <v>12433.3</v>
      </c>
      <c r="AB130" s="8">
        <v>11491</v>
      </c>
      <c r="AC130" s="8">
        <v>942.29999999999927</v>
      </c>
      <c r="AD130" s="8">
        <v>0</v>
      </c>
      <c r="AE130" s="8">
        <v>12433.3</v>
      </c>
      <c r="AF130" s="8" t="s">
        <v>58</v>
      </c>
      <c r="AG130" s="1" t="s">
        <v>118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450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109</v>
      </c>
      <c r="D131" s="13" t="s">
        <v>59</v>
      </c>
      <c r="E131" s="9">
        <v>26</v>
      </c>
      <c r="F131" s="9">
        <v>43</v>
      </c>
      <c r="G131" s="9" t="s">
        <v>60</v>
      </c>
      <c r="H131" s="9">
        <v>0</v>
      </c>
      <c r="I131" s="9">
        <v>116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110</v>
      </c>
      <c r="T131" s="12">
        <v>45925</v>
      </c>
      <c r="U131" s="11">
        <v>10000</v>
      </c>
      <c r="V131" s="10">
        <v>0</v>
      </c>
      <c r="W131" s="10">
        <v>10000</v>
      </c>
      <c r="X131" s="10">
        <v>0</v>
      </c>
      <c r="Y131" s="10">
        <v>0</v>
      </c>
      <c r="Z131" s="9" t="s">
        <v>197</v>
      </c>
      <c r="AA131" s="8">
        <v>12433.3</v>
      </c>
      <c r="AB131" s="8">
        <v>12433.3</v>
      </c>
      <c r="AC131" s="8">
        <v>0</v>
      </c>
      <c r="AD131" s="8">
        <v>0</v>
      </c>
      <c r="AE131" s="8">
        <v>0</v>
      </c>
      <c r="AF131" s="8">
        <v>0</v>
      </c>
      <c r="AG131" s="1" t="s">
        <v>119</v>
      </c>
      <c r="AH131" s="1" t="s">
        <v>77</v>
      </c>
      <c r="AI131" s="1">
        <v>1</v>
      </c>
      <c r="AJ131" s="3">
        <v>45925</v>
      </c>
      <c r="AK131" s="3">
        <v>0</v>
      </c>
      <c r="AL131" s="3">
        <v>0</v>
      </c>
      <c r="AM131" s="3">
        <v>0</v>
      </c>
      <c r="AN131" s="3">
        <v>0</v>
      </c>
      <c r="AO131" s="3">
        <v>45924</v>
      </c>
      <c r="AP131" s="3">
        <v>45920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26</v>
      </c>
      <c r="F132" s="9">
        <v>43</v>
      </c>
      <c r="G132" s="9">
        <v>0</v>
      </c>
      <c r="H132" s="9">
        <v>0</v>
      </c>
      <c r="I132" s="9">
        <v>116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197</v>
      </c>
      <c r="AA132" s="8">
        <v>12433.3</v>
      </c>
      <c r="AB132" s="8">
        <v>12433.3</v>
      </c>
      <c r="AC132" s="8">
        <v>0</v>
      </c>
      <c r="AD132" s="8">
        <v>0</v>
      </c>
      <c r="AE132" s="8">
        <v>0</v>
      </c>
      <c r="AF132" s="8" t="s">
        <v>58</v>
      </c>
      <c r="AG132" s="1" t="s">
        <v>116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198</v>
      </c>
      <c r="BD132" s="56">
        <v>0</v>
      </c>
    </row>
    <row r="133" spans="1:56" ht="27.75" customHeight="1" x14ac:dyDescent="0.45">
      <c r="A133" s="3">
        <v>45898</v>
      </c>
      <c r="B133" s="14" t="s">
        <v>414</v>
      </c>
      <c r="C133" s="9" t="s">
        <v>109</v>
      </c>
      <c r="D133" s="13" t="s">
        <v>59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150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110</v>
      </c>
      <c r="T133" s="12">
        <v>45917</v>
      </c>
      <c r="U133" s="11">
        <v>15000</v>
      </c>
      <c r="V133" s="10">
        <v>0</v>
      </c>
      <c r="W133" s="10">
        <v>15000</v>
      </c>
      <c r="X133" s="10">
        <v>0</v>
      </c>
      <c r="Y133" s="10">
        <v>0</v>
      </c>
      <c r="Z133" s="9" t="s">
        <v>88</v>
      </c>
      <c r="AA133" s="8">
        <v>18649.949999999997</v>
      </c>
      <c r="AB133" s="8">
        <v>4658</v>
      </c>
      <c r="AC133" s="8">
        <v>13991.949999999997</v>
      </c>
      <c r="AD133" s="8">
        <v>0</v>
      </c>
      <c r="AE133" s="8">
        <v>18649.949999999997</v>
      </c>
      <c r="AF133" s="8">
        <v>0</v>
      </c>
      <c r="AG133" s="1" t="s">
        <v>115</v>
      </c>
      <c r="AH133" s="1" t="s">
        <v>146</v>
      </c>
      <c r="AI133" s="1">
        <v>2</v>
      </c>
      <c r="AJ133" s="3">
        <v>45917</v>
      </c>
      <c r="AK133" s="3">
        <v>45915</v>
      </c>
      <c r="AL133" s="3">
        <v>0</v>
      </c>
      <c r="AM133" s="3">
        <v>0</v>
      </c>
      <c r="AN133" s="3">
        <v>0</v>
      </c>
      <c r="AO133" s="3">
        <v>45916</v>
      </c>
      <c r="AP133" s="3">
        <v>45912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143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1443.0364433333332</v>
      </c>
    </row>
    <row r="134" spans="1:56" ht="27.75" customHeight="1" x14ac:dyDescent="0.45">
      <c r="A134" s="3">
        <v>45901</v>
      </c>
      <c r="B134" s="14" t="s">
        <v>421</v>
      </c>
      <c r="C134" s="9" t="s">
        <v>109</v>
      </c>
      <c r="D134" s="13" t="s">
        <v>144</v>
      </c>
      <c r="E134" s="9">
        <v>26</v>
      </c>
      <c r="F134" s="9">
        <v>43</v>
      </c>
      <c r="G134" s="9" t="s">
        <v>60</v>
      </c>
      <c r="H134" s="9" t="s">
        <v>66</v>
      </c>
      <c r="I134" s="9">
        <v>150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110</v>
      </c>
      <c r="T134" s="12">
        <v>45930</v>
      </c>
      <c r="U134" s="11">
        <v>30000</v>
      </c>
      <c r="V134" s="10">
        <v>5000</v>
      </c>
      <c r="W134" s="10">
        <v>25000</v>
      </c>
      <c r="X134" s="10">
        <v>9475</v>
      </c>
      <c r="Y134" s="10">
        <v>21551.25</v>
      </c>
      <c r="Z134" s="9" t="s">
        <v>88</v>
      </c>
      <c r="AA134" s="8">
        <v>26795.315662500001</v>
      </c>
      <c r="AB134" s="8">
        <v>0</v>
      </c>
      <c r="AC134" s="8">
        <v>26795.315662500001</v>
      </c>
      <c r="AD134" s="8">
        <v>0</v>
      </c>
      <c r="AE134" s="8">
        <v>26795.315662500001</v>
      </c>
      <c r="AF134" s="8">
        <v>0</v>
      </c>
      <c r="AG134" s="1" t="s">
        <v>115</v>
      </c>
      <c r="AH134" s="1" t="s">
        <v>75</v>
      </c>
      <c r="AI134" s="1">
        <v>4</v>
      </c>
      <c r="AJ134" s="3">
        <v>45930</v>
      </c>
      <c r="AK134" s="3">
        <v>45926</v>
      </c>
      <c r="AL134" s="3">
        <v>45919</v>
      </c>
      <c r="AM134" s="3">
        <v>45927</v>
      </c>
      <c r="AN134" s="3">
        <v>45928</v>
      </c>
      <c r="AO134" s="3">
        <v>45929</v>
      </c>
      <c r="AP134" s="3">
        <v>45925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2763.4902219925007</v>
      </c>
    </row>
    <row r="135" spans="1:56" ht="27.75" customHeight="1" x14ac:dyDescent="0.45">
      <c r="A135" s="3">
        <v>45901</v>
      </c>
      <c r="B135" s="14" t="s">
        <v>422</v>
      </c>
      <c r="C135" s="9" t="s">
        <v>109</v>
      </c>
      <c r="D135" s="13" t="s">
        <v>144</v>
      </c>
      <c r="E135" s="9">
        <v>26</v>
      </c>
      <c r="F135" s="9">
        <v>43</v>
      </c>
      <c r="G135" s="9" t="s">
        <v>60</v>
      </c>
      <c r="H135" s="9" t="s">
        <v>66</v>
      </c>
      <c r="I135" s="9">
        <v>150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110</v>
      </c>
      <c r="T135" s="12">
        <v>45945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88</v>
      </c>
      <c r="AA135" s="8">
        <v>12433.3</v>
      </c>
      <c r="AB135" s="8">
        <v>0</v>
      </c>
      <c r="AC135" s="8">
        <v>12433.3</v>
      </c>
      <c r="AD135" s="8">
        <v>0</v>
      </c>
      <c r="AE135" s="8">
        <v>12433.3</v>
      </c>
      <c r="AF135" s="8">
        <v>0</v>
      </c>
      <c r="AG135" s="1" t="s">
        <v>115</v>
      </c>
      <c r="AH135" s="1" t="s">
        <v>75</v>
      </c>
      <c r="AI135" s="1">
        <v>4</v>
      </c>
      <c r="AJ135" s="3">
        <v>45945</v>
      </c>
      <c r="AK135" s="3">
        <v>45941</v>
      </c>
      <c r="AL135" s="3">
        <v>45934</v>
      </c>
      <c r="AM135" s="3">
        <v>45942</v>
      </c>
      <c r="AN135" s="3">
        <v>45943</v>
      </c>
      <c r="AO135" s="3">
        <v>45944</v>
      </c>
      <c r="AP135" s="3">
        <v>45940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1282.2876733333333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120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88</v>
      </c>
      <c r="AA136" s="8">
        <v>57878.565662499997</v>
      </c>
      <c r="AB136" s="8">
        <v>4658</v>
      </c>
      <c r="AC136" s="8">
        <v>53220.565662499997</v>
      </c>
      <c r="AD136" s="8">
        <v>0</v>
      </c>
      <c r="AE136" s="8">
        <v>57878.565662499997</v>
      </c>
      <c r="AF136" s="8" t="s">
        <v>58</v>
      </c>
      <c r="AG136" s="1" t="s">
        <v>116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7.75" customHeight="1" x14ac:dyDescent="0.45">
      <c r="A137" s="3">
        <v>45895</v>
      </c>
      <c r="B137" s="14" t="s">
        <v>375</v>
      </c>
      <c r="C137" s="9" t="s">
        <v>147</v>
      </c>
      <c r="D137" s="13" t="s">
        <v>148</v>
      </c>
      <c r="E137" s="9">
        <v>28</v>
      </c>
      <c r="F137" s="9">
        <v>41</v>
      </c>
      <c r="G137" s="9" t="s">
        <v>60</v>
      </c>
      <c r="H137" s="9">
        <v>0</v>
      </c>
      <c r="I137" s="9">
        <v>120</v>
      </c>
      <c r="J137" s="9" t="s">
        <v>78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45916</v>
      </c>
      <c r="U137" s="11">
        <v>13000</v>
      </c>
      <c r="V137" s="10">
        <v>13000</v>
      </c>
      <c r="W137" s="10">
        <v>0</v>
      </c>
      <c r="X137" s="10">
        <v>53544</v>
      </c>
      <c r="Y137" s="10">
        <v>0</v>
      </c>
      <c r="Z137" s="9" t="s">
        <v>127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74</v>
      </c>
      <c r="AI137" s="1">
        <v>2</v>
      </c>
      <c r="AJ137" s="3">
        <v>45916</v>
      </c>
      <c r="AK137" s="3">
        <v>0</v>
      </c>
      <c r="AL137" s="3">
        <v>45907</v>
      </c>
      <c r="AM137" s="3">
        <v>45914</v>
      </c>
      <c r="AN137" s="3">
        <v>45915</v>
      </c>
      <c r="AO137" s="3">
        <v>45915</v>
      </c>
      <c r="AP137" s="3">
        <v>45911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 t="s">
        <v>469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45909</v>
      </c>
      <c r="B138" s="14" t="s">
        <v>128</v>
      </c>
      <c r="C138" s="9" t="s">
        <v>147</v>
      </c>
      <c r="D138" s="13" t="s">
        <v>148</v>
      </c>
      <c r="E138" s="9">
        <v>28</v>
      </c>
      <c r="F138" s="9">
        <v>41</v>
      </c>
      <c r="G138" s="9" t="s">
        <v>60</v>
      </c>
      <c r="H138" s="9">
        <v>0</v>
      </c>
      <c r="I138" s="9">
        <v>120</v>
      </c>
      <c r="J138" s="9" t="s">
        <v>78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45922</v>
      </c>
      <c r="U138" s="11">
        <v>50000</v>
      </c>
      <c r="V138" s="10">
        <v>0</v>
      </c>
      <c r="W138" s="10">
        <v>50000</v>
      </c>
      <c r="X138" s="10">
        <v>0</v>
      </c>
      <c r="Y138" s="10">
        <v>52500</v>
      </c>
      <c r="Z138" s="9" t="s">
        <v>127</v>
      </c>
      <c r="AA138" s="8">
        <v>59372.5</v>
      </c>
      <c r="AB138" s="8">
        <v>16630</v>
      </c>
      <c r="AC138" s="8">
        <v>42742.5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45922</v>
      </c>
      <c r="AK138" s="3">
        <v>0</v>
      </c>
      <c r="AL138" s="3">
        <v>45913</v>
      </c>
      <c r="AM138" s="3">
        <v>45920</v>
      </c>
      <c r="AN138" s="3">
        <v>45921</v>
      </c>
      <c r="AO138" s="3">
        <v>45921</v>
      </c>
      <c r="AP138" s="3">
        <v>45917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 t="s">
        <v>486</v>
      </c>
      <c r="AZ138" s="2">
        <v>0</v>
      </c>
      <c r="BA138" s="2">
        <v>0</v>
      </c>
      <c r="BB138" s="2">
        <v>0</v>
      </c>
      <c r="BC138" s="1" t="s">
        <v>104</v>
      </c>
      <c r="BD138" s="56">
        <v>4803.7820833333326</v>
      </c>
    </row>
    <row r="139" spans="1:56" ht="27.75" customHeight="1" x14ac:dyDescent="0.45">
      <c r="A139" s="3" t="s">
        <v>135</v>
      </c>
      <c r="B139" s="14" t="s">
        <v>135</v>
      </c>
      <c r="C139" s="9" t="s">
        <v>109</v>
      </c>
      <c r="D139" s="13" t="s">
        <v>59</v>
      </c>
      <c r="E139" s="9">
        <v>28</v>
      </c>
      <c r="F139" s="9">
        <v>47</v>
      </c>
      <c r="G139" s="9" t="s">
        <v>60</v>
      </c>
      <c r="H139" s="9" t="s">
        <v>66</v>
      </c>
      <c r="I139" s="9">
        <v>180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45925</v>
      </c>
      <c r="U139" s="11">
        <v>5000</v>
      </c>
      <c r="V139" s="10">
        <v>0</v>
      </c>
      <c r="W139" s="10">
        <v>5000</v>
      </c>
      <c r="X139" s="10">
        <v>0</v>
      </c>
      <c r="Y139" s="10">
        <v>0</v>
      </c>
      <c r="Z139" s="9" t="s">
        <v>127</v>
      </c>
      <c r="AA139" s="8">
        <v>6775.4500000000007</v>
      </c>
      <c r="AB139" s="8">
        <v>0</v>
      </c>
      <c r="AC139" s="8">
        <v>6775.4500000000007</v>
      </c>
      <c r="AD139" s="8">
        <v>0</v>
      </c>
      <c r="AE139" s="8">
        <v>6775.4500000000007</v>
      </c>
      <c r="AF139" s="8">
        <v>0</v>
      </c>
      <c r="AG139" s="1">
        <v>0</v>
      </c>
      <c r="AH139" s="1" t="s">
        <v>146</v>
      </c>
      <c r="AI139" s="1">
        <v>2</v>
      </c>
      <c r="AJ139" s="3">
        <v>45925</v>
      </c>
      <c r="AK139" s="3">
        <v>45923</v>
      </c>
      <c r="AL139" s="3">
        <v>0</v>
      </c>
      <c r="AM139" s="3">
        <v>0</v>
      </c>
      <c r="AN139" s="3">
        <v>0</v>
      </c>
      <c r="AO139" s="3">
        <v>45924</v>
      </c>
      <c r="AP139" s="3">
        <v>45920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143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761.48529722222236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28</v>
      </c>
      <c r="F140" s="9">
        <v>43</v>
      </c>
      <c r="G140" s="9">
        <v>0</v>
      </c>
      <c r="H140" s="9">
        <v>0</v>
      </c>
      <c r="I140" s="9">
        <v>130</v>
      </c>
      <c r="J140" s="9" t="s">
        <v>57</v>
      </c>
      <c r="K140" s="9">
        <v>3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127</v>
      </c>
      <c r="AA140" s="8">
        <v>66147.95</v>
      </c>
      <c r="AB140" s="8">
        <v>16630</v>
      </c>
      <c r="AC140" s="8">
        <v>49517.95</v>
      </c>
      <c r="AD140" s="8">
        <v>0</v>
      </c>
      <c r="AE140" s="8">
        <v>6775.4500000000007</v>
      </c>
      <c r="AF140" s="8" t="s">
        <v>58</v>
      </c>
      <c r="AG140" s="1">
        <v>0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149</v>
      </c>
      <c r="BD140" s="56">
        <v>0</v>
      </c>
    </row>
  </sheetData>
  <autoFilter ref="A5:BD14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0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7438-D925-4DF2-AC9B-901E646C70B5}">
  <sheetPr>
    <tabColor rgb="FFFFFF00"/>
  </sheetPr>
  <dimension ref="A1:BD148"/>
  <sheetViews>
    <sheetView topLeftCell="A5" zoomScale="80" zoomScaleNormal="80" workbookViewId="0">
      <selection activeCell="U16" sqref="U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45908</v>
      </c>
      <c r="E3" s="84" t="s">
        <v>52</v>
      </c>
      <c r="F3" s="84"/>
      <c r="G3" s="85">
        <v>9.4</v>
      </c>
      <c r="H3" s="8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7">
        <v>10.3</v>
      </c>
      <c r="F4" s="88"/>
      <c r="G4" s="89"/>
      <c r="H4" s="90"/>
      <c r="I4" s="91" t="s">
        <v>50</v>
      </c>
      <c r="J4" s="92"/>
      <c r="K4" s="93"/>
      <c r="L4" s="31" t="s">
        <v>89</v>
      </c>
      <c r="M4" s="94" t="s">
        <v>49</v>
      </c>
      <c r="N4" s="95"/>
      <c r="O4" s="95"/>
      <c r="P4" s="9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2" t="s">
        <v>46</v>
      </c>
      <c r="AA4" s="8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45909</v>
      </c>
      <c r="U6" s="11">
        <v>5000</v>
      </c>
      <c r="V6" s="10">
        <v>0</v>
      </c>
      <c r="W6" s="10">
        <v>5000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115</v>
      </c>
      <c r="AH6" s="1" t="s">
        <v>68</v>
      </c>
      <c r="AI6" s="1">
        <v>4</v>
      </c>
      <c r="AJ6" s="3">
        <v>45909</v>
      </c>
      <c r="AK6" s="3">
        <v>45905</v>
      </c>
      <c r="AL6" s="3">
        <v>45899</v>
      </c>
      <c r="AM6" s="3">
        <v>45906</v>
      </c>
      <c r="AN6" s="3">
        <v>45907</v>
      </c>
      <c r="AO6" s="3">
        <v>45907</v>
      </c>
      <c r="AP6" s="3">
        <v>45904</v>
      </c>
      <c r="AQ6" s="3">
        <v>45908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405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45909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45909</v>
      </c>
      <c r="AK8" s="3">
        <v>0</v>
      </c>
      <c r="AL8" s="3">
        <v>45900</v>
      </c>
      <c r="AM8" s="3">
        <v>45907</v>
      </c>
      <c r="AN8" s="3">
        <v>45908</v>
      </c>
      <c r="AO8" s="3">
        <v>45908</v>
      </c>
      <c r="AP8" s="3">
        <v>45904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406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45909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115</v>
      </c>
      <c r="AH9" s="1" t="s">
        <v>74</v>
      </c>
      <c r="AI9" s="1">
        <v>2</v>
      </c>
      <c r="AJ9" s="3">
        <v>45909</v>
      </c>
      <c r="AK9" s="3">
        <v>0</v>
      </c>
      <c r="AL9" s="3">
        <v>45900</v>
      </c>
      <c r="AM9" s="3">
        <v>45907</v>
      </c>
      <c r="AN9" s="3">
        <v>45908</v>
      </c>
      <c r="AO9" s="3">
        <v>45908</v>
      </c>
      <c r="AP9" s="3">
        <v>45904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425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45925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45925</v>
      </c>
      <c r="AK10" s="3">
        <v>0</v>
      </c>
      <c r="AL10" s="3">
        <v>45916</v>
      </c>
      <c r="AM10" s="3">
        <v>45923</v>
      </c>
      <c r="AN10" s="3">
        <v>45924</v>
      </c>
      <c r="AO10" s="3">
        <v>45924</v>
      </c>
      <c r="AP10" s="3">
        <v>45920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379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45901</v>
      </c>
      <c r="B14" s="14" t="s">
        <v>426</v>
      </c>
      <c r="C14" s="9" t="s">
        <v>415</v>
      </c>
      <c r="D14" s="13" t="s">
        <v>437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91</v>
      </c>
      <c r="M14" s="10">
        <v>19</v>
      </c>
      <c r="N14" s="9">
        <v>29</v>
      </c>
      <c r="O14" s="9">
        <v>40</v>
      </c>
      <c r="P14" s="10">
        <v>67.968380191999998</v>
      </c>
      <c r="Q14" s="10">
        <v>0</v>
      </c>
      <c r="R14" s="10">
        <v>67.968380191999998</v>
      </c>
      <c r="S14" s="9" t="s">
        <v>67</v>
      </c>
      <c r="T14" s="12">
        <v>45912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417</v>
      </c>
      <c r="AA14" s="8">
        <v>3841.7500000000005</v>
      </c>
      <c r="AB14" s="8">
        <v>3841.7500000000005</v>
      </c>
      <c r="AC14" s="8">
        <v>0</v>
      </c>
      <c r="AD14" s="8">
        <v>3841.7500000000005</v>
      </c>
      <c r="AE14" s="8">
        <v>0</v>
      </c>
      <c r="AF14" s="8">
        <v>0</v>
      </c>
      <c r="AG14" s="1" t="s">
        <v>119</v>
      </c>
      <c r="AH14" s="1" t="s">
        <v>68</v>
      </c>
      <c r="AI14" s="1">
        <v>4</v>
      </c>
      <c r="AJ14" s="3">
        <v>45912</v>
      </c>
      <c r="AK14" s="3">
        <v>45908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45907</v>
      </c>
      <c r="AQ14" s="3">
        <v>45911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3841.7500000000005</v>
      </c>
      <c r="AB15" s="8">
        <v>3841.7500000000005</v>
      </c>
      <c r="AC15" s="8">
        <v>0</v>
      </c>
      <c r="AD15" s="8">
        <v>3841.7500000000005</v>
      </c>
      <c r="AE15" s="8">
        <v>0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408</v>
      </c>
      <c r="C16" s="9" t="s">
        <v>136</v>
      </c>
      <c r="D16" s="13" t="s">
        <v>199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45911</v>
      </c>
      <c r="U16" s="11">
        <v>40000</v>
      </c>
      <c r="V16" s="10">
        <v>25000</v>
      </c>
      <c r="W16" s="10">
        <v>15000</v>
      </c>
      <c r="X16" s="10">
        <v>42806</v>
      </c>
      <c r="Y16" s="10">
        <v>0</v>
      </c>
      <c r="Z16" s="9" t="s">
        <v>168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45911</v>
      </c>
      <c r="AK16" s="3">
        <v>0</v>
      </c>
      <c r="AL16" s="3">
        <v>45902</v>
      </c>
      <c r="AM16" s="3">
        <v>45909</v>
      </c>
      <c r="AN16" s="3">
        <v>45910</v>
      </c>
      <c r="AO16" s="3">
        <v>45910</v>
      </c>
      <c r="AP16" s="3">
        <v>45906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45898</v>
      </c>
      <c r="B17" s="14" t="s">
        <v>407</v>
      </c>
      <c r="C17" s="9" t="s">
        <v>136</v>
      </c>
      <c r="D17" s="13" t="s">
        <v>124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45917</v>
      </c>
      <c r="U17" s="11">
        <v>50000</v>
      </c>
      <c r="V17" s="10">
        <v>0</v>
      </c>
      <c r="W17" s="10">
        <v>50000</v>
      </c>
      <c r="X17" s="10">
        <v>7185</v>
      </c>
      <c r="Y17" s="10">
        <v>44955.75</v>
      </c>
      <c r="Z17" s="9" t="s">
        <v>168</v>
      </c>
      <c r="AA17" s="8">
        <v>39566.005132500002</v>
      </c>
      <c r="AB17" s="8">
        <v>19189</v>
      </c>
      <c r="AC17" s="8">
        <v>20377.005132500002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45917</v>
      </c>
      <c r="AK17" s="3">
        <v>0</v>
      </c>
      <c r="AL17" s="3">
        <v>45908</v>
      </c>
      <c r="AM17" s="3">
        <v>45915</v>
      </c>
      <c r="AN17" s="3">
        <v>45916</v>
      </c>
      <c r="AO17" s="3">
        <v>45916</v>
      </c>
      <c r="AP17" s="3">
        <v>45912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1479.823394955778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115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93272.119462500006</v>
      </c>
      <c r="AB20" s="8">
        <v>19189</v>
      </c>
      <c r="AC20" s="8">
        <v>74083.119462500006</v>
      </c>
      <c r="AD20" s="8">
        <v>0</v>
      </c>
      <c r="AE20" s="8">
        <v>0</v>
      </c>
      <c r="AF20" s="8" t="s">
        <v>58</v>
      </c>
      <c r="AG20" s="1" t="s">
        <v>115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289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45909</v>
      </c>
      <c r="U21" s="11">
        <v>5000</v>
      </c>
      <c r="V21" s="10">
        <v>5000</v>
      </c>
      <c r="W21" s="10">
        <v>0</v>
      </c>
      <c r="X21" s="10">
        <v>5400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45909</v>
      </c>
      <c r="AK21" s="3">
        <v>0</v>
      </c>
      <c r="AL21" s="3">
        <v>45900</v>
      </c>
      <c r="AM21" s="3">
        <v>45907</v>
      </c>
      <c r="AN21" s="3">
        <v>45908</v>
      </c>
      <c r="AO21" s="3">
        <v>45908</v>
      </c>
      <c r="AP21" s="3">
        <v>45904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45909</v>
      </c>
      <c r="U22" s="11">
        <v>5000</v>
      </c>
      <c r="V22" s="10">
        <v>5000</v>
      </c>
      <c r="W22" s="10">
        <v>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115</v>
      </c>
      <c r="AH22" s="1" t="s">
        <v>74</v>
      </c>
      <c r="AI22" s="1">
        <v>2</v>
      </c>
      <c r="AJ22" s="3">
        <v>45909</v>
      </c>
      <c r="AK22" s="3">
        <v>0</v>
      </c>
      <c r="AL22" s="3">
        <v>45900</v>
      </c>
      <c r="AM22" s="3">
        <v>45907</v>
      </c>
      <c r="AN22" s="3">
        <v>45908</v>
      </c>
      <c r="AO22" s="3">
        <v>45908</v>
      </c>
      <c r="AP22" s="3">
        <v>45904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275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45909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115</v>
      </c>
      <c r="AH23" s="1" t="s">
        <v>74</v>
      </c>
      <c r="AI23" s="1">
        <v>2</v>
      </c>
      <c r="AJ23" s="3">
        <v>45909</v>
      </c>
      <c r="AK23" s="3">
        <v>0</v>
      </c>
      <c r="AL23" s="3">
        <v>45900</v>
      </c>
      <c r="AM23" s="3">
        <v>45907</v>
      </c>
      <c r="AN23" s="3">
        <v>45908</v>
      </c>
      <c r="AO23" s="3">
        <v>45908</v>
      </c>
      <c r="AP23" s="3">
        <v>45904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301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45909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115</v>
      </c>
      <c r="AH24" s="1" t="s">
        <v>74</v>
      </c>
      <c r="AI24" s="1">
        <v>2</v>
      </c>
      <c r="AJ24" s="3">
        <v>45909</v>
      </c>
      <c r="AK24" s="3">
        <v>0</v>
      </c>
      <c r="AL24" s="3">
        <v>45900</v>
      </c>
      <c r="AM24" s="3">
        <v>45907</v>
      </c>
      <c r="AN24" s="3">
        <v>45908</v>
      </c>
      <c r="AO24" s="3">
        <v>45908</v>
      </c>
      <c r="AP24" s="3">
        <v>45904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292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45909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45909</v>
      </c>
      <c r="AK25" s="3">
        <v>0</v>
      </c>
      <c r="AL25" s="3">
        <v>45900</v>
      </c>
      <c r="AM25" s="3">
        <v>45907</v>
      </c>
      <c r="AN25" s="3">
        <v>45908</v>
      </c>
      <c r="AO25" s="3">
        <v>45908</v>
      </c>
      <c r="AP25" s="3">
        <v>45904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45898</v>
      </c>
      <c r="B26" s="14" t="s">
        <v>383</v>
      </c>
      <c r="C26" s="9" t="s">
        <v>73</v>
      </c>
      <c r="D26" s="13" t="s">
        <v>293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45909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118</v>
      </c>
      <c r="AH26" s="1" t="s">
        <v>74</v>
      </c>
      <c r="AI26" s="1">
        <v>2</v>
      </c>
      <c r="AJ26" s="3">
        <v>45909</v>
      </c>
      <c r="AK26" s="3">
        <v>0</v>
      </c>
      <c r="AL26" s="3">
        <v>45900</v>
      </c>
      <c r="AM26" s="3">
        <v>45907</v>
      </c>
      <c r="AN26" s="3">
        <v>45908</v>
      </c>
      <c r="AO26" s="3">
        <v>45908</v>
      </c>
      <c r="AP26" s="3">
        <v>45904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45898</v>
      </c>
      <c r="B27" s="14" t="s">
        <v>383</v>
      </c>
      <c r="C27" s="9" t="s">
        <v>73</v>
      </c>
      <c r="D27" s="13" t="s">
        <v>266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45909</v>
      </c>
      <c r="U27" s="11">
        <v>5000</v>
      </c>
      <c r="V27" s="10">
        <v>5000</v>
      </c>
      <c r="W27" s="10">
        <v>0</v>
      </c>
      <c r="X27" s="10">
        <v>5250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118</v>
      </c>
      <c r="AH27" s="1" t="s">
        <v>74</v>
      </c>
      <c r="AI27" s="1">
        <v>2</v>
      </c>
      <c r="AJ27" s="3">
        <v>45909</v>
      </c>
      <c r="AK27" s="3">
        <v>0</v>
      </c>
      <c r="AL27" s="3">
        <v>45900</v>
      </c>
      <c r="AM27" s="3">
        <v>45907</v>
      </c>
      <c r="AN27" s="3">
        <v>45908</v>
      </c>
      <c r="AO27" s="3">
        <v>45908</v>
      </c>
      <c r="AP27" s="3">
        <v>45904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45898</v>
      </c>
      <c r="B28" s="14" t="s">
        <v>383</v>
      </c>
      <c r="C28" s="9" t="s">
        <v>73</v>
      </c>
      <c r="D28" s="13" t="s">
        <v>290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45909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119</v>
      </c>
      <c r="AH28" s="1" t="s">
        <v>74</v>
      </c>
      <c r="AI28" s="1">
        <v>2</v>
      </c>
      <c r="AJ28" s="3">
        <v>45909</v>
      </c>
      <c r="AK28" s="3">
        <v>0</v>
      </c>
      <c r="AL28" s="3">
        <v>45900</v>
      </c>
      <c r="AM28" s="3">
        <v>45907</v>
      </c>
      <c r="AN28" s="3">
        <v>45908</v>
      </c>
      <c r="AO28" s="3">
        <v>45908</v>
      </c>
      <c r="AP28" s="3">
        <v>45904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45904</v>
      </c>
      <c r="B29" s="14" t="s">
        <v>446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45915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18719.800000000003</v>
      </c>
      <c r="AC29" s="8">
        <v>0</v>
      </c>
      <c r="AD29" s="8">
        <v>0</v>
      </c>
      <c r="AE29" s="8">
        <v>0</v>
      </c>
      <c r="AF29" s="8">
        <v>0</v>
      </c>
      <c r="AG29" s="1" t="s">
        <v>117</v>
      </c>
      <c r="AH29" s="1" t="s">
        <v>77</v>
      </c>
      <c r="AI29" s="1">
        <v>1</v>
      </c>
      <c r="AJ29" s="3">
        <v>45915</v>
      </c>
      <c r="AK29" s="3">
        <v>0</v>
      </c>
      <c r="AL29" s="3">
        <v>0</v>
      </c>
      <c r="AM29" s="3">
        <v>0</v>
      </c>
      <c r="AN29" s="3">
        <v>0</v>
      </c>
      <c r="AO29" s="3">
        <v>45914</v>
      </c>
      <c r="AP29" s="3">
        <v>45910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45904</v>
      </c>
      <c r="B30" s="14" t="s">
        <v>448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447</v>
      </c>
      <c r="T30" s="12">
        <v>45915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172</v>
      </c>
      <c r="AA30" s="8">
        <v>18719.800000000003</v>
      </c>
      <c r="AB30" s="8">
        <v>18719.800000000003</v>
      </c>
      <c r="AC30" s="8">
        <v>0</v>
      </c>
      <c r="AD30" s="8">
        <v>0</v>
      </c>
      <c r="AE30" s="8">
        <v>0</v>
      </c>
      <c r="AF30" s="8">
        <v>0</v>
      </c>
      <c r="AG30" s="1" t="s">
        <v>116</v>
      </c>
      <c r="AH30" s="1" t="s">
        <v>77</v>
      </c>
      <c r="AI30" s="1">
        <v>1</v>
      </c>
      <c r="AJ30" s="3">
        <v>45915</v>
      </c>
      <c r="AK30" s="3">
        <v>0</v>
      </c>
      <c r="AL30" s="3">
        <v>0</v>
      </c>
      <c r="AM30" s="3">
        <v>0</v>
      </c>
      <c r="AN30" s="3">
        <v>0</v>
      </c>
      <c r="AO30" s="3">
        <v>45914</v>
      </c>
      <c r="AP30" s="3">
        <v>45910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45905</v>
      </c>
      <c r="B31" s="14" t="s">
        <v>461</v>
      </c>
      <c r="C31" s="9" t="s">
        <v>73</v>
      </c>
      <c r="D31" s="13" t="s">
        <v>462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45916</v>
      </c>
      <c r="U31" s="11">
        <v>5000</v>
      </c>
      <c r="V31" s="10">
        <v>0</v>
      </c>
      <c r="W31" s="10">
        <v>5000</v>
      </c>
      <c r="X31" s="10">
        <v>650</v>
      </c>
      <c r="Y31" s="10">
        <v>4567.5</v>
      </c>
      <c r="Z31" s="9" t="s">
        <v>172</v>
      </c>
      <c r="AA31" s="8">
        <v>4275.134325</v>
      </c>
      <c r="AB31" s="8">
        <v>4275.134325</v>
      </c>
      <c r="AC31" s="8">
        <v>0</v>
      </c>
      <c r="AD31" s="8">
        <v>0</v>
      </c>
      <c r="AE31" s="8">
        <v>0</v>
      </c>
      <c r="AF31" s="8" t="s">
        <v>463</v>
      </c>
      <c r="AG31" s="1" t="s">
        <v>117</v>
      </c>
      <c r="AH31" s="1" t="s">
        <v>74</v>
      </c>
      <c r="AI31" s="1">
        <v>2</v>
      </c>
      <c r="AJ31" s="3">
        <v>45916</v>
      </c>
      <c r="AK31" s="3">
        <v>0</v>
      </c>
      <c r="AL31" s="3">
        <v>45907</v>
      </c>
      <c r="AM31" s="3">
        <v>45914</v>
      </c>
      <c r="AN31" s="3">
        <v>45915</v>
      </c>
      <c r="AO31" s="3">
        <v>45915</v>
      </c>
      <c r="AP31" s="3">
        <v>45911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45905</v>
      </c>
      <c r="B32" s="14" t="s">
        <v>461</v>
      </c>
      <c r="C32" s="9" t="s">
        <v>73</v>
      </c>
      <c r="D32" s="13" t="s">
        <v>464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45916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463</v>
      </c>
      <c r="AG32" s="1" t="s">
        <v>117</v>
      </c>
      <c r="AH32" s="1" t="s">
        <v>74</v>
      </c>
      <c r="AI32" s="1">
        <v>2</v>
      </c>
      <c r="AJ32" s="3">
        <v>45916</v>
      </c>
      <c r="AK32" s="3">
        <v>0</v>
      </c>
      <c r="AL32" s="3">
        <v>45907</v>
      </c>
      <c r="AM32" s="3">
        <v>45914</v>
      </c>
      <c r="AN32" s="3">
        <v>45915</v>
      </c>
      <c r="AO32" s="3">
        <v>45915</v>
      </c>
      <c r="AP32" s="3">
        <v>45911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45905</v>
      </c>
      <c r="B33" s="14" t="s">
        <v>461</v>
      </c>
      <c r="C33" s="9" t="s">
        <v>73</v>
      </c>
      <c r="D33" s="13" t="s">
        <v>386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45916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172</v>
      </c>
      <c r="AA33" s="8">
        <v>9359.9000000000015</v>
      </c>
      <c r="AB33" s="8">
        <v>7377</v>
      </c>
      <c r="AC33" s="8">
        <v>1982.9000000000015</v>
      </c>
      <c r="AD33" s="8">
        <v>0</v>
      </c>
      <c r="AE33" s="8">
        <v>0</v>
      </c>
      <c r="AF33" s="8" t="s">
        <v>463</v>
      </c>
      <c r="AG33" s="1" t="s">
        <v>116</v>
      </c>
      <c r="AH33" s="1" t="s">
        <v>74</v>
      </c>
      <c r="AI33" s="1">
        <v>2</v>
      </c>
      <c r="AJ33" s="3">
        <v>45916</v>
      </c>
      <c r="AK33" s="3">
        <v>0</v>
      </c>
      <c r="AL33" s="3">
        <v>45907</v>
      </c>
      <c r="AM33" s="3">
        <v>45914</v>
      </c>
      <c r="AN33" s="3">
        <v>45915</v>
      </c>
      <c r="AO33" s="3">
        <v>45915</v>
      </c>
      <c r="AP33" s="3">
        <v>45911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149.36084088888899</v>
      </c>
    </row>
    <row r="34" spans="1:56" ht="27.75" customHeight="1" x14ac:dyDescent="0.45">
      <c r="A34" s="3">
        <v>45905</v>
      </c>
      <c r="B34" s="14" t="s">
        <v>461</v>
      </c>
      <c r="C34" s="9" t="s">
        <v>73</v>
      </c>
      <c r="D34" s="13" t="s">
        <v>465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45916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463</v>
      </c>
      <c r="AG34" s="1" t="s">
        <v>116</v>
      </c>
      <c r="AH34" s="1" t="s">
        <v>74</v>
      </c>
      <c r="AI34" s="1">
        <v>2</v>
      </c>
      <c r="AJ34" s="3">
        <v>45916</v>
      </c>
      <c r="AK34" s="3">
        <v>0</v>
      </c>
      <c r="AL34" s="3">
        <v>45907</v>
      </c>
      <c r="AM34" s="3">
        <v>45914</v>
      </c>
      <c r="AN34" s="3">
        <v>45915</v>
      </c>
      <c r="AO34" s="3">
        <v>45915</v>
      </c>
      <c r="AP34" s="3">
        <v>45911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45905</v>
      </c>
      <c r="B35" s="14" t="s">
        <v>461</v>
      </c>
      <c r="C35" s="9" t="s">
        <v>73</v>
      </c>
      <c r="D35" s="13" t="s">
        <v>266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45918</v>
      </c>
      <c r="U35" s="11">
        <v>5000</v>
      </c>
      <c r="V35" s="10">
        <v>0</v>
      </c>
      <c r="W35" s="10">
        <v>5000</v>
      </c>
      <c r="X35" s="10">
        <v>5250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466</v>
      </c>
      <c r="AG35" s="1" t="s">
        <v>116</v>
      </c>
      <c r="AH35" s="1" t="s">
        <v>74</v>
      </c>
      <c r="AI35" s="1">
        <v>2</v>
      </c>
      <c r="AJ35" s="3">
        <v>45918</v>
      </c>
      <c r="AK35" s="3">
        <v>0</v>
      </c>
      <c r="AL35" s="3">
        <v>45909</v>
      </c>
      <c r="AM35" s="3">
        <v>45916</v>
      </c>
      <c r="AN35" s="3">
        <v>45917</v>
      </c>
      <c r="AO35" s="3">
        <v>45917</v>
      </c>
      <c r="AP35" s="3">
        <v>45913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45905</v>
      </c>
      <c r="B36" s="14" t="s">
        <v>461</v>
      </c>
      <c r="C36" s="9" t="s">
        <v>73</v>
      </c>
      <c r="D36" s="13" t="s">
        <v>467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45918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463</v>
      </c>
      <c r="AG36" s="1" t="s">
        <v>118</v>
      </c>
      <c r="AH36" s="1" t="s">
        <v>74</v>
      </c>
      <c r="AI36" s="1">
        <v>2</v>
      </c>
      <c r="AJ36" s="3">
        <v>45918</v>
      </c>
      <c r="AK36" s="3">
        <v>0</v>
      </c>
      <c r="AL36" s="3">
        <v>45909</v>
      </c>
      <c r="AM36" s="3">
        <v>45916</v>
      </c>
      <c r="AN36" s="3">
        <v>45917</v>
      </c>
      <c r="AO36" s="3">
        <v>45917</v>
      </c>
      <c r="AP36" s="3">
        <v>45913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352.51463377777782</v>
      </c>
    </row>
    <row r="37" spans="1:56" ht="27.75" customHeight="1" x14ac:dyDescent="0.45">
      <c r="A37" s="3">
        <v>45905</v>
      </c>
      <c r="B37" s="14" t="s">
        <v>461</v>
      </c>
      <c r="C37" s="9" t="s">
        <v>73</v>
      </c>
      <c r="D37" s="13" t="s">
        <v>288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45918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172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466</v>
      </c>
      <c r="AG37" s="1" t="s">
        <v>118</v>
      </c>
      <c r="AH37" s="1" t="s">
        <v>74</v>
      </c>
      <c r="AI37" s="1">
        <v>2</v>
      </c>
      <c r="AJ37" s="3">
        <v>45918</v>
      </c>
      <c r="AK37" s="3">
        <v>0</v>
      </c>
      <c r="AL37" s="3">
        <v>45909</v>
      </c>
      <c r="AM37" s="3">
        <v>45916</v>
      </c>
      <c r="AN37" s="3">
        <v>45917</v>
      </c>
      <c r="AO37" s="3">
        <v>45917</v>
      </c>
      <c r="AP37" s="3">
        <v>45913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705.02926755555563</v>
      </c>
    </row>
    <row r="38" spans="1:56" ht="27.75" customHeight="1" x14ac:dyDescent="0.45">
      <c r="A38" s="3">
        <v>45905</v>
      </c>
      <c r="B38" s="14" t="s">
        <v>461</v>
      </c>
      <c r="C38" s="9" t="s">
        <v>73</v>
      </c>
      <c r="D38" s="13" t="s">
        <v>282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45918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466</v>
      </c>
      <c r="AG38" s="1" t="s">
        <v>61</v>
      </c>
      <c r="AH38" s="1" t="s">
        <v>74</v>
      </c>
      <c r="AI38" s="1">
        <v>2</v>
      </c>
      <c r="AJ38" s="3">
        <v>45918</v>
      </c>
      <c r="AK38" s="3">
        <v>0</v>
      </c>
      <c r="AL38" s="3">
        <v>45909</v>
      </c>
      <c r="AM38" s="3">
        <v>45916</v>
      </c>
      <c r="AN38" s="3">
        <v>45917</v>
      </c>
      <c r="AO38" s="3">
        <v>45917</v>
      </c>
      <c r="AP38" s="3">
        <v>45913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352.51463377777782</v>
      </c>
    </row>
    <row r="39" spans="1:56" ht="27.75" customHeight="1" x14ac:dyDescent="0.45">
      <c r="A39" s="3">
        <v>45904</v>
      </c>
      <c r="B39" s="14" t="s">
        <v>446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447</v>
      </c>
      <c r="T39" s="12">
        <v>45924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172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>
        <v>0</v>
      </c>
      <c r="AG39" s="1" t="s">
        <v>115</v>
      </c>
      <c r="AH39" s="1" t="s">
        <v>77</v>
      </c>
      <c r="AI39" s="1">
        <v>1</v>
      </c>
      <c r="AJ39" s="3">
        <v>45924</v>
      </c>
      <c r="AK39" s="3">
        <v>0</v>
      </c>
      <c r="AL39" s="3">
        <v>0</v>
      </c>
      <c r="AM39" s="3">
        <v>0</v>
      </c>
      <c r="AN39" s="3">
        <v>0</v>
      </c>
      <c r="AO39" s="3">
        <v>45923</v>
      </c>
      <c r="AP39" s="3">
        <v>45919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1410.0585351111113</v>
      </c>
    </row>
    <row r="40" spans="1:56" ht="27.75" customHeight="1" x14ac:dyDescent="0.45">
      <c r="A40" s="3">
        <v>45904</v>
      </c>
      <c r="B40" s="14" t="s">
        <v>448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447</v>
      </c>
      <c r="T40" s="12">
        <v>45924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172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>
        <v>0</v>
      </c>
      <c r="AG40" s="1" t="s">
        <v>115</v>
      </c>
      <c r="AH40" s="1" t="s">
        <v>77</v>
      </c>
      <c r="AI40" s="1">
        <v>1</v>
      </c>
      <c r="AJ40" s="3">
        <v>45924</v>
      </c>
      <c r="AK40" s="3">
        <v>0</v>
      </c>
      <c r="AL40" s="3">
        <v>0</v>
      </c>
      <c r="AM40" s="3">
        <v>0</v>
      </c>
      <c r="AN40" s="3">
        <v>0</v>
      </c>
      <c r="AO40" s="3">
        <v>45923</v>
      </c>
      <c r="AP40" s="3">
        <v>45919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1410.0585351111113</v>
      </c>
    </row>
    <row r="41" spans="1:56" ht="27.75" customHeight="1" x14ac:dyDescent="0.45">
      <c r="A41" s="3" t="s">
        <v>135</v>
      </c>
      <c r="B41" s="14" t="s">
        <v>135</v>
      </c>
      <c r="C41" s="9" t="s">
        <v>73</v>
      </c>
      <c r="D41" s="13" t="s">
        <v>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45930</v>
      </c>
      <c r="U41" s="11">
        <v>140000</v>
      </c>
      <c r="V41" s="10">
        <v>0</v>
      </c>
      <c r="W41" s="10">
        <v>140000</v>
      </c>
      <c r="X41" s="10">
        <v>0</v>
      </c>
      <c r="Y41" s="10">
        <v>147000</v>
      </c>
      <c r="Z41" s="9" t="s">
        <v>172</v>
      </c>
      <c r="AA41" s="8">
        <v>131038.6</v>
      </c>
      <c r="AB41" s="8">
        <v>0</v>
      </c>
      <c r="AC41" s="8">
        <v>131038.6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45930</v>
      </c>
      <c r="AK41" s="3">
        <v>0</v>
      </c>
      <c r="AL41" s="3">
        <v>45921</v>
      </c>
      <c r="AM41" s="3">
        <v>45928</v>
      </c>
      <c r="AN41" s="3">
        <v>45929</v>
      </c>
      <c r="AO41" s="3">
        <v>45929</v>
      </c>
      <c r="AP41" s="3">
        <v>45925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9870.4097457777771</v>
      </c>
    </row>
    <row r="42" spans="1:56" ht="27.7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172</v>
      </c>
      <c r="AA42" s="8">
        <v>238272.63432500002</v>
      </c>
      <c r="AB42" s="8">
        <v>49091.734325000005</v>
      </c>
      <c r="AC42" s="8">
        <v>189180.90000000002</v>
      </c>
      <c r="AD42" s="8">
        <v>0</v>
      </c>
      <c r="AE42" s="8">
        <v>0</v>
      </c>
      <c r="AF42" s="8" t="s">
        <v>58</v>
      </c>
      <c r="AG42" s="1" t="s">
        <v>116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174</v>
      </c>
      <c r="BD42" s="56">
        <v>0</v>
      </c>
    </row>
    <row r="43" spans="1:56" ht="27.75" customHeight="1" x14ac:dyDescent="0.45">
      <c r="A43" s="3">
        <v>45905</v>
      </c>
      <c r="B43" s="14" t="s">
        <v>470</v>
      </c>
      <c r="C43" s="9" t="s">
        <v>139</v>
      </c>
      <c r="D43" s="13" t="s">
        <v>250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196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108</v>
      </c>
      <c r="T43" s="12">
        <v>45920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112</v>
      </c>
      <c r="AA43" s="8">
        <v>4999.0247999999992</v>
      </c>
      <c r="AB43" s="8">
        <v>4960</v>
      </c>
      <c r="AC43" s="8">
        <v>39.024799999999232</v>
      </c>
      <c r="AD43" s="8">
        <v>0</v>
      </c>
      <c r="AE43" s="8">
        <v>4999.0247999999992</v>
      </c>
      <c r="AF43" s="8">
        <v>0</v>
      </c>
      <c r="AG43" s="1" t="s">
        <v>115</v>
      </c>
      <c r="AH43" s="1" t="s">
        <v>75</v>
      </c>
      <c r="AI43" s="1">
        <v>4</v>
      </c>
      <c r="AJ43" s="3">
        <v>45920</v>
      </c>
      <c r="AK43" s="3">
        <v>45916</v>
      </c>
      <c r="AL43" s="3">
        <v>45909</v>
      </c>
      <c r="AM43" s="3">
        <v>45917</v>
      </c>
      <c r="AN43" s="3">
        <v>45918</v>
      </c>
      <c r="AO43" s="3">
        <v>45919</v>
      </c>
      <c r="AP43" s="3">
        <v>45915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191</v>
      </c>
      <c r="BD43" s="56">
        <v>3.2954275555554911</v>
      </c>
    </row>
    <row r="44" spans="1:56" ht="27.75" customHeight="1" x14ac:dyDescent="0.45">
      <c r="A44" s="3">
        <v>45905</v>
      </c>
      <c r="B44" s="14" t="s">
        <v>470</v>
      </c>
      <c r="C44" s="9" t="s">
        <v>139</v>
      </c>
      <c r="D44" s="13" t="s">
        <v>449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196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108</v>
      </c>
      <c r="T44" s="12">
        <v>45920</v>
      </c>
      <c r="U44" s="11">
        <v>5040</v>
      </c>
      <c r="V44" s="10">
        <v>1174</v>
      </c>
      <c r="W44" s="10">
        <v>3866</v>
      </c>
      <c r="X44" s="10">
        <v>0</v>
      </c>
      <c r="Y44" s="10">
        <v>4059.3</v>
      </c>
      <c r="Z44" s="9" t="s">
        <v>112</v>
      </c>
      <c r="AA44" s="8">
        <v>3834.5694199999998</v>
      </c>
      <c r="AB44" s="8">
        <v>0</v>
      </c>
      <c r="AC44" s="8">
        <v>3834.5694199999998</v>
      </c>
      <c r="AD44" s="8">
        <v>0</v>
      </c>
      <c r="AE44" s="8">
        <v>3834.5694199999998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45920</v>
      </c>
      <c r="AK44" s="3">
        <v>45916</v>
      </c>
      <c r="AL44" s="3">
        <v>45909</v>
      </c>
      <c r="AM44" s="3">
        <v>45917</v>
      </c>
      <c r="AN44" s="3">
        <v>45918</v>
      </c>
      <c r="AO44" s="3">
        <v>45919</v>
      </c>
      <c r="AP44" s="3">
        <v>45915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191</v>
      </c>
      <c r="BD44" s="56">
        <v>323.80808435555559</v>
      </c>
    </row>
    <row r="45" spans="1:56" ht="27.75" customHeight="1" x14ac:dyDescent="0.45">
      <c r="A45" s="3">
        <v>45796</v>
      </c>
      <c r="B45" s="14" t="s">
        <v>255</v>
      </c>
      <c r="C45" s="9" t="s">
        <v>139</v>
      </c>
      <c r="D45" s="13" t="s">
        <v>250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196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 t="s">
        <v>63</v>
      </c>
      <c r="U45" s="11">
        <v>503</v>
      </c>
      <c r="V45" s="10">
        <v>0</v>
      </c>
      <c r="W45" s="10">
        <v>503</v>
      </c>
      <c r="X45" s="10">
        <v>5250</v>
      </c>
      <c r="Y45" s="10">
        <v>0</v>
      </c>
      <c r="Z45" s="9" t="s">
        <v>112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191</v>
      </c>
      <c r="BD45" s="56">
        <v>0</v>
      </c>
    </row>
    <row r="46" spans="1:56" ht="27.7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112</v>
      </c>
      <c r="AA46" s="8">
        <v>8833.594219999999</v>
      </c>
      <c r="AB46" s="8">
        <v>4960</v>
      </c>
      <c r="AC46" s="8">
        <v>3873.594219999999</v>
      </c>
      <c r="AD46" s="8">
        <v>0</v>
      </c>
      <c r="AE46" s="8">
        <v>8833.594219999999</v>
      </c>
      <c r="AF46" s="8" t="s">
        <v>58</v>
      </c>
      <c r="AG46" s="1" t="s">
        <v>115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192</v>
      </c>
      <c r="BD46" s="56">
        <v>0</v>
      </c>
    </row>
    <row r="47" spans="1:56" ht="27.75" customHeight="1" x14ac:dyDescent="0.45">
      <c r="A47" s="3">
        <v>45782</v>
      </c>
      <c r="B47" s="14" t="s">
        <v>249</v>
      </c>
      <c r="C47" s="9" t="s">
        <v>79</v>
      </c>
      <c r="D47" s="13" t="s">
        <v>243</v>
      </c>
      <c r="E47" s="9">
        <v>20</v>
      </c>
      <c r="F47" s="9">
        <v>38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45909</v>
      </c>
      <c r="U47" s="11">
        <v>5000</v>
      </c>
      <c r="V47" s="10">
        <v>4473</v>
      </c>
      <c r="W47" s="10">
        <v>527</v>
      </c>
      <c r="X47" s="10">
        <v>5200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116</v>
      </c>
      <c r="AH47" s="1" t="s">
        <v>75</v>
      </c>
      <c r="AI47" s="1">
        <v>4</v>
      </c>
      <c r="AJ47" s="3">
        <v>45909</v>
      </c>
      <c r="AK47" s="3">
        <v>45905</v>
      </c>
      <c r="AL47" s="3">
        <v>45898</v>
      </c>
      <c r="AM47" s="3">
        <v>45906</v>
      </c>
      <c r="AN47" s="3">
        <v>45907</v>
      </c>
      <c r="AO47" s="3">
        <v>45908</v>
      </c>
      <c r="AP47" s="3">
        <v>45904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45905</v>
      </c>
      <c r="B48" s="14" t="s">
        <v>471</v>
      </c>
      <c r="C48" s="9" t="s">
        <v>139</v>
      </c>
      <c r="D48" s="13" t="s">
        <v>451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45919</v>
      </c>
      <c r="U48" s="11">
        <v>5040</v>
      </c>
      <c r="V48" s="10">
        <v>0</v>
      </c>
      <c r="W48" s="10">
        <v>5040</v>
      </c>
      <c r="X48" s="10">
        <v>0</v>
      </c>
      <c r="Y48" s="10">
        <v>5292</v>
      </c>
      <c r="Z48" s="9" t="s">
        <v>80</v>
      </c>
      <c r="AA48" s="8">
        <v>5280.6600000000008</v>
      </c>
      <c r="AB48" s="8">
        <v>5280.6600000000008</v>
      </c>
      <c r="AC48" s="8">
        <v>0</v>
      </c>
      <c r="AD48" s="8">
        <v>0</v>
      </c>
      <c r="AE48" s="8">
        <v>5280.6600000000008</v>
      </c>
      <c r="AF48" s="8">
        <v>0</v>
      </c>
      <c r="AG48" s="1" t="s">
        <v>115</v>
      </c>
      <c r="AH48" s="1" t="s">
        <v>75</v>
      </c>
      <c r="AI48" s="1">
        <v>4</v>
      </c>
      <c r="AJ48" s="3">
        <v>45919</v>
      </c>
      <c r="AK48" s="3">
        <v>45915</v>
      </c>
      <c r="AL48" s="3">
        <v>45908</v>
      </c>
      <c r="AM48" s="3">
        <v>45916</v>
      </c>
      <c r="AN48" s="3">
        <v>45917</v>
      </c>
      <c r="AO48" s="3">
        <v>45918</v>
      </c>
      <c r="AP48" s="3">
        <v>45914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45905</v>
      </c>
      <c r="B49" s="14" t="s">
        <v>471</v>
      </c>
      <c r="C49" s="9" t="s">
        <v>139</v>
      </c>
      <c r="D49" s="13" t="s">
        <v>306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45919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80</v>
      </c>
      <c r="AA49" s="8">
        <v>10477.5</v>
      </c>
      <c r="AB49" s="8">
        <v>10477.5</v>
      </c>
      <c r="AC49" s="8">
        <v>0</v>
      </c>
      <c r="AD49" s="8">
        <v>0</v>
      </c>
      <c r="AE49" s="8">
        <v>10477.5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45919</v>
      </c>
      <c r="AK49" s="3">
        <v>45915</v>
      </c>
      <c r="AL49" s="3">
        <v>45908</v>
      </c>
      <c r="AM49" s="3">
        <v>45916</v>
      </c>
      <c r="AN49" s="3">
        <v>45917</v>
      </c>
      <c r="AO49" s="3">
        <v>45918</v>
      </c>
      <c r="AP49" s="3">
        <v>45914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45905</v>
      </c>
      <c r="B50" s="14" t="s">
        <v>472</v>
      </c>
      <c r="C50" s="9" t="s">
        <v>139</v>
      </c>
      <c r="D50" s="13" t="s">
        <v>251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45920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80</v>
      </c>
      <c r="AA50" s="8">
        <v>5280.6600000000008</v>
      </c>
      <c r="AB50" s="8">
        <v>5280.6600000000008</v>
      </c>
      <c r="AC50" s="8">
        <v>0</v>
      </c>
      <c r="AD50" s="8">
        <v>0</v>
      </c>
      <c r="AE50" s="8">
        <v>5280.6600000000008</v>
      </c>
      <c r="AF50" s="8">
        <v>0</v>
      </c>
      <c r="AG50" s="1" t="s">
        <v>115</v>
      </c>
      <c r="AH50" s="1" t="s">
        <v>75</v>
      </c>
      <c r="AI50" s="1">
        <v>4</v>
      </c>
      <c r="AJ50" s="3">
        <v>45920</v>
      </c>
      <c r="AK50" s="3">
        <v>45916</v>
      </c>
      <c r="AL50" s="3">
        <v>45909</v>
      </c>
      <c r="AM50" s="3">
        <v>45917</v>
      </c>
      <c r="AN50" s="3">
        <v>45918</v>
      </c>
      <c r="AO50" s="3">
        <v>45919</v>
      </c>
      <c r="AP50" s="3">
        <v>45915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45796</v>
      </c>
      <c r="B51" s="14" t="s">
        <v>256</v>
      </c>
      <c r="C51" s="9" t="s">
        <v>139</v>
      </c>
      <c r="D51" s="13" t="s">
        <v>251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45920</v>
      </c>
      <c r="U51" s="11">
        <v>366</v>
      </c>
      <c r="V51" s="10">
        <v>0</v>
      </c>
      <c r="W51" s="10">
        <v>366</v>
      </c>
      <c r="X51" s="10">
        <v>0</v>
      </c>
      <c r="Y51" s="10">
        <v>384.3</v>
      </c>
      <c r="Z51" s="9" t="s">
        <v>80</v>
      </c>
      <c r="AA51" s="8">
        <v>383.47650000000004</v>
      </c>
      <c r="AB51" s="8">
        <v>383.47650000000004</v>
      </c>
      <c r="AC51" s="8">
        <v>0</v>
      </c>
      <c r="AD51" s="8">
        <v>0</v>
      </c>
      <c r="AE51" s="8">
        <v>383.47650000000004</v>
      </c>
      <c r="AF51" s="8">
        <v>0</v>
      </c>
      <c r="AG51" s="1" t="s">
        <v>116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45905</v>
      </c>
      <c r="B52" s="14" t="s">
        <v>472</v>
      </c>
      <c r="C52" s="9" t="s">
        <v>139</v>
      </c>
      <c r="D52" s="13" t="s">
        <v>452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45920</v>
      </c>
      <c r="U52" s="11">
        <v>5040</v>
      </c>
      <c r="V52" s="10">
        <v>0</v>
      </c>
      <c r="W52" s="10">
        <v>5040</v>
      </c>
      <c r="X52" s="10">
        <v>0</v>
      </c>
      <c r="Y52" s="10">
        <v>5292</v>
      </c>
      <c r="Z52" s="9" t="s">
        <v>80</v>
      </c>
      <c r="AA52" s="8">
        <v>5280.6600000000008</v>
      </c>
      <c r="AB52" s="8">
        <v>5280.6600000000008</v>
      </c>
      <c r="AC52" s="8">
        <v>0</v>
      </c>
      <c r="AD52" s="8">
        <v>0</v>
      </c>
      <c r="AE52" s="8">
        <v>5280.6600000000008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45873</v>
      </c>
      <c r="B53" s="14" t="s">
        <v>308</v>
      </c>
      <c r="C53" s="9" t="s">
        <v>107</v>
      </c>
      <c r="D53" s="13" t="s">
        <v>309</v>
      </c>
      <c r="E53" s="9">
        <v>20</v>
      </c>
      <c r="F53" s="9">
        <v>38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45922</v>
      </c>
      <c r="U53" s="11">
        <v>4000</v>
      </c>
      <c r="V53" s="10">
        <v>4000</v>
      </c>
      <c r="W53" s="10">
        <v>0</v>
      </c>
      <c r="X53" s="10">
        <v>4130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307</v>
      </c>
      <c r="AG53" s="1" t="s">
        <v>115</v>
      </c>
      <c r="AH53" s="1" t="s">
        <v>75</v>
      </c>
      <c r="AI53" s="1">
        <v>4</v>
      </c>
      <c r="AJ53" s="3">
        <v>45922</v>
      </c>
      <c r="AK53" s="3">
        <v>45918</v>
      </c>
      <c r="AL53" s="3">
        <v>45911</v>
      </c>
      <c r="AM53" s="3">
        <v>45919</v>
      </c>
      <c r="AN53" s="3">
        <v>45920</v>
      </c>
      <c r="AO53" s="3">
        <v>45921</v>
      </c>
      <c r="AP53" s="3">
        <v>45917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424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45896</v>
      </c>
      <c r="B54" s="14" t="s">
        <v>396</v>
      </c>
      <c r="C54" s="9" t="s">
        <v>79</v>
      </c>
      <c r="D54" s="13" t="s">
        <v>397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45926</v>
      </c>
      <c r="U54" s="11">
        <v>8000</v>
      </c>
      <c r="V54" s="10">
        <v>0</v>
      </c>
      <c r="W54" s="10">
        <v>8000</v>
      </c>
      <c r="X54" s="10">
        <v>0</v>
      </c>
      <c r="Y54" s="10">
        <v>8400</v>
      </c>
      <c r="Z54" s="9" t="s">
        <v>80</v>
      </c>
      <c r="AA54" s="8">
        <v>8829.0399999999991</v>
      </c>
      <c r="AB54" s="8">
        <v>8829.0399999999991</v>
      </c>
      <c r="AC54" s="8">
        <v>0</v>
      </c>
      <c r="AD54" s="8">
        <v>0</v>
      </c>
      <c r="AE54" s="8">
        <v>8829.0399999999991</v>
      </c>
      <c r="AF54" s="8">
        <v>0</v>
      </c>
      <c r="AG54" s="1" t="s">
        <v>117</v>
      </c>
      <c r="AH54" s="1" t="s">
        <v>75</v>
      </c>
      <c r="AI54" s="1">
        <v>5</v>
      </c>
      <c r="AJ54" s="3">
        <v>45926</v>
      </c>
      <c r="AK54" s="3">
        <v>45921</v>
      </c>
      <c r="AL54" s="3">
        <v>45914</v>
      </c>
      <c r="AM54" s="3">
        <v>45922</v>
      </c>
      <c r="AN54" s="3">
        <v>45923</v>
      </c>
      <c r="AO54" s="3">
        <v>45924</v>
      </c>
      <c r="AP54" s="3">
        <v>45921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45902</v>
      </c>
      <c r="B55" s="14" t="s">
        <v>438</v>
      </c>
      <c r="C55" s="9" t="s">
        <v>267</v>
      </c>
      <c r="D55" s="13" t="s">
        <v>428</v>
      </c>
      <c r="E55" s="9">
        <v>20</v>
      </c>
      <c r="F55" s="9">
        <v>37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45930</v>
      </c>
      <c r="U55" s="11">
        <v>20500</v>
      </c>
      <c r="V55" s="10">
        <v>400</v>
      </c>
      <c r="W55" s="10">
        <v>20100</v>
      </c>
      <c r="X55" s="10">
        <v>0</v>
      </c>
      <c r="Y55" s="10">
        <v>21105</v>
      </c>
      <c r="Z55" s="9" t="s">
        <v>80</v>
      </c>
      <c r="AA55" s="8">
        <v>21621.369000000002</v>
      </c>
      <c r="AB55" s="8">
        <v>21621.369000000002</v>
      </c>
      <c r="AC55" s="8">
        <v>0</v>
      </c>
      <c r="AD55" s="8">
        <v>0</v>
      </c>
      <c r="AE55" s="8">
        <v>21621.369000000002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45930</v>
      </c>
      <c r="AK55" s="3">
        <v>45926</v>
      </c>
      <c r="AL55" s="3">
        <v>45919</v>
      </c>
      <c r="AM55" s="3">
        <v>45927</v>
      </c>
      <c r="AN55" s="3">
        <v>45928</v>
      </c>
      <c r="AO55" s="3">
        <v>45929</v>
      </c>
      <c r="AP55" s="3">
        <v>45925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45902</v>
      </c>
      <c r="B56" s="14" t="s">
        <v>439</v>
      </c>
      <c r="C56" s="9" t="s">
        <v>267</v>
      </c>
      <c r="D56" s="13" t="s">
        <v>429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45930</v>
      </c>
      <c r="U56" s="11">
        <v>8000</v>
      </c>
      <c r="V56" s="10">
        <v>8000</v>
      </c>
      <c r="W56" s="10">
        <v>0</v>
      </c>
      <c r="X56" s="10">
        <v>20753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45930</v>
      </c>
      <c r="AK56" s="3">
        <v>45926</v>
      </c>
      <c r="AL56" s="3">
        <v>45919</v>
      </c>
      <c r="AM56" s="3">
        <v>45927</v>
      </c>
      <c r="AN56" s="3">
        <v>45928</v>
      </c>
      <c r="AO56" s="3">
        <v>45929</v>
      </c>
      <c r="AP56" s="3">
        <v>45925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45902</v>
      </c>
      <c r="B57" s="14" t="s">
        <v>438</v>
      </c>
      <c r="C57" s="9" t="s">
        <v>267</v>
      </c>
      <c r="D57" s="13" t="s">
        <v>430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20000</v>
      </c>
      <c r="V57" s="10">
        <v>0</v>
      </c>
      <c r="W57" s="10">
        <v>20000</v>
      </c>
      <c r="X57" s="10">
        <v>20630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45930</v>
      </c>
      <c r="AK57" s="3">
        <v>45926</v>
      </c>
      <c r="AL57" s="3">
        <v>45919</v>
      </c>
      <c r="AM57" s="3">
        <v>45927</v>
      </c>
      <c r="AN57" s="3">
        <v>45928</v>
      </c>
      <c r="AO57" s="3">
        <v>45929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45902</v>
      </c>
      <c r="B58" s="14" t="s">
        <v>438</v>
      </c>
      <c r="C58" s="9" t="s">
        <v>267</v>
      </c>
      <c r="D58" s="13" t="s">
        <v>431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45930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80</v>
      </c>
      <c r="AA58" s="8">
        <v>10756.900000000001</v>
      </c>
      <c r="AB58" s="8">
        <v>10756.900000000001</v>
      </c>
      <c r="AC58" s="8">
        <v>0</v>
      </c>
      <c r="AD58" s="8">
        <v>0</v>
      </c>
      <c r="AE58" s="8">
        <v>10756.900000000001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45930</v>
      </c>
      <c r="AK58" s="3">
        <v>45926</v>
      </c>
      <c r="AL58" s="3">
        <v>45919</v>
      </c>
      <c r="AM58" s="3">
        <v>45927</v>
      </c>
      <c r="AN58" s="3">
        <v>45928</v>
      </c>
      <c r="AO58" s="3">
        <v>45929</v>
      </c>
      <c r="AP58" s="3">
        <v>45925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45902</v>
      </c>
      <c r="B59" s="14" t="s">
        <v>439</v>
      </c>
      <c r="C59" s="9" t="s">
        <v>267</v>
      </c>
      <c r="D59" s="13" t="s">
        <v>432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80</v>
      </c>
      <c r="AA59" s="8">
        <v>10756.900000000001</v>
      </c>
      <c r="AB59" s="8">
        <v>10756.900000000001</v>
      </c>
      <c r="AC59" s="8">
        <v>0</v>
      </c>
      <c r="AD59" s="8">
        <v>0</v>
      </c>
      <c r="AE59" s="8">
        <v>10756.900000000001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45902</v>
      </c>
      <c r="B60" s="14" t="s">
        <v>440</v>
      </c>
      <c r="C60" s="9" t="s">
        <v>267</v>
      </c>
      <c r="D60" s="13" t="s">
        <v>433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80</v>
      </c>
      <c r="AA60" s="8">
        <v>10756.900000000001</v>
      </c>
      <c r="AB60" s="8">
        <v>10756.900000000001</v>
      </c>
      <c r="AC60" s="8">
        <v>0</v>
      </c>
      <c r="AD60" s="8">
        <v>0</v>
      </c>
      <c r="AE60" s="8">
        <v>10756.900000000001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45902</v>
      </c>
      <c r="B61" s="14" t="s">
        <v>440</v>
      </c>
      <c r="C61" s="9" t="s">
        <v>267</v>
      </c>
      <c r="D61" s="13" t="s">
        <v>434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5378.4500000000007</v>
      </c>
      <c r="AB61" s="8">
        <v>5378.4500000000007</v>
      </c>
      <c r="AC61" s="8">
        <v>0</v>
      </c>
      <c r="AD61" s="8">
        <v>0</v>
      </c>
      <c r="AE61" s="8">
        <v>5378.4500000000007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45902</v>
      </c>
      <c r="B62" s="14" t="s">
        <v>440</v>
      </c>
      <c r="C62" s="9" t="s">
        <v>267</v>
      </c>
      <c r="D62" s="13" t="s">
        <v>435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5378.4500000000007</v>
      </c>
      <c r="AB62" s="8">
        <v>4679</v>
      </c>
      <c r="AC62" s="8">
        <v>699.45000000000073</v>
      </c>
      <c r="AD62" s="8">
        <v>0</v>
      </c>
      <c r="AE62" s="8">
        <v>5378.4500000000007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45930</v>
      </c>
      <c r="AK62" s="3">
        <v>45926</v>
      </c>
      <c r="AL62" s="3">
        <v>45919</v>
      </c>
      <c r="AM62" s="3">
        <v>45927</v>
      </c>
      <c r="AN62" s="3">
        <v>45928</v>
      </c>
      <c r="AO62" s="3">
        <v>45929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52.847333333333388</v>
      </c>
    </row>
    <row r="63" spans="1:56" ht="27.75" customHeight="1" x14ac:dyDescent="0.45">
      <c r="A63" s="3">
        <v>45892</v>
      </c>
      <c r="B63" s="14" t="s">
        <v>363</v>
      </c>
      <c r="C63" s="9" t="s">
        <v>79</v>
      </c>
      <c r="D63" s="13" t="s">
        <v>364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45930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3227.07</v>
      </c>
      <c r="AB63" s="8">
        <v>3227.07</v>
      </c>
      <c r="AC63" s="8">
        <v>0</v>
      </c>
      <c r="AD63" s="8">
        <v>3227.07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45891</v>
      </c>
      <c r="B64" s="14" t="s">
        <v>389</v>
      </c>
      <c r="C64" s="9" t="s">
        <v>79</v>
      </c>
      <c r="D64" s="13" t="s">
        <v>390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9000</v>
      </c>
      <c r="V64" s="10">
        <v>0</v>
      </c>
      <c r="W64" s="10">
        <v>9000</v>
      </c>
      <c r="X64" s="10">
        <v>0</v>
      </c>
      <c r="Y64" s="10">
        <v>9450</v>
      </c>
      <c r="Z64" s="9" t="s">
        <v>80</v>
      </c>
      <c r="AA64" s="8">
        <v>9932.67</v>
      </c>
      <c r="AB64" s="8">
        <v>0</v>
      </c>
      <c r="AC64" s="8">
        <v>9932.67</v>
      </c>
      <c r="AD64" s="8">
        <v>0</v>
      </c>
      <c r="AE64" s="8">
        <v>9932.67</v>
      </c>
      <c r="AF64" s="8">
        <v>0</v>
      </c>
      <c r="AG64" s="1" t="s">
        <v>61</v>
      </c>
      <c r="AH64" s="1" t="s">
        <v>75</v>
      </c>
      <c r="AI64" s="1">
        <v>5</v>
      </c>
      <c r="AJ64" s="3">
        <v>45930</v>
      </c>
      <c r="AK64" s="3">
        <v>45925</v>
      </c>
      <c r="AL64" s="3">
        <v>45918</v>
      </c>
      <c r="AM64" s="3">
        <v>45926</v>
      </c>
      <c r="AN64" s="3">
        <v>45927</v>
      </c>
      <c r="AO64" s="3">
        <v>45928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750.46839999999997</v>
      </c>
    </row>
    <row r="65" spans="1:56" ht="27.75" customHeight="1" x14ac:dyDescent="0.45">
      <c r="A65" s="3">
        <v>45891</v>
      </c>
      <c r="B65" s="14" t="s">
        <v>391</v>
      </c>
      <c r="C65" s="9" t="s">
        <v>79</v>
      </c>
      <c r="D65" s="13" t="s">
        <v>392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4000</v>
      </c>
      <c r="V65" s="10">
        <v>0</v>
      </c>
      <c r="W65" s="10">
        <v>4000</v>
      </c>
      <c r="X65" s="10">
        <v>0</v>
      </c>
      <c r="Y65" s="10">
        <v>4200</v>
      </c>
      <c r="Z65" s="9" t="s">
        <v>80</v>
      </c>
      <c r="AA65" s="8">
        <v>4414.5199999999995</v>
      </c>
      <c r="AB65" s="8">
        <v>0</v>
      </c>
      <c r="AC65" s="8">
        <v>4414.5199999999995</v>
      </c>
      <c r="AD65" s="8">
        <v>0</v>
      </c>
      <c r="AE65" s="8">
        <v>4414.5199999999995</v>
      </c>
      <c r="AF65" s="8">
        <v>0</v>
      </c>
      <c r="AG65" s="1" t="s">
        <v>61</v>
      </c>
      <c r="AH65" s="1" t="s">
        <v>75</v>
      </c>
      <c r="AI65" s="1">
        <v>5</v>
      </c>
      <c r="AJ65" s="3">
        <v>45930</v>
      </c>
      <c r="AK65" s="3">
        <v>45925</v>
      </c>
      <c r="AL65" s="3">
        <v>45918</v>
      </c>
      <c r="AM65" s="3">
        <v>45926</v>
      </c>
      <c r="AN65" s="3">
        <v>45927</v>
      </c>
      <c r="AO65" s="3">
        <v>45928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333.54151111111111</v>
      </c>
    </row>
    <row r="66" spans="1:56" ht="27.75" customHeight="1" x14ac:dyDescent="0.45">
      <c r="A66" s="3">
        <v>45891</v>
      </c>
      <c r="B66" s="14" t="s">
        <v>393</v>
      </c>
      <c r="C66" s="9" t="s">
        <v>79</v>
      </c>
      <c r="D66" s="13" t="s">
        <v>394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9000</v>
      </c>
      <c r="V66" s="10">
        <v>0</v>
      </c>
      <c r="W66" s="10">
        <v>9000</v>
      </c>
      <c r="X66" s="10">
        <v>0</v>
      </c>
      <c r="Y66" s="10">
        <v>9450</v>
      </c>
      <c r="Z66" s="9" t="s">
        <v>80</v>
      </c>
      <c r="AA66" s="8">
        <v>9932.67</v>
      </c>
      <c r="AB66" s="8">
        <v>0</v>
      </c>
      <c r="AC66" s="8">
        <v>9932.67</v>
      </c>
      <c r="AD66" s="8">
        <v>0</v>
      </c>
      <c r="AE66" s="8">
        <v>9932.67</v>
      </c>
      <c r="AF66" s="8">
        <v>0</v>
      </c>
      <c r="AG66" s="1" t="s">
        <v>61</v>
      </c>
      <c r="AH66" s="1" t="s">
        <v>75</v>
      </c>
      <c r="AI66" s="1">
        <v>5</v>
      </c>
      <c r="AJ66" s="3">
        <v>45930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750.46839999999997</v>
      </c>
    </row>
    <row r="67" spans="1:56" ht="27.75" customHeight="1" x14ac:dyDescent="0.45">
      <c r="A67" s="3" t="s">
        <v>135</v>
      </c>
      <c r="B67" s="14" t="s">
        <v>135</v>
      </c>
      <c r="C67" s="9" t="s">
        <v>139</v>
      </c>
      <c r="D67" s="13" t="s">
        <v>61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45930</v>
      </c>
      <c r="U67" s="11">
        <v>100000</v>
      </c>
      <c r="V67" s="10">
        <v>0</v>
      </c>
      <c r="W67" s="10">
        <v>100000</v>
      </c>
      <c r="X67" s="10">
        <v>0</v>
      </c>
      <c r="Y67" s="10">
        <v>105000</v>
      </c>
      <c r="Z67" s="9" t="s">
        <v>80</v>
      </c>
      <c r="AA67" s="8">
        <v>104775.00000000001</v>
      </c>
      <c r="AB67" s="8">
        <v>0</v>
      </c>
      <c r="AC67" s="8">
        <v>104775.00000000001</v>
      </c>
      <c r="AD67" s="8">
        <v>0</v>
      </c>
      <c r="AE67" s="8">
        <v>104775.00000000001</v>
      </c>
      <c r="AF67" s="8">
        <v>0</v>
      </c>
      <c r="AG67" s="1" t="s">
        <v>115</v>
      </c>
      <c r="AH67" s="1" t="s">
        <v>75</v>
      </c>
      <c r="AI67" s="1">
        <v>4</v>
      </c>
      <c r="AJ67" s="3">
        <v>45930</v>
      </c>
      <c r="AK67" s="3">
        <v>45926</v>
      </c>
      <c r="AL67" s="3">
        <v>45919</v>
      </c>
      <c r="AM67" s="3">
        <v>45927</v>
      </c>
      <c r="AN67" s="3">
        <v>45928</v>
      </c>
      <c r="AO67" s="3">
        <v>45929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7916.333333333333</v>
      </c>
    </row>
    <row r="68" spans="1:56" ht="27.75" customHeight="1" x14ac:dyDescent="0.45">
      <c r="A68" s="3" t="s">
        <v>135</v>
      </c>
      <c r="B68" s="14" t="s">
        <v>135</v>
      </c>
      <c r="C68" s="9" t="s">
        <v>79</v>
      </c>
      <c r="D68" s="13" t="s">
        <v>61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20000</v>
      </c>
      <c r="V68" s="10">
        <v>0</v>
      </c>
      <c r="W68" s="10">
        <v>20000</v>
      </c>
      <c r="X68" s="10">
        <v>0</v>
      </c>
      <c r="Y68" s="10">
        <v>21000</v>
      </c>
      <c r="Z68" s="9" t="s">
        <v>80</v>
      </c>
      <c r="AA68" s="8">
        <v>22072.6</v>
      </c>
      <c r="AB68" s="8">
        <v>0</v>
      </c>
      <c r="AC68" s="8">
        <v>22072.6</v>
      </c>
      <c r="AD68" s="8">
        <v>0</v>
      </c>
      <c r="AE68" s="8">
        <v>22072.6</v>
      </c>
      <c r="AF68" s="8">
        <v>0</v>
      </c>
      <c r="AG68" s="1" t="s">
        <v>117</v>
      </c>
      <c r="AH68" s="1" t="s">
        <v>75</v>
      </c>
      <c r="AI68" s="1">
        <v>4</v>
      </c>
      <c r="AJ68" s="3">
        <v>45930</v>
      </c>
      <c r="AK68" s="3">
        <v>45926</v>
      </c>
      <c r="AL68" s="3">
        <v>45919</v>
      </c>
      <c r="AM68" s="3">
        <v>45927</v>
      </c>
      <c r="AN68" s="3">
        <v>45928</v>
      </c>
      <c r="AO68" s="3">
        <v>45929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1667.7075555555555</v>
      </c>
    </row>
    <row r="69" spans="1:56" ht="27.75" customHeight="1" x14ac:dyDescent="0.45">
      <c r="A69" s="3" t="s">
        <v>135</v>
      </c>
      <c r="B69" s="14" t="s">
        <v>135</v>
      </c>
      <c r="C69" s="9" t="s">
        <v>97</v>
      </c>
      <c r="D69" s="13" t="s">
        <v>61</v>
      </c>
      <c r="E69" s="9">
        <v>20</v>
      </c>
      <c r="F69" s="9">
        <v>37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71</v>
      </c>
      <c r="T69" s="12">
        <v>45930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80</v>
      </c>
      <c r="AA69" s="8">
        <v>21513.800000000003</v>
      </c>
      <c r="AB69" s="8">
        <v>0</v>
      </c>
      <c r="AC69" s="8">
        <v>21513.800000000003</v>
      </c>
      <c r="AD69" s="8">
        <v>0</v>
      </c>
      <c r="AE69" s="8">
        <v>21513.800000000003</v>
      </c>
      <c r="AF69" s="8">
        <v>0</v>
      </c>
      <c r="AG69" s="1" t="s">
        <v>115</v>
      </c>
      <c r="AH69" s="1" t="s">
        <v>75</v>
      </c>
      <c r="AI69" s="1">
        <v>4</v>
      </c>
      <c r="AJ69" s="3">
        <v>45930</v>
      </c>
      <c r="AK69" s="3">
        <v>45926</v>
      </c>
      <c r="AL69" s="3">
        <v>45919</v>
      </c>
      <c r="AM69" s="3">
        <v>45927</v>
      </c>
      <c r="AN69" s="3">
        <v>45928</v>
      </c>
      <c r="AO69" s="3">
        <v>45929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1625.4871111111113</v>
      </c>
    </row>
    <row r="70" spans="1:56" ht="27.75" customHeight="1" x14ac:dyDescent="0.45">
      <c r="A70" s="3">
        <v>45892</v>
      </c>
      <c r="B70" s="14" t="s">
        <v>360</v>
      </c>
      <c r="C70" s="9" t="s">
        <v>139</v>
      </c>
      <c r="D70" s="13" t="s">
        <v>329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 t="s">
        <v>63</v>
      </c>
      <c r="U70" s="11">
        <v>640</v>
      </c>
      <c r="V70" s="10">
        <v>0</v>
      </c>
      <c r="W70" s="10">
        <v>640</v>
      </c>
      <c r="X70" s="10">
        <v>6000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116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370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45892</v>
      </c>
      <c r="B71" s="14" t="s">
        <v>362</v>
      </c>
      <c r="C71" s="9" t="s">
        <v>139</v>
      </c>
      <c r="D71" s="13" t="s">
        <v>131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 t="s">
        <v>63</v>
      </c>
      <c r="U71" s="11">
        <v>1840</v>
      </c>
      <c r="V71" s="10">
        <v>80</v>
      </c>
      <c r="W71" s="10">
        <v>1760</v>
      </c>
      <c r="X71" s="10">
        <v>10650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116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45887</v>
      </c>
      <c r="B72" s="14" t="s">
        <v>345</v>
      </c>
      <c r="C72" s="9" t="s">
        <v>139</v>
      </c>
      <c r="D72" s="13" t="s">
        <v>224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 t="s">
        <v>63</v>
      </c>
      <c r="U72" s="11">
        <v>104</v>
      </c>
      <c r="V72" s="10">
        <v>0</v>
      </c>
      <c r="W72" s="10">
        <v>104</v>
      </c>
      <c r="X72" s="10">
        <v>11230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134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45896</v>
      </c>
      <c r="B73" s="14" t="s">
        <v>395</v>
      </c>
      <c r="C73" s="9" t="s">
        <v>79</v>
      </c>
      <c r="D73" s="13" t="s">
        <v>310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0</v>
      </c>
      <c r="AC73" s="8">
        <v>3310.89</v>
      </c>
      <c r="AD73" s="8">
        <v>0</v>
      </c>
      <c r="AE73" s="8">
        <v>3310.89</v>
      </c>
      <c r="AF73" s="8">
        <v>0</v>
      </c>
      <c r="AG73" s="1" t="s">
        <v>115</v>
      </c>
      <c r="AH73" s="1" t="s">
        <v>75</v>
      </c>
      <c r="AI73" s="1">
        <v>5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250.15613333333337</v>
      </c>
    </row>
    <row r="74" spans="1:56" ht="27.75" customHeight="1" x14ac:dyDescent="0.45">
      <c r="A74" s="3">
        <v>45892</v>
      </c>
      <c r="B74" s="14" t="s">
        <v>365</v>
      </c>
      <c r="C74" s="9" t="s">
        <v>79</v>
      </c>
      <c r="D74" s="13" t="s">
        <v>220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6000</v>
      </c>
      <c r="V74" s="10">
        <v>0</v>
      </c>
      <c r="W74" s="10">
        <v>6000</v>
      </c>
      <c r="X74" s="10">
        <v>0</v>
      </c>
      <c r="Y74" s="10">
        <v>6300</v>
      </c>
      <c r="Z74" s="9" t="s">
        <v>80</v>
      </c>
      <c r="AA74" s="8">
        <v>6621.78</v>
      </c>
      <c r="AB74" s="8">
        <v>0</v>
      </c>
      <c r="AC74" s="8">
        <v>6621.78</v>
      </c>
      <c r="AD74" s="8">
        <v>0</v>
      </c>
      <c r="AE74" s="8">
        <v>6621.78</v>
      </c>
      <c r="AF74" s="8">
        <v>0</v>
      </c>
      <c r="AG74" s="1" t="s">
        <v>116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500.31226666666674</v>
      </c>
    </row>
    <row r="75" spans="1:56" ht="27.75" customHeight="1" x14ac:dyDescent="0.45">
      <c r="A75" s="3">
        <v>45796</v>
      </c>
      <c r="B75" s="14" t="s">
        <v>258</v>
      </c>
      <c r="C75" s="9" t="s">
        <v>139</v>
      </c>
      <c r="D75" s="13" t="s">
        <v>145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240</v>
      </c>
      <c r="V75" s="10">
        <v>0</v>
      </c>
      <c r="W75" s="10">
        <v>240</v>
      </c>
      <c r="X75" s="10">
        <v>0</v>
      </c>
      <c r="Y75" s="10">
        <v>252</v>
      </c>
      <c r="Z75" s="9" t="s">
        <v>80</v>
      </c>
      <c r="AA75" s="8">
        <v>251.46</v>
      </c>
      <c r="AB75" s="8">
        <v>0</v>
      </c>
      <c r="AC75" s="8">
        <v>251.46</v>
      </c>
      <c r="AD75" s="8">
        <v>0</v>
      </c>
      <c r="AE75" s="8">
        <v>251.46</v>
      </c>
      <c r="AF75" s="8">
        <v>0</v>
      </c>
      <c r="AG75" s="1" t="s">
        <v>61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254</v>
      </c>
      <c r="AZ75" s="2">
        <v>0</v>
      </c>
      <c r="BA75" s="2">
        <v>0</v>
      </c>
      <c r="BB75" s="2">
        <v>0</v>
      </c>
      <c r="BC75" s="1" t="s">
        <v>104</v>
      </c>
      <c r="BD75" s="56">
        <v>18.999199999999998</v>
      </c>
    </row>
    <row r="76" spans="1:56" ht="27.75" customHeight="1" x14ac:dyDescent="0.45">
      <c r="A76" s="3">
        <v>45876</v>
      </c>
      <c r="B76" s="14" t="s">
        <v>328</v>
      </c>
      <c r="C76" s="9" t="s">
        <v>107</v>
      </c>
      <c r="D76" s="13" t="s">
        <v>314</v>
      </c>
      <c r="E76" s="9">
        <v>20</v>
      </c>
      <c r="F76" s="9">
        <v>40</v>
      </c>
      <c r="G76" s="9" t="s">
        <v>60</v>
      </c>
      <c r="H76" s="9" t="s">
        <v>66</v>
      </c>
      <c r="I76" s="9">
        <v>108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3075</v>
      </c>
      <c r="W76" s="10">
        <v>0</v>
      </c>
      <c r="X76" s="10">
        <v>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45877</v>
      </c>
      <c r="B77" s="14" t="s">
        <v>318</v>
      </c>
      <c r="C77" s="9" t="s">
        <v>79</v>
      </c>
      <c r="D77" s="13" t="s">
        <v>319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7000</v>
      </c>
      <c r="V77" s="10">
        <v>0</v>
      </c>
      <c r="W77" s="10">
        <v>7000</v>
      </c>
      <c r="X77" s="10">
        <v>0</v>
      </c>
      <c r="Y77" s="10">
        <v>7350</v>
      </c>
      <c r="Z77" s="9" t="s">
        <v>80</v>
      </c>
      <c r="AA77" s="8">
        <v>7725.41</v>
      </c>
      <c r="AB77" s="8">
        <v>0</v>
      </c>
      <c r="AC77" s="8">
        <v>7725.41</v>
      </c>
      <c r="AD77" s="8">
        <v>0</v>
      </c>
      <c r="AE77" s="8">
        <v>7725.41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583.69764444444445</v>
      </c>
    </row>
    <row r="78" spans="1:56" ht="27.75" customHeight="1" x14ac:dyDescent="0.45">
      <c r="A78" s="3" t="s">
        <v>135</v>
      </c>
      <c r="B78" s="14" t="s">
        <v>135</v>
      </c>
      <c r="C78" s="9" t="s">
        <v>270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110</v>
      </c>
      <c r="T78" s="12" t="s">
        <v>63</v>
      </c>
      <c r="U78" s="11">
        <v>100000</v>
      </c>
      <c r="V78" s="10">
        <v>0</v>
      </c>
      <c r="W78" s="10">
        <v>100000</v>
      </c>
      <c r="X78" s="10">
        <v>0</v>
      </c>
      <c r="Y78" s="10">
        <v>105000</v>
      </c>
      <c r="Z78" s="9" t="s">
        <v>80</v>
      </c>
      <c r="AA78" s="8">
        <v>110363</v>
      </c>
      <c r="AB78" s="8">
        <v>0</v>
      </c>
      <c r="AC78" s="8">
        <v>110363</v>
      </c>
      <c r="AD78" s="8">
        <v>0</v>
      </c>
      <c r="AE78" s="8">
        <v>110363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8338.5377777777776</v>
      </c>
    </row>
    <row r="79" spans="1:56" ht="27.75" customHeight="1" x14ac:dyDescent="0.45">
      <c r="A79" s="3">
        <v>45825</v>
      </c>
      <c r="B79" s="14" t="s">
        <v>269</v>
      </c>
      <c r="C79" s="9" t="s">
        <v>139</v>
      </c>
      <c r="D79" s="13" t="s">
        <v>239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246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894</v>
      </c>
      <c r="V79" s="10">
        <v>525</v>
      </c>
      <c r="W79" s="10">
        <v>369</v>
      </c>
      <c r="X79" s="10">
        <v>6000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134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45796</v>
      </c>
      <c r="B80" s="14" t="s">
        <v>257</v>
      </c>
      <c r="C80" s="9" t="s">
        <v>139</v>
      </c>
      <c r="D80" s="13" t="s">
        <v>253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302</v>
      </c>
      <c r="V80" s="10">
        <v>0</v>
      </c>
      <c r="W80" s="10">
        <v>302</v>
      </c>
      <c r="X80" s="10">
        <v>5300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45782</v>
      </c>
      <c r="B81" s="14" t="s">
        <v>249</v>
      </c>
      <c r="C81" s="9" t="s">
        <v>79</v>
      </c>
      <c r="D81" s="13" t="s">
        <v>243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416.92688888888887</v>
      </c>
    </row>
    <row r="82" spans="1:56" ht="27.75" customHeight="1" x14ac:dyDescent="0.45">
      <c r="A82" s="3">
        <v>45798</v>
      </c>
      <c r="B82" s="14" t="s">
        <v>263</v>
      </c>
      <c r="C82" s="9" t="s">
        <v>107</v>
      </c>
      <c r="D82" s="13" t="s">
        <v>261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117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134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416.92688888888887</v>
      </c>
    </row>
    <row r="83" spans="1:56" ht="27.75" customHeight="1" x14ac:dyDescent="0.45">
      <c r="A83" s="3">
        <v>45674</v>
      </c>
      <c r="B83" s="14" t="s">
        <v>226</v>
      </c>
      <c r="C83" s="9" t="s">
        <v>139</v>
      </c>
      <c r="D83" s="13" t="s">
        <v>225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196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152</v>
      </c>
      <c r="V83" s="10">
        <v>0</v>
      </c>
      <c r="W83" s="10">
        <v>152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5987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235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45611</v>
      </c>
      <c r="B84" s="14" t="s">
        <v>195</v>
      </c>
      <c r="C84" s="9" t="s">
        <v>139</v>
      </c>
      <c r="D84" s="13" t="s">
        <v>194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117</v>
      </c>
      <c r="V84" s="10">
        <v>0</v>
      </c>
      <c r="W84" s="10">
        <v>117</v>
      </c>
      <c r="X84" s="10">
        <v>10065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45523</v>
      </c>
      <c r="B85" s="14" t="s">
        <v>178</v>
      </c>
      <c r="C85" s="9" t="s">
        <v>139</v>
      </c>
      <c r="D85" s="13" t="s">
        <v>176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1260</v>
      </c>
      <c r="V85" s="10">
        <v>0</v>
      </c>
      <c r="W85" s="10">
        <v>1260</v>
      </c>
      <c r="X85" s="10">
        <v>11095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45523</v>
      </c>
      <c r="B86" s="14" t="s">
        <v>178</v>
      </c>
      <c r="C86" s="9" t="s">
        <v>139</v>
      </c>
      <c r="D86" s="13" t="s">
        <v>177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89</v>
      </c>
      <c r="V86" s="10">
        <v>0</v>
      </c>
      <c r="W86" s="10">
        <v>89</v>
      </c>
      <c r="X86" s="10">
        <v>11180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45799</v>
      </c>
      <c r="B87" s="14" t="s">
        <v>264</v>
      </c>
      <c r="C87" s="9" t="s">
        <v>259</v>
      </c>
      <c r="D87" s="13" t="s">
        <v>260</v>
      </c>
      <c r="E87" s="9">
        <v>20</v>
      </c>
      <c r="F87" s="9">
        <v>34</v>
      </c>
      <c r="G87" s="9" t="s">
        <v>60</v>
      </c>
      <c r="H87" s="9" t="s">
        <v>66</v>
      </c>
      <c r="I87" s="9">
        <v>95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 t="s">
        <v>132</v>
      </c>
      <c r="U87" s="11">
        <v>4000</v>
      </c>
      <c r="V87" s="10">
        <v>2840</v>
      </c>
      <c r="W87" s="10">
        <v>1160</v>
      </c>
      <c r="X87" s="10">
        <v>8450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210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45799</v>
      </c>
      <c r="B88" s="14" t="s">
        <v>264</v>
      </c>
      <c r="C88" s="9" t="s">
        <v>259</v>
      </c>
      <c r="D88" s="13" t="s">
        <v>358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132</v>
      </c>
      <c r="U88" s="11">
        <v>4000</v>
      </c>
      <c r="V88" s="10">
        <v>2654</v>
      </c>
      <c r="W88" s="10">
        <v>1346</v>
      </c>
      <c r="X88" s="10">
        <v>4000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210</v>
      </c>
      <c r="AG88" s="1" t="s">
        <v>115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45741</v>
      </c>
      <c r="B89" s="14" t="s">
        <v>242</v>
      </c>
      <c r="C89" s="9" t="s">
        <v>107</v>
      </c>
      <c r="D89" s="13" t="s">
        <v>241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4000</v>
      </c>
      <c r="V89" s="10">
        <v>3867</v>
      </c>
      <c r="W89" s="10">
        <v>133</v>
      </c>
      <c r="X89" s="10">
        <v>4200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244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45720</v>
      </c>
      <c r="B90" s="14" t="s">
        <v>128</v>
      </c>
      <c r="C90" s="9" t="s">
        <v>107</v>
      </c>
      <c r="D90" s="13" t="s">
        <v>209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132</v>
      </c>
      <c r="U90" s="11">
        <v>4000</v>
      </c>
      <c r="V90" s="10">
        <v>4010</v>
      </c>
      <c r="W90" s="10">
        <v>0</v>
      </c>
      <c r="X90" s="10">
        <v>4470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132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45720</v>
      </c>
      <c r="B91" s="14" t="s">
        <v>128</v>
      </c>
      <c r="C91" s="9" t="s">
        <v>107</v>
      </c>
      <c r="D91" s="13" t="s">
        <v>219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132</v>
      </c>
      <c r="U91" s="11">
        <v>3000</v>
      </c>
      <c r="V91" s="10">
        <v>3065</v>
      </c>
      <c r="W91" s="10">
        <v>0</v>
      </c>
      <c r="X91" s="10">
        <v>3300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132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45541</v>
      </c>
      <c r="B92" s="14" t="s">
        <v>182</v>
      </c>
      <c r="C92" s="9" t="s">
        <v>107</v>
      </c>
      <c r="D92" s="13" t="s">
        <v>183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132</v>
      </c>
      <c r="U92" s="11">
        <v>3000</v>
      </c>
      <c r="V92" s="10">
        <v>3318</v>
      </c>
      <c r="W92" s="10">
        <v>0</v>
      </c>
      <c r="X92" s="10">
        <v>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184</v>
      </c>
      <c r="AG92" s="1" t="s">
        <v>61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>
        <v>0</v>
      </c>
      <c r="AY92" s="2" t="s">
        <v>222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45581</v>
      </c>
      <c r="B93" s="14" t="s">
        <v>187</v>
      </c>
      <c r="C93" s="9" t="s">
        <v>107</v>
      </c>
      <c r="D93" s="13" t="s">
        <v>188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132</v>
      </c>
      <c r="U93" s="11">
        <v>3000</v>
      </c>
      <c r="V93" s="10">
        <v>3194</v>
      </c>
      <c r="W93" s="10">
        <v>0</v>
      </c>
      <c r="X93" s="10">
        <v>5632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0</v>
      </c>
      <c r="B94" s="14">
        <v>0</v>
      </c>
      <c r="C94" s="9">
        <v>0</v>
      </c>
      <c r="D94" s="13">
        <v>0</v>
      </c>
      <c r="E94" s="9">
        <v>20</v>
      </c>
      <c r="F94" s="9">
        <v>38</v>
      </c>
      <c r="G94" s="9">
        <v>0</v>
      </c>
      <c r="H94" s="9">
        <v>0</v>
      </c>
      <c r="I94" s="9">
        <v>84</v>
      </c>
      <c r="J94" s="9" t="s">
        <v>57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9" t="s">
        <v>80</v>
      </c>
      <c r="AA94" s="8">
        <v>415358.13550000009</v>
      </c>
      <c r="AB94" s="8">
        <v>102708.5855</v>
      </c>
      <c r="AC94" s="8">
        <v>312649.55000000005</v>
      </c>
      <c r="AD94" s="8">
        <v>3227.07</v>
      </c>
      <c r="AE94" s="8">
        <v>412131.06550000008</v>
      </c>
      <c r="AF94" s="8" t="s">
        <v>58</v>
      </c>
      <c r="AG94" s="1" t="s">
        <v>115</v>
      </c>
      <c r="AH94" s="1">
        <v>0</v>
      </c>
      <c r="AI94" s="1" t="s">
        <v>15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 t="s">
        <v>135</v>
      </c>
      <c r="B95" s="14" t="s">
        <v>135</v>
      </c>
      <c r="C95" s="9" t="s">
        <v>270</v>
      </c>
      <c r="D95" s="13" t="s">
        <v>61</v>
      </c>
      <c r="E95" s="9">
        <v>20</v>
      </c>
      <c r="F95" s="9">
        <v>39</v>
      </c>
      <c r="G95" s="9" t="s">
        <v>60</v>
      </c>
      <c r="H95" s="9">
        <v>0</v>
      </c>
      <c r="I95" s="9">
        <v>84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 t="s">
        <v>63</v>
      </c>
      <c r="U95" s="11">
        <v>100000</v>
      </c>
      <c r="V95" s="10">
        <v>0</v>
      </c>
      <c r="W95" s="10">
        <v>100000</v>
      </c>
      <c r="X95" s="10">
        <v>0</v>
      </c>
      <c r="Y95" s="10">
        <v>105000</v>
      </c>
      <c r="Z95" s="9" t="s">
        <v>271</v>
      </c>
      <c r="AA95" s="8">
        <v>113157.00000000001</v>
      </c>
      <c r="AB95" s="8">
        <v>93788</v>
      </c>
      <c r="AC95" s="8">
        <v>19369.000000000015</v>
      </c>
      <c r="AD95" s="8">
        <v>0</v>
      </c>
      <c r="AE95" s="8">
        <v>0</v>
      </c>
      <c r="AF95" s="8">
        <v>0</v>
      </c>
      <c r="AG95" s="1" t="s">
        <v>115</v>
      </c>
      <c r="AH95" s="1" t="s">
        <v>74</v>
      </c>
      <c r="AI95" s="1">
        <v>2</v>
      </c>
      <c r="AJ95" s="3" t="s">
        <v>63</v>
      </c>
      <c r="AK95" s="3">
        <v>0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272</v>
      </c>
      <c r="BD95" s="56">
        <v>1525.8467777777792</v>
      </c>
    </row>
    <row r="96" spans="1:56" ht="27.75" customHeight="1" x14ac:dyDescent="0.45">
      <c r="A96" s="3">
        <v>0</v>
      </c>
      <c r="B96" s="14">
        <v>0</v>
      </c>
      <c r="C96" s="9">
        <v>0</v>
      </c>
      <c r="D96" s="13">
        <v>0</v>
      </c>
      <c r="E96" s="9">
        <v>20</v>
      </c>
      <c r="F96" s="9">
        <v>38</v>
      </c>
      <c r="G96" s="9">
        <v>0</v>
      </c>
      <c r="H96" s="9">
        <v>0</v>
      </c>
      <c r="I96" s="9">
        <v>82</v>
      </c>
      <c r="J96" s="9" t="s">
        <v>78</v>
      </c>
      <c r="K96" s="9">
        <v>2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271</v>
      </c>
      <c r="AA96" s="8">
        <v>113157.00000000001</v>
      </c>
      <c r="AB96" s="8">
        <v>93788</v>
      </c>
      <c r="AC96" s="8">
        <v>19369.000000000015</v>
      </c>
      <c r="AD96" s="8">
        <v>0</v>
      </c>
      <c r="AE96" s="8">
        <v>0</v>
      </c>
      <c r="AF96" s="8" t="s">
        <v>58</v>
      </c>
      <c r="AG96" s="1" t="s">
        <v>117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273</v>
      </c>
      <c r="BD96" s="56">
        <v>0</v>
      </c>
    </row>
    <row r="97" spans="1:56" ht="27.75" customHeight="1" x14ac:dyDescent="0.45">
      <c r="A97" s="3">
        <v>45892</v>
      </c>
      <c r="B97" s="14" t="s">
        <v>366</v>
      </c>
      <c r="C97" s="9" t="s">
        <v>139</v>
      </c>
      <c r="D97" s="13" t="s">
        <v>367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196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45909</v>
      </c>
      <c r="U97" s="11">
        <v>10000</v>
      </c>
      <c r="V97" s="10">
        <v>10000</v>
      </c>
      <c r="W97" s="10">
        <v>0</v>
      </c>
      <c r="X97" s="10">
        <v>10696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210</v>
      </c>
      <c r="AG97" s="1" t="s">
        <v>117</v>
      </c>
      <c r="AH97" s="1" t="s">
        <v>74</v>
      </c>
      <c r="AI97" s="1">
        <v>2</v>
      </c>
      <c r="AJ97" s="3">
        <v>45909</v>
      </c>
      <c r="AK97" s="3">
        <v>0</v>
      </c>
      <c r="AL97" s="3">
        <v>45900</v>
      </c>
      <c r="AM97" s="3">
        <v>45907</v>
      </c>
      <c r="AN97" s="3">
        <v>45908</v>
      </c>
      <c r="AO97" s="3">
        <v>45908</v>
      </c>
      <c r="AP97" s="3">
        <v>45904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45887</v>
      </c>
      <c r="B98" s="14" t="s">
        <v>347</v>
      </c>
      <c r="C98" s="9" t="s">
        <v>139</v>
      </c>
      <c r="D98" s="13" t="s">
        <v>332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196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45915</v>
      </c>
      <c r="U98" s="11">
        <v>9153</v>
      </c>
      <c r="V98" s="10">
        <v>0</v>
      </c>
      <c r="W98" s="10">
        <v>9153</v>
      </c>
      <c r="X98" s="10">
        <v>18825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210</v>
      </c>
      <c r="AG98" s="1" t="s">
        <v>117</v>
      </c>
      <c r="AH98" s="1" t="s">
        <v>74</v>
      </c>
      <c r="AI98" s="1">
        <v>2</v>
      </c>
      <c r="AJ98" s="3">
        <v>45915</v>
      </c>
      <c r="AK98" s="3">
        <v>0</v>
      </c>
      <c r="AL98" s="3">
        <v>45906</v>
      </c>
      <c r="AM98" s="3">
        <v>45913</v>
      </c>
      <c r="AN98" s="3">
        <v>45914</v>
      </c>
      <c r="AO98" s="3">
        <v>45914</v>
      </c>
      <c r="AP98" s="3">
        <v>45910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 t="s">
        <v>333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45887</v>
      </c>
      <c r="B99" s="14" t="s">
        <v>348</v>
      </c>
      <c r="C99" s="9" t="s">
        <v>139</v>
      </c>
      <c r="D99" s="13" t="s">
        <v>268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196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45919</v>
      </c>
      <c r="U99" s="11">
        <v>17360</v>
      </c>
      <c r="V99" s="10">
        <v>10080</v>
      </c>
      <c r="W99" s="10">
        <v>7280</v>
      </c>
      <c r="X99" s="10">
        <v>40982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116</v>
      </c>
      <c r="AH99" s="1" t="s">
        <v>74</v>
      </c>
      <c r="AI99" s="1">
        <v>2</v>
      </c>
      <c r="AJ99" s="3">
        <v>45919</v>
      </c>
      <c r="AK99" s="3">
        <v>0</v>
      </c>
      <c r="AL99" s="3">
        <v>45910</v>
      </c>
      <c r="AM99" s="3">
        <v>45917</v>
      </c>
      <c r="AN99" s="3">
        <v>45918</v>
      </c>
      <c r="AO99" s="3">
        <v>45918</v>
      </c>
      <c r="AP99" s="3">
        <v>45914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 t="s">
        <v>334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45887</v>
      </c>
      <c r="B100" s="14" t="s">
        <v>348</v>
      </c>
      <c r="C100" s="9" t="s">
        <v>139</v>
      </c>
      <c r="D100" s="13" t="s">
        <v>268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196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45922</v>
      </c>
      <c r="U100" s="11">
        <v>30000</v>
      </c>
      <c r="V100" s="10">
        <v>0</v>
      </c>
      <c r="W100" s="10">
        <v>30000</v>
      </c>
      <c r="X100" s="10">
        <v>31000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119</v>
      </c>
      <c r="AH100" s="1" t="s">
        <v>74</v>
      </c>
      <c r="AI100" s="1">
        <v>2</v>
      </c>
      <c r="AJ100" s="3">
        <v>45922</v>
      </c>
      <c r="AK100" s="3">
        <v>0</v>
      </c>
      <c r="AL100" s="3">
        <v>45913</v>
      </c>
      <c r="AM100" s="3">
        <v>45920</v>
      </c>
      <c r="AN100" s="3">
        <v>45921</v>
      </c>
      <c r="AO100" s="3">
        <v>45921</v>
      </c>
      <c r="AP100" s="3">
        <v>45917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334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45887</v>
      </c>
      <c r="B101" s="14" t="s">
        <v>348</v>
      </c>
      <c r="C101" s="9" t="s">
        <v>139</v>
      </c>
      <c r="D101" s="13" t="s">
        <v>268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45926</v>
      </c>
      <c r="U101" s="11">
        <v>20000</v>
      </c>
      <c r="V101" s="10">
        <v>0</v>
      </c>
      <c r="W101" s="10">
        <v>20000</v>
      </c>
      <c r="X101" s="10">
        <v>20056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210</v>
      </c>
      <c r="AG101" s="1" t="s">
        <v>61</v>
      </c>
      <c r="AH101" s="1" t="s">
        <v>74</v>
      </c>
      <c r="AI101" s="1">
        <v>2</v>
      </c>
      <c r="AJ101" s="3">
        <v>45926</v>
      </c>
      <c r="AK101" s="3">
        <v>0</v>
      </c>
      <c r="AL101" s="3">
        <v>45917</v>
      </c>
      <c r="AM101" s="3">
        <v>45924</v>
      </c>
      <c r="AN101" s="3">
        <v>45925</v>
      </c>
      <c r="AO101" s="3">
        <v>45925</v>
      </c>
      <c r="AP101" s="3">
        <v>45921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 t="s">
        <v>334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45905</v>
      </c>
      <c r="B102" s="14" t="s">
        <v>473</v>
      </c>
      <c r="C102" s="9" t="s">
        <v>474</v>
      </c>
      <c r="D102" s="13" t="s">
        <v>475</v>
      </c>
      <c r="E102" s="9">
        <v>20</v>
      </c>
      <c r="F102" s="9">
        <v>34</v>
      </c>
      <c r="G102" s="9" t="s">
        <v>60</v>
      </c>
      <c r="H102" s="9">
        <v>0</v>
      </c>
      <c r="I102" s="9">
        <v>70</v>
      </c>
      <c r="J102" s="9" t="s">
        <v>57</v>
      </c>
      <c r="K102" s="9">
        <v>5</v>
      </c>
      <c r="L102" s="9" t="s">
        <v>92</v>
      </c>
      <c r="M102" s="10">
        <v>21</v>
      </c>
      <c r="N102" s="9">
        <v>37</v>
      </c>
      <c r="O102" s="9">
        <v>40</v>
      </c>
      <c r="P102" s="10">
        <v>95.846517983999988</v>
      </c>
      <c r="Q102" s="10">
        <v>0</v>
      </c>
      <c r="R102" s="10">
        <v>95.846517983999988</v>
      </c>
      <c r="S102" s="9" t="s">
        <v>67</v>
      </c>
      <c r="T102" s="12">
        <v>45912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4959.3500000000004</v>
      </c>
      <c r="AB102" s="8">
        <v>4959.3500000000004</v>
      </c>
      <c r="AC102" s="8">
        <v>0</v>
      </c>
      <c r="AD102" s="8">
        <v>0</v>
      </c>
      <c r="AE102" s="8">
        <v>0</v>
      </c>
      <c r="AF102" s="8" t="s">
        <v>476</v>
      </c>
      <c r="AG102" s="1" t="s">
        <v>115</v>
      </c>
      <c r="AH102" s="1" t="s">
        <v>72</v>
      </c>
      <c r="AI102" s="1">
        <v>3</v>
      </c>
      <c r="AJ102" s="3">
        <v>45912</v>
      </c>
      <c r="AK102" s="3">
        <v>0</v>
      </c>
      <c r="AL102" s="3">
        <v>45902</v>
      </c>
      <c r="AM102" s="3">
        <v>45909</v>
      </c>
      <c r="AN102" s="3">
        <v>45910</v>
      </c>
      <c r="AO102" s="3">
        <v>45910</v>
      </c>
      <c r="AP102" s="3">
        <v>45907</v>
      </c>
      <c r="AQ102" s="3">
        <v>45911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45905</v>
      </c>
      <c r="B103" s="14" t="s">
        <v>477</v>
      </c>
      <c r="C103" s="9" t="s">
        <v>139</v>
      </c>
      <c r="D103" s="13" t="s">
        <v>332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45918</v>
      </c>
      <c r="U103" s="11">
        <v>30000</v>
      </c>
      <c r="V103" s="10">
        <v>0</v>
      </c>
      <c r="W103" s="10">
        <v>30000</v>
      </c>
      <c r="X103" s="10">
        <v>4996</v>
      </c>
      <c r="Y103" s="10">
        <v>26254.2</v>
      </c>
      <c r="Z103" s="9" t="s">
        <v>81</v>
      </c>
      <c r="AA103" s="8">
        <v>27507.838050000006</v>
      </c>
      <c r="AB103" s="8">
        <v>27507.838050000006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74</v>
      </c>
      <c r="AI103" s="1">
        <v>2</v>
      </c>
      <c r="AJ103" s="3">
        <v>45918</v>
      </c>
      <c r="AK103" s="3">
        <v>0</v>
      </c>
      <c r="AL103" s="3">
        <v>45909</v>
      </c>
      <c r="AM103" s="3">
        <v>45916</v>
      </c>
      <c r="AN103" s="3">
        <v>45917</v>
      </c>
      <c r="AO103" s="3">
        <v>45917</v>
      </c>
      <c r="AP103" s="3">
        <v>45913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468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 t="s">
        <v>135</v>
      </c>
      <c r="B104" s="14" t="s">
        <v>135</v>
      </c>
      <c r="C104" s="9" t="s">
        <v>139</v>
      </c>
      <c r="D104" s="13" t="s">
        <v>61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196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290000</v>
      </c>
      <c r="V104" s="10">
        <v>0</v>
      </c>
      <c r="W104" s="10">
        <v>290000</v>
      </c>
      <c r="X104" s="10">
        <v>0</v>
      </c>
      <c r="Y104" s="10">
        <v>304500</v>
      </c>
      <c r="Z104" s="9" t="s">
        <v>81</v>
      </c>
      <c r="AA104" s="8">
        <v>303847.5</v>
      </c>
      <c r="AB104" s="8">
        <v>65301</v>
      </c>
      <c r="AC104" s="8">
        <v>238546.5</v>
      </c>
      <c r="AD104" s="8">
        <v>0</v>
      </c>
      <c r="AE104" s="8">
        <v>0</v>
      </c>
      <c r="AF104" s="8" t="s">
        <v>210</v>
      </c>
      <c r="AG104" s="1" t="s">
        <v>115</v>
      </c>
      <c r="AH104" s="1" t="s">
        <v>74</v>
      </c>
      <c r="AI104" s="1">
        <v>2</v>
      </c>
      <c r="AJ104" s="3" t="s">
        <v>63</v>
      </c>
      <c r="AK104" s="3">
        <v>0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18235.554666666663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37</v>
      </c>
      <c r="G105" s="9">
        <v>0</v>
      </c>
      <c r="H105" s="9">
        <v>0</v>
      </c>
      <c r="I105" s="9">
        <v>80</v>
      </c>
      <c r="J105" s="9" t="s">
        <v>57</v>
      </c>
      <c r="K105" s="9">
        <v>3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81</v>
      </c>
      <c r="AA105" s="8">
        <v>336314.68805</v>
      </c>
      <c r="AB105" s="8">
        <v>97768.188049999997</v>
      </c>
      <c r="AC105" s="8">
        <v>238546.5</v>
      </c>
      <c r="AD105" s="8">
        <v>0</v>
      </c>
      <c r="AE105" s="8">
        <v>0</v>
      </c>
      <c r="AF105" s="8" t="s">
        <v>58</v>
      </c>
      <c r="AG105" s="1" t="s">
        <v>115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45904</v>
      </c>
      <c r="B106" s="14" t="s">
        <v>443</v>
      </c>
      <c r="C106" s="9" t="s">
        <v>454</v>
      </c>
      <c r="D106" s="13" t="s">
        <v>445</v>
      </c>
      <c r="E106" s="9">
        <v>21</v>
      </c>
      <c r="F106" s="9">
        <v>40</v>
      </c>
      <c r="G106" s="9" t="s">
        <v>60</v>
      </c>
      <c r="H106" s="9" t="s">
        <v>66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45911</v>
      </c>
      <c r="U106" s="11">
        <v>4000</v>
      </c>
      <c r="V106" s="10">
        <v>0</v>
      </c>
      <c r="W106" s="10">
        <v>4000</v>
      </c>
      <c r="X106" s="10">
        <v>0</v>
      </c>
      <c r="Y106" s="10">
        <v>4200</v>
      </c>
      <c r="Z106" s="9" t="s">
        <v>120</v>
      </c>
      <c r="AA106" s="8">
        <v>4638.0400000000009</v>
      </c>
      <c r="AB106" s="8">
        <v>4638.0400000000009</v>
      </c>
      <c r="AC106" s="8">
        <v>0</v>
      </c>
      <c r="AD106" s="8">
        <v>4638.0400000000009</v>
      </c>
      <c r="AE106" s="8">
        <v>0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45911</v>
      </c>
      <c r="AK106" s="3">
        <v>45907</v>
      </c>
      <c r="AL106" s="3">
        <v>45901</v>
      </c>
      <c r="AM106" s="3">
        <v>45908</v>
      </c>
      <c r="AN106" s="3">
        <v>45909</v>
      </c>
      <c r="AO106" s="3">
        <v>45909</v>
      </c>
      <c r="AP106" s="3">
        <v>45906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45876</v>
      </c>
      <c r="B107" s="14" t="s">
        <v>336</v>
      </c>
      <c r="C107" s="9" t="s">
        <v>107</v>
      </c>
      <c r="D107" s="13" t="s">
        <v>316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90</v>
      </c>
      <c r="M107" s="10">
        <v>22</v>
      </c>
      <c r="N107" s="9">
        <v>40</v>
      </c>
      <c r="O107" s="9">
        <v>40</v>
      </c>
      <c r="P107" s="10">
        <v>65.13122457599998</v>
      </c>
      <c r="Q107" s="10">
        <v>0</v>
      </c>
      <c r="R107" s="10">
        <v>65.13122457599998</v>
      </c>
      <c r="S107" s="9" t="s">
        <v>67</v>
      </c>
      <c r="T107" s="12">
        <v>45926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120</v>
      </c>
      <c r="AA107" s="8">
        <v>3310.89</v>
      </c>
      <c r="AB107" s="8">
        <v>3310.89</v>
      </c>
      <c r="AC107" s="8">
        <v>0</v>
      </c>
      <c r="AD107" s="8">
        <v>3310.89</v>
      </c>
      <c r="AE107" s="8">
        <v>0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45926</v>
      </c>
      <c r="AK107" s="3">
        <v>45922</v>
      </c>
      <c r="AL107" s="3">
        <v>45916</v>
      </c>
      <c r="AM107" s="3">
        <v>45923</v>
      </c>
      <c r="AN107" s="3">
        <v>45924</v>
      </c>
      <c r="AO107" s="3">
        <v>45924</v>
      </c>
      <c r="AP107" s="3">
        <v>45921</v>
      </c>
      <c r="AQ107" s="3">
        <v>45925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 t="s">
        <v>135</v>
      </c>
      <c r="B108" s="14" t="s">
        <v>135</v>
      </c>
      <c r="C108" s="9" t="s">
        <v>111</v>
      </c>
      <c r="D108" s="13" t="s">
        <v>61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45930</v>
      </c>
      <c r="U108" s="11">
        <v>100000</v>
      </c>
      <c r="V108" s="10">
        <v>0</v>
      </c>
      <c r="W108" s="10">
        <v>100000</v>
      </c>
      <c r="X108" s="10">
        <v>0</v>
      </c>
      <c r="Y108" s="10">
        <v>105000</v>
      </c>
      <c r="Z108" s="9" t="s">
        <v>120</v>
      </c>
      <c r="AA108" s="8">
        <v>107569.00000000001</v>
      </c>
      <c r="AB108" s="8">
        <v>107569.00000000001</v>
      </c>
      <c r="AC108" s="8">
        <v>0</v>
      </c>
      <c r="AD108" s="8">
        <v>107569.00000000001</v>
      </c>
      <c r="AE108" s="8">
        <v>0</v>
      </c>
      <c r="AF108" s="8">
        <v>0</v>
      </c>
      <c r="AG108" s="1" t="s">
        <v>116</v>
      </c>
      <c r="AH108" s="1" t="s">
        <v>68</v>
      </c>
      <c r="AI108" s="1">
        <v>4</v>
      </c>
      <c r="AJ108" s="3">
        <v>45930</v>
      </c>
      <c r="AK108" s="3">
        <v>45926</v>
      </c>
      <c r="AL108" s="3">
        <v>45920</v>
      </c>
      <c r="AM108" s="3">
        <v>45927</v>
      </c>
      <c r="AN108" s="3">
        <v>45928</v>
      </c>
      <c r="AO108" s="3">
        <v>45928</v>
      </c>
      <c r="AP108" s="3">
        <v>45925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45631</v>
      </c>
      <c r="B109" s="14" t="s">
        <v>203</v>
      </c>
      <c r="C109" s="9" t="s">
        <v>109</v>
      </c>
      <c r="D109" s="13" t="s">
        <v>144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 t="s">
        <v>63</v>
      </c>
      <c r="U109" s="11">
        <v>16000</v>
      </c>
      <c r="V109" s="10">
        <v>0</v>
      </c>
      <c r="W109" s="10">
        <v>16000</v>
      </c>
      <c r="X109" s="10">
        <v>0</v>
      </c>
      <c r="Y109" s="10">
        <v>16800</v>
      </c>
      <c r="Z109" s="9" t="s">
        <v>120</v>
      </c>
      <c r="AA109" s="8">
        <v>17211.04</v>
      </c>
      <c r="AB109" s="8">
        <v>17211.04</v>
      </c>
      <c r="AC109" s="8">
        <v>0</v>
      </c>
      <c r="AD109" s="8">
        <v>0</v>
      </c>
      <c r="AE109" s="8">
        <v>17211.04</v>
      </c>
      <c r="AF109" s="8">
        <v>0</v>
      </c>
      <c r="AG109" s="1" t="s">
        <v>116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218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45631</v>
      </c>
      <c r="B110" s="14" t="s">
        <v>202</v>
      </c>
      <c r="C110" s="9" t="s">
        <v>109</v>
      </c>
      <c r="D110" s="13" t="s">
        <v>144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 t="s">
        <v>63</v>
      </c>
      <c r="U110" s="11">
        <v>9000</v>
      </c>
      <c r="V110" s="10">
        <v>0</v>
      </c>
      <c r="W110" s="10">
        <v>9000</v>
      </c>
      <c r="X110" s="10">
        <v>0</v>
      </c>
      <c r="Y110" s="10">
        <v>9450</v>
      </c>
      <c r="Z110" s="9" t="s">
        <v>120</v>
      </c>
      <c r="AA110" s="8">
        <v>9681.2100000000009</v>
      </c>
      <c r="AB110" s="8">
        <v>9681.2100000000009</v>
      </c>
      <c r="AC110" s="8">
        <v>0</v>
      </c>
      <c r="AD110" s="8">
        <v>0</v>
      </c>
      <c r="AE110" s="8">
        <v>9681.2100000000009</v>
      </c>
      <c r="AF110" s="8">
        <v>0</v>
      </c>
      <c r="AG110" s="1" t="s">
        <v>116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217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45896</v>
      </c>
      <c r="B111" s="14" t="s">
        <v>400</v>
      </c>
      <c r="C111" s="9" t="s">
        <v>107</v>
      </c>
      <c r="D111" s="13" t="s">
        <v>401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90</v>
      </c>
      <c r="M111" s="10">
        <v>22</v>
      </c>
      <c r="N111" s="9">
        <v>40</v>
      </c>
      <c r="O111" s="9">
        <v>40</v>
      </c>
      <c r="P111" s="10">
        <v>65.13122457599998</v>
      </c>
      <c r="Q111" s="10">
        <v>0</v>
      </c>
      <c r="R111" s="10">
        <v>65.13122457599998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120</v>
      </c>
      <c r="AA111" s="8">
        <v>3310.89</v>
      </c>
      <c r="AB111" s="8">
        <v>3310.89</v>
      </c>
      <c r="AC111" s="8">
        <v>0</v>
      </c>
      <c r="AD111" s="8">
        <v>0</v>
      </c>
      <c r="AE111" s="8">
        <v>3310.89</v>
      </c>
      <c r="AF111" s="8">
        <v>0</v>
      </c>
      <c r="AG111" s="1" t="s">
        <v>116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45896</v>
      </c>
      <c r="B112" s="14" t="s">
        <v>402</v>
      </c>
      <c r="C112" s="9" t="s">
        <v>107</v>
      </c>
      <c r="D112" s="13" t="s">
        <v>313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90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120</v>
      </c>
      <c r="AA112" s="8">
        <v>5518.15</v>
      </c>
      <c r="AB112" s="8">
        <v>5518.15</v>
      </c>
      <c r="AC112" s="8">
        <v>0</v>
      </c>
      <c r="AD112" s="8">
        <v>0</v>
      </c>
      <c r="AE112" s="8">
        <v>5518.15</v>
      </c>
      <c r="AF112" s="8">
        <v>0</v>
      </c>
      <c r="AG112" s="1" t="s">
        <v>116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45896</v>
      </c>
      <c r="B113" s="14" t="s">
        <v>403</v>
      </c>
      <c r="C113" s="9" t="s">
        <v>107</v>
      </c>
      <c r="D113" s="13" t="s">
        <v>404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120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45876</v>
      </c>
      <c r="B114" s="14" t="s">
        <v>335</v>
      </c>
      <c r="C114" s="9" t="s">
        <v>107</v>
      </c>
      <c r="D114" s="13" t="s">
        <v>315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42</v>
      </c>
      <c r="O114" s="9">
        <v>40</v>
      </c>
      <c r="P114" s="10">
        <v>68.387785804799989</v>
      </c>
      <c r="Q114" s="10">
        <v>0</v>
      </c>
      <c r="R114" s="10">
        <v>68.387785804799989</v>
      </c>
      <c r="S114" s="9" t="s">
        <v>71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120</v>
      </c>
      <c r="AA114" s="8">
        <v>3478.5300000000007</v>
      </c>
      <c r="AB114" s="8">
        <v>3478.5300000000007</v>
      </c>
      <c r="AC114" s="8">
        <v>0</v>
      </c>
      <c r="AD114" s="8">
        <v>0</v>
      </c>
      <c r="AE114" s="8">
        <v>3478.5300000000007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45876</v>
      </c>
      <c r="B115" s="14" t="s">
        <v>337</v>
      </c>
      <c r="C115" s="9" t="s">
        <v>107</v>
      </c>
      <c r="D115" s="13" t="s">
        <v>317</v>
      </c>
      <c r="E115" s="9">
        <v>21</v>
      </c>
      <c r="F115" s="9">
        <v>40</v>
      </c>
      <c r="G115" s="9" t="s">
        <v>60</v>
      </c>
      <c r="H115" s="9" t="s">
        <v>66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113.97964300799998</v>
      </c>
      <c r="Q115" s="10">
        <v>0</v>
      </c>
      <c r="R115" s="10">
        <v>113.97964300799998</v>
      </c>
      <c r="S115" s="9" t="s">
        <v>71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120</v>
      </c>
      <c r="AA115" s="8">
        <v>5797.55</v>
      </c>
      <c r="AB115" s="8">
        <v>5797.55</v>
      </c>
      <c r="AC115" s="8">
        <v>0</v>
      </c>
      <c r="AD115" s="8">
        <v>0</v>
      </c>
      <c r="AE115" s="8">
        <v>5797.55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 t="s">
        <v>135</v>
      </c>
      <c r="B116" s="14" t="s">
        <v>135</v>
      </c>
      <c r="C116" s="9" t="s">
        <v>109</v>
      </c>
      <c r="D116" s="13" t="s">
        <v>144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 t="s">
        <v>63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120</v>
      </c>
      <c r="AA116" s="8">
        <v>10756.900000000001</v>
      </c>
      <c r="AB116" s="8">
        <v>10756.900000000001</v>
      </c>
      <c r="AC116" s="8">
        <v>0</v>
      </c>
      <c r="AD116" s="8">
        <v>0</v>
      </c>
      <c r="AE116" s="8">
        <v>10756.900000000001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45854</v>
      </c>
      <c r="B117" s="14" t="s">
        <v>295</v>
      </c>
      <c r="C117" s="9" t="s">
        <v>79</v>
      </c>
      <c r="D117" s="13" t="s">
        <v>296</v>
      </c>
      <c r="E117" s="9">
        <v>21</v>
      </c>
      <c r="F117" s="9">
        <v>38</v>
      </c>
      <c r="G117" s="9" t="s">
        <v>60</v>
      </c>
      <c r="H117" s="9" t="s">
        <v>76</v>
      </c>
      <c r="I117" s="9">
        <v>102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120</v>
      </c>
      <c r="AA117" s="8">
        <v>3310.89</v>
      </c>
      <c r="AB117" s="8">
        <v>3310.89</v>
      </c>
      <c r="AC117" s="8">
        <v>0</v>
      </c>
      <c r="AD117" s="8">
        <v>0</v>
      </c>
      <c r="AE117" s="8">
        <v>3310.89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45854</v>
      </c>
      <c r="B118" s="14" t="s">
        <v>297</v>
      </c>
      <c r="C118" s="9" t="s">
        <v>79</v>
      </c>
      <c r="D118" s="13" t="s">
        <v>298</v>
      </c>
      <c r="E118" s="9">
        <v>21</v>
      </c>
      <c r="F118" s="9">
        <v>38</v>
      </c>
      <c r="G118" s="9" t="s">
        <v>60</v>
      </c>
      <c r="H118" s="9" t="s">
        <v>76</v>
      </c>
      <c r="I118" s="9">
        <v>102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65.13122457599998</v>
      </c>
      <c r="Q118" s="10">
        <v>0</v>
      </c>
      <c r="R118" s="10">
        <v>65.13122457599998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120</v>
      </c>
      <c r="AA118" s="8">
        <v>3310.89</v>
      </c>
      <c r="AB118" s="8">
        <v>3310.89</v>
      </c>
      <c r="AC118" s="8">
        <v>0</v>
      </c>
      <c r="AD118" s="8">
        <v>0</v>
      </c>
      <c r="AE118" s="8">
        <v>3310.89</v>
      </c>
      <c r="AF118" s="8">
        <v>0</v>
      </c>
      <c r="AG118" s="1" t="s">
        <v>115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45826</v>
      </c>
      <c r="B119" s="14" t="s">
        <v>274</v>
      </c>
      <c r="C119" s="9" t="s">
        <v>107</v>
      </c>
      <c r="D119" s="13" t="s">
        <v>262</v>
      </c>
      <c r="E119" s="9">
        <v>21</v>
      </c>
      <c r="F119" s="9">
        <v>38</v>
      </c>
      <c r="G119" s="9" t="s">
        <v>60</v>
      </c>
      <c r="H119" s="9" t="s">
        <v>66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163.47937368575995</v>
      </c>
      <c r="Q119" s="10">
        <v>0</v>
      </c>
      <c r="R119" s="10">
        <v>163.47937368575995</v>
      </c>
      <c r="S119" s="9" t="s">
        <v>67</v>
      </c>
      <c r="T119" s="12" t="s">
        <v>63</v>
      </c>
      <c r="U119" s="11">
        <v>8000</v>
      </c>
      <c r="V119" s="10">
        <v>470</v>
      </c>
      <c r="W119" s="10">
        <v>7530</v>
      </c>
      <c r="X119" s="10">
        <v>0</v>
      </c>
      <c r="Y119" s="10">
        <v>7906.5</v>
      </c>
      <c r="Z119" s="9" t="s">
        <v>120</v>
      </c>
      <c r="AA119" s="8">
        <v>8310.3338999999996</v>
      </c>
      <c r="AB119" s="8">
        <v>8310.3338999999996</v>
      </c>
      <c r="AC119" s="8">
        <v>0</v>
      </c>
      <c r="AD119" s="8">
        <v>0</v>
      </c>
      <c r="AE119" s="8">
        <v>8310.3338999999996</v>
      </c>
      <c r="AF119" s="8">
        <v>0</v>
      </c>
      <c r="AG119" s="1" t="s">
        <v>115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45066</v>
      </c>
      <c r="B120" s="14" t="s">
        <v>126</v>
      </c>
      <c r="C120" s="9" t="s">
        <v>79</v>
      </c>
      <c r="D120" s="13" t="s">
        <v>125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120</v>
      </c>
      <c r="AA120" s="8">
        <v>5518.15</v>
      </c>
      <c r="AB120" s="8">
        <v>5518.15</v>
      </c>
      <c r="AC120" s="8">
        <v>0</v>
      </c>
      <c r="AD120" s="8">
        <v>0</v>
      </c>
      <c r="AE120" s="8">
        <v>5518.15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21</v>
      </c>
      <c r="F121" s="9">
        <v>37</v>
      </c>
      <c r="G121" s="9">
        <v>0</v>
      </c>
      <c r="H121" s="9">
        <v>0</v>
      </c>
      <c r="I121" s="9">
        <v>74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 t="s">
        <v>82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120</v>
      </c>
      <c r="AA121" s="8">
        <v>195033.35390000005</v>
      </c>
      <c r="AB121" s="8">
        <v>195033.35390000005</v>
      </c>
      <c r="AC121" s="8">
        <v>0</v>
      </c>
      <c r="AD121" s="8">
        <v>115517.93000000002</v>
      </c>
      <c r="AE121" s="8">
        <v>79515.423899999994</v>
      </c>
      <c r="AF121" s="8" t="s">
        <v>58</v>
      </c>
      <c r="AG121" s="1" t="s">
        <v>61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122</v>
      </c>
      <c r="BD121" s="56">
        <v>0</v>
      </c>
    </row>
    <row r="122" spans="1:56" ht="27.75" customHeight="1" x14ac:dyDescent="0.45">
      <c r="A122" s="3" t="s">
        <v>135</v>
      </c>
      <c r="B122" s="14" t="s">
        <v>135</v>
      </c>
      <c r="C122" s="9" t="s">
        <v>216</v>
      </c>
      <c r="D122" s="13" t="s">
        <v>216</v>
      </c>
      <c r="E122" s="9">
        <v>23</v>
      </c>
      <c r="F122" s="9">
        <v>34</v>
      </c>
      <c r="G122" s="9" t="s">
        <v>60</v>
      </c>
      <c r="H122" s="9">
        <v>0</v>
      </c>
      <c r="I122" s="9">
        <v>68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45930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83</v>
      </c>
      <c r="AA122" s="8">
        <v>29756.100000000002</v>
      </c>
      <c r="AB122" s="8">
        <v>29756.100000000002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74</v>
      </c>
      <c r="AI122" s="1">
        <v>2</v>
      </c>
      <c r="AJ122" s="3">
        <v>45930</v>
      </c>
      <c r="AK122" s="3">
        <v>0</v>
      </c>
      <c r="AL122" s="3">
        <v>45921</v>
      </c>
      <c r="AM122" s="3">
        <v>45928</v>
      </c>
      <c r="AN122" s="3">
        <v>45929</v>
      </c>
      <c r="AO122" s="3">
        <v>45929</v>
      </c>
      <c r="AP122" s="3">
        <v>45925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7.75" customHeight="1" x14ac:dyDescent="0.45">
      <c r="A123" s="3" t="s">
        <v>135</v>
      </c>
      <c r="B123" s="14" t="s">
        <v>135</v>
      </c>
      <c r="C123" s="9" t="s">
        <v>221</v>
      </c>
      <c r="D123" s="13" t="s">
        <v>61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92</v>
      </c>
      <c r="M123" s="10">
        <v>24</v>
      </c>
      <c r="N123" s="9">
        <v>37</v>
      </c>
      <c r="O123" s="9">
        <v>50</v>
      </c>
      <c r="P123" s="10">
        <v>821.54158271999995</v>
      </c>
      <c r="Q123" s="10">
        <v>0</v>
      </c>
      <c r="R123" s="10">
        <v>821.54158271999995</v>
      </c>
      <c r="S123" s="9" t="s">
        <v>123</v>
      </c>
      <c r="T123" s="12">
        <v>45930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83</v>
      </c>
      <c r="AA123" s="8">
        <v>29756.100000000002</v>
      </c>
      <c r="AB123" s="8">
        <v>13028</v>
      </c>
      <c r="AC123" s="8">
        <v>16728.100000000002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72</v>
      </c>
      <c r="AI123" s="1">
        <v>3</v>
      </c>
      <c r="AJ123" s="3">
        <v>45930</v>
      </c>
      <c r="AK123" s="3">
        <v>0</v>
      </c>
      <c r="AL123" s="3">
        <v>45920</v>
      </c>
      <c r="AM123" s="3">
        <v>45927</v>
      </c>
      <c r="AN123" s="3">
        <v>45928</v>
      </c>
      <c r="AO123" s="3">
        <v>45928</v>
      </c>
      <c r="AP123" s="3">
        <v>45925</v>
      </c>
      <c r="AQ123" s="3">
        <v>45929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1250.4254749999998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83</v>
      </c>
      <c r="AA124" s="8">
        <v>59512.200000000004</v>
      </c>
      <c r="AB124" s="8">
        <v>42784.100000000006</v>
      </c>
      <c r="AC124" s="8">
        <v>16728.100000000002</v>
      </c>
      <c r="AD124" s="8">
        <v>0</v>
      </c>
      <c r="AE124" s="8">
        <v>0</v>
      </c>
      <c r="AF124" s="8" t="s">
        <v>58</v>
      </c>
      <c r="AG124" s="1" t="s">
        <v>115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>
        <v>45727</v>
      </c>
      <c r="B125" s="14" t="s">
        <v>240</v>
      </c>
      <c r="C125" s="9" t="s">
        <v>111</v>
      </c>
      <c r="D125" s="13" t="s">
        <v>59</v>
      </c>
      <c r="E125" s="9">
        <v>23</v>
      </c>
      <c r="F125" s="9">
        <v>40</v>
      </c>
      <c r="G125" s="9" t="s">
        <v>60</v>
      </c>
      <c r="H125" s="9" t="s">
        <v>66</v>
      </c>
      <c r="I125" s="9">
        <v>125</v>
      </c>
      <c r="J125" s="9" t="s">
        <v>57</v>
      </c>
      <c r="K125" s="9">
        <v>5</v>
      </c>
      <c r="L125" s="9" t="s">
        <v>196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1000</v>
      </c>
      <c r="V125" s="10">
        <v>0</v>
      </c>
      <c r="W125" s="10">
        <v>1000</v>
      </c>
      <c r="X125" s="10">
        <v>0</v>
      </c>
      <c r="Y125" s="10">
        <v>0</v>
      </c>
      <c r="Z125" s="9" t="s">
        <v>213</v>
      </c>
      <c r="AA125" s="8">
        <v>1159.5100000000002</v>
      </c>
      <c r="AB125" s="8">
        <v>1159.5100000000002</v>
      </c>
      <c r="AC125" s="8">
        <v>0</v>
      </c>
      <c r="AD125" s="8">
        <v>1159.5100000000002</v>
      </c>
      <c r="AE125" s="8">
        <v>0</v>
      </c>
      <c r="AF125" s="8" t="s">
        <v>215</v>
      </c>
      <c r="AG125" s="1" t="s">
        <v>115</v>
      </c>
      <c r="AH125" s="1" t="s">
        <v>146</v>
      </c>
      <c r="AI125" s="1">
        <v>2</v>
      </c>
      <c r="AJ125" s="3" t="s">
        <v>63</v>
      </c>
      <c r="AK125" s="3" t="e">
        <v>#VALUE!</v>
      </c>
      <c r="AL125" s="3">
        <v>0</v>
      </c>
      <c r="AM125" s="3">
        <v>0</v>
      </c>
      <c r="AN125" s="3">
        <v>0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143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23</v>
      </c>
      <c r="F126" s="9">
        <v>37</v>
      </c>
      <c r="G126" s="9">
        <v>0</v>
      </c>
      <c r="H126" s="9">
        <v>0</v>
      </c>
      <c r="I126" s="9">
        <v>85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213</v>
      </c>
      <c r="AA126" s="8">
        <v>1159.5100000000002</v>
      </c>
      <c r="AB126" s="8">
        <v>1159.5100000000002</v>
      </c>
      <c r="AC126" s="8">
        <v>0</v>
      </c>
      <c r="AD126" s="8">
        <v>1159.5100000000002</v>
      </c>
      <c r="AE126" s="8">
        <v>0</v>
      </c>
      <c r="AF126" s="8" t="s">
        <v>58</v>
      </c>
      <c r="AG126" s="1" t="s">
        <v>115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214</v>
      </c>
      <c r="BD126" s="56">
        <v>0</v>
      </c>
    </row>
    <row r="127" spans="1:56" ht="27.75" customHeight="1" x14ac:dyDescent="0.45">
      <c r="A127" s="3">
        <v>45601</v>
      </c>
      <c r="B127" s="14" t="s">
        <v>193</v>
      </c>
      <c r="C127" s="9" t="s">
        <v>93</v>
      </c>
      <c r="D127" s="13" t="s">
        <v>142</v>
      </c>
      <c r="E127" s="9">
        <v>23</v>
      </c>
      <c r="F127" s="9">
        <v>37</v>
      </c>
      <c r="G127" s="9" t="s">
        <v>60</v>
      </c>
      <c r="H127" s="9">
        <v>0</v>
      </c>
      <c r="I127" s="9">
        <v>130</v>
      </c>
      <c r="J127" s="9" t="s">
        <v>57</v>
      </c>
      <c r="K127" s="9">
        <v>5</v>
      </c>
      <c r="L127" s="9" t="s">
        <v>91</v>
      </c>
      <c r="M127" s="10">
        <v>24</v>
      </c>
      <c r="N127" s="9">
        <v>40</v>
      </c>
      <c r="O127" s="9">
        <v>55</v>
      </c>
      <c r="P127" s="10">
        <v>3207.7128103679997</v>
      </c>
      <c r="Q127" s="10">
        <v>0</v>
      </c>
      <c r="R127" s="10">
        <v>3207.7128103679997</v>
      </c>
      <c r="S127" s="9" t="s">
        <v>299</v>
      </c>
      <c r="T127" s="12" t="s">
        <v>63</v>
      </c>
      <c r="U127" s="11">
        <v>100000</v>
      </c>
      <c r="V127" s="10">
        <v>1500</v>
      </c>
      <c r="W127" s="10">
        <v>98500</v>
      </c>
      <c r="X127" s="10">
        <v>0</v>
      </c>
      <c r="Y127" s="10">
        <v>103425</v>
      </c>
      <c r="Z127" s="9" t="s">
        <v>99</v>
      </c>
      <c r="AA127" s="8">
        <v>105955.465</v>
      </c>
      <c r="AB127" s="8">
        <v>14846</v>
      </c>
      <c r="AC127" s="8">
        <v>91109.464999999997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72</v>
      </c>
      <c r="AI127" s="1">
        <v>3</v>
      </c>
      <c r="AJ127" s="3" t="s">
        <v>63</v>
      </c>
      <c r="AK127" s="3">
        <v>0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113</v>
      </c>
      <c r="BD127" s="56">
        <v>11671.451472901386</v>
      </c>
    </row>
    <row r="128" spans="1:56" ht="27.75" customHeight="1" x14ac:dyDescent="0.45">
      <c r="A128" s="3">
        <v>45601</v>
      </c>
      <c r="B128" s="14" t="s">
        <v>193</v>
      </c>
      <c r="C128" s="9" t="s">
        <v>93</v>
      </c>
      <c r="D128" s="13" t="s">
        <v>142</v>
      </c>
      <c r="E128" s="9">
        <v>23</v>
      </c>
      <c r="F128" s="9">
        <v>37</v>
      </c>
      <c r="G128" s="9" t="s">
        <v>60</v>
      </c>
      <c r="H128" s="9">
        <v>0</v>
      </c>
      <c r="I128" s="9">
        <v>130</v>
      </c>
      <c r="J128" s="9" t="s">
        <v>57</v>
      </c>
      <c r="K128" s="9">
        <v>5</v>
      </c>
      <c r="L128" s="9" t="s">
        <v>91</v>
      </c>
      <c r="M128" s="10">
        <v>24</v>
      </c>
      <c r="N128" s="9">
        <v>40</v>
      </c>
      <c r="O128" s="9">
        <v>55</v>
      </c>
      <c r="P128" s="10">
        <v>11003.203948644863</v>
      </c>
      <c r="Q128" s="10">
        <v>0</v>
      </c>
      <c r="R128" s="10">
        <v>11003.203948644863</v>
      </c>
      <c r="S128" s="9" t="s">
        <v>299</v>
      </c>
      <c r="T128" s="12" t="s">
        <v>63</v>
      </c>
      <c r="U128" s="11">
        <v>337878</v>
      </c>
      <c r="V128" s="10">
        <v>0</v>
      </c>
      <c r="W128" s="10">
        <v>337878</v>
      </c>
      <c r="X128" s="10">
        <v>0</v>
      </c>
      <c r="Y128" s="10">
        <v>354771.9</v>
      </c>
      <c r="Z128" s="9" t="s">
        <v>99</v>
      </c>
      <c r="AA128" s="8">
        <v>363451.98582000006</v>
      </c>
      <c r="AB128" s="8">
        <v>0</v>
      </c>
      <c r="AC128" s="8">
        <v>363451.98582000006</v>
      </c>
      <c r="AD128" s="8">
        <v>0</v>
      </c>
      <c r="AE128" s="8">
        <v>0</v>
      </c>
      <c r="AF128" s="8">
        <v>0</v>
      </c>
      <c r="AG128" s="1" t="s">
        <v>115</v>
      </c>
      <c r="AH128" s="1" t="s">
        <v>72</v>
      </c>
      <c r="AI128" s="1">
        <v>3</v>
      </c>
      <c r="AJ128" s="3" t="s">
        <v>63</v>
      </c>
      <c r="AK128" s="3">
        <v>0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113</v>
      </c>
      <c r="BD128" s="56">
        <v>46559.511849046357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37</v>
      </c>
      <c r="G129" s="9">
        <v>0</v>
      </c>
      <c r="H129" s="9">
        <v>0</v>
      </c>
      <c r="I129" s="9">
        <v>128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99</v>
      </c>
      <c r="AA129" s="8">
        <v>469407.45082000003</v>
      </c>
      <c r="AB129" s="8">
        <v>14846</v>
      </c>
      <c r="AC129" s="8">
        <v>454561.45082000003</v>
      </c>
      <c r="AD129" s="8">
        <v>0</v>
      </c>
      <c r="AE129" s="8">
        <v>0</v>
      </c>
      <c r="AF129" s="8" t="s">
        <v>58</v>
      </c>
      <c r="AG129" s="1" t="s">
        <v>115</v>
      </c>
      <c r="AH129" s="1">
        <v>0</v>
      </c>
      <c r="AI129" s="1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114</v>
      </c>
      <c r="BD129" s="56">
        <v>0</v>
      </c>
    </row>
    <row r="130" spans="1:56" ht="27.75" customHeight="1" x14ac:dyDescent="0.45">
      <c r="A130" s="3">
        <v>45894</v>
      </c>
      <c r="B130" s="14" t="s">
        <v>374</v>
      </c>
      <c r="C130" s="9" t="s">
        <v>137</v>
      </c>
      <c r="D130" s="13" t="s">
        <v>59</v>
      </c>
      <c r="E130" s="9">
        <v>26</v>
      </c>
      <c r="F130" s="9">
        <v>39</v>
      </c>
      <c r="G130" s="9" t="s">
        <v>60</v>
      </c>
      <c r="H130" s="9">
        <v>0</v>
      </c>
      <c r="I130" s="9">
        <v>93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123</v>
      </c>
      <c r="T130" s="12">
        <v>45910</v>
      </c>
      <c r="U130" s="11">
        <v>5000</v>
      </c>
      <c r="V130" s="10">
        <v>5000</v>
      </c>
      <c r="W130" s="10">
        <v>0</v>
      </c>
      <c r="X130" s="10">
        <v>0</v>
      </c>
      <c r="Y130" s="10">
        <v>0</v>
      </c>
      <c r="Z130" s="9" t="s">
        <v>84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116</v>
      </c>
      <c r="AH130" s="1" t="s">
        <v>77</v>
      </c>
      <c r="AI130" s="1">
        <v>1</v>
      </c>
      <c r="AJ130" s="3">
        <v>45910</v>
      </c>
      <c r="AK130" s="3">
        <v>0</v>
      </c>
      <c r="AL130" s="3">
        <v>0</v>
      </c>
      <c r="AM130" s="3">
        <v>0</v>
      </c>
      <c r="AN130" s="3">
        <v>0</v>
      </c>
      <c r="AO130" s="3">
        <v>45909</v>
      </c>
      <c r="AP130" s="3">
        <v>45905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7.75" customHeight="1" x14ac:dyDescent="0.45">
      <c r="A131" s="3">
        <v>45906</v>
      </c>
      <c r="B131" s="14" t="s">
        <v>478</v>
      </c>
      <c r="C131" s="9" t="s">
        <v>179</v>
      </c>
      <c r="D131" s="13" t="s">
        <v>479</v>
      </c>
      <c r="E131" s="9">
        <v>26</v>
      </c>
      <c r="F131" s="9">
        <v>41</v>
      </c>
      <c r="G131" s="9" t="s">
        <v>60</v>
      </c>
      <c r="H131" s="9">
        <v>0</v>
      </c>
      <c r="I131" s="9">
        <v>97</v>
      </c>
      <c r="J131" s="9" t="s">
        <v>57</v>
      </c>
      <c r="K131" s="9">
        <v>5</v>
      </c>
      <c r="L131" s="9" t="s">
        <v>91</v>
      </c>
      <c r="M131" s="10">
        <v>27</v>
      </c>
      <c r="N131" s="9">
        <v>43</v>
      </c>
      <c r="O131" s="9">
        <v>40</v>
      </c>
      <c r="P131" s="10">
        <v>114.57174504959998</v>
      </c>
      <c r="Q131" s="10">
        <v>0</v>
      </c>
      <c r="R131" s="10">
        <v>114.57174504959998</v>
      </c>
      <c r="S131" s="9" t="s">
        <v>185</v>
      </c>
      <c r="T131" s="12">
        <v>45919</v>
      </c>
      <c r="U131" s="11">
        <v>4000</v>
      </c>
      <c r="V131" s="10">
        <v>0</v>
      </c>
      <c r="W131" s="10">
        <v>4000</v>
      </c>
      <c r="X131" s="10">
        <v>0</v>
      </c>
      <c r="Y131" s="10">
        <v>4200</v>
      </c>
      <c r="Z131" s="9" t="s">
        <v>84</v>
      </c>
      <c r="AA131" s="8">
        <v>4749.8</v>
      </c>
      <c r="AB131" s="8">
        <v>0</v>
      </c>
      <c r="AC131" s="8">
        <v>4749.8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72</v>
      </c>
      <c r="AI131" s="1">
        <v>3</v>
      </c>
      <c r="AJ131" s="3">
        <v>45919</v>
      </c>
      <c r="AK131" s="3">
        <v>0</v>
      </c>
      <c r="AL131" s="3">
        <v>45909</v>
      </c>
      <c r="AM131" s="3">
        <v>45916</v>
      </c>
      <c r="AN131" s="3">
        <v>45917</v>
      </c>
      <c r="AO131" s="3">
        <v>45917</v>
      </c>
      <c r="AP131" s="3">
        <v>45914</v>
      </c>
      <c r="AQ131" s="3">
        <v>45918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383.51996222222226</v>
      </c>
    </row>
    <row r="132" spans="1:56" ht="27.75" customHeight="1" x14ac:dyDescent="0.45">
      <c r="A132" s="3">
        <v>45906</v>
      </c>
      <c r="B132" s="14" t="s">
        <v>478</v>
      </c>
      <c r="C132" s="9" t="s">
        <v>179</v>
      </c>
      <c r="D132" s="13" t="s">
        <v>480</v>
      </c>
      <c r="E132" s="9">
        <v>26</v>
      </c>
      <c r="F132" s="9">
        <v>41</v>
      </c>
      <c r="G132" s="9" t="s">
        <v>60</v>
      </c>
      <c r="H132" s="9">
        <v>0</v>
      </c>
      <c r="I132" s="9">
        <v>97</v>
      </c>
      <c r="J132" s="9" t="s">
        <v>57</v>
      </c>
      <c r="K132" s="9">
        <v>5</v>
      </c>
      <c r="L132" s="9" t="s">
        <v>91</v>
      </c>
      <c r="M132" s="10">
        <v>27</v>
      </c>
      <c r="N132" s="9">
        <v>43</v>
      </c>
      <c r="O132" s="9">
        <v>40</v>
      </c>
      <c r="P132" s="10">
        <v>114.57174504959998</v>
      </c>
      <c r="Q132" s="10">
        <v>0</v>
      </c>
      <c r="R132" s="10">
        <v>114.57174504959998</v>
      </c>
      <c r="S132" s="9" t="s">
        <v>185</v>
      </c>
      <c r="T132" s="12">
        <v>45919</v>
      </c>
      <c r="U132" s="11">
        <v>4000</v>
      </c>
      <c r="V132" s="10">
        <v>0</v>
      </c>
      <c r="W132" s="10">
        <v>4000</v>
      </c>
      <c r="X132" s="10">
        <v>0</v>
      </c>
      <c r="Y132" s="10">
        <v>4200</v>
      </c>
      <c r="Z132" s="9" t="s">
        <v>84</v>
      </c>
      <c r="AA132" s="8">
        <v>4749.8</v>
      </c>
      <c r="AB132" s="8">
        <v>0</v>
      </c>
      <c r="AC132" s="8">
        <v>4749.8</v>
      </c>
      <c r="AD132" s="8">
        <v>0</v>
      </c>
      <c r="AE132" s="8">
        <v>0</v>
      </c>
      <c r="AF132" s="8">
        <v>0</v>
      </c>
      <c r="AG132" s="1" t="s">
        <v>116</v>
      </c>
      <c r="AH132" s="1" t="s">
        <v>72</v>
      </c>
      <c r="AI132" s="1">
        <v>3</v>
      </c>
      <c r="AJ132" s="3">
        <v>45919</v>
      </c>
      <c r="AK132" s="3">
        <v>0</v>
      </c>
      <c r="AL132" s="3">
        <v>45909</v>
      </c>
      <c r="AM132" s="3">
        <v>45916</v>
      </c>
      <c r="AN132" s="3">
        <v>45917</v>
      </c>
      <c r="AO132" s="3">
        <v>45917</v>
      </c>
      <c r="AP132" s="3">
        <v>45914</v>
      </c>
      <c r="AQ132" s="3">
        <v>45918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383.51996222222226</v>
      </c>
    </row>
    <row r="133" spans="1:56" ht="27.75" customHeight="1" x14ac:dyDescent="0.45">
      <c r="A133" s="3">
        <v>45906</v>
      </c>
      <c r="B133" s="14" t="s">
        <v>128</v>
      </c>
      <c r="C133" s="9" t="s">
        <v>179</v>
      </c>
      <c r="D133" s="13" t="s">
        <v>481</v>
      </c>
      <c r="E133" s="9">
        <v>26</v>
      </c>
      <c r="F133" s="9">
        <v>41</v>
      </c>
      <c r="G133" s="9" t="s">
        <v>60</v>
      </c>
      <c r="H133" s="9">
        <v>0</v>
      </c>
      <c r="I133" s="9">
        <v>97</v>
      </c>
      <c r="J133" s="9" t="s">
        <v>57</v>
      </c>
      <c r="K133" s="9">
        <v>5</v>
      </c>
      <c r="L133" s="9" t="s">
        <v>91</v>
      </c>
      <c r="M133" s="10">
        <v>27</v>
      </c>
      <c r="N133" s="9">
        <v>43</v>
      </c>
      <c r="O133" s="9">
        <v>40</v>
      </c>
      <c r="P133" s="10">
        <v>114.57174504959998</v>
      </c>
      <c r="Q133" s="10">
        <v>0</v>
      </c>
      <c r="R133" s="10">
        <v>114.57174504959998</v>
      </c>
      <c r="S133" s="9" t="s">
        <v>185</v>
      </c>
      <c r="T133" s="12">
        <v>45919</v>
      </c>
      <c r="U133" s="11">
        <v>4000</v>
      </c>
      <c r="V133" s="10">
        <v>0</v>
      </c>
      <c r="W133" s="10">
        <v>4000</v>
      </c>
      <c r="X133" s="10">
        <v>0</v>
      </c>
      <c r="Y133" s="10">
        <v>4200</v>
      </c>
      <c r="Z133" s="9" t="s">
        <v>84</v>
      </c>
      <c r="AA133" s="8">
        <v>4749.8</v>
      </c>
      <c r="AB133" s="8">
        <v>0</v>
      </c>
      <c r="AC133" s="8">
        <v>4749.8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72</v>
      </c>
      <c r="AI133" s="1">
        <v>3</v>
      </c>
      <c r="AJ133" s="3">
        <v>45919</v>
      </c>
      <c r="AK133" s="3">
        <v>0</v>
      </c>
      <c r="AL133" s="3">
        <v>45909</v>
      </c>
      <c r="AM133" s="3">
        <v>45916</v>
      </c>
      <c r="AN133" s="3">
        <v>45917</v>
      </c>
      <c r="AO133" s="3">
        <v>45917</v>
      </c>
      <c r="AP133" s="3">
        <v>45914</v>
      </c>
      <c r="AQ133" s="3">
        <v>45918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383.51996222222226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26</v>
      </c>
      <c r="F134" s="9">
        <v>43</v>
      </c>
      <c r="G134" s="9" t="s">
        <v>60</v>
      </c>
      <c r="H134" s="9">
        <v>0</v>
      </c>
      <c r="I134" s="9">
        <v>102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84</v>
      </c>
      <c r="AA134" s="8">
        <v>14249.400000000001</v>
      </c>
      <c r="AB134" s="8">
        <v>0</v>
      </c>
      <c r="AC134" s="8">
        <v>14249.400000000001</v>
      </c>
      <c r="AD134" s="8">
        <v>0</v>
      </c>
      <c r="AE134" s="8">
        <v>0</v>
      </c>
      <c r="AF134" s="8" t="s">
        <v>58</v>
      </c>
      <c r="AG134" s="1" t="s">
        <v>115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customHeight="1" x14ac:dyDescent="0.45">
      <c r="A135" s="3">
        <v>45904</v>
      </c>
      <c r="B135" s="14" t="s">
        <v>455</v>
      </c>
      <c r="C135" s="9" t="s">
        <v>456</v>
      </c>
      <c r="D135" s="13" t="s">
        <v>457</v>
      </c>
      <c r="E135" s="9">
        <v>26</v>
      </c>
      <c r="F135" s="9">
        <v>43</v>
      </c>
      <c r="G135" s="9" t="s">
        <v>60</v>
      </c>
      <c r="H135" s="9" t="s">
        <v>66</v>
      </c>
      <c r="I135" s="9">
        <v>140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458</v>
      </c>
      <c r="T135" s="12">
        <v>45912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459</v>
      </c>
      <c r="AA135" s="8">
        <v>12433.3</v>
      </c>
      <c r="AB135" s="8">
        <v>7225</v>
      </c>
      <c r="AC135" s="8">
        <v>5208.2999999999993</v>
      </c>
      <c r="AD135" s="8">
        <v>0</v>
      </c>
      <c r="AE135" s="8">
        <v>12433.3</v>
      </c>
      <c r="AF135" s="8" t="s">
        <v>460</v>
      </c>
      <c r="AG135" s="1" t="s">
        <v>115</v>
      </c>
      <c r="AH135" s="1" t="s">
        <v>75</v>
      </c>
      <c r="AI135" s="1">
        <v>4</v>
      </c>
      <c r="AJ135" s="3">
        <v>45912</v>
      </c>
      <c r="AK135" s="3">
        <v>45908</v>
      </c>
      <c r="AL135" s="3">
        <v>45901</v>
      </c>
      <c r="AM135" s="3">
        <v>45909</v>
      </c>
      <c r="AN135" s="3">
        <v>45910</v>
      </c>
      <c r="AO135" s="3">
        <v>45911</v>
      </c>
      <c r="AP135" s="3">
        <v>45907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450</v>
      </c>
      <c r="BD135" s="56">
        <v>467.9368199999999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100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459</v>
      </c>
      <c r="AA136" s="8">
        <v>12433.3</v>
      </c>
      <c r="AB136" s="8">
        <v>7225</v>
      </c>
      <c r="AC136" s="8">
        <v>5208.2999999999993</v>
      </c>
      <c r="AD136" s="8">
        <v>0</v>
      </c>
      <c r="AE136" s="8">
        <v>12433.3</v>
      </c>
      <c r="AF136" s="8" t="s">
        <v>58</v>
      </c>
      <c r="AG136" s="1" t="s">
        <v>118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450</v>
      </c>
      <c r="BD136" s="56">
        <v>0</v>
      </c>
    </row>
    <row r="137" spans="1:56" ht="27.75" customHeight="1" x14ac:dyDescent="0.45">
      <c r="A137" s="3" t="s">
        <v>135</v>
      </c>
      <c r="B137" s="14" t="s">
        <v>135</v>
      </c>
      <c r="C137" s="9" t="s">
        <v>109</v>
      </c>
      <c r="D137" s="13" t="s">
        <v>59</v>
      </c>
      <c r="E137" s="9">
        <v>26</v>
      </c>
      <c r="F137" s="9">
        <v>43</v>
      </c>
      <c r="G137" s="9" t="s">
        <v>60</v>
      </c>
      <c r="H137" s="9">
        <v>0</v>
      </c>
      <c r="I137" s="9">
        <v>116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>
        <v>45925</v>
      </c>
      <c r="U137" s="11">
        <v>10000</v>
      </c>
      <c r="V137" s="10">
        <v>0</v>
      </c>
      <c r="W137" s="10">
        <v>10000</v>
      </c>
      <c r="X137" s="10">
        <v>0</v>
      </c>
      <c r="Y137" s="10">
        <v>0</v>
      </c>
      <c r="Z137" s="9" t="s">
        <v>197</v>
      </c>
      <c r="AA137" s="8">
        <v>12433.3</v>
      </c>
      <c r="AB137" s="8">
        <v>12433.3</v>
      </c>
      <c r="AC137" s="8">
        <v>0</v>
      </c>
      <c r="AD137" s="8">
        <v>0</v>
      </c>
      <c r="AE137" s="8">
        <v>0</v>
      </c>
      <c r="AF137" s="8">
        <v>0</v>
      </c>
      <c r="AG137" s="1" t="s">
        <v>118</v>
      </c>
      <c r="AH137" s="1" t="s">
        <v>77</v>
      </c>
      <c r="AI137" s="1">
        <v>1</v>
      </c>
      <c r="AJ137" s="3">
        <v>45925</v>
      </c>
      <c r="AK137" s="3">
        <v>0</v>
      </c>
      <c r="AL137" s="3">
        <v>0</v>
      </c>
      <c r="AM137" s="3">
        <v>0</v>
      </c>
      <c r="AN137" s="3">
        <v>0</v>
      </c>
      <c r="AO137" s="3">
        <v>45924</v>
      </c>
      <c r="AP137" s="3">
        <v>45920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26</v>
      </c>
      <c r="F138" s="9">
        <v>43</v>
      </c>
      <c r="G138" s="9">
        <v>0</v>
      </c>
      <c r="H138" s="9">
        <v>0</v>
      </c>
      <c r="I138" s="9">
        <v>116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197</v>
      </c>
      <c r="AA138" s="8">
        <v>12433.3</v>
      </c>
      <c r="AB138" s="8">
        <v>12433.3</v>
      </c>
      <c r="AC138" s="8">
        <v>0</v>
      </c>
      <c r="AD138" s="8">
        <v>0</v>
      </c>
      <c r="AE138" s="8">
        <v>0</v>
      </c>
      <c r="AF138" s="8" t="s">
        <v>58</v>
      </c>
      <c r="AG138" s="1" t="s">
        <v>118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198</v>
      </c>
      <c r="BD138" s="56">
        <v>0</v>
      </c>
    </row>
    <row r="139" spans="1:56" ht="27.75" customHeight="1" x14ac:dyDescent="0.45">
      <c r="A139" s="3">
        <v>45901</v>
      </c>
      <c r="B139" s="14" t="s">
        <v>420</v>
      </c>
      <c r="C139" s="9" t="s">
        <v>109</v>
      </c>
      <c r="D139" s="13" t="s">
        <v>144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45909</v>
      </c>
      <c r="U139" s="11">
        <v>30000</v>
      </c>
      <c r="V139" s="10">
        <v>30000</v>
      </c>
      <c r="W139" s="10">
        <v>0</v>
      </c>
      <c r="X139" s="10">
        <v>32730</v>
      </c>
      <c r="Y139" s="10">
        <v>0</v>
      </c>
      <c r="Z139" s="9" t="s">
        <v>88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119</v>
      </c>
      <c r="AH139" s="1" t="s">
        <v>75</v>
      </c>
      <c r="AI139" s="1">
        <v>4</v>
      </c>
      <c r="AJ139" s="3">
        <v>45909</v>
      </c>
      <c r="AK139" s="3">
        <v>45905</v>
      </c>
      <c r="AL139" s="3">
        <v>45898</v>
      </c>
      <c r="AM139" s="3">
        <v>45906</v>
      </c>
      <c r="AN139" s="3">
        <v>45907</v>
      </c>
      <c r="AO139" s="3">
        <v>45908</v>
      </c>
      <c r="AP139" s="3">
        <v>45904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>
        <v>0</v>
      </c>
      <c r="AY139" s="2" t="s">
        <v>436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45898</v>
      </c>
      <c r="B140" s="14" t="s">
        <v>413</v>
      </c>
      <c r="C140" s="9" t="s">
        <v>109</v>
      </c>
      <c r="D140" s="13" t="s">
        <v>59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45909</v>
      </c>
      <c r="U140" s="11">
        <v>15000</v>
      </c>
      <c r="V140" s="10">
        <v>15000</v>
      </c>
      <c r="W140" s="10">
        <v>0</v>
      </c>
      <c r="X140" s="10">
        <v>0</v>
      </c>
      <c r="Y140" s="10">
        <v>0</v>
      </c>
      <c r="Z140" s="9" t="s">
        <v>88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146</v>
      </c>
      <c r="AI140" s="1">
        <v>2</v>
      </c>
      <c r="AJ140" s="3">
        <v>45909</v>
      </c>
      <c r="AK140" s="3">
        <v>45907</v>
      </c>
      <c r="AL140" s="3">
        <v>0</v>
      </c>
      <c r="AM140" s="3">
        <v>0</v>
      </c>
      <c r="AN140" s="3">
        <v>0</v>
      </c>
      <c r="AO140" s="3">
        <v>45908</v>
      </c>
      <c r="AP140" s="3">
        <v>45904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143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45">
      <c r="A141" s="3">
        <v>45898</v>
      </c>
      <c r="B141" s="14" t="s">
        <v>414</v>
      </c>
      <c r="C141" s="9" t="s">
        <v>109</v>
      </c>
      <c r="D141" s="13" t="s">
        <v>59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45917</v>
      </c>
      <c r="U141" s="11">
        <v>15000</v>
      </c>
      <c r="V141" s="10">
        <v>0</v>
      </c>
      <c r="W141" s="10">
        <v>15000</v>
      </c>
      <c r="X141" s="10">
        <v>0</v>
      </c>
      <c r="Y141" s="10">
        <v>0</v>
      </c>
      <c r="Z141" s="9" t="s">
        <v>88</v>
      </c>
      <c r="AA141" s="8">
        <v>18649.949999999997</v>
      </c>
      <c r="AB141" s="8">
        <v>0</v>
      </c>
      <c r="AC141" s="8">
        <v>18649.949999999997</v>
      </c>
      <c r="AD141" s="8">
        <v>0</v>
      </c>
      <c r="AE141" s="8">
        <v>18649.949999999997</v>
      </c>
      <c r="AF141" s="8">
        <v>0</v>
      </c>
      <c r="AG141" s="1" t="s">
        <v>115</v>
      </c>
      <c r="AH141" s="1" t="s">
        <v>146</v>
      </c>
      <c r="AI141" s="1">
        <v>2</v>
      </c>
      <c r="AJ141" s="3">
        <v>45917</v>
      </c>
      <c r="AK141" s="3">
        <v>45915</v>
      </c>
      <c r="AL141" s="3">
        <v>0</v>
      </c>
      <c r="AM141" s="3">
        <v>0</v>
      </c>
      <c r="AN141" s="3">
        <v>0</v>
      </c>
      <c r="AO141" s="3">
        <v>45916</v>
      </c>
      <c r="AP141" s="3">
        <v>45912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143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1923.4315100000001</v>
      </c>
    </row>
    <row r="142" spans="1:56" ht="27.75" customHeight="1" x14ac:dyDescent="0.45">
      <c r="A142" s="3">
        <v>45901</v>
      </c>
      <c r="B142" s="14" t="s">
        <v>421</v>
      </c>
      <c r="C142" s="9" t="s">
        <v>109</v>
      </c>
      <c r="D142" s="13" t="s">
        <v>144</v>
      </c>
      <c r="E142" s="9">
        <v>26</v>
      </c>
      <c r="F142" s="9">
        <v>43</v>
      </c>
      <c r="G142" s="9" t="s">
        <v>60</v>
      </c>
      <c r="H142" s="9" t="s">
        <v>66</v>
      </c>
      <c r="I142" s="9">
        <v>150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110</v>
      </c>
      <c r="T142" s="12">
        <v>45930</v>
      </c>
      <c r="U142" s="11">
        <v>30000</v>
      </c>
      <c r="V142" s="10">
        <v>5000</v>
      </c>
      <c r="W142" s="10">
        <v>25000</v>
      </c>
      <c r="X142" s="10">
        <v>9475</v>
      </c>
      <c r="Y142" s="10">
        <v>21551.25</v>
      </c>
      <c r="Z142" s="9" t="s">
        <v>88</v>
      </c>
      <c r="AA142" s="8">
        <v>26795.315662500001</v>
      </c>
      <c r="AB142" s="8">
        <v>0</v>
      </c>
      <c r="AC142" s="8">
        <v>26795.315662500001</v>
      </c>
      <c r="AD142" s="8">
        <v>0</v>
      </c>
      <c r="AE142" s="8">
        <v>26795.315662500001</v>
      </c>
      <c r="AF142" s="8">
        <v>0</v>
      </c>
      <c r="AG142" s="1" t="s">
        <v>115</v>
      </c>
      <c r="AH142" s="1" t="s">
        <v>75</v>
      </c>
      <c r="AI142" s="1">
        <v>4</v>
      </c>
      <c r="AJ142" s="3">
        <v>45930</v>
      </c>
      <c r="AK142" s="3">
        <v>45926</v>
      </c>
      <c r="AL142" s="3">
        <v>45919</v>
      </c>
      <c r="AM142" s="3">
        <v>45927</v>
      </c>
      <c r="AN142" s="3">
        <v>45928</v>
      </c>
      <c r="AO142" s="3">
        <v>45929</v>
      </c>
      <c r="AP142" s="3">
        <v>45925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2763.4902219925007</v>
      </c>
    </row>
    <row r="143" spans="1:56" ht="27.75" customHeight="1" x14ac:dyDescent="0.45">
      <c r="A143" s="3">
        <v>45901</v>
      </c>
      <c r="B143" s="14" t="s">
        <v>422</v>
      </c>
      <c r="C143" s="9" t="s">
        <v>109</v>
      </c>
      <c r="D143" s="13" t="s">
        <v>144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110</v>
      </c>
      <c r="T143" s="12">
        <v>45945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88</v>
      </c>
      <c r="AA143" s="8">
        <v>12433.3</v>
      </c>
      <c r="AB143" s="8">
        <v>0</v>
      </c>
      <c r="AC143" s="8">
        <v>12433.3</v>
      </c>
      <c r="AD143" s="8">
        <v>0</v>
      </c>
      <c r="AE143" s="8">
        <v>12433.3</v>
      </c>
      <c r="AF143" s="8">
        <v>0</v>
      </c>
      <c r="AG143" s="1" t="s">
        <v>115</v>
      </c>
      <c r="AH143" s="1" t="s">
        <v>75</v>
      </c>
      <c r="AI143" s="1">
        <v>4</v>
      </c>
      <c r="AJ143" s="3">
        <v>45945</v>
      </c>
      <c r="AK143" s="3">
        <v>45941</v>
      </c>
      <c r="AL143" s="3">
        <v>45934</v>
      </c>
      <c r="AM143" s="3">
        <v>45942</v>
      </c>
      <c r="AN143" s="3">
        <v>45943</v>
      </c>
      <c r="AO143" s="3">
        <v>45944</v>
      </c>
      <c r="AP143" s="3">
        <v>45940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1282.2876733333333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26</v>
      </c>
      <c r="F144" s="9">
        <v>43</v>
      </c>
      <c r="G144" s="9">
        <v>0</v>
      </c>
      <c r="H144" s="9">
        <v>0</v>
      </c>
      <c r="I144" s="9">
        <v>120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88</v>
      </c>
      <c r="AA144" s="8">
        <v>57878.565662499997</v>
      </c>
      <c r="AB144" s="8">
        <v>0</v>
      </c>
      <c r="AC144" s="8">
        <v>57878.565662499997</v>
      </c>
      <c r="AD144" s="8">
        <v>0</v>
      </c>
      <c r="AE144" s="8">
        <v>57878.565662499997</v>
      </c>
      <c r="AF144" s="8" t="s">
        <v>58</v>
      </c>
      <c r="AG144" s="1" t="s">
        <v>116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45895</v>
      </c>
      <c r="B145" s="14" t="s">
        <v>375</v>
      </c>
      <c r="C145" s="9" t="s">
        <v>147</v>
      </c>
      <c r="D145" s="13" t="s">
        <v>148</v>
      </c>
      <c r="E145" s="9">
        <v>28</v>
      </c>
      <c r="F145" s="9">
        <v>41</v>
      </c>
      <c r="G145" s="9" t="s">
        <v>60</v>
      </c>
      <c r="H145" s="9">
        <v>0</v>
      </c>
      <c r="I145" s="9">
        <v>120</v>
      </c>
      <c r="J145" s="9" t="s">
        <v>78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45916</v>
      </c>
      <c r="U145" s="11">
        <v>13000</v>
      </c>
      <c r="V145" s="10">
        <v>13000</v>
      </c>
      <c r="W145" s="10">
        <v>0</v>
      </c>
      <c r="X145" s="10">
        <v>53544</v>
      </c>
      <c r="Y145" s="10">
        <v>0</v>
      </c>
      <c r="Z145" s="9" t="s">
        <v>127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45916</v>
      </c>
      <c r="AK145" s="3">
        <v>0</v>
      </c>
      <c r="AL145" s="3">
        <v>45907</v>
      </c>
      <c r="AM145" s="3">
        <v>45914</v>
      </c>
      <c r="AN145" s="3">
        <v>45915</v>
      </c>
      <c r="AO145" s="3">
        <v>45915</v>
      </c>
      <c r="AP145" s="3">
        <v>45911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 t="s">
        <v>469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7.75" customHeight="1" x14ac:dyDescent="0.45">
      <c r="A146" s="3" t="s">
        <v>135</v>
      </c>
      <c r="B146" s="14" t="s">
        <v>135</v>
      </c>
      <c r="C146" s="9" t="s">
        <v>147</v>
      </c>
      <c r="D146" s="13" t="s">
        <v>148</v>
      </c>
      <c r="E146" s="9">
        <v>28</v>
      </c>
      <c r="F146" s="9">
        <v>41</v>
      </c>
      <c r="G146" s="9" t="s">
        <v>60</v>
      </c>
      <c r="H146" s="9">
        <v>0</v>
      </c>
      <c r="I146" s="9">
        <v>120</v>
      </c>
      <c r="J146" s="9" t="s">
        <v>78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45920</v>
      </c>
      <c r="U146" s="11">
        <v>50000</v>
      </c>
      <c r="V146" s="10">
        <v>0</v>
      </c>
      <c r="W146" s="10">
        <v>50000</v>
      </c>
      <c r="X146" s="10">
        <v>0</v>
      </c>
      <c r="Y146" s="10">
        <v>52500</v>
      </c>
      <c r="Z146" s="9" t="s">
        <v>127</v>
      </c>
      <c r="AA146" s="8">
        <v>59372.5</v>
      </c>
      <c r="AB146" s="8">
        <v>15130</v>
      </c>
      <c r="AC146" s="8">
        <v>44242.5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74</v>
      </c>
      <c r="AI146" s="1">
        <v>2</v>
      </c>
      <c r="AJ146" s="3">
        <v>45920</v>
      </c>
      <c r="AK146" s="3">
        <v>0</v>
      </c>
      <c r="AL146" s="3">
        <v>45911</v>
      </c>
      <c r="AM146" s="3">
        <v>45918</v>
      </c>
      <c r="AN146" s="3">
        <v>45919</v>
      </c>
      <c r="AO146" s="3">
        <v>45919</v>
      </c>
      <c r="AP146" s="3">
        <v>45915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4972.3654166666665</v>
      </c>
    </row>
    <row r="147" spans="1:56" ht="27.75" customHeight="1" x14ac:dyDescent="0.45">
      <c r="A147" s="3" t="s">
        <v>135</v>
      </c>
      <c r="B147" s="14" t="s">
        <v>135</v>
      </c>
      <c r="C147" s="9" t="s">
        <v>109</v>
      </c>
      <c r="D147" s="13" t="s">
        <v>59</v>
      </c>
      <c r="E147" s="9">
        <v>28</v>
      </c>
      <c r="F147" s="9">
        <v>47</v>
      </c>
      <c r="G147" s="9" t="s">
        <v>60</v>
      </c>
      <c r="H147" s="9" t="s">
        <v>66</v>
      </c>
      <c r="I147" s="9">
        <v>180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45925</v>
      </c>
      <c r="U147" s="11">
        <v>5000</v>
      </c>
      <c r="V147" s="10">
        <v>0</v>
      </c>
      <c r="W147" s="10">
        <v>5000</v>
      </c>
      <c r="X147" s="10">
        <v>0</v>
      </c>
      <c r="Y147" s="10">
        <v>0</v>
      </c>
      <c r="Z147" s="9" t="s">
        <v>127</v>
      </c>
      <c r="AA147" s="8">
        <v>6775.4500000000007</v>
      </c>
      <c r="AB147" s="8">
        <v>0</v>
      </c>
      <c r="AC147" s="8">
        <v>6775.4500000000007</v>
      </c>
      <c r="AD147" s="8">
        <v>0</v>
      </c>
      <c r="AE147" s="8">
        <v>6775.4500000000007</v>
      </c>
      <c r="AF147" s="8">
        <v>0</v>
      </c>
      <c r="AG147" s="1">
        <v>0</v>
      </c>
      <c r="AH147" s="1" t="s">
        <v>146</v>
      </c>
      <c r="AI147" s="1">
        <v>2</v>
      </c>
      <c r="AJ147" s="3">
        <v>45925</v>
      </c>
      <c r="AK147" s="3">
        <v>45923</v>
      </c>
      <c r="AL147" s="3">
        <v>0</v>
      </c>
      <c r="AM147" s="3">
        <v>0</v>
      </c>
      <c r="AN147" s="3">
        <v>0</v>
      </c>
      <c r="AO147" s="3">
        <v>45924</v>
      </c>
      <c r="AP147" s="3">
        <v>45920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143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761.48529722222236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28</v>
      </c>
      <c r="F148" s="9">
        <v>43</v>
      </c>
      <c r="G148" s="9">
        <v>0</v>
      </c>
      <c r="H148" s="9">
        <v>0</v>
      </c>
      <c r="I148" s="9">
        <v>130</v>
      </c>
      <c r="J148" s="9" t="s">
        <v>57</v>
      </c>
      <c r="K148" s="9">
        <v>3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127</v>
      </c>
      <c r="AA148" s="8">
        <v>66147.95</v>
      </c>
      <c r="AB148" s="8">
        <v>15130</v>
      </c>
      <c r="AC148" s="8">
        <v>51017.95</v>
      </c>
      <c r="AD148" s="8">
        <v>0</v>
      </c>
      <c r="AE148" s="8">
        <v>6775.4500000000007</v>
      </c>
      <c r="AF148" s="8" t="s">
        <v>58</v>
      </c>
      <c r="AG148" s="1">
        <v>0</v>
      </c>
      <c r="AH148" s="1">
        <v>0</v>
      </c>
      <c r="AI148" s="1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149</v>
      </c>
      <c r="BD148" s="56">
        <v>0</v>
      </c>
    </row>
  </sheetData>
  <autoFilter ref="A5:BD14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48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900B6-F5E3-4D4B-B412-249AF416E076}">
  <sheetPr>
    <tabColor rgb="FFFFFF00"/>
  </sheetPr>
  <dimension ref="A1:BD146"/>
  <sheetViews>
    <sheetView zoomScale="80" zoomScaleNormal="80" workbookViewId="0">
      <selection activeCell="D17" sqref="D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45906</v>
      </c>
      <c r="E3" s="84" t="s">
        <v>52</v>
      </c>
      <c r="F3" s="84"/>
      <c r="G3" s="85">
        <v>10.050000000000001</v>
      </c>
      <c r="H3" s="8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6" t="s">
        <v>51</v>
      </c>
      <c r="B4" s="28" t="s">
        <v>43</v>
      </c>
      <c r="C4" s="29" t="s">
        <v>42</v>
      </c>
      <c r="D4" s="30"/>
      <c r="E4" s="87">
        <v>10.3</v>
      </c>
      <c r="F4" s="88"/>
      <c r="G4" s="89"/>
      <c r="H4" s="90"/>
      <c r="I4" s="91" t="s">
        <v>50</v>
      </c>
      <c r="J4" s="92"/>
      <c r="K4" s="93"/>
      <c r="L4" s="31" t="s">
        <v>89</v>
      </c>
      <c r="M4" s="94" t="s">
        <v>49</v>
      </c>
      <c r="N4" s="95"/>
      <c r="O4" s="95"/>
      <c r="P4" s="9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2" t="s">
        <v>46</v>
      </c>
      <c r="AA4" s="8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45908</v>
      </c>
      <c r="U6" s="11">
        <v>5000</v>
      </c>
      <c r="V6" s="10">
        <v>0</v>
      </c>
      <c r="W6" s="10">
        <v>5000</v>
      </c>
      <c r="X6" s="10">
        <v>5800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117</v>
      </c>
      <c r="AH6" s="1" t="s">
        <v>68</v>
      </c>
      <c r="AI6" s="1">
        <v>4</v>
      </c>
      <c r="AJ6" s="3">
        <v>45908</v>
      </c>
      <c r="AK6" s="3">
        <v>45904</v>
      </c>
      <c r="AL6" s="3">
        <v>45898</v>
      </c>
      <c r="AM6" s="3">
        <v>45905</v>
      </c>
      <c r="AN6" s="3">
        <v>45906</v>
      </c>
      <c r="AO6" s="3">
        <v>45906</v>
      </c>
      <c r="AP6" s="3">
        <v>45903</v>
      </c>
      <c r="AQ6" s="3">
        <v>45907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405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45909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45909</v>
      </c>
      <c r="AK8" s="3">
        <v>0</v>
      </c>
      <c r="AL8" s="3">
        <v>45900</v>
      </c>
      <c r="AM8" s="3">
        <v>45907</v>
      </c>
      <c r="AN8" s="3">
        <v>45908</v>
      </c>
      <c r="AO8" s="3">
        <v>45908</v>
      </c>
      <c r="AP8" s="3">
        <v>45904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406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45909</v>
      </c>
      <c r="U9" s="11">
        <v>5000</v>
      </c>
      <c r="V9" s="10">
        <v>1000</v>
      </c>
      <c r="W9" s="10">
        <v>4000</v>
      </c>
      <c r="X9" s="10">
        <v>5400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115</v>
      </c>
      <c r="AH9" s="1" t="s">
        <v>74</v>
      </c>
      <c r="AI9" s="1">
        <v>2</v>
      </c>
      <c r="AJ9" s="3">
        <v>45909</v>
      </c>
      <c r="AK9" s="3">
        <v>0</v>
      </c>
      <c r="AL9" s="3">
        <v>45900</v>
      </c>
      <c r="AM9" s="3">
        <v>45907</v>
      </c>
      <c r="AN9" s="3">
        <v>45908</v>
      </c>
      <c r="AO9" s="3">
        <v>45908</v>
      </c>
      <c r="AP9" s="3">
        <v>45904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425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45925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45925</v>
      </c>
      <c r="AK10" s="3">
        <v>0</v>
      </c>
      <c r="AL10" s="3">
        <v>45916</v>
      </c>
      <c r="AM10" s="3">
        <v>45923</v>
      </c>
      <c r="AN10" s="3">
        <v>45924</v>
      </c>
      <c r="AO10" s="3">
        <v>45924</v>
      </c>
      <c r="AP10" s="3">
        <v>45920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379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45901</v>
      </c>
      <c r="B14" s="14" t="s">
        <v>426</v>
      </c>
      <c r="C14" s="9" t="s">
        <v>415</v>
      </c>
      <c r="D14" s="13" t="s">
        <v>437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91</v>
      </c>
      <c r="M14" s="10">
        <v>19</v>
      </c>
      <c r="N14" s="9">
        <v>29</v>
      </c>
      <c r="O14" s="9">
        <v>40</v>
      </c>
      <c r="P14" s="10">
        <v>67.968380191999998</v>
      </c>
      <c r="Q14" s="10">
        <v>0</v>
      </c>
      <c r="R14" s="10">
        <v>67.968380191999998</v>
      </c>
      <c r="S14" s="9" t="s">
        <v>67</v>
      </c>
      <c r="T14" s="12">
        <v>45912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417</v>
      </c>
      <c r="AA14" s="8">
        <v>3841.7500000000005</v>
      </c>
      <c r="AB14" s="8">
        <v>3841.7500000000005</v>
      </c>
      <c r="AC14" s="8">
        <v>0</v>
      </c>
      <c r="AD14" s="8">
        <v>3841.7500000000005</v>
      </c>
      <c r="AE14" s="8">
        <v>0</v>
      </c>
      <c r="AF14" s="8">
        <v>0</v>
      </c>
      <c r="AG14" s="1" t="s">
        <v>116</v>
      </c>
      <c r="AH14" s="1" t="s">
        <v>68</v>
      </c>
      <c r="AI14" s="1">
        <v>4</v>
      </c>
      <c r="AJ14" s="3">
        <v>45912</v>
      </c>
      <c r="AK14" s="3">
        <v>45908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45907</v>
      </c>
      <c r="AQ14" s="3">
        <v>45911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3841.7500000000005</v>
      </c>
      <c r="AB15" s="8">
        <v>3841.7500000000005</v>
      </c>
      <c r="AC15" s="8">
        <v>0</v>
      </c>
      <c r="AD15" s="8">
        <v>3841.7500000000005</v>
      </c>
      <c r="AE15" s="8">
        <v>0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408</v>
      </c>
      <c r="C16" s="9" t="s">
        <v>136</v>
      </c>
      <c r="D16" s="13" t="s">
        <v>199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45911</v>
      </c>
      <c r="U16" s="11">
        <v>40000</v>
      </c>
      <c r="V16" s="10">
        <v>0</v>
      </c>
      <c r="W16" s="10">
        <v>40000</v>
      </c>
      <c r="X16" s="10">
        <v>42806</v>
      </c>
      <c r="Y16" s="10">
        <v>0</v>
      </c>
      <c r="Z16" s="9" t="s">
        <v>168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45911</v>
      </c>
      <c r="AK16" s="3">
        <v>0</v>
      </c>
      <c r="AL16" s="3">
        <v>45902</v>
      </c>
      <c r="AM16" s="3">
        <v>45909</v>
      </c>
      <c r="AN16" s="3">
        <v>45910</v>
      </c>
      <c r="AO16" s="3">
        <v>45910</v>
      </c>
      <c r="AP16" s="3">
        <v>45906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45898</v>
      </c>
      <c r="B17" s="14" t="s">
        <v>407</v>
      </c>
      <c r="C17" s="9" t="s">
        <v>136</v>
      </c>
      <c r="D17" s="13" t="s">
        <v>124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45917</v>
      </c>
      <c r="U17" s="11">
        <v>50000</v>
      </c>
      <c r="V17" s="10">
        <v>0</v>
      </c>
      <c r="W17" s="10">
        <v>50000</v>
      </c>
      <c r="X17" s="10">
        <v>0</v>
      </c>
      <c r="Y17" s="10">
        <v>52500</v>
      </c>
      <c r="Z17" s="9" t="s">
        <v>168</v>
      </c>
      <c r="AA17" s="8">
        <v>44005.499999999993</v>
      </c>
      <c r="AB17" s="8">
        <v>8610</v>
      </c>
      <c r="AC17" s="8">
        <v>35395.499999999993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45917</v>
      </c>
      <c r="AK17" s="3">
        <v>0</v>
      </c>
      <c r="AL17" s="3">
        <v>45908</v>
      </c>
      <c r="AM17" s="3">
        <v>45915</v>
      </c>
      <c r="AN17" s="3">
        <v>45916</v>
      </c>
      <c r="AO17" s="3">
        <v>45916</v>
      </c>
      <c r="AP17" s="3">
        <v>45912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2570.4998666666665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115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97711.614329999997</v>
      </c>
      <c r="AB20" s="8">
        <v>8610</v>
      </c>
      <c r="AC20" s="8">
        <v>89101.614329999997</v>
      </c>
      <c r="AD20" s="8">
        <v>0</v>
      </c>
      <c r="AE20" s="8">
        <v>0</v>
      </c>
      <c r="AF20" s="8" t="s">
        <v>58</v>
      </c>
      <c r="AG20" s="1" t="s">
        <v>115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289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45909</v>
      </c>
      <c r="U21" s="11">
        <v>5000</v>
      </c>
      <c r="V21" s="10">
        <v>5000</v>
      </c>
      <c r="W21" s="10">
        <v>0</v>
      </c>
      <c r="X21" s="10">
        <v>5400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45909</v>
      </c>
      <c r="AK21" s="3">
        <v>0</v>
      </c>
      <c r="AL21" s="3">
        <v>45900</v>
      </c>
      <c r="AM21" s="3">
        <v>45907</v>
      </c>
      <c r="AN21" s="3">
        <v>45908</v>
      </c>
      <c r="AO21" s="3">
        <v>45908</v>
      </c>
      <c r="AP21" s="3">
        <v>45904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45909</v>
      </c>
      <c r="U22" s="11">
        <v>5000</v>
      </c>
      <c r="V22" s="10">
        <v>5000</v>
      </c>
      <c r="W22" s="10">
        <v>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115</v>
      </c>
      <c r="AH22" s="1" t="s">
        <v>74</v>
      </c>
      <c r="AI22" s="1">
        <v>2</v>
      </c>
      <c r="AJ22" s="3">
        <v>45909</v>
      </c>
      <c r="AK22" s="3">
        <v>0</v>
      </c>
      <c r="AL22" s="3">
        <v>45900</v>
      </c>
      <c r="AM22" s="3">
        <v>45907</v>
      </c>
      <c r="AN22" s="3">
        <v>45908</v>
      </c>
      <c r="AO22" s="3">
        <v>45908</v>
      </c>
      <c r="AP22" s="3">
        <v>45904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275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45909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45909</v>
      </c>
      <c r="AK23" s="3">
        <v>0</v>
      </c>
      <c r="AL23" s="3">
        <v>45900</v>
      </c>
      <c r="AM23" s="3">
        <v>45907</v>
      </c>
      <c r="AN23" s="3">
        <v>45908</v>
      </c>
      <c r="AO23" s="3">
        <v>45908</v>
      </c>
      <c r="AP23" s="3">
        <v>45904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301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45909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115</v>
      </c>
      <c r="AH24" s="1" t="s">
        <v>74</v>
      </c>
      <c r="AI24" s="1">
        <v>2</v>
      </c>
      <c r="AJ24" s="3">
        <v>45909</v>
      </c>
      <c r="AK24" s="3">
        <v>0</v>
      </c>
      <c r="AL24" s="3">
        <v>45900</v>
      </c>
      <c r="AM24" s="3">
        <v>45907</v>
      </c>
      <c r="AN24" s="3">
        <v>45908</v>
      </c>
      <c r="AO24" s="3">
        <v>45908</v>
      </c>
      <c r="AP24" s="3">
        <v>45904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292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45909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45909</v>
      </c>
      <c r="AK25" s="3">
        <v>0</v>
      </c>
      <c r="AL25" s="3">
        <v>45900</v>
      </c>
      <c r="AM25" s="3">
        <v>45907</v>
      </c>
      <c r="AN25" s="3">
        <v>45908</v>
      </c>
      <c r="AO25" s="3">
        <v>45908</v>
      </c>
      <c r="AP25" s="3">
        <v>45904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45898</v>
      </c>
      <c r="B26" s="14" t="s">
        <v>383</v>
      </c>
      <c r="C26" s="9" t="s">
        <v>73</v>
      </c>
      <c r="D26" s="13" t="s">
        <v>293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45909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172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>
        <v>0</v>
      </c>
      <c r="AG26" s="1" t="s">
        <v>118</v>
      </c>
      <c r="AH26" s="1" t="s">
        <v>74</v>
      </c>
      <c r="AI26" s="1">
        <v>2</v>
      </c>
      <c r="AJ26" s="3">
        <v>45909</v>
      </c>
      <c r="AK26" s="3">
        <v>0</v>
      </c>
      <c r="AL26" s="3">
        <v>45900</v>
      </c>
      <c r="AM26" s="3">
        <v>45907</v>
      </c>
      <c r="AN26" s="3">
        <v>45908</v>
      </c>
      <c r="AO26" s="3">
        <v>45908</v>
      </c>
      <c r="AP26" s="3">
        <v>45904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45898</v>
      </c>
      <c r="B27" s="14" t="s">
        <v>383</v>
      </c>
      <c r="C27" s="9" t="s">
        <v>73</v>
      </c>
      <c r="D27" s="13" t="s">
        <v>266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45909</v>
      </c>
      <c r="U27" s="11">
        <v>5000</v>
      </c>
      <c r="V27" s="10">
        <v>5000</v>
      </c>
      <c r="W27" s="10">
        <v>0</v>
      </c>
      <c r="X27" s="10">
        <v>5250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118</v>
      </c>
      <c r="AH27" s="1" t="s">
        <v>74</v>
      </c>
      <c r="AI27" s="1">
        <v>2</v>
      </c>
      <c r="AJ27" s="3">
        <v>45909</v>
      </c>
      <c r="AK27" s="3">
        <v>0</v>
      </c>
      <c r="AL27" s="3">
        <v>45900</v>
      </c>
      <c r="AM27" s="3">
        <v>45907</v>
      </c>
      <c r="AN27" s="3">
        <v>45908</v>
      </c>
      <c r="AO27" s="3">
        <v>45908</v>
      </c>
      <c r="AP27" s="3">
        <v>45904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45898</v>
      </c>
      <c r="B28" s="14" t="s">
        <v>383</v>
      </c>
      <c r="C28" s="9" t="s">
        <v>73</v>
      </c>
      <c r="D28" s="13" t="s">
        <v>290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45909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116</v>
      </c>
      <c r="AH28" s="1" t="s">
        <v>74</v>
      </c>
      <c r="AI28" s="1">
        <v>2</v>
      </c>
      <c r="AJ28" s="3">
        <v>45909</v>
      </c>
      <c r="AK28" s="3">
        <v>0</v>
      </c>
      <c r="AL28" s="3">
        <v>45900</v>
      </c>
      <c r="AM28" s="3">
        <v>45907</v>
      </c>
      <c r="AN28" s="3">
        <v>45908</v>
      </c>
      <c r="AO28" s="3">
        <v>45908</v>
      </c>
      <c r="AP28" s="3">
        <v>45904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45904</v>
      </c>
      <c r="B29" s="14" t="s">
        <v>446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447</v>
      </c>
      <c r="T29" s="12">
        <v>45915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172</v>
      </c>
      <c r="AA29" s="8">
        <v>18719.800000000003</v>
      </c>
      <c r="AB29" s="8">
        <v>18719.800000000003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77</v>
      </c>
      <c r="AI29" s="1">
        <v>1</v>
      </c>
      <c r="AJ29" s="3">
        <v>45915</v>
      </c>
      <c r="AK29" s="3">
        <v>0</v>
      </c>
      <c r="AL29" s="3">
        <v>0</v>
      </c>
      <c r="AM29" s="3">
        <v>0</v>
      </c>
      <c r="AN29" s="3">
        <v>0</v>
      </c>
      <c r="AO29" s="3">
        <v>45914</v>
      </c>
      <c r="AP29" s="3">
        <v>45910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45904</v>
      </c>
      <c r="B30" s="14" t="s">
        <v>448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447</v>
      </c>
      <c r="T30" s="12">
        <v>45915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172</v>
      </c>
      <c r="AA30" s="8">
        <v>18719.800000000003</v>
      </c>
      <c r="AB30" s="8">
        <v>18719.800000000003</v>
      </c>
      <c r="AC30" s="8">
        <v>0</v>
      </c>
      <c r="AD30" s="8">
        <v>0</v>
      </c>
      <c r="AE30" s="8">
        <v>0</v>
      </c>
      <c r="AF30" s="8">
        <v>0</v>
      </c>
      <c r="AG30" s="1" t="s">
        <v>116</v>
      </c>
      <c r="AH30" s="1" t="s">
        <v>77</v>
      </c>
      <c r="AI30" s="1">
        <v>1</v>
      </c>
      <c r="AJ30" s="3">
        <v>45915</v>
      </c>
      <c r="AK30" s="3">
        <v>0</v>
      </c>
      <c r="AL30" s="3">
        <v>0</v>
      </c>
      <c r="AM30" s="3">
        <v>0</v>
      </c>
      <c r="AN30" s="3">
        <v>0</v>
      </c>
      <c r="AO30" s="3">
        <v>45914</v>
      </c>
      <c r="AP30" s="3">
        <v>45910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45905</v>
      </c>
      <c r="B31" s="14" t="s">
        <v>461</v>
      </c>
      <c r="C31" s="9" t="s">
        <v>73</v>
      </c>
      <c r="D31" s="13" t="s">
        <v>462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45916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172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463</v>
      </c>
      <c r="AG31" s="1" t="s">
        <v>116</v>
      </c>
      <c r="AH31" s="1" t="s">
        <v>74</v>
      </c>
      <c r="AI31" s="1">
        <v>2</v>
      </c>
      <c r="AJ31" s="3">
        <v>45916</v>
      </c>
      <c r="AK31" s="3">
        <v>0</v>
      </c>
      <c r="AL31" s="3">
        <v>45907</v>
      </c>
      <c r="AM31" s="3">
        <v>45914</v>
      </c>
      <c r="AN31" s="3">
        <v>45915</v>
      </c>
      <c r="AO31" s="3">
        <v>45915</v>
      </c>
      <c r="AP31" s="3">
        <v>45911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45905</v>
      </c>
      <c r="B32" s="14" t="s">
        <v>461</v>
      </c>
      <c r="C32" s="9" t="s">
        <v>73</v>
      </c>
      <c r="D32" s="13" t="s">
        <v>464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45916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463</v>
      </c>
      <c r="AG32" s="1" t="s">
        <v>117</v>
      </c>
      <c r="AH32" s="1" t="s">
        <v>74</v>
      </c>
      <c r="AI32" s="1">
        <v>2</v>
      </c>
      <c r="AJ32" s="3">
        <v>45916</v>
      </c>
      <c r="AK32" s="3">
        <v>0</v>
      </c>
      <c r="AL32" s="3">
        <v>45907</v>
      </c>
      <c r="AM32" s="3">
        <v>45914</v>
      </c>
      <c r="AN32" s="3">
        <v>45915</v>
      </c>
      <c r="AO32" s="3">
        <v>45915</v>
      </c>
      <c r="AP32" s="3">
        <v>45911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352.51463377777782</v>
      </c>
    </row>
    <row r="33" spans="1:56" ht="27.75" customHeight="1" x14ac:dyDescent="0.45">
      <c r="A33" s="3">
        <v>45905</v>
      </c>
      <c r="B33" s="14" t="s">
        <v>461</v>
      </c>
      <c r="C33" s="9" t="s">
        <v>73</v>
      </c>
      <c r="D33" s="13" t="s">
        <v>386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45916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172</v>
      </c>
      <c r="AA33" s="8">
        <v>9359.9000000000015</v>
      </c>
      <c r="AB33" s="8">
        <v>8832</v>
      </c>
      <c r="AC33" s="8">
        <v>527.90000000000146</v>
      </c>
      <c r="AD33" s="8">
        <v>0</v>
      </c>
      <c r="AE33" s="8">
        <v>0</v>
      </c>
      <c r="AF33" s="8" t="s">
        <v>463</v>
      </c>
      <c r="AG33" s="1" t="s">
        <v>116</v>
      </c>
      <c r="AH33" s="1" t="s">
        <v>74</v>
      </c>
      <c r="AI33" s="1">
        <v>2</v>
      </c>
      <c r="AJ33" s="3">
        <v>45916</v>
      </c>
      <c r="AK33" s="3">
        <v>0</v>
      </c>
      <c r="AL33" s="3">
        <v>45907</v>
      </c>
      <c r="AM33" s="3">
        <v>45914</v>
      </c>
      <c r="AN33" s="3">
        <v>45915</v>
      </c>
      <c r="AO33" s="3">
        <v>45915</v>
      </c>
      <c r="AP33" s="3">
        <v>45911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39.763774222222331</v>
      </c>
    </row>
    <row r="34" spans="1:56" ht="27.75" customHeight="1" x14ac:dyDescent="0.45">
      <c r="A34" s="3">
        <v>45905</v>
      </c>
      <c r="B34" s="14" t="s">
        <v>461</v>
      </c>
      <c r="C34" s="9" t="s">
        <v>73</v>
      </c>
      <c r="D34" s="13" t="s">
        <v>465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45916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463</v>
      </c>
      <c r="AG34" s="1" t="s">
        <v>116</v>
      </c>
      <c r="AH34" s="1" t="s">
        <v>74</v>
      </c>
      <c r="AI34" s="1">
        <v>2</v>
      </c>
      <c r="AJ34" s="3">
        <v>45916</v>
      </c>
      <c r="AK34" s="3">
        <v>0</v>
      </c>
      <c r="AL34" s="3">
        <v>45907</v>
      </c>
      <c r="AM34" s="3">
        <v>45914</v>
      </c>
      <c r="AN34" s="3">
        <v>45915</v>
      </c>
      <c r="AO34" s="3">
        <v>45915</v>
      </c>
      <c r="AP34" s="3">
        <v>45911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352.51463377777782</v>
      </c>
    </row>
    <row r="35" spans="1:56" ht="27.75" customHeight="1" x14ac:dyDescent="0.45">
      <c r="A35" s="3">
        <v>45905</v>
      </c>
      <c r="B35" s="14" t="s">
        <v>461</v>
      </c>
      <c r="C35" s="9" t="s">
        <v>73</v>
      </c>
      <c r="D35" s="13" t="s">
        <v>266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45918</v>
      </c>
      <c r="U35" s="11">
        <v>5000</v>
      </c>
      <c r="V35" s="10">
        <v>0</v>
      </c>
      <c r="W35" s="10">
        <v>5000</v>
      </c>
      <c r="X35" s="10">
        <v>5250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466</v>
      </c>
      <c r="AG35" s="1" t="s">
        <v>116</v>
      </c>
      <c r="AH35" s="1" t="s">
        <v>74</v>
      </c>
      <c r="AI35" s="1">
        <v>2</v>
      </c>
      <c r="AJ35" s="3">
        <v>45918</v>
      </c>
      <c r="AK35" s="3">
        <v>0</v>
      </c>
      <c r="AL35" s="3">
        <v>45909</v>
      </c>
      <c r="AM35" s="3">
        <v>45916</v>
      </c>
      <c r="AN35" s="3">
        <v>45917</v>
      </c>
      <c r="AO35" s="3">
        <v>45917</v>
      </c>
      <c r="AP35" s="3">
        <v>45913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45905</v>
      </c>
      <c r="B36" s="14" t="s">
        <v>461</v>
      </c>
      <c r="C36" s="9" t="s">
        <v>73</v>
      </c>
      <c r="D36" s="13" t="s">
        <v>467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45918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463</v>
      </c>
      <c r="AG36" s="1" t="s">
        <v>118</v>
      </c>
      <c r="AH36" s="1" t="s">
        <v>74</v>
      </c>
      <c r="AI36" s="1">
        <v>2</v>
      </c>
      <c r="AJ36" s="3">
        <v>45918</v>
      </c>
      <c r="AK36" s="3">
        <v>0</v>
      </c>
      <c r="AL36" s="3">
        <v>45909</v>
      </c>
      <c r="AM36" s="3">
        <v>45916</v>
      </c>
      <c r="AN36" s="3">
        <v>45917</v>
      </c>
      <c r="AO36" s="3">
        <v>45917</v>
      </c>
      <c r="AP36" s="3">
        <v>45913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352.51463377777782</v>
      </c>
    </row>
    <row r="37" spans="1:56" ht="27.75" customHeight="1" x14ac:dyDescent="0.45">
      <c r="A37" s="3">
        <v>45905</v>
      </c>
      <c r="B37" s="14" t="s">
        <v>461</v>
      </c>
      <c r="C37" s="9" t="s">
        <v>73</v>
      </c>
      <c r="D37" s="13" t="s">
        <v>288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45918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172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466</v>
      </c>
      <c r="AG37" s="1" t="s">
        <v>118</v>
      </c>
      <c r="AH37" s="1" t="s">
        <v>74</v>
      </c>
      <c r="AI37" s="1">
        <v>2</v>
      </c>
      <c r="AJ37" s="3">
        <v>45918</v>
      </c>
      <c r="AK37" s="3">
        <v>0</v>
      </c>
      <c r="AL37" s="3">
        <v>45909</v>
      </c>
      <c r="AM37" s="3">
        <v>45916</v>
      </c>
      <c r="AN37" s="3">
        <v>45917</v>
      </c>
      <c r="AO37" s="3">
        <v>45917</v>
      </c>
      <c r="AP37" s="3">
        <v>45913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705.02926755555563</v>
      </c>
    </row>
    <row r="38" spans="1:56" ht="27.75" customHeight="1" x14ac:dyDescent="0.45">
      <c r="A38" s="3">
        <v>45905</v>
      </c>
      <c r="B38" s="14" t="s">
        <v>461</v>
      </c>
      <c r="C38" s="9" t="s">
        <v>73</v>
      </c>
      <c r="D38" s="13" t="s">
        <v>282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45918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466</v>
      </c>
      <c r="AG38" s="1" t="s">
        <v>61</v>
      </c>
      <c r="AH38" s="1" t="s">
        <v>74</v>
      </c>
      <c r="AI38" s="1">
        <v>2</v>
      </c>
      <c r="AJ38" s="3">
        <v>45918</v>
      </c>
      <c r="AK38" s="3">
        <v>0</v>
      </c>
      <c r="AL38" s="3">
        <v>45909</v>
      </c>
      <c r="AM38" s="3">
        <v>45916</v>
      </c>
      <c r="AN38" s="3">
        <v>45917</v>
      </c>
      <c r="AO38" s="3">
        <v>45917</v>
      </c>
      <c r="AP38" s="3">
        <v>45913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352.51463377777782</v>
      </c>
    </row>
    <row r="39" spans="1:56" ht="27.75" customHeight="1" x14ac:dyDescent="0.45">
      <c r="A39" s="3">
        <v>45904</v>
      </c>
      <c r="B39" s="14" t="s">
        <v>446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447</v>
      </c>
      <c r="T39" s="12">
        <v>45924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172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>
        <v>0</v>
      </c>
      <c r="AG39" s="1" t="s">
        <v>115</v>
      </c>
      <c r="AH39" s="1" t="s">
        <v>77</v>
      </c>
      <c r="AI39" s="1">
        <v>1</v>
      </c>
      <c r="AJ39" s="3">
        <v>45924</v>
      </c>
      <c r="AK39" s="3">
        <v>0</v>
      </c>
      <c r="AL39" s="3">
        <v>0</v>
      </c>
      <c r="AM39" s="3">
        <v>0</v>
      </c>
      <c r="AN39" s="3">
        <v>0</v>
      </c>
      <c r="AO39" s="3">
        <v>45923</v>
      </c>
      <c r="AP39" s="3">
        <v>45919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1410.0585351111113</v>
      </c>
    </row>
    <row r="40" spans="1:56" ht="27.75" customHeight="1" x14ac:dyDescent="0.45">
      <c r="A40" s="3">
        <v>45904</v>
      </c>
      <c r="B40" s="14" t="s">
        <v>448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447</v>
      </c>
      <c r="T40" s="12">
        <v>45924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172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>
        <v>0</v>
      </c>
      <c r="AG40" s="1" t="s">
        <v>115</v>
      </c>
      <c r="AH40" s="1" t="s">
        <v>77</v>
      </c>
      <c r="AI40" s="1">
        <v>1</v>
      </c>
      <c r="AJ40" s="3">
        <v>45924</v>
      </c>
      <c r="AK40" s="3">
        <v>0</v>
      </c>
      <c r="AL40" s="3">
        <v>0</v>
      </c>
      <c r="AM40" s="3">
        <v>0</v>
      </c>
      <c r="AN40" s="3">
        <v>0</v>
      </c>
      <c r="AO40" s="3">
        <v>45923</v>
      </c>
      <c r="AP40" s="3">
        <v>45919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1410.0585351111113</v>
      </c>
    </row>
    <row r="41" spans="1:56" ht="27.75" customHeight="1" x14ac:dyDescent="0.45">
      <c r="A41" s="3" t="s">
        <v>135</v>
      </c>
      <c r="B41" s="14" t="s">
        <v>135</v>
      </c>
      <c r="C41" s="9" t="s">
        <v>73</v>
      </c>
      <c r="D41" s="13" t="s">
        <v>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45930</v>
      </c>
      <c r="U41" s="11">
        <v>140000</v>
      </c>
      <c r="V41" s="10">
        <v>0</v>
      </c>
      <c r="W41" s="10">
        <v>140000</v>
      </c>
      <c r="X41" s="10">
        <v>0</v>
      </c>
      <c r="Y41" s="10">
        <v>147000</v>
      </c>
      <c r="Z41" s="9" t="s">
        <v>172</v>
      </c>
      <c r="AA41" s="8">
        <v>131038.6</v>
      </c>
      <c r="AB41" s="8">
        <v>0</v>
      </c>
      <c r="AC41" s="8">
        <v>131038.6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45930</v>
      </c>
      <c r="AK41" s="3">
        <v>0</v>
      </c>
      <c r="AL41" s="3">
        <v>45921</v>
      </c>
      <c r="AM41" s="3">
        <v>45928</v>
      </c>
      <c r="AN41" s="3">
        <v>45929</v>
      </c>
      <c r="AO41" s="3">
        <v>45929</v>
      </c>
      <c r="AP41" s="3">
        <v>45925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9870.4097457777771</v>
      </c>
    </row>
    <row r="42" spans="1:56" ht="27.7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172</v>
      </c>
      <c r="AA42" s="8">
        <v>252717.3</v>
      </c>
      <c r="AB42" s="8">
        <v>55631.5</v>
      </c>
      <c r="AC42" s="8">
        <v>197085.80000000002</v>
      </c>
      <c r="AD42" s="8">
        <v>0</v>
      </c>
      <c r="AE42" s="8">
        <v>0</v>
      </c>
      <c r="AF42" s="8" t="s">
        <v>58</v>
      </c>
      <c r="AG42" s="1" t="s">
        <v>116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174</v>
      </c>
      <c r="BD42" s="56">
        <v>0</v>
      </c>
    </row>
    <row r="43" spans="1:56" ht="27.75" customHeight="1" x14ac:dyDescent="0.45">
      <c r="A43" s="3">
        <v>45905</v>
      </c>
      <c r="B43" s="14" t="s">
        <v>470</v>
      </c>
      <c r="C43" s="9" t="s">
        <v>139</v>
      </c>
      <c r="D43" s="13" t="s">
        <v>250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196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108</v>
      </c>
      <c r="T43" s="12">
        <v>45920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112</v>
      </c>
      <c r="AA43" s="8">
        <v>4999.0247999999992</v>
      </c>
      <c r="AB43" s="8">
        <v>2960</v>
      </c>
      <c r="AC43" s="8">
        <v>2039.0247999999992</v>
      </c>
      <c r="AD43" s="8">
        <v>0</v>
      </c>
      <c r="AE43" s="8">
        <v>4999.0247999999992</v>
      </c>
      <c r="AF43" s="8">
        <v>0</v>
      </c>
      <c r="AG43" s="1" t="s">
        <v>115</v>
      </c>
      <c r="AH43" s="1" t="s">
        <v>75</v>
      </c>
      <c r="AI43" s="1">
        <v>4</v>
      </c>
      <c r="AJ43" s="3">
        <v>45920</v>
      </c>
      <c r="AK43" s="3">
        <v>45916</v>
      </c>
      <c r="AL43" s="3">
        <v>45909</v>
      </c>
      <c r="AM43" s="3">
        <v>45917</v>
      </c>
      <c r="AN43" s="3">
        <v>45918</v>
      </c>
      <c r="AO43" s="3">
        <v>45919</v>
      </c>
      <c r="AP43" s="3">
        <v>45915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191</v>
      </c>
      <c r="BD43" s="56">
        <v>172.18431644444436</v>
      </c>
    </row>
    <row r="44" spans="1:56" ht="27.75" customHeight="1" x14ac:dyDescent="0.45">
      <c r="A44" s="3">
        <v>45905</v>
      </c>
      <c r="B44" s="14" t="s">
        <v>470</v>
      </c>
      <c r="C44" s="9" t="s">
        <v>139</v>
      </c>
      <c r="D44" s="13" t="s">
        <v>449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196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108</v>
      </c>
      <c r="T44" s="12">
        <v>45920</v>
      </c>
      <c r="U44" s="11">
        <v>5040</v>
      </c>
      <c r="V44" s="10">
        <v>1174</v>
      </c>
      <c r="W44" s="10">
        <v>3866</v>
      </c>
      <c r="X44" s="10">
        <v>0</v>
      </c>
      <c r="Y44" s="10">
        <v>4059.3</v>
      </c>
      <c r="Z44" s="9" t="s">
        <v>112</v>
      </c>
      <c r="AA44" s="8">
        <v>3834.5694199999998</v>
      </c>
      <c r="AB44" s="8">
        <v>0</v>
      </c>
      <c r="AC44" s="8">
        <v>3834.5694199999998</v>
      </c>
      <c r="AD44" s="8">
        <v>0</v>
      </c>
      <c r="AE44" s="8">
        <v>3834.5694199999998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45920</v>
      </c>
      <c r="AK44" s="3">
        <v>45916</v>
      </c>
      <c r="AL44" s="3">
        <v>45909</v>
      </c>
      <c r="AM44" s="3">
        <v>45917</v>
      </c>
      <c r="AN44" s="3">
        <v>45918</v>
      </c>
      <c r="AO44" s="3">
        <v>45919</v>
      </c>
      <c r="AP44" s="3">
        <v>45915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191</v>
      </c>
      <c r="BD44" s="56">
        <v>323.80808435555559</v>
      </c>
    </row>
    <row r="45" spans="1:56" ht="27.75" customHeight="1" x14ac:dyDescent="0.45">
      <c r="A45" s="3">
        <v>45796</v>
      </c>
      <c r="B45" s="14" t="s">
        <v>255</v>
      </c>
      <c r="C45" s="9" t="s">
        <v>139</v>
      </c>
      <c r="D45" s="13" t="s">
        <v>250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196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 t="s">
        <v>63</v>
      </c>
      <c r="U45" s="11">
        <v>503</v>
      </c>
      <c r="V45" s="10">
        <v>0</v>
      </c>
      <c r="W45" s="10">
        <v>503</v>
      </c>
      <c r="X45" s="10">
        <v>5250</v>
      </c>
      <c r="Y45" s="10">
        <v>0</v>
      </c>
      <c r="Z45" s="9" t="s">
        <v>112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191</v>
      </c>
      <c r="BD45" s="56">
        <v>0</v>
      </c>
    </row>
    <row r="46" spans="1:56" ht="27.7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112</v>
      </c>
      <c r="AA46" s="8">
        <v>8833.594219999999</v>
      </c>
      <c r="AB46" s="8">
        <v>2960</v>
      </c>
      <c r="AC46" s="8">
        <v>5873.594219999999</v>
      </c>
      <c r="AD46" s="8">
        <v>0</v>
      </c>
      <c r="AE46" s="8">
        <v>8833.594219999999</v>
      </c>
      <c r="AF46" s="8" t="s">
        <v>58</v>
      </c>
      <c r="AG46" s="1" t="s">
        <v>116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192</v>
      </c>
      <c r="BD46" s="56">
        <v>0</v>
      </c>
    </row>
    <row r="47" spans="1:56" ht="27.75" customHeight="1" x14ac:dyDescent="0.45">
      <c r="A47" s="3">
        <v>45905</v>
      </c>
      <c r="B47" s="14" t="s">
        <v>471</v>
      </c>
      <c r="C47" s="9" t="s">
        <v>139</v>
      </c>
      <c r="D47" s="13" t="s">
        <v>451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108</v>
      </c>
      <c r="T47" s="12">
        <v>45919</v>
      </c>
      <c r="U47" s="11">
        <v>5040</v>
      </c>
      <c r="V47" s="10">
        <v>0</v>
      </c>
      <c r="W47" s="10">
        <v>5040</v>
      </c>
      <c r="X47" s="10">
        <v>0</v>
      </c>
      <c r="Y47" s="10">
        <v>5292</v>
      </c>
      <c r="Z47" s="9" t="s">
        <v>80</v>
      </c>
      <c r="AA47" s="8">
        <v>5280.6600000000008</v>
      </c>
      <c r="AB47" s="8">
        <v>0</v>
      </c>
      <c r="AC47" s="8">
        <v>5280.6600000000008</v>
      </c>
      <c r="AD47" s="8">
        <v>0</v>
      </c>
      <c r="AE47" s="8">
        <v>5280.6600000000008</v>
      </c>
      <c r="AF47" s="8">
        <v>0</v>
      </c>
      <c r="AG47" s="1" t="s">
        <v>115</v>
      </c>
      <c r="AH47" s="1" t="s">
        <v>75</v>
      </c>
      <c r="AI47" s="1">
        <v>4</v>
      </c>
      <c r="AJ47" s="3">
        <v>45919</v>
      </c>
      <c r="AK47" s="3">
        <v>45915</v>
      </c>
      <c r="AL47" s="3">
        <v>45908</v>
      </c>
      <c r="AM47" s="3">
        <v>45916</v>
      </c>
      <c r="AN47" s="3">
        <v>45917</v>
      </c>
      <c r="AO47" s="3">
        <v>45918</v>
      </c>
      <c r="AP47" s="3">
        <v>45914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398.98320000000001</v>
      </c>
    </row>
    <row r="48" spans="1:56" ht="27.75" customHeight="1" x14ac:dyDescent="0.45">
      <c r="A48" s="3">
        <v>45905</v>
      </c>
      <c r="B48" s="14" t="s">
        <v>471</v>
      </c>
      <c r="C48" s="9" t="s">
        <v>139</v>
      </c>
      <c r="D48" s="13" t="s">
        <v>306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45919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80</v>
      </c>
      <c r="AA48" s="8">
        <v>10477.5</v>
      </c>
      <c r="AB48" s="8">
        <v>0</v>
      </c>
      <c r="AC48" s="8">
        <v>10477.5</v>
      </c>
      <c r="AD48" s="8">
        <v>0</v>
      </c>
      <c r="AE48" s="8">
        <v>10477.5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45919</v>
      </c>
      <c r="AK48" s="3">
        <v>45915</v>
      </c>
      <c r="AL48" s="3">
        <v>45908</v>
      </c>
      <c r="AM48" s="3">
        <v>45916</v>
      </c>
      <c r="AN48" s="3">
        <v>45917</v>
      </c>
      <c r="AO48" s="3">
        <v>45918</v>
      </c>
      <c r="AP48" s="3">
        <v>45914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791.63333333333321</v>
      </c>
    </row>
    <row r="49" spans="1:56" ht="27.75" customHeight="1" x14ac:dyDescent="0.45">
      <c r="A49" s="3">
        <v>45905</v>
      </c>
      <c r="B49" s="14" t="s">
        <v>472</v>
      </c>
      <c r="C49" s="9" t="s">
        <v>139</v>
      </c>
      <c r="D49" s="13" t="s">
        <v>251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45920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80</v>
      </c>
      <c r="AA49" s="8">
        <v>5280.6600000000008</v>
      </c>
      <c r="AB49" s="8">
        <v>0</v>
      </c>
      <c r="AC49" s="8">
        <v>5280.6600000000008</v>
      </c>
      <c r="AD49" s="8">
        <v>0</v>
      </c>
      <c r="AE49" s="8">
        <v>5280.6600000000008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45920</v>
      </c>
      <c r="AK49" s="3">
        <v>45916</v>
      </c>
      <c r="AL49" s="3">
        <v>45909</v>
      </c>
      <c r="AM49" s="3">
        <v>45917</v>
      </c>
      <c r="AN49" s="3">
        <v>45918</v>
      </c>
      <c r="AO49" s="3">
        <v>45919</v>
      </c>
      <c r="AP49" s="3">
        <v>45915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398.98320000000001</v>
      </c>
    </row>
    <row r="50" spans="1:56" ht="27.75" customHeight="1" x14ac:dyDescent="0.45">
      <c r="A50" s="3">
        <v>45796</v>
      </c>
      <c r="B50" s="14" t="s">
        <v>256</v>
      </c>
      <c r="C50" s="9" t="s">
        <v>139</v>
      </c>
      <c r="D50" s="13" t="s">
        <v>251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45920</v>
      </c>
      <c r="U50" s="11">
        <v>366</v>
      </c>
      <c r="V50" s="10">
        <v>0</v>
      </c>
      <c r="W50" s="10">
        <v>366</v>
      </c>
      <c r="X50" s="10">
        <v>0</v>
      </c>
      <c r="Y50" s="10">
        <v>384.3</v>
      </c>
      <c r="Z50" s="9" t="s">
        <v>80</v>
      </c>
      <c r="AA50" s="8">
        <v>383.47650000000004</v>
      </c>
      <c r="AB50" s="8">
        <v>0</v>
      </c>
      <c r="AC50" s="8">
        <v>383.47650000000004</v>
      </c>
      <c r="AD50" s="8">
        <v>0</v>
      </c>
      <c r="AE50" s="8">
        <v>383.47650000000004</v>
      </c>
      <c r="AF50" s="8">
        <v>0</v>
      </c>
      <c r="AG50" s="1" t="s">
        <v>117</v>
      </c>
      <c r="AH50" s="1" t="s">
        <v>75</v>
      </c>
      <c r="AI50" s="1">
        <v>4</v>
      </c>
      <c r="AJ50" s="3">
        <v>45920</v>
      </c>
      <c r="AK50" s="3">
        <v>45916</v>
      </c>
      <c r="AL50" s="3">
        <v>45909</v>
      </c>
      <c r="AM50" s="3">
        <v>45917</v>
      </c>
      <c r="AN50" s="3">
        <v>45918</v>
      </c>
      <c r="AO50" s="3">
        <v>45919</v>
      </c>
      <c r="AP50" s="3">
        <v>45915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28.973779999999994</v>
      </c>
    </row>
    <row r="51" spans="1:56" ht="27.75" customHeight="1" x14ac:dyDescent="0.45">
      <c r="A51" s="3">
        <v>45905</v>
      </c>
      <c r="B51" s="14" t="s">
        <v>472</v>
      </c>
      <c r="C51" s="9" t="s">
        <v>139</v>
      </c>
      <c r="D51" s="13" t="s">
        <v>452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45920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80</v>
      </c>
      <c r="AA51" s="8">
        <v>5280.6600000000008</v>
      </c>
      <c r="AB51" s="8">
        <v>0</v>
      </c>
      <c r="AC51" s="8">
        <v>5280.6600000000008</v>
      </c>
      <c r="AD51" s="8">
        <v>0</v>
      </c>
      <c r="AE51" s="8">
        <v>5280.6600000000008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398.98320000000001</v>
      </c>
    </row>
    <row r="52" spans="1:56" ht="27.75" customHeight="1" x14ac:dyDescent="0.45">
      <c r="A52" s="3">
        <v>45892</v>
      </c>
      <c r="B52" s="14" t="s">
        <v>360</v>
      </c>
      <c r="C52" s="9" t="s">
        <v>139</v>
      </c>
      <c r="D52" s="13" t="s">
        <v>329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 t="s">
        <v>63</v>
      </c>
      <c r="U52" s="11">
        <v>640</v>
      </c>
      <c r="V52" s="10">
        <v>0</v>
      </c>
      <c r="W52" s="10">
        <v>640</v>
      </c>
      <c r="X52" s="10">
        <v>6000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117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370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45892</v>
      </c>
      <c r="B53" s="14" t="s">
        <v>362</v>
      </c>
      <c r="C53" s="9" t="s">
        <v>139</v>
      </c>
      <c r="D53" s="13" t="s">
        <v>131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 t="s">
        <v>63</v>
      </c>
      <c r="U53" s="11">
        <v>1840</v>
      </c>
      <c r="V53" s="10">
        <v>80</v>
      </c>
      <c r="W53" s="10">
        <v>1760</v>
      </c>
      <c r="X53" s="10">
        <v>10650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116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45782</v>
      </c>
      <c r="B54" s="14" t="s">
        <v>249</v>
      </c>
      <c r="C54" s="9" t="s">
        <v>79</v>
      </c>
      <c r="D54" s="13" t="s">
        <v>243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45909</v>
      </c>
      <c r="U54" s="11">
        <v>5000</v>
      </c>
      <c r="V54" s="10">
        <v>4473</v>
      </c>
      <c r="W54" s="10">
        <v>527</v>
      </c>
      <c r="X54" s="10">
        <v>5200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116</v>
      </c>
      <c r="AH54" s="1" t="s">
        <v>75</v>
      </c>
      <c r="AI54" s="1">
        <v>4</v>
      </c>
      <c r="AJ54" s="3">
        <v>45909</v>
      </c>
      <c r="AK54" s="3">
        <v>45905</v>
      </c>
      <c r="AL54" s="3">
        <v>45898</v>
      </c>
      <c r="AM54" s="3">
        <v>45906</v>
      </c>
      <c r="AN54" s="3">
        <v>45907</v>
      </c>
      <c r="AO54" s="3">
        <v>45908</v>
      </c>
      <c r="AP54" s="3">
        <v>45904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45873</v>
      </c>
      <c r="B55" s="14" t="s">
        <v>308</v>
      </c>
      <c r="C55" s="9" t="s">
        <v>107</v>
      </c>
      <c r="D55" s="13" t="s">
        <v>309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45922</v>
      </c>
      <c r="U55" s="11">
        <v>4000</v>
      </c>
      <c r="V55" s="10">
        <v>0</v>
      </c>
      <c r="W55" s="10">
        <v>4000</v>
      </c>
      <c r="X55" s="10">
        <v>4130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307</v>
      </c>
      <c r="AG55" s="1" t="s">
        <v>117</v>
      </c>
      <c r="AH55" s="1" t="s">
        <v>75</v>
      </c>
      <c r="AI55" s="1">
        <v>4</v>
      </c>
      <c r="AJ55" s="3">
        <v>45922</v>
      </c>
      <c r="AK55" s="3">
        <v>45918</v>
      </c>
      <c r="AL55" s="3">
        <v>45911</v>
      </c>
      <c r="AM55" s="3">
        <v>45919</v>
      </c>
      <c r="AN55" s="3">
        <v>45920</v>
      </c>
      <c r="AO55" s="3">
        <v>45921</v>
      </c>
      <c r="AP55" s="3">
        <v>45917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45896</v>
      </c>
      <c r="B56" s="14" t="s">
        <v>396</v>
      </c>
      <c r="C56" s="9" t="s">
        <v>79</v>
      </c>
      <c r="D56" s="13" t="s">
        <v>397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45926</v>
      </c>
      <c r="U56" s="11">
        <v>8000</v>
      </c>
      <c r="V56" s="10">
        <v>0</v>
      </c>
      <c r="W56" s="10">
        <v>8000</v>
      </c>
      <c r="X56" s="10">
        <v>0</v>
      </c>
      <c r="Y56" s="10">
        <v>8400</v>
      </c>
      <c r="Z56" s="9" t="s">
        <v>80</v>
      </c>
      <c r="AA56" s="8">
        <v>8829.0399999999991</v>
      </c>
      <c r="AB56" s="8">
        <v>8829.0399999999991</v>
      </c>
      <c r="AC56" s="8">
        <v>0</v>
      </c>
      <c r="AD56" s="8">
        <v>0</v>
      </c>
      <c r="AE56" s="8">
        <v>8829.0399999999991</v>
      </c>
      <c r="AF56" s="8">
        <v>0</v>
      </c>
      <c r="AG56" s="1" t="s">
        <v>116</v>
      </c>
      <c r="AH56" s="1" t="s">
        <v>75</v>
      </c>
      <c r="AI56" s="1">
        <v>5</v>
      </c>
      <c r="AJ56" s="3">
        <v>45926</v>
      </c>
      <c r="AK56" s="3">
        <v>45921</v>
      </c>
      <c r="AL56" s="3">
        <v>45914</v>
      </c>
      <c r="AM56" s="3">
        <v>45922</v>
      </c>
      <c r="AN56" s="3">
        <v>45923</v>
      </c>
      <c r="AO56" s="3">
        <v>45924</v>
      </c>
      <c r="AP56" s="3">
        <v>45921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45902</v>
      </c>
      <c r="B57" s="14" t="s">
        <v>438</v>
      </c>
      <c r="C57" s="9" t="s">
        <v>267</v>
      </c>
      <c r="D57" s="13" t="s">
        <v>428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20500</v>
      </c>
      <c r="V57" s="10">
        <v>400</v>
      </c>
      <c r="W57" s="10">
        <v>20100</v>
      </c>
      <c r="X57" s="10">
        <v>0</v>
      </c>
      <c r="Y57" s="10">
        <v>21105</v>
      </c>
      <c r="Z57" s="9" t="s">
        <v>80</v>
      </c>
      <c r="AA57" s="8">
        <v>21621.369000000002</v>
      </c>
      <c r="AB57" s="8">
        <v>21621.369000000002</v>
      </c>
      <c r="AC57" s="8">
        <v>0</v>
      </c>
      <c r="AD57" s="8">
        <v>0</v>
      </c>
      <c r="AE57" s="8">
        <v>21621.369000000002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45930</v>
      </c>
      <c r="AK57" s="3">
        <v>45926</v>
      </c>
      <c r="AL57" s="3">
        <v>45919</v>
      </c>
      <c r="AM57" s="3">
        <v>45927</v>
      </c>
      <c r="AN57" s="3">
        <v>45928</v>
      </c>
      <c r="AO57" s="3">
        <v>45929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45902</v>
      </c>
      <c r="B58" s="14" t="s">
        <v>439</v>
      </c>
      <c r="C58" s="9" t="s">
        <v>267</v>
      </c>
      <c r="D58" s="13" t="s">
        <v>429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45930</v>
      </c>
      <c r="U58" s="11">
        <v>8000</v>
      </c>
      <c r="V58" s="10">
        <v>0</v>
      </c>
      <c r="W58" s="10">
        <v>8000</v>
      </c>
      <c r="X58" s="10">
        <v>20753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45930</v>
      </c>
      <c r="AK58" s="3">
        <v>45926</v>
      </c>
      <c r="AL58" s="3">
        <v>45919</v>
      </c>
      <c r="AM58" s="3">
        <v>45927</v>
      </c>
      <c r="AN58" s="3">
        <v>45928</v>
      </c>
      <c r="AO58" s="3">
        <v>45929</v>
      </c>
      <c r="AP58" s="3">
        <v>45925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45902</v>
      </c>
      <c r="B59" s="14" t="s">
        <v>438</v>
      </c>
      <c r="C59" s="9" t="s">
        <v>267</v>
      </c>
      <c r="D59" s="13" t="s">
        <v>430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20000</v>
      </c>
      <c r="V59" s="10">
        <v>0</v>
      </c>
      <c r="W59" s="10">
        <v>20000</v>
      </c>
      <c r="X59" s="10">
        <v>0</v>
      </c>
      <c r="Y59" s="10">
        <v>21000</v>
      </c>
      <c r="Z59" s="9" t="s">
        <v>80</v>
      </c>
      <c r="AA59" s="8">
        <v>21513.800000000003</v>
      </c>
      <c r="AB59" s="8">
        <v>21513.800000000003</v>
      </c>
      <c r="AC59" s="8">
        <v>0</v>
      </c>
      <c r="AD59" s="8">
        <v>0</v>
      </c>
      <c r="AE59" s="8">
        <v>21513.800000000003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45902</v>
      </c>
      <c r="B60" s="14" t="s">
        <v>438</v>
      </c>
      <c r="C60" s="9" t="s">
        <v>267</v>
      </c>
      <c r="D60" s="13" t="s">
        <v>431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80</v>
      </c>
      <c r="AA60" s="8">
        <v>10756.900000000001</v>
      </c>
      <c r="AB60" s="8">
        <v>10756.900000000001</v>
      </c>
      <c r="AC60" s="8">
        <v>0</v>
      </c>
      <c r="AD60" s="8">
        <v>0</v>
      </c>
      <c r="AE60" s="8">
        <v>10756.900000000001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45902</v>
      </c>
      <c r="B61" s="14" t="s">
        <v>439</v>
      </c>
      <c r="C61" s="9" t="s">
        <v>267</v>
      </c>
      <c r="D61" s="13" t="s">
        <v>432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10756.900000000001</v>
      </c>
      <c r="AB61" s="8">
        <v>10756.900000000001</v>
      </c>
      <c r="AC61" s="8">
        <v>0</v>
      </c>
      <c r="AD61" s="8">
        <v>0</v>
      </c>
      <c r="AE61" s="8">
        <v>10756.900000000001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45902</v>
      </c>
      <c r="B62" s="14" t="s">
        <v>440</v>
      </c>
      <c r="C62" s="9" t="s">
        <v>267</v>
      </c>
      <c r="D62" s="13" t="s">
        <v>433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80</v>
      </c>
      <c r="AA62" s="8">
        <v>10756.900000000001</v>
      </c>
      <c r="AB62" s="8">
        <v>5732</v>
      </c>
      <c r="AC62" s="8">
        <v>5024.9000000000015</v>
      </c>
      <c r="AD62" s="8">
        <v>0</v>
      </c>
      <c r="AE62" s="8">
        <v>10756.900000000001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45930</v>
      </c>
      <c r="AK62" s="3">
        <v>45926</v>
      </c>
      <c r="AL62" s="3">
        <v>45919</v>
      </c>
      <c r="AM62" s="3">
        <v>45927</v>
      </c>
      <c r="AN62" s="3">
        <v>45928</v>
      </c>
      <c r="AO62" s="3">
        <v>45929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379.6591111111112</v>
      </c>
    </row>
    <row r="63" spans="1:56" ht="27.75" customHeight="1" x14ac:dyDescent="0.45">
      <c r="A63" s="3">
        <v>45902</v>
      </c>
      <c r="B63" s="14" t="s">
        <v>440</v>
      </c>
      <c r="C63" s="9" t="s">
        <v>267</v>
      </c>
      <c r="D63" s="13" t="s">
        <v>434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45930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80</v>
      </c>
      <c r="AA63" s="8">
        <v>5378.4500000000007</v>
      </c>
      <c r="AB63" s="8">
        <v>0</v>
      </c>
      <c r="AC63" s="8">
        <v>5378.4500000000007</v>
      </c>
      <c r="AD63" s="8">
        <v>0</v>
      </c>
      <c r="AE63" s="8">
        <v>5378.4500000000007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406.37177777777782</v>
      </c>
    </row>
    <row r="64" spans="1:56" ht="27.75" customHeight="1" x14ac:dyDescent="0.45">
      <c r="A64" s="3">
        <v>45902</v>
      </c>
      <c r="B64" s="14" t="s">
        <v>440</v>
      </c>
      <c r="C64" s="9" t="s">
        <v>267</v>
      </c>
      <c r="D64" s="13" t="s">
        <v>435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80</v>
      </c>
      <c r="AA64" s="8">
        <v>5378.4500000000007</v>
      </c>
      <c r="AB64" s="8">
        <v>0</v>
      </c>
      <c r="AC64" s="8">
        <v>5378.4500000000007</v>
      </c>
      <c r="AD64" s="8">
        <v>0</v>
      </c>
      <c r="AE64" s="8">
        <v>5378.4500000000007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406.37177777777782</v>
      </c>
    </row>
    <row r="65" spans="1:56" ht="27.75" customHeight="1" x14ac:dyDescent="0.45">
      <c r="A65" s="3">
        <v>45892</v>
      </c>
      <c r="B65" s="14" t="s">
        <v>363</v>
      </c>
      <c r="C65" s="9" t="s">
        <v>79</v>
      </c>
      <c r="D65" s="13" t="s">
        <v>364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3227.07</v>
      </c>
      <c r="AB65" s="8">
        <v>3227.07</v>
      </c>
      <c r="AC65" s="8">
        <v>0</v>
      </c>
      <c r="AD65" s="8">
        <v>3227.07</v>
      </c>
      <c r="AE65" s="8">
        <v>0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45891</v>
      </c>
      <c r="B66" s="14" t="s">
        <v>389</v>
      </c>
      <c r="C66" s="9" t="s">
        <v>79</v>
      </c>
      <c r="D66" s="13" t="s">
        <v>390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9000</v>
      </c>
      <c r="V66" s="10">
        <v>0</v>
      </c>
      <c r="W66" s="10">
        <v>9000</v>
      </c>
      <c r="X66" s="10">
        <v>0</v>
      </c>
      <c r="Y66" s="10">
        <v>9450</v>
      </c>
      <c r="Z66" s="9" t="s">
        <v>80</v>
      </c>
      <c r="AA66" s="8">
        <v>9932.67</v>
      </c>
      <c r="AB66" s="8">
        <v>0</v>
      </c>
      <c r="AC66" s="8">
        <v>9932.67</v>
      </c>
      <c r="AD66" s="8">
        <v>0</v>
      </c>
      <c r="AE66" s="8">
        <v>9932.67</v>
      </c>
      <c r="AF66" s="8">
        <v>0</v>
      </c>
      <c r="AG66" s="1" t="s">
        <v>61</v>
      </c>
      <c r="AH66" s="1" t="s">
        <v>75</v>
      </c>
      <c r="AI66" s="1">
        <v>5</v>
      </c>
      <c r="AJ66" s="3">
        <v>45930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750.46839999999997</v>
      </c>
    </row>
    <row r="67" spans="1:56" ht="27.75" customHeight="1" x14ac:dyDescent="0.45">
      <c r="A67" s="3">
        <v>45891</v>
      </c>
      <c r="B67" s="14" t="s">
        <v>391</v>
      </c>
      <c r="C67" s="9" t="s">
        <v>79</v>
      </c>
      <c r="D67" s="13" t="s">
        <v>392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4000</v>
      </c>
      <c r="V67" s="10">
        <v>0</v>
      </c>
      <c r="W67" s="10">
        <v>4000</v>
      </c>
      <c r="X67" s="10">
        <v>0</v>
      </c>
      <c r="Y67" s="10">
        <v>4200</v>
      </c>
      <c r="Z67" s="9" t="s">
        <v>80</v>
      </c>
      <c r="AA67" s="8">
        <v>4414.5199999999995</v>
      </c>
      <c r="AB67" s="8">
        <v>0</v>
      </c>
      <c r="AC67" s="8">
        <v>4414.5199999999995</v>
      </c>
      <c r="AD67" s="8">
        <v>0</v>
      </c>
      <c r="AE67" s="8">
        <v>4414.5199999999995</v>
      </c>
      <c r="AF67" s="8">
        <v>0</v>
      </c>
      <c r="AG67" s="1" t="s">
        <v>61</v>
      </c>
      <c r="AH67" s="1" t="s">
        <v>75</v>
      </c>
      <c r="AI67" s="1">
        <v>5</v>
      </c>
      <c r="AJ67" s="3">
        <v>45930</v>
      </c>
      <c r="AK67" s="3">
        <v>45925</v>
      </c>
      <c r="AL67" s="3">
        <v>45918</v>
      </c>
      <c r="AM67" s="3">
        <v>45926</v>
      </c>
      <c r="AN67" s="3">
        <v>45927</v>
      </c>
      <c r="AO67" s="3">
        <v>45928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333.54151111111111</v>
      </c>
    </row>
    <row r="68" spans="1:56" ht="27.75" customHeight="1" x14ac:dyDescent="0.45">
      <c r="A68" s="3">
        <v>45891</v>
      </c>
      <c r="B68" s="14" t="s">
        <v>393</v>
      </c>
      <c r="C68" s="9" t="s">
        <v>79</v>
      </c>
      <c r="D68" s="13" t="s">
        <v>394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9000</v>
      </c>
      <c r="V68" s="10">
        <v>0</v>
      </c>
      <c r="W68" s="10">
        <v>9000</v>
      </c>
      <c r="X68" s="10">
        <v>0</v>
      </c>
      <c r="Y68" s="10">
        <v>9450</v>
      </c>
      <c r="Z68" s="9" t="s">
        <v>80</v>
      </c>
      <c r="AA68" s="8">
        <v>9932.67</v>
      </c>
      <c r="AB68" s="8">
        <v>0</v>
      </c>
      <c r="AC68" s="8">
        <v>9932.67</v>
      </c>
      <c r="AD68" s="8">
        <v>0</v>
      </c>
      <c r="AE68" s="8">
        <v>9932.67</v>
      </c>
      <c r="AF68" s="8">
        <v>0</v>
      </c>
      <c r="AG68" s="1" t="s">
        <v>61</v>
      </c>
      <c r="AH68" s="1" t="s">
        <v>75</v>
      </c>
      <c r="AI68" s="1">
        <v>5</v>
      </c>
      <c r="AJ68" s="3">
        <v>45930</v>
      </c>
      <c r="AK68" s="3">
        <v>45925</v>
      </c>
      <c r="AL68" s="3">
        <v>45918</v>
      </c>
      <c r="AM68" s="3">
        <v>45926</v>
      </c>
      <c r="AN68" s="3">
        <v>45927</v>
      </c>
      <c r="AO68" s="3">
        <v>45928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750.46839999999997</v>
      </c>
    </row>
    <row r="69" spans="1:56" ht="27.75" customHeight="1" x14ac:dyDescent="0.45">
      <c r="A69" s="3" t="s">
        <v>135</v>
      </c>
      <c r="B69" s="14" t="s">
        <v>135</v>
      </c>
      <c r="C69" s="9" t="s">
        <v>139</v>
      </c>
      <c r="D69" s="13" t="s">
        <v>61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45930</v>
      </c>
      <c r="U69" s="11">
        <v>100000</v>
      </c>
      <c r="V69" s="10">
        <v>0</v>
      </c>
      <c r="W69" s="10">
        <v>100000</v>
      </c>
      <c r="X69" s="10">
        <v>0</v>
      </c>
      <c r="Y69" s="10">
        <v>105000</v>
      </c>
      <c r="Z69" s="9" t="s">
        <v>80</v>
      </c>
      <c r="AA69" s="8">
        <v>104775.00000000001</v>
      </c>
      <c r="AB69" s="8">
        <v>0</v>
      </c>
      <c r="AC69" s="8">
        <v>104775.00000000001</v>
      </c>
      <c r="AD69" s="8">
        <v>0</v>
      </c>
      <c r="AE69" s="8">
        <v>104775.00000000001</v>
      </c>
      <c r="AF69" s="8">
        <v>0</v>
      </c>
      <c r="AG69" s="1" t="s">
        <v>115</v>
      </c>
      <c r="AH69" s="1" t="s">
        <v>75</v>
      </c>
      <c r="AI69" s="1">
        <v>4</v>
      </c>
      <c r="AJ69" s="3">
        <v>45930</v>
      </c>
      <c r="AK69" s="3">
        <v>45926</v>
      </c>
      <c r="AL69" s="3">
        <v>45919</v>
      </c>
      <c r="AM69" s="3">
        <v>45927</v>
      </c>
      <c r="AN69" s="3">
        <v>45928</v>
      </c>
      <c r="AO69" s="3">
        <v>45929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7916.333333333333</v>
      </c>
    </row>
    <row r="70" spans="1:56" ht="27.75" customHeight="1" x14ac:dyDescent="0.45">
      <c r="A70" s="3" t="s">
        <v>135</v>
      </c>
      <c r="B70" s="14" t="s">
        <v>135</v>
      </c>
      <c r="C70" s="9" t="s">
        <v>79</v>
      </c>
      <c r="D70" s="13" t="s">
        <v>61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22072.6</v>
      </c>
      <c r="AB70" s="8">
        <v>0</v>
      </c>
      <c r="AC70" s="8">
        <v>22072.6</v>
      </c>
      <c r="AD70" s="8">
        <v>0</v>
      </c>
      <c r="AE70" s="8">
        <v>22072.6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1667.7075555555555</v>
      </c>
    </row>
    <row r="71" spans="1:56" ht="27.75" customHeight="1" x14ac:dyDescent="0.45">
      <c r="A71" s="3" t="s">
        <v>135</v>
      </c>
      <c r="B71" s="14" t="s">
        <v>135</v>
      </c>
      <c r="C71" s="9" t="s">
        <v>97</v>
      </c>
      <c r="D71" s="13" t="s">
        <v>61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>
        <v>45930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21513.800000000003</v>
      </c>
      <c r="AB71" s="8">
        <v>0</v>
      </c>
      <c r="AC71" s="8">
        <v>21513.800000000003</v>
      </c>
      <c r="AD71" s="8">
        <v>0</v>
      </c>
      <c r="AE71" s="8">
        <v>21513.800000000003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45930</v>
      </c>
      <c r="AK71" s="3">
        <v>45926</v>
      </c>
      <c r="AL71" s="3">
        <v>45919</v>
      </c>
      <c r="AM71" s="3">
        <v>45927</v>
      </c>
      <c r="AN71" s="3">
        <v>45928</v>
      </c>
      <c r="AO71" s="3">
        <v>45929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1625.4871111111113</v>
      </c>
    </row>
    <row r="72" spans="1:56" ht="27.75" customHeight="1" x14ac:dyDescent="0.45">
      <c r="A72" s="3">
        <v>45887</v>
      </c>
      <c r="B72" s="14" t="s">
        <v>345</v>
      </c>
      <c r="C72" s="9" t="s">
        <v>139</v>
      </c>
      <c r="D72" s="13" t="s">
        <v>224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 t="s">
        <v>63</v>
      </c>
      <c r="U72" s="11">
        <v>104</v>
      </c>
      <c r="V72" s="10">
        <v>0</v>
      </c>
      <c r="W72" s="10">
        <v>104</v>
      </c>
      <c r="X72" s="10">
        <v>11230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134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45896</v>
      </c>
      <c r="B73" s="14" t="s">
        <v>395</v>
      </c>
      <c r="C73" s="9" t="s">
        <v>79</v>
      </c>
      <c r="D73" s="13" t="s">
        <v>310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0</v>
      </c>
      <c r="AC73" s="8">
        <v>3310.89</v>
      </c>
      <c r="AD73" s="8">
        <v>0</v>
      </c>
      <c r="AE73" s="8">
        <v>3310.89</v>
      </c>
      <c r="AF73" s="8">
        <v>0</v>
      </c>
      <c r="AG73" s="1" t="s">
        <v>115</v>
      </c>
      <c r="AH73" s="1" t="s">
        <v>75</v>
      </c>
      <c r="AI73" s="1">
        <v>5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134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250.15613333333337</v>
      </c>
    </row>
    <row r="74" spans="1:56" ht="27.75" customHeight="1" x14ac:dyDescent="0.45">
      <c r="A74" s="3">
        <v>45892</v>
      </c>
      <c r="B74" s="14" t="s">
        <v>365</v>
      </c>
      <c r="C74" s="9" t="s">
        <v>79</v>
      </c>
      <c r="D74" s="13" t="s">
        <v>220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6000</v>
      </c>
      <c r="V74" s="10">
        <v>0</v>
      </c>
      <c r="W74" s="10">
        <v>6000</v>
      </c>
      <c r="X74" s="10">
        <v>0</v>
      </c>
      <c r="Y74" s="10">
        <v>6300</v>
      </c>
      <c r="Z74" s="9" t="s">
        <v>80</v>
      </c>
      <c r="AA74" s="8">
        <v>6621.78</v>
      </c>
      <c r="AB74" s="8">
        <v>0</v>
      </c>
      <c r="AC74" s="8">
        <v>6621.78</v>
      </c>
      <c r="AD74" s="8">
        <v>0</v>
      </c>
      <c r="AE74" s="8">
        <v>6621.78</v>
      </c>
      <c r="AF74" s="8">
        <v>0</v>
      </c>
      <c r="AG74" s="1" t="s">
        <v>116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500.31226666666674</v>
      </c>
    </row>
    <row r="75" spans="1:56" ht="27.75" customHeight="1" x14ac:dyDescent="0.45">
      <c r="A75" s="3">
        <v>45796</v>
      </c>
      <c r="B75" s="14" t="s">
        <v>258</v>
      </c>
      <c r="C75" s="9" t="s">
        <v>139</v>
      </c>
      <c r="D75" s="13" t="s">
        <v>145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240</v>
      </c>
      <c r="V75" s="10">
        <v>0</v>
      </c>
      <c r="W75" s="10">
        <v>240</v>
      </c>
      <c r="X75" s="10">
        <v>0</v>
      </c>
      <c r="Y75" s="10">
        <v>252</v>
      </c>
      <c r="Z75" s="9" t="s">
        <v>80</v>
      </c>
      <c r="AA75" s="8">
        <v>251.46</v>
      </c>
      <c r="AB75" s="8">
        <v>0</v>
      </c>
      <c r="AC75" s="8">
        <v>251.46</v>
      </c>
      <c r="AD75" s="8">
        <v>0</v>
      </c>
      <c r="AE75" s="8">
        <v>251.46</v>
      </c>
      <c r="AF75" s="8">
        <v>0</v>
      </c>
      <c r="AG75" s="1" t="s">
        <v>61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254</v>
      </c>
      <c r="AZ75" s="2">
        <v>0</v>
      </c>
      <c r="BA75" s="2">
        <v>0</v>
      </c>
      <c r="BB75" s="2">
        <v>0</v>
      </c>
      <c r="BC75" s="1" t="s">
        <v>104</v>
      </c>
      <c r="BD75" s="56">
        <v>18.999199999999998</v>
      </c>
    </row>
    <row r="76" spans="1:56" ht="27.75" customHeight="1" x14ac:dyDescent="0.45">
      <c r="A76" s="3">
        <v>45876</v>
      </c>
      <c r="B76" s="14" t="s">
        <v>328</v>
      </c>
      <c r="C76" s="9" t="s">
        <v>107</v>
      </c>
      <c r="D76" s="13" t="s">
        <v>314</v>
      </c>
      <c r="E76" s="9">
        <v>20</v>
      </c>
      <c r="F76" s="9">
        <v>40</v>
      </c>
      <c r="G76" s="9" t="s">
        <v>60</v>
      </c>
      <c r="H76" s="9" t="s">
        <v>66</v>
      </c>
      <c r="I76" s="9">
        <v>108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3075</v>
      </c>
      <c r="W76" s="10">
        <v>0</v>
      </c>
      <c r="X76" s="10">
        <v>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45877</v>
      </c>
      <c r="B77" s="14" t="s">
        <v>318</v>
      </c>
      <c r="C77" s="9" t="s">
        <v>79</v>
      </c>
      <c r="D77" s="13" t="s">
        <v>319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7000</v>
      </c>
      <c r="V77" s="10">
        <v>0</v>
      </c>
      <c r="W77" s="10">
        <v>7000</v>
      </c>
      <c r="X77" s="10">
        <v>0</v>
      </c>
      <c r="Y77" s="10">
        <v>7350</v>
      </c>
      <c r="Z77" s="9" t="s">
        <v>80</v>
      </c>
      <c r="AA77" s="8">
        <v>7725.41</v>
      </c>
      <c r="AB77" s="8">
        <v>0</v>
      </c>
      <c r="AC77" s="8">
        <v>7725.41</v>
      </c>
      <c r="AD77" s="8">
        <v>0</v>
      </c>
      <c r="AE77" s="8">
        <v>7725.41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583.69764444444445</v>
      </c>
    </row>
    <row r="78" spans="1:56" ht="27.75" customHeight="1" x14ac:dyDescent="0.45">
      <c r="A78" s="3" t="s">
        <v>135</v>
      </c>
      <c r="B78" s="14" t="s">
        <v>135</v>
      </c>
      <c r="C78" s="9" t="s">
        <v>270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110</v>
      </c>
      <c r="T78" s="12" t="s">
        <v>63</v>
      </c>
      <c r="U78" s="11">
        <v>100000</v>
      </c>
      <c r="V78" s="10">
        <v>0</v>
      </c>
      <c r="W78" s="10">
        <v>100000</v>
      </c>
      <c r="X78" s="10">
        <v>0</v>
      </c>
      <c r="Y78" s="10">
        <v>105000</v>
      </c>
      <c r="Z78" s="9" t="s">
        <v>80</v>
      </c>
      <c r="AA78" s="8">
        <v>110363</v>
      </c>
      <c r="AB78" s="8">
        <v>0</v>
      </c>
      <c r="AC78" s="8">
        <v>110363</v>
      </c>
      <c r="AD78" s="8">
        <v>0</v>
      </c>
      <c r="AE78" s="8">
        <v>110363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8338.5377777777776</v>
      </c>
    </row>
    <row r="79" spans="1:56" ht="27.75" customHeight="1" x14ac:dyDescent="0.45">
      <c r="A79" s="3">
        <v>45825</v>
      </c>
      <c r="B79" s="14" t="s">
        <v>269</v>
      </c>
      <c r="C79" s="9" t="s">
        <v>139</v>
      </c>
      <c r="D79" s="13" t="s">
        <v>239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246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894</v>
      </c>
      <c r="V79" s="10">
        <v>525</v>
      </c>
      <c r="W79" s="10">
        <v>369</v>
      </c>
      <c r="X79" s="10">
        <v>6000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134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45796</v>
      </c>
      <c r="B80" s="14" t="s">
        <v>257</v>
      </c>
      <c r="C80" s="9" t="s">
        <v>139</v>
      </c>
      <c r="D80" s="13" t="s">
        <v>253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302</v>
      </c>
      <c r="V80" s="10">
        <v>0</v>
      </c>
      <c r="W80" s="10">
        <v>302</v>
      </c>
      <c r="X80" s="10">
        <v>5300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45782</v>
      </c>
      <c r="B81" s="14" t="s">
        <v>249</v>
      </c>
      <c r="C81" s="9" t="s">
        <v>79</v>
      </c>
      <c r="D81" s="13" t="s">
        <v>243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416.92688888888887</v>
      </c>
    </row>
    <row r="82" spans="1:56" ht="27.75" customHeight="1" x14ac:dyDescent="0.45">
      <c r="A82" s="3">
        <v>45798</v>
      </c>
      <c r="B82" s="14" t="s">
        <v>263</v>
      </c>
      <c r="C82" s="9" t="s">
        <v>107</v>
      </c>
      <c r="D82" s="13" t="s">
        <v>261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117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134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416.92688888888887</v>
      </c>
    </row>
    <row r="83" spans="1:56" ht="27.75" customHeight="1" x14ac:dyDescent="0.45">
      <c r="A83" s="3">
        <v>45674</v>
      </c>
      <c r="B83" s="14" t="s">
        <v>226</v>
      </c>
      <c r="C83" s="9" t="s">
        <v>139</v>
      </c>
      <c r="D83" s="13" t="s">
        <v>225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196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152</v>
      </c>
      <c r="V83" s="10">
        <v>0</v>
      </c>
      <c r="W83" s="10">
        <v>152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5987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235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45611</v>
      </c>
      <c r="B84" s="14" t="s">
        <v>195</v>
      </c>
      <c r="C84" s="9" t="s">
        <v>139</v>
      </c>
      <c r="D84" s="13" t="s">
        <v>194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117</v>
      </c>
      <c r="V84" s="10">
        <v>0</v>
      </c>
      <c r="W84" s="10">
        <v>117</v>
      </c>
      <c r="X84" s="10">
        <v>10065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45523</v>
      </c>
      <c r="B85" s="14" t="s">
        <v>178</v>
      </c>
      <c r="C85" s="9" t="s">
        <v>139</v>
      </c>
      <c r="D85" s="13" t="s">
        <v>176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1260</v>
      </c>
      <c r="V85" s="10">
        <v>0</v>
      </c>
      <c r="W85" s="10">
        <v>1260</v>
      </c>
      <c r="X85" s="10">
        <v>11095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45523</v>
      </c>
      <c r="B86" s="14" t="s">
        <v>178</v>
      </c>
      <c r="C86" s="9" t="s">
        <v>139</v>
      </c>
      <c r="D86" s="13" t="s">
        <v>177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89</v>
      </c>
      <c r="V86" s="10">
        <v>0</v>
      </c>
      <c r="W86" s="10">
        <v>89</v>
      </c>
      <c r="X86" s="10">
        <v>11180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45799</v>
      </c>
      <c r="B87" s="14" t="s">
        <v>264</v>
      </c>
      <c r="C87" s="9" t="s">
        <v>259</v>
      </c>
      <c r="D87" s="13" t="s">
        <v>260</v>
      </c>
      <c r="E87" s="9">
        <v>20</v>
      </c>
      <c r="F87" s="9">
        <v>34</v>
      </c>
      <c r="G87" s="9" t="s">
        <v>60</v>
      </c>
      <c r="H87" s="9" t="s">
        <v>66</v>
      </c>
      <c r="I87" s="9">
        <v>95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 t="s">
        <v>132</v>
      </c>
      <c r="U87" s="11">
        <v>4000</v>
      </c>
      <c r="V87" s="10">
        <v>2840</v>
      </c>
      <c r="W87" s="10">
        <v>1160</v>
      </c>
      <c r="X87" s="10">
        <v>8450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210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45799</v>
      </c>
      <c r="B88" s="14" t="s">
        <v>264</v>
      </c>
      <c r="C88" s="9" t="s">
        <v>259</v>
      </c>
      <c r="D88" s="13" t="s">
        <v>358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132</v>
      </c>
      <c r="U88" s="11">
        <v>4000</v>
      </c>
      <c r="V88" s="10">
        <v>2654</v>
      </c>
      <c r="W88" s="10">
        <v>1346</v>
      </c>
      <c r="X88" s="10">
        <v>4000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210</v>
      </c>
      <c r="AG88" s="1" t="s">
        <v>115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45741</v>
      </c>
      <c r="B89" s="14" t="s">
        <v>242</v>
      </c>
      <c r="C89" s="9" t="s">
        <v>107</v>
      </c>
      <c r="D89" s="13" t="s">
        <v>241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4000</v>
      </c>
      <c r="V89" s="10">
        <v>3867</v>
      </c>
      <c r="W89" s="10">
        <v>133</v>
      </c>
      <c r="X89" s="10">
        <v>4200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244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45720</v>
      </c>
      <c r="B90" s="14" t="s">
        <v>128</v>
      </c>
      <c r="C90" s="9" t="s">
        <v>107</v>
      </c>
      <c r="D90" s="13" t="s">
        <v>209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132</v>
      </c>
      <c r="U90" s="11">
        <v>4000</v>
      </c>
      <c r="V90" s="10">
        <v>4010</v>
      </c>
      <c r="W90" s="10">
        <v>0</v>
      </c>
      <c r="X90" s="10">
        <v>4470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132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45720</v>
      </c>
      <c r="B91" s="14" t="s">
        <v>128</v>
      </c>
      <c r="C91" s="9" t="s">
        <v>107</v>
      </c>
      <c r="D91" s="13" t="s">
        <v>219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132</v>
      </c>
      <c r="U91" s="11">
        <v>3000</v>
      </c>
      <c r="V91" s="10">
        <v>3065</v>
      </c>
      <c r="W91" s="10">
        <v>0</v>
      </c>
      <c r="X91" s="10">
        <v>3300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132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45541</v>
      </c>
      <c r="B92" s="14" t="s">
        <v>182</v>
      </c>
      <c r="C92" s="9" t="s">
        <v>107</v>
      </c>
      <c r="D92" s="13" t="s">
        <v>183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132</v>
      </c>
      <c r="U92" s="11">
        <v>3000</v>
      </c>
      <c r="V92" s="10">
        <v>3318</v>
      </c>
      <c r="W92" s="10">
        <v>0</v>
      </c>
      <c r="X92" s="10">
        <v>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184</v>
      </c>
      <c r="AG92" s="1" t="s">
        <v>61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>
        <v>0</v>
      </c>
      <c r="AY92" s="2" t="s">
        <v>222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45581</v>
      </c>
      <c r="B93" s="14" t="s">
        <v>187</v>
      </c>
      <c r="C93" s="9" t="s">
        <v>107</v>
      </c>
      <c r="D93" s="13" t="s">
        <v>188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132</v>
      </c>
      <c r="U93" s="11">
        <v>3000</v>
      </c>
      <c r="V93" s="10">
        <v>3194</v>
      </c>
      <c r="W93" s="10">
        <v>0</v>
      </c>
      <c r="X93" s="10">
        <v>5632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0</v>
      </c>
      <c r="B94" s="14">
        <v>0</v>
      </c>
      <c r="C94" s="9">
        <v>0</v>
      </c>
      <c r="D94" s="13">
        <v>0</v>
      </c>
      <c r="E94" s="9">
        <v>20</v>
      </c>
      <c r="F94" s="9">
        <v>38</v>
      </c>
      <c r="G94" s="9">
        <v>0</v>
      </c>
      <c r="H94" s="9">
        <v>0</v>
      </c>
      <c r="I94" s="9">
        <v>84</v>
      </c>
      <c r="J94" s="9" t="s">
        <v>57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9" t="s">
        <v>80</v>
      </c>
      <c r="AA94" s="8">
        <v>436871.93550000008</v>
      </c>
      <c r="AB94" s="8">
        <v>82437.079000000012</v>
      </c>
      <c r="AC94" s="8">
        <v>354434.85650000011</v>
      </c>
      <c r="AD94" s="8">
        <v>3227.07</v>
      </c>
      <c r="AE94" s="8">
        <v>433644.86550000007</v>
      </c>
      <c r="AF94" s="8" t="s">
        <v>58</v>
      </c>
      <c r="AG94" s="1" t="s">
        <v>115</v>
      </c>
      <c r="AH94" s="1">
        <v>0</v>
      </c>
      <c r="AI94" s="1" t="s">
        <v>15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 t="s">
        <v>135</v>
      </c>
      <c r="B95" s="14" t="s">
        <v>135</v>
      </c>
      <c r="C95" s="9" t="s">
        <v>270</v>
      </c>
      <c r="D95" s="13" t="s">
        <v>61</v>
      </c>
      <c r="E95" s="9">
        <v>20</v>
      </c>
      <c r="F95" s="9">
        <v>39</v>
      </c>
      <c r="G95" s="9" t="s">
        <v>60</v>
      </c>
      <c r="H95" s="9">
        <v>0</v>
      </c>
      <c r="I95" s="9">
        <v>84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 t="s">
        <v>63</v>
      </c>
      <c r="U95" s="11">
        <v>100000</v>
      </c>
      <c r="V95" s="10">
        <v>0</v>
      </c>
      <c r="W95" s="10">
        <v>100000</v>
      </c>
      <c r="X95" s="10">
        <v>0</v>
      </c>
      <c r="Y95" s="10">
        <v>105000</v>
      </c>
      <c r="Z95" s="9" t="s">
        <v>271</v>
      </c>
      <c r="AA95" s="8">
        <v>113157.00000000001</v>
      </c>
      <c r="AB95" s="8">
        <v>88878</v>
      </c>
      <c r="AC95" s="8">
        <v>24279.000000000015</v>
      </c>
      <c r="AD95" s="8">
        <v>0</v>
      </c>
      <c r="AE95" s="8">
        <v>0</v>
      </c>
      <c r="AF95" s="8">
        <v>0</v>
      </c>
      <c r="AG95" s="1" t="s">
        <v>117</v>
      </c>
      <c r="AH95" s="1" t="s">
        <v>74</v>
      </c>
      <c r="AI95" s="1">
        <v>2</v>
      </c>
      <c r="AJ95" s="3" t="s">
        <v>63</v>
      </c>
      <c r="AK95" s="3">
        <v>0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272</v>
      </c>
      <c r="BD95" s="56">
        <v>1912.6456666666681</v>
      </c>
    </row>
    <row r="96" spans="1:56" ht="27.75" customHeight="1" x14ac:dyDescent="0.45">
      <c r="A96" s="3">
        <v>0</v>
      </c>
      <c r="B96" s="14">
        <v>0</v>
      </c>
      <c r="C96" s="9">
        <v>0</v>
      </c>
      <c r="D96" s="13">
        <v>0</v>
      </c>
      <c r="E96" s="9">
        <v>20</v>
      </c>
      <c r="F96" s="9">
        <v>38</v>
      </c>
      <c r="G96" s="9">
        <v>0</v>
      </c>
      <c r="H96" s="9">
        <v>0</v>
      </c>
      <c r="I96" s="9">
        <v>82</v>
      </c>
      <c r="J96" s="9" t="s">
        <v>78</v>
      </c>
      <c r="K96" s="9">
        <v>2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271</v>
      </c>
      <c r="AA96" s="8">
        <v>113157.00000000001</v>
      </c>
      <c r="AB96" s="8">
        <v>88878</v>
      </c>
      <c r="AC96" s="8">
        <v>24279.000000000015</v>
      </c>
      <c r="AD96" s="8">
        <v>0</v>
      </c>
      <c r="AE96" s="8">
        <v>0</v>
      </c>
      <c r="AF96" s="8" t="s">
        <v>58</v>
      </c>
      <c r="AG96" s="1" t="s">
        <v>117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273</v>
      </c>
      <c r="BD96" s="56">
        <v>0</v>
      </c>
    </row>
    <row r="97" spans="1:56" ht="27.75" customHeight="1" x14ac:dyDescent="0.45">
      <c r="A97" s="3">
        <v>45892</v>
      </c>
      <c r="B97" s="14" t="s">
        <v>366</v>
      </c>
      <c r="C97" s="9" t="s">
        <v>139</v>
      </c>
      <c r="D97" s="13" t="s">
        <v>367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196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45908</v>
      </c>
      <c r="U97" s="11">
        <v>10000</v>
      </c>
      <c r="V97" s="10">
        <v>1196</v>
      </c>
      <c r="W97" s="10">
        <v>8804</v>
      </c>
      <c r="X97" s="10">
        <v>10696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210</v>
      </c>
      <c r="AG97" s="1" t="s">
        <v>117</v>
      </c>
      <c r="AH97" s="1" t="s">
        <v>74</v>
      </c>
      <c r="AI97" s="1">
        <v>2</v>
      </c>
      <c r="AJ97" s="3">
        <v>45908</v>
      </c>
      <c r="AK97" s="3">
        <v>0</v>
      </c>
      <c r="AL97" s="3">
        <v>45899</v>
      </c>
      <c r="AM97" s="3">
        <v>45906</v>
      </c>
      <c r="AN97" s="3">
        <v>45907</v>
      </c>
      <c r="AO97" s="3">
        <v>45907</v>
      </c>
      <c r="AP97" s="3">
        <v>45903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45887</v>
      </c>
      <c r="B98" s="14" t="s">
        <v>347</v>
      </c>
      <c r="C98" s="9" t="s">
        <v>139</v>
      </c>
      <c r="D98" s="13" t="s">
        <v>332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196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45915</v>
      </c>
      <c r="U98" s="11">
        <v>9153</v>
      </c>
      <c r="V98" s="10">
        <v>0</v>
      </c>
      <c r="W98" s="10">
        <v>9153</v>
      </c>
      <c r="X98" s="10">
        <v>18825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210</v>
      </c>
      <c r="AG98" s="1" t="s">
        <v>117</v>
      </c>
      <c r="AH98" s="1" t="s">
        <v>74</v>
      </c>
      <c r="AI98" s="1">
        <v>2</v>
      </c>
      <c r="AJ98" s="3">
        <v>45915</v>
      </c>
      <c r="AK98" s="3">
        <v>0</v>
      </c>
      <c r="AL98" s="3">
        <v>45906</v>
      </c>
      <c r="AM98" s="3">
        <v>45913</v>
      </c>
      <c r="AN98" s="3">
        <v>45914</v>
      </c>
      <c r="AO98" s="3">
        <v>45914</v>
      </c>
      <c r="AP98" s="3">
        <v>45910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 t="s">
        <v>333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45887</v>
      </c>
      <c r="B99" s="14" t="s">
        <v>348</v>
      </c>
      <c r="C99" s="9" t="s">
        <v>139</v>
      </c>
      <c r="D99" s="13" t="s">
        <v>268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196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45919</v>
      </c>
      <c r="U99" s="11">
        <v>17360</v>
      </c>
      <c r="V99" s="10">
        <v>0</v>
      </c>
      <c r="W99" s="10">
        <v>17360</v>
      </c>
      <c r="X99" s="10">
        <v>40982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116</v>
      </c>
      <c r="AH99" s="1" t="s">
        <v>74</v>
      </c>
      <c r="AI99" s="1">
        <v>2</v>
      </c>
      <c r="AJ99" s="3">
        <v>45919</v>
      </c>
      <c r="AK99" s="3">
        <v>0</v>
      </c>
      <c r="AL99" s="3">
        <v>45910</v>
      </c>
      <c r="AM99" s="3">
        <v>45917</v>
      </c>
      <c r="AN99" s="3">
        <v>45918</v>
      </c>
      <c r="AO99" s="3">
        <v>45918</v>
      </c>
      <c r="AP99" s="3">
        <v>45914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 t="s">
        <v>334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45887</v>
      </c>
      <c r="B100" s="14" t="s">
        <v>348</v>
      </c>
      <c r="C100" s="9" t="s">
        <v>139</v>
      </c>
      <c r="D100" s="13" t="s">
        <v>268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196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45922</v>
      </c>
      <c r="U100" s="11">
        <v>30000</v>
      </c>
      <c r="V100" s="10">
        <v>0</v>
      </c>
      <c r="W100" s="10">
        <v>30000</v>
      </c>
      <c r="X100" s="10">
        <v>31000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116</v>
      </c>
      <c r="AH100" s="1" t="s">
        <v>74</v>
      </c>
      <c r="AI100" s="1">
        <v>2</v>
      </c>
      <c r="AJ100" s="3">
        <v>45922</v>
      </c>
      <c r="AK100" s="3">
        <v>0</v>
      </c>
      <c r="AL100" s="3">
        <v>45913</v>
      </c>
      <c r="AM100" s="3">
        <v>45920</v>
      </c>
      <c r="AN100" s="3">
        <v>45921</v>
      </c>
      <c r="AO100" s="3">
        <v>45921</v>
      </c>
      <c r="AP100" s="3">
        <v>45917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334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45887</v>
      </c>
      <c r="B101" s="14" t="s">
        <v>348</v>
      </c>
      <c r="C101" s="9" t="s">
        <v>139</v>
      </c>
      <c r="D101" s="13" t="s">
        <v>268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45926</v>
      </c>
      <c r="U101" s="11">
        <v>20000</v>
      </c>
      <c r="V101" s="10">
        <v>0</v>
      </c>
      <c r="W101" s="10">
        <v>20000</v>
      </c>
      <c r="X101" s="10">
        <v>20056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210</v>
      </c>
      <c r="AG101" s="1" t="s">
        <v>61</v>
      </c>
      <c r="AH101" s="1" t="s">
        <v>74</v>
      </c>
      <c r="AI101" s="1">
        <v>2</v>
      </c>
      <c r="AJ101" s="3">
        <v>45926</v>
      </c>
      <c r="AK101" s="3">
        <v>0</v>
      </c>
      <c r="AL101" s="3">
        <v>45917</v>
      </c>
      <c r="AM101" s="3">
        <v>45924</v>
      </c>
      <c r="AN101" s="3">
        <v>45925</v>
      </c>
      <c r="AO101" s="3">
        <v>45925</v>
      </c>
      <c r="AP101" s="3">
        <v>45921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 t="s">
        <v>334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45905</v>
      </c>
      <c r="B102" s="14" t="s">
        <v>473</v>
      </c>
      <c r="C102" s="9" t="s">
        <v>474</v>
      </c>
      <c r="D102" s="13" t="s">
        <v>475</v>
      </c>
      <c r="E102" s="9">
        <v>20</v>
      </c>
      <c r="F102" s="9">
        <v>34</v>
      </c>
      <c r="G102" s="9" t="s">
        <v>60</v>
      </c>
      <c r="H102" s="9">
        <v>0</v>
      </c>
      <c r="I102" s="9">
        <v>70</v>
      </c>
      <c r="J102" s="9" t="s">
        <v>57</v>
      </c>
      <c r="K102" s="9">
        <v>5</v>
      </c>
      <c r="L102" s="9" t="s">
        <v>92</v>
      </c>
      <c r="M102" s="10">
        <v>21</v>
      </c>
      <c r="N102" s="9">
        <v>37</v>
      </c>
      <c r="O102" s="9">
        <v>40</v>
      </c>
      <c r="P102" s="10">
        <v>95.846517983999988</v>
      </c>
      <c r="Q102" s="10">
        <v>0</v>
      </c>
      <c r="R102" s="10">
        <v>95.846517983999988</v>
      </c>
      <c r="S102" s="9" t="s">
        <v>67</v>
      </c>
      <c r="T102" s="12">
        <v>45912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4959.3500000000004</v>
      </c>
      <c r="AB102" s="8">
        <v>4959.3500000000004</v>
      </c>
      <c r="AC102" s="8">
        <v>0</v>
      </c>
      <c r="AD102" s="8">
        <v>0</v>
      </c>
      <c r="AE102" s="8">
        <v>0</v>
      </c>
      <c r="AF102" s="8" t="s">
        <v>476</v>
      </c>
      <c r="AG102" s="1" t="s">
        <v>115</v>
      </c>
      <c r="AH102" s="1" t="s">
        <v>72</v>
      </c>
      <c r="AI102" s="1">
        <v>3</v>
      </c>
      <c r="AJ102" s="3">
        <v>45912</v>
      </c>
      <c r="AK102" s="3">
        <v>0</v>
      </c>
      <c r="AL102" s="3">
        <v>45902</v>
      </c>
      <c r="AM102" s="3">
        <v>45909</v>
      </c>
      <c r="AN102" s="3">
        <v>45910</v>
      </c>
      <c r="AO102" s="3">
        <v>45910</v>
      </c>
      <c r="AP102" s="3">
        <v>45907</v>
      </c>
      <c r="AQ102" s="3">
        <v>45911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45905</v>
      </c>
      <c r="B103" s="14" t="s">
        <v>477</v>
      </c>
      <c r="C103" s="9" t="s">
        <v>139</v>
      </c>
      <c r="D103" s="13" t="s">
        <v>332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45918</v>
      </c>
      <c r="U103" s="11">
        <v>30000</v>
      </c>
      <c r="V103" s="10">
        <v>0</v>
      </c>
      <c r="W103" s="10">
        <v>30000</v>
      </c>
      <c r="X103" s="10">
        <v>0</v>
      </c>
      <c r="Y103" s="10">
        <v>31500</v>
      </c>
      <c r="Z103" s="9" t="s">
        <v>81</v>
      </c>
      <c r="AA103" s="8">
        <v>31432.500000000004</v>
      </c>
      <c r="AB103" s="8">
        <v>31432.500000000004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74</v>
      </c>
      <c r="AI103" s="1">
        <v>2</v>
      </c>
      <c r="AJ103" s="3">
        <v>45918</v>
      </c>
      <c r="AK103" s="3">
        <v>0</v>
      </c>
      <c r="AL103" s="3">
        <v>45909</v>
      </c>
      <c r="AM103" s="3">
        <v>45916</v>
      </c>
      <c r="AN103" s="3">
        <v>45917</v>
      </c>
      <c r="AO103" s="3">
        <v>45917</v>
      </c>
      <c r="AP103" s="3">
        <v>45913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468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 t="s">
        <v>135</v>
      </c>
      <c r="B104" s="14" t="s">
        <v>135</v>
      </c>
      <c r="C104" s="9" t="s">
        <v>139</v>
      </c>
      <c r="D104" s="13" t="s">
        <v>61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196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290000</v>
      </c>
      <c r="V104" s="10">
        <v>0</v>
      </c>
      <c r="W104" s="10">
        <v>290000</v>
      </c>
      <c r="X104" s="10">
        <v>0</v>
      </c>
      <c r="Y104" s="10">
        <v>304500</v>
      </c>
      <c r="Z104" s="9" t="s">
        <v>81</v>
      </c>
      <c r="AA104" s="8">
        <v>303847.5</v>
      </c>
      <c r="AB104" s="8">
        <v>56257</v>
      </c>
      <c r="AC104" s="8">
        <v>247590.5</v>
      </c>
      <c r="AD104" s="8">
        <v>0</v>
      </c>
      <c r="AE104" s="8">
        <v>0</v>
      </c>
      <c r="AF104" s="8" t="s">
        <v>210</v>
      </c>
      <c r="AG104" s="1" t="s">
        <v>115</v>
      </c>
      <c r="AH104" s="1" t="s">
        <v>74</v>
      </c>
      <c r="AI104" s="1">
        <v>2</v>
      </c>
      <c r="AJ104" s="3" t="s">
        <v>63</v>
      </c>
      <c r="AK104" s="3">
        <v>0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18926.918222222219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37</v>
      </c>
      <c r="G105" s="9">
        <v>0</v>
      </c>
      <c r="H105" s="9">
        <v>0</v>
      </c>
      <c r="I105" s="9">
        <v>80</v>
      </c>
      <c r="J105" s="9" t="s">
        <v>57</v>
      </c>
      <c r="K105" s="9">
        <v>3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81</v>
      </c>
      <c r="AA105" s="8">
        <v>340239.35</v>
      </c>
      <c r="AB105" s="8">
        <v>92648.85</v>
      </c>
      <c r="AC105" s="8">
        <v>247590.5</v>
      </c>
      <c r="AD105" s="8">
        <v>0</v>
      </c>
      <c r="AE105" s="8">
        <v>0</v>
      </c>
      <c r="AF105" s="8" t="s">
        <v>58</v>
      </c>
      <c r="AG105" s="1" t="s">
        <v>115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45876</v>
      </c>
      <c r="B106" s="14" t="s">
        <v>336</v>
      </c>
      <c r="C106" s="9" t="s">
        <v>107</v>
      </c>
      <c r="D106" s="13" t="s">
        <v>316</v>
      </c>
      <c r="E106" s="9">
        <v>21</v>
      </c>
      <c r="F106" s="9">
        <v>38</v>
      </c>
      <c r="G106" s="9" t="s">
        <v>60</v>
      </c>
      <c r="H106" s="9" t="s">
        <v>66</v>
      </c>
      <c r="I106" s="9">
        <v>102</v>
      </c>
      <c r="J106" s="9" t="s">
        <v>57</v>
      </c>
      <c r="K106" s="9">
        <v>5</v>
      </c>
      <c r="L106" s="9" t="s">
        <v>90</v>
      </c>
      <c r="M106" s="10">
        <v>22</v>
      </c>
      <c r="N106" s="9">
        <v>40</v>
      </c>
      <c r="O106" s="9">
        <v>40</v>
      </c>
      <c r="P106" s="10">
        <v>65.13122457599998</v>
      </c>
      <c r="Q106" s="10">
        <v>0</v>
      </c>
      <c r="R106" s="10">
        <v>65.13122457599998</v>
      </c>
      <c r="S106" s="9" t="s">
        <v>67</v>
      </c>
      <c r="T106" s="12">
        <v>45926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120</v>
      </c>
      <c r="AA106" s="8">
        <v>3310.89</v>
      </c>
      <c r="AB106" s="8">
        <v>3310.89</v>
      </c>
      <c r="AC106" s="8">
        <v>0</v>
      </c>
      <c r="AD106" s="8">
        <v>3310.89</v>
      </c>
      <c r="AE106" s="8">
        <v>0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45926</v>
      </c>
      <c r="AK106" s="3">
        <v>45922</v>
      </c>
      <c r="AL106" s="3">
        <v>45916</v>
      </c>
      <c r="AM106" s="3">
        <v>45923</v>
      </c>
      <c r="AN106" s="3">
        <v>45924</v>
      </c>
      <c r="AO106" s="3">
        <v>45924</v>
      </c>
      <c r="AP106" s="3">
        <v>45921</v>
      </c>
      <c r="AQ106" s="3">
        <v>45925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45631</v>
      </c>
      <c r="B107" s="14" t="s">
        <v>203</v>
      </c>
      <c r="C107" s="9" t="s">
        <v>109</v>
      </c>
      <c r="D107" s="13" t="s">
        <v>144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110</v>
      </c>
      <c r="T107" s="12" t="s">
        <v>63</v>
      </c>
      <c r="U107" s="11">
        <v>16000</v>
      </c>
      <c r="V107" s="10">
        <v>0</v>
      </c>
      <c r="W107" s="10">
        <v>16000</v>
      </c>
      <c r="X107" s="10">
        <v>0</v>
      </c>
      <c r="Y107" s="10">
        <v>16800</v>
      </c>
      <c r="Z107" s="9" t="s">
        <v>120</v>
      </c>
      <c r="AA107" s="8">
        <v>17211.04</v>
      </c>
      <c r="AB107" s="8">
        <v>17211.04</v>
      </c>
      <c r="AC107" s="8">
        <v>0</v>
      </c>
      <c r="AD107" s="8">
        <v>0</v>
      </c>
      <c r="AE107" s="8">
        <v>17211.04</v>
      </c>
      <c r="AF107" s="8">
        <v>0</v>
      </c>
      <c r="AG107" s="1" t="s">
        <v>61</v>
      </c>
      <c r="AH107" s="1" t="s">
        <v>68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218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>
        <v>45631</v>
      </c>
      <c r="B108" s="14" t="s">
        <v>202</v>
      </c>
      <c r="C108" s="9" t="s">
        <v>109</v>
      </c>
      <c r="D108" s="13" t="s">
        <v>144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 t="s">
        <v>63</v>
      </c>
      <c r="U108" s="11">
        <v>9000</v>
      </c>
      <c r="V108" s="10">
        <v>0</v>
      </c>
      <c r="W108" s="10">
        <v>9000</v>
      </c>
      <c r="X108" s="10">
        <v>0</v>
      </c>
      <c r="Y108" s="10">
        <v>9450</v>
      </c>
      <c r="Z108" s="9" t="s">
        <v>120</v>
      </c>
      <c r="AA108" s="8">
        <v>9681.2100000000009</v>
      </c>
      <c r="AB108" s="8">
        <v>9681.2100000000009</v>
      </c>
      <c r="AC108" s="8">
        <v>0</v>
      </c>
      <c r="AD108" s="8">
        <v>0</v>
      </c>
      <c r="AE108" s="8">
        <v>9681.2100000000009</v>
      </c>
      <c r="AF108" s="8">
        <v>0</v>
      </c>
      <c r="AG108" s="1" t="s">
        <v>116</v>
      </c>
      <c r="AH108" s="1" t="s">
        <v>68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217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45904</v>
      </c>
      <c r="B109" s="14" t="s">
        <v>443</v>
      </c>
      <c r="C109" s="9" t="s">
        <v>454</v>
      </c>
      <c r="D109" s="13" t="s">
        <v>445</v>
      </c>
      <c r="E109" s="9">
        <v>21</v>
      </c>
      <c r="F109" s="9">
        <v>40</v>
      </c>
      <c r="G109" s="9" t="s">
        <v>60</v>
      </c>
      <c r="H109" s="9" t="s">
        <v>66</v>
      </c>
      <c r="I109" s="9">
        <v>108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45911</v>
      </c>
      <c r="U109" s="11">
        <v>4000</v>
      </c>
      <c r="V109" s="10">
        <v>0</v>
      </c>
      <c r="W109" s="10">
        <v>4000</v>
      </c>
      <c r="X109" s="10">
        <v>0</v>
      </c>
      <c r="Y109" s="10">
        <v>4200</v>
      </c>
      <c r="Z109" s="9" t="s">
        <v>120</v>
      </c>
      <c r="AA109" s="8">
        <v>4638.0400000000009</v>
      </c>
      <c r="AB109" s="8">
        <v>4638.0400000000009</v>
      </c>
      <c r="AC109" s="8">
        <v>0</v>
      </c>
      <c r="AD109" s="8">
        <v>4638.0400000000009</v>
      </c>
      <c r="AE109" s="8">
        <v>0</v>
      </c>
      <c r="AF109" s="8">
        <v>0</v>
      </c>
      <c r="AG109" s="1" t="s">
        <v>116</v>
      </c>
      <c r="AH109" s="1" t="s">
        <v>68</v>
      </c>
      <c r="AI109" s="1">
        <v>4</v>
      </c>
      <c r="AJ109" s="3">
        <v>45911</v>
      </c>
      <c r="AK109" s="3">
        <v>45907</v>
      </c>
      <c r="AL109" s="3">
        <v>45901</v>
      </c>
      <c r="AM109" s="3">
        <v>45908</v>
      </c>
      <c r="AN109" s="3">
        <v>45909</v>
      </c>
      <c r="AO109" s="3">
        <v>45909</v>
      </c>
      <c r="AP109" s="3">
        <v>45906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 t="s">
        <v>135</v>
      </c>
      <c r="B110" s="14" t="s">
        <v>135</v>
      </c>
      <c r="C110" s="9" t="s">
        <v>111</v>
      </c>
      <c r="D110" s="13" t="s">
        <v>61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45925</v>
      </c>
      <c r="U110" s="11">
        <v>100000</v>
      </c>
      <c r="V110" s="10">
        <v>0</v>
      </c>
      <c r="W110" s="10">
        <v>100000</v>
      </c>
      <c r="X110" s="10">
        <v>0</v>
      </c>
      <c r="Y110" s="10">
        <v>105000</v>
      </c>
      <c r="Z110" s="9" t="s">
        <v>120</v>
      </c>
      <c r="AA110" s="8">
        <v>107569.00000000001</v>
      </c>
      <c r="AB110" s="8">
        <v>107569.00000000001</v>
      </c>
      <c r="AC110" s="8">
        <v>0</v>
      </c>
      <c r="AD110" s="8">
        <v>107569.00000000001</v>
      </c>
      <c r="AE110" s="8">
        <v>0</v>
      </c>
      <c r="AF110" s="8">
        <v>0</v>
      </c>
      <c r="AG110" s="1" t="s">
        <v>116</v>
      </c>
      <c r="AH110" s="1" t="s">
        <v>68</v>
      </c>
      <c r="AI110" s="1">
        <v>4</v>
      </c>
      <c r="AJ110" s="3">
        <v>45925</v>
      </c>
      <c r="AK110" s="3">
        <v>45921</v>
      </c>
      <c r="AL110" s="3">
        <v>45915</v>
      </c>
      <c r="AM110" s="3">
        <v>45922</v>
      </c>
      <c r="AN110" s="3">
        <v>45923</v>
      </c>
      <c r="AO110" s="3">
        <v>45923</v>
      </c>
      <c r="AP110" s="3">
        <v>45920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45896</v>
      </c>
      <c r="B111" s="14" t="s">
        <v>400</v>
      </c>
      <c r="C111" s="9" t="s">
        <v>107</v>
      </c>
      <c r="D111" s="13" t="s">
        <v>401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90</v>
      </c>
      <c r="M111" s="10">
        <v>22</v>
      </c>
      <c r="N111" s="9">
        <v>40</v>
      </c>
      <c r="O111" s="9">
        <v>40</v>
      </c>
      <c r="P111" s="10">
        <v>65.13122457599998</v>
      </c>
      <c r="Q111" s="10">
        <v>0</v>
      </c>
      <c r="R111" s="10">
        <v>65.13122457599998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120</v>
      </c>
      <c r="AA111" s="8">
        <v>3310.89</v>
      </c>
      <c r="AB111" s="8">
        <v>3310.89</v>
      </c>
      <c r="AC111" s="8">
        <v>0</v>
      </c>
      <c r="AD111" s="8">
        <v>0</v>
      </c>
      <c r="AE111" s="8">
        <v>3310.89</v>
      </c>
      <c r="AF111" s="8">
        <v>0</v>
      </c>
      <c r="AG111" s="1" t="s">
        <v>116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>
        <v>45896</v>
      </c>
      <c r="B112" s="14" t="s">
        <v>402</v>
      </c>
      <c r="C112" s="9" t="s">
        <v>107</v>
      </c>
      <c r="D112" s="13" t="s">
        <v>313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90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120</v>
      </c>
      <c r="AA112" s="8">
        <v>5518.15</v>
      </c>
      <c r="AB112" s="8">
        <v>5518.15</v>
      </c>
      <c r="AC112" s="8">
        <v>0</v>
      </c>
      <c r="AD112" s="8">
        <v>0</v>
      </c>
      <c r="AE112" s="8">
        <v>5518.15</v>
      </c>
      <c r="AF112" s="8">
        <v>0</v>
      </c>
      <c r="AG112" s="1" t="s">
        <v>116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45896</v>
      </c>
      <c r="B113" s="14" t="s">
        <v>403</v>
      </c>
      <c r="C113" s="9" t="s">
        <v>107</v>
      </c>
      <c r="D113" s="13" t="s">
        <v>404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120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45876</v>
      </c>
      <c r="B114" s="14" t="s">
        <v>335</v>
      </c>
      <c r="C114" s="9" t="s">
        <v>107</v>
      </c>
      <c r="D114" s="13" t="s">
        <v>315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42</v>
      </c>
      <c r="O114" s="9">
        <v>40</v>
      </c>
      <c r="P114" s="10">
        <v>68.387785804799989</v>
      </c>
      <c r="Q114" s="10">
        <v>0</v>
      </c>
      <c r="R114" s="10">
        <v>68.387785804799989</v>
      </c>
      <c r="S114" s="9" t="s">
        <v>71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120</v>
      </c>
      <c r="AA114" s="8">
        <v>3478.5300000000007</v>
      </c>
      <c r="AB114" s="8">
        <v>3478.5300000000007</v>
      </c>
      <c r="AC114" s="8">
        <v>0</v>
      </c>
      <c r="AD114" s="8">
        <v>0</v>
      </c>
      <c r="AE114" s="8">
        <v>3478.5300000000007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45876</v>
      </c>
      <c r="B115" s="14" t="s">
        <v>337</v>
      </c>
      <c r="C115" s="9" t="s">
        <v>107</v>
      </c>
      <c r="D115" s="13" t="s">
        <v>317</v>
      </c>
      <c r="E115" s="9">
        <v>21</v>
      </c>
      <c r="F115" s="9">
        <v>40</v>
      </c>
      <c r="G115" s="9" t="s">
        <v>60</v>
      </c>
      <c r="H115" s="9" t="s">
        <v>66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113.97964300799998</v>
      </c>
      <c r="Q115" s="10">
        <v>0</v>
      </c>
      <c r="R115" s="10">
        <v>113.97964300799998</v>
      </c>
      <c r="S115" s="9" t="s">
        <v>71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120</v>
      </c>
      <c r="AA115" s="8">
        <v>5797.55</v>
      </c>
      <c r="AB115" s="8">
        <v>5797.55</v>
      </c>
      <c r="AC115" s="8">
        <v>0</v>
      </c>
      <c r="AD115" s="8">
        <v>0</v>
      </c>
      <c r="AE115" s="8">
        <v>5797.55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 t="s">
        <v>135</v>
      </c>
      <c r="B116" s="14" t="s">
        <v>135</v>
      </c>
      <c r="C116" s="9" t="s">
        <v>109</v>
      </c>
      <c r="D116" s="13" t="s">
        <v>144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 t="s">
        <v>63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120</v>
      </c>
      <c r="AA116" s="8">
        <v>10756.900000000001</v>
      </c>
      <c r="AB116" s="8">
        <v>10756.900000000001</v>
      </c>
      <c r="AC116" s="8">
        <v>0</v>
      </c>
      <c r="AD116" s="8">
        <v>0</v>
      </c>
      <c r="AE116" s="8">
        <v>10756.900000000001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45854</v>
      </c>
      <c r="B117" s="14" t="s">
        <v>295</v>
      </c>
      <c r="C117" s="9" t="s">
        <v>79</v>
      </c>
      <c r="D117" s="13" t="s">
        <v>296</v>
      </c>
      <c r="E117" s="9">
        <v>21</v>
      </c>
      <c r="F117" s="9">
        <v>38</v>
      </c>
      <c r="G117" s="9" t="s">
        <v>60</v>
      </c>
      <c r="H117" s="9" t="s">
        <v>76</v>
      </c>
      <c r="I117" s="9">
        <v>102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120</v>
      </c>
      <c r="AA117" s="8">
        <v>3310.89</v>
      </c>
      <c r="AB117" s="8">
        <v>3310.89</v>
      </c>
      <c r="AC117" s="8">
        <v>0</v>
      </c>
      <c r="AD117" s="8">
        <v>0</v>
      </c>
      <c r="AE117" s="8">
        <v>3310.89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45854</v>
      </c>
      <c r="B118" s="14" t="s">
        <v>297</v>
      </c>
      <c r="C118" s="9" t="s">
        <v>79</v>
      </c>
      <c r="D118" s="13" t="s">
        <v>298</v>
      </c>
      <c r="E118" s="9">
        <v>21</v>
      </c>
      <c r="F118" s="9">
        <v>38</v>
      </c>
      <c r="G118" s="9" t="s">
        <v>60</v>
      </c>
      <c r="H118" s="9" t="s">
        <v>76</v>
      </c>
      <c r="I118" s="9">
        <v>102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65.13122457599998</v>
      </c>
      <c r="Q118" s="10">
        <v>0</v>
      </c>
      <c r="R118" s="10">
        <v>65.13122457599998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120</v>
      </c>
      <c r="AA118" s="8">
        <v>3310.89</v>
      </c>
      <c r="AB118" s="8">
        <v>3310.89</v>
      </c>
      <c r="AC118" s="8">
        <v>0</v>
      </c>
      <c r="AD118" s="8">
        <v>0</v>
      </c>
      <c r="AE118" s="8">
        <v>3310.89</v>
      </c>
      <c r="AF118" s="8">
        <v>0</v>
      </c>
      <c r="AG118" s="1" t="s">
        <v>115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45826</v>
      </c>
      <c r="B119" s="14" t="s">
        <v>274</v>
      </c>
      <c r="C119" s="9" t="s">
        <v>107</v>
      </c>
      <c r="D119" s="13" t="s">
        <v>262</v>
      </c>
      <c r="E119" s="9">
        <v>21</v>
      </c>
      <c r="F119" s="9">
        <v>38</v>
      </c>
      <c r="G119" s="9" t="s">
        <v>60</v>
      </c>
      <c r="H119" s="9" t="s">
        <v>66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163.47937368575995</v>
      </c>
      <c r="Q119" s="10">
        <v>0</v>
      </c>
      <c r="R119" s="10">
        <v>163.47937368575995</v>
      </c>
      <c r="S119" s="9" t="s">
        <v>67</v>
      </c>
      <c r="T119" s="12" t="s">
        <v>63</v>
      </c>
      <c r="U119" s="11">
        <v>8000</v>
      </c>
      <c r="V119" s="10">
        <v>470</v>
      </c>
      <c r="W119" s="10">
        <v>7530</v>
      </c>
      <c r="X119" s="10">
        <v>0</v>
      </c>
      <c r="Y119" s="10">
        <v>7906.5</v>
      </c>
      <c r="Z119" s="9" t="s">
        <v>120</v>
      </c>
      <c r="AA119" s="8">
        <v>8310.3338999999996</v>
      </c>
      <c r="AB119" s="8">
        <v>8310.3338999999996</v>
      </c>
      <c r="AC119" s="8">
        <v>0</v>
      </c>
      <c r="AD119" s="8">
        <v>0</v>
      </c>
      <c r="AE119" s="8">
        <v>8310.3338999999996</v>
      </c>
      <c r="AF119" s="8">
        <v>0</v>
      </c>
      <c r="AG119" s="1" t="s">
        <v>115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45066</v>
      </c>
      <c r="B120" s="14" t="s">
        <v>126</v>
      </c>
      <c r="C120" s="9" t="s">
        <v>79</v>
      </c>
      <c r="D120" s="13" t="s">
        <v>125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120</v>
      </c>
      <c r="AA120" s="8">
        <v>5518.15</v>
      </c>
      <c r="AB120" s="8">
        <v>5518.15</v>
      </c>
      <c r="AC120" s="8">
        <v>0</v>
      </c>
      <c r="AD120" s="8">
        <v>0</v>
      </c>
      <c r="AE120" s="8">
        <v>5518.15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21</v>
      </c>
      <c r="F121" s="9">
        <v>37</v>
      </c>
      <c r="G121" s="9">
        <v>0</v>
      </c>
      <c r="H121" s="9">
        <v>0</v>
      </c>
      <c r="I121" s="9">
        <v>74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 t="s">
        <v>82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120</v>
      </c>
      <c r="AA121" s="8">
        <v>195033.35390000005</v>
      </c>
      <c r="AB121" s="8">
        <v>195033.35390000005</v>
      </c>
      <c r="AC121" s="8">
        <v>0</v>
      </c>
      <c r="AD121" s="8">
        <v>115517.93000000002</v>
      </c>
      <c r="AE121" s="8">
        <v>79515.423899999994</v>
      </c>
      <c r="AF121" s="8" t="s">
        <v>58</v>
      </c>
      <c r="AG121" s="1" t="s">
        <v>61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122</v>
      </c>
      <c r="BD121" s="56">
        <v>0</v>
      </c>
    </row>
    <row r="122" spans="1:56" ht="27.75" customHeight="1" x14ac:dyDescent="0.45">
      <c r="A122" s="3" t="s">
        <v>135</v>
      </c>
      <c r="B122" s="14" t="s">
        <v>135</v>
      </c>
      <c r="C122" s="9" t="s">
        <v>216</v>
      </c>
      <c r="D122" s="13" t="s">
        <v>216</v>
      </c>
      <c r="E122" s="9">
        <v>23</v>
      </c>
      <c r="F122" s="9">
        <v>34</v>
      </c>
      <c r="G122" s="9" t="s">
        <v>60</v>
      </c>
      <c r="H122" s="9">
        <v>0</v>
      </c>
      <c r="I122" s="9">
        <v>68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45930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83</v>
      </c>
      <c r="AA122" s="8">
        <v>29756.100000000002</v>
      </c>
      <c r="AB122" s="8">
        <v>29756.100000000002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74</v>
      </c>
      <c r="AI122" s="1">
        <v>2</v>
      </c>
      <c r="AJ122" s="3">
        <v>45930</v>
      </c>
      <c r="AK122" s="3">
        <v>0</v>
      </c>
      <c r="AL122" s="3">
        <v>45921</v>
      </c>
      <c r="AM122" s="3">
        <v>45928</v>
      </c>
      <c r="AN122" s="3">
        <v>45929</v>
      </c>
      <c r="AO122" s="3">
        <v>45929</v>
      </c>
      <c r="AP122" s="3">
        <v>45925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7.75" customHeight="1" x14ac:dyDescent="0.45">
      <c r="A123" s="3" t="s">
        <v>135</v>
      </c>
      <c r="B123" s="14" t="s">
        <v>135</v>
      </c>
      <c r="C123" s="9" t="s">
        <v>221</v>
      </c>
      <c r="D123" s="13" t="s">
        <v>61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92</v>
      </c>
      <c r="M123" s="10">
        <v>24</v>
      </c>
      <c r="N123" s="9">
        <v>37</v>
      </c>
      <c r="O123" s="9">
        <v>50</v>
      </c>
      <c r="P123" s="10">
        <v>821.54158271999995</v>
      </c>
      <c r="Q123" s="10">
        <v>0</v>
      </c>
      <c r="R123" s="10">
        <v>821.54158271999995</v>
      </c>
      <c r="S123" s="9" t="s">
        <v>123</v>
      </c>
      <c r="T123" s="12">
        <v>45930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83</v>
      </c>
      <c r="AA123" s="8">
        <v>29756.100000000002</v>
      </c>
      <c r="AB123" s="8">
        <v>10528</v>
      </c>
      <c r="AC123" s="8">
        <v>19228.100000000002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72</v>
      </c>
      <c r="AI123" s="1">
        <v>3</v>
      </c>
      <c r="AJ123" s="3">
        <v>45930</v>
      </c>
      <c r="AK123" s="3">
        <v>0</v>
      </c>
      <c r="AL123" s="3">
        <v>45920</v>
      </c>
      <c r="AM123" s="3">
        <v>45927</v>
      </c>
      <c r="AN123" s="3">
        <v>45928</v>
      </c>
      <c r="AO123" s="3">
        <v>45928</v>
      </c>
      <c r="AP123" s="3">
        <v>45925</v>
      </c>
      <c r="AQ123" s="3">
        <v>45929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1437.3004749999998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83</v>
      </c>
      <c r="AA124" s="8">
        <v>59512.200000000004</v>
      </c>
      <c r="AB124" s="8">
        <v>40284.100000000006</v>
      </c>
      <c r="AC124" s="8">
        <v>19228.100000000002</v>
      </c>
      <c r="AD124" s="8">
        <v>0</v>
      </c>
      <c r="AE124" s="8">
        <v>0</v>
      </c>
      <c r="AF124" s="8" t="s">
        <v>58</v>
      </c>
      <c r="AG124" s="1" t="s">
        <v>115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>
        <v>45727</v>
      </c>
      <c r="B125" s="14" t="s">
        <v>240</v>
      </c>
      <c r="C125" s="9" t="s">
        <v>111</v>
      </c>
      <c r="D125" s="13" t="s">
        <v>59</v>
      </c>
      <c r="E125" s="9">
        <v>23</v>
      </c>
      <c r="F125" s="9">
        <v>40</v>
      </c>
      <c r="G125" s="9" t="s">
        <v>60</v>
      </c>
      <c r="H125" s="9" t="s">
        <v>66</v>
      </c>
      <c r="I125" s="9">
        <v>125</v>
      </c>
      <c r="J125" s="9" t="s">
        <v>57</v>
      </c>
      <c r="K125" s="9">
        <v>5</v>
      </c>
      <c r="L125" s="9" t="s">
        <v>196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1000</v>
      </c>
      <c r="V125" s="10">
        <v>0</v>
      </c>
      <c r="W125" s="10">
        <v>1000</v>
      </c>
      <c r="X125" s="10">
        <v>0</v>
      </c>
      <c r="Y125" s="10">
        <v>0</v>
      </c>
      <c r="Z125" s="9" t="s">
        <v>213</v>
      </c>
      <c r="AA125" s="8">
        <v>1159.5100000000002</v>
      </c>
      <c r="AB125" s="8">
        <v>1159.5100000000002</v>
      </c>
      <c r="AC125" s="8">
        <v>0</v>
      </c>
      <c r="AD125" s="8">
        <v>1159.5100000000002</v>
      </c>
      <c r="AE125" s="8">
        <v>0</v>
      </c>
      <c r="AF125" s="8" t="s">
        <v>215</v>
      </c>
      <c r="AG125" s="1" t="s">
        <v>115</v>
      </c>
      <c r="AH125" s="1" t="s">
        <v>146</v>
      </c>
      <c r="AI125" s="1">
        <v>2</v>
      </c>
      <c r="AJ125" s="3" t="s">
        <v>63</v>
      </c>
      <c r="AK125" s="3" t="e">
        <v>#VALUE!</v>
      </c>
      <c r="AL125" s="3">
        <v>0</v>
      </c>
      <c r="AM125" s="3">
        <v>0</v>
      </c>
      <c r="AN125" s="3">
        <v>0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143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23</v>
      </c>
      <c r="F126" s="9">
        <v>37</v>
      </c>
      <c r="G126" s="9">
        <v>0</v>
      </c>
      <c r="H126" s="9">
        <v>0</v>
      </c>
      <c r="I126" s="9">
        <v>85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213</v>
      </c>
      <c r="AA126" s="8">
        <v>1159.5100000000002</v>
      </c>
      <c r="AB126" s="8">
        <v>1159.5100000000002</v>
      </c>
      <c r="AC126" s="8">
        <v>0</v>
      </c>
      <c r="AD126" s="8">
        <v>1159.5100000000002</v>
      </c>
      <c r="AE126" s="8">
        <v>0</v>
      </c>
      <c r="AF126" s="8" t="s">
        <v>58</v>
      </c>
      <c r="AG126" s="1" t="s">
        <v>115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214</v>
      </c>
      <c r="BD126" s="56">
        <v>0</v>
      </c>
    </row>
    <row r="127" spans="1:56" ht="27.75" customHeight="1" x14ac:dyDescent="0.45">
      <c r="A127" s="3">
        <v>45601</v>
      </c>
      <c r="B127" s="14" t="s">
        <v>193</v>
      </c>
      <c r="C127" s="9" t="s">
        <v>93</v>
      </c>
      <c r="D127" s="13" t="s">
        <v>142</v>
      </c>
      <c r="E127" s="9">
        <v>23</v>
      </c>
      <c r="F127" s="9">
        <v>37</v>
      </c>
      <c r="G127" s="9" t="s">
        <v>60</v>
      </c>
      <c r="H127" s="9">
        <v>0</v>
      </c>
      <c r="I127" s="9">
        <v>130</v>
      </c>
      <c r="J127" s="9" t="s">
        <v>57</v>
      </c>
      <c r="K127" s="9">
        <v>5</v>
      </c>
      <c r="L127" s="9" t="s">
        <v>91</v>
      </c>
      <c r="M127" s="10">
        <v>24</v>
      </c>
      <c r="N127" s="9">
        <v>40</v>
      </c>
      <c r="O127" s="9">
        <v>55</v>
      </c>
      <c r="P127" s="10">
        <v>3207.7128103679997</v>
      </c>
      <c r="Q127" s="10">
        <v>0</v>
      </c>
      <c r="R127" s="10">
        <v>3207.7128103679997</v>
      </c>
      <c r="S127" s="9" t="s">
        <v>299</v>
      </c>
      <c r="T127" s="12" t="s">
        <v>63</v>
      </c>
      <c r="U127" s="11">
        <v>100000</v>
      </c>
      <c r="V127" s="10">
        <v>1500</v>
      </c>
      <c r="W127" s="10">
        <v>98500</v>
      </c>
      <c r="X127" s="10">
        <v>0</v>
      </c>
      <c r="Y127" s="10">
        <v>103425</v>
      </c>
      <c r="Z127" s="9" t="s">
        <v>99</v>
      </c>
      <c r="AA127" s="8">
        <v>105955.465</v>
      </c>
      <c r="AB127" s="8">
        <v>13611</v>
      </c>
      <c r="AC127" s="8">
        <v>92344.464999999997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72</v>
      </c>
      <c r="AI127" s="1">
        <v>3</v>
      </c>
      <c r="AJ127" s="3" t="s">
        <v>63</v>
      </c>
      <c r="AK127" s="3">
        <v>0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113</v>
      </c>
      <c r="BD127" s="56">
        <v>11829.65943262361</v>
      </c>
    </row>
    <row r="128" spans="1:56" ht="27.75" customHeight="1" x14ac:dyDescent="0.45">
      <c r="A128" s="3">
        <v>45601</v>
      </c>
      <c r="B128" s="14" t="s">
        <v>193</v>
      </c>
      <c r="C128" s="9" t="s">
        <v>93</v>
      </c>
      <c r="D128" s="13" t="s">
        <v>142</v>
      </c>
      <c r="E128" s="9">
        <v>23</v>
      </c>
      <c r="F128" s="9">
        <v>37</v>
      </c>
      <c r="G128" s="9" t="s">
        <v>60</v>
      </c>
      <c r="H128" s="9">
        <v>0</v>
      </c>
      <c r="I128" s="9">
        <v>130</v>
      </c>
      <c r="J128" s="9" t="s">
        <v>57</v>
      </c>
      <c r="K128" s="9">
        <v>5</v>
      </c>
      <c r="L128" s="9" t="s">
        <v>91</v>
      </c>
      <c r="M128" s="10">
        <v>24</v>
      </c>
      <c r="N128" s="9">
        <v>40</v>
      </c>
      <c r="O128" s="9">
        <v>55</v>
      </c>
      <c r="P128" s="10">
        <v>11003.203948644863</v>
      </c>
      <c r="Q128" s="10">
        <v>0</v>
      </c>
      <c r="R128" s="10">
        <v>11003.203948644863</v>
      </c>
      <c r="S128" s="9" t="s">
        <v>299</v>
      </c>
      <c r="T128" s="12" t="s">
        <v>63</v>
      </c>
      <c r="U128" s="11">
        <v>337878</v>
      </c>
      <c r="V128" s="10">
        <v>0</v>
      </c>
      <c r="W128" s="10">
        <v>337878</v>
      </c>
      <c r="X128" s="10">
        <v>0</v>
      </c>
      <c r="Y128" s="10">
        <v>354771.9</v>
      </c>
      <c r="Z128" s="9" t="s">
        <v>99</v>
      </c>
      <c r="AA128" s="8">
        <v>363451.98582000006</v>
      </c>
      <c r="AB128" s="8">
        <v>0</v>
      </c>
      <c r="AC128" s="8">
        <v>363451.98582000006</v>
      </c>
      <c r="AD128" s="8">
        <v>0</v>
      </c>
      <c r="AE128" s="8">
        <v>0</v>
      </c>
      <c r="AF128" s="8">
        <v>0</v>
      </c>
      <c r="AG128" s="1" t="s">
        <v>115</v>
      </c>
      <c r="AH128" s="1" t="s">
        <v>72</v>
      </c>
      <c r="AI128" s="1">
        <v>3</v>
      </c>
      <c r="AJ128" s="3" t="s">
        <v>63</v>
      </c>
      <c r="AK128" s="3">
        <v>0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113</v>
      </c>
      <c r="BD128" s="56">
        <v>46559.511849046357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37</v>
      </c>
      <c r="G129" s="9">
        <v>0</v>
      </c>
      <c r="H129" s="9">
        <v>0</v>
      </c>
      <c r="I129" s="9">
        <v>128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99</v>
      </c>
      <c r="AA129" s="8">
        <v>469407.45082000003</v>
      </c>
      <c r="AB129" s="8">
        <v>13611</v>
      </c>
      <c r="AC129" s="8">
        <v>455796.45082000003</v>
      </c>
      <c r="AD129" s="8">
        <v>0</v>
      </c>
      <c r="AE129" s="8">
        <v>0</v>
      </c>
      <c r="AF129" s="8" t="s">
        <v>58</v>
      </c>
      <c r="AG129" s="1" t="s">
        <v>115</v>
      </c>
      <c r="AH129" s="1">
        <v>0</v>
      </c>
      <c r="AI129" s="1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114</v>
      </c>
      <c r="BD129" s="56">
        <v>0</v>
      </c>
    </row>
    <row r="130" spans="1:56" ht="27.75" customHeight="1" x14ac:dyDescent="0.45">
      <c r="A130" s="3">
        <v>45894</v>
      </c>
      <c r="B130" s="14" t="s">
        <v>374</v>
      </c>
      <c r="C130" s="9" t="s">
        <v>137</v>
      </c>
      <c r="D130" s="13" t="s">
        <v>59</v>
      </c>
      <c r="E130" s="9">
        <v>26</v>
      </c>
      <c r="F130" s="9">
        <v>39</v>
      </c>
      <c r="G130" s="9" t="s">
        <v>60</v>
      </c>
      <c r="H130" s="9">
        <v>0</v>
      </c>
      <c r="I130" s="9">
        <v>93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123</v>
      </c>
      <c r="T130" s="12">
        <v>45910</v>
      </c>
      <c r="U130" s="11">
        <v>5000</v>
      </c>
      <c r="V130" s="10">
        <v>5000</v>
      </c>
      <c r="W130" s="10">
        <v>0</v>
      </c>
      <c r="X130" s="10">
        <v>0</v>
      </c>
      <c r="Y130" s="10">
        <v>0</v>
      </c>
      <c r="Z130" s="9" t="s">
        <v>84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116</v>
      </c>
      <c r="AH130" s="1" t="s">
        <v>77</v>
      </c>
      <c r="AI130" s="1">
        <v>1</v>
      </c>
      <c r="AJ130" s="3">
        <v>45910</v>
      </c>
      <c r="AK130" s="3">
        <v>0</v>
      </c>
      <c r="AL130" s="3">
        <v>0</v>
      </c>
      <c r="AM130" s="3">
        <v>0</v>
      </c>
      <c r="AN130" s="3">
        <v>0</v>
      </c>
      <c r="AO130" s="3">
        <v>45909</v>
      </c>
      <c r="AP130" s="3">
        <v>45905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179</v>
      </c>
      <c r="D131" s="13" t="s">
        <v>61</v>
      </c>
      <c r="E131" s="9">
        <v>26</v>
      </c>
      <c r="F131" s="9">
        <v>41</v>
      </c>
      <c r="G131" s="9" t="s">
        <v>60</v>
      </c>
      <c r="H131" s="9">
        <v>0</v>
      </c>
      <c r="I131" s="9">
        <v>97</v>
      </c>
      <c r="J131" s="9" t="s">
        <v>57</v>
      </c>
      <c r="K131" s="9">
        <v>5</v>
      </c>
      <c r="L131" s="9" t="s">
        <v>91</v>
      </c>
      <c r="M131" s="10">
        <v>27</v>
      </c>
      <c r="N131" s="9">
        <v>43</v>
      </c>
      <c r="O131" s="9">
        <v>40</v>
      </c>
      <c r="P131" s="10">
        <v>229.14349009919997</v>
      </c>
      <c r="Q131" s="10">
        <v>0</v>
      </c>
      <c r="R131" s="10">
        <v>229.14349009919997</v>
      </c>
      <c r="S131" s="9" t="s">
        <v>185</v>
      </c>
      <c r="T131" s="12">
        <v>45930</v>
      </c>
      <c r="U131" s="11">
        <v>8000</v>
      </c>
      <c r="V131" s="10">
        <v>0</v>
      </c>
      <c r="W131" s="10">
        <v>8000</v>
      </c>
      <c r="X131" s="10">
        <v>0</v>
      </c>
      <c r="Y131" s="10">
        <v>8400</v>
      </c>
      <c r="Z131" s="9" t="s">
        <v>84</v>
      </c>
      <c r="AA131" s="8">
        <v>9499.6</v>
      </c>
      <c r="AB131" s="8">
        <v>0</v>
      </c>
      <c r="AC131" s="8">
        <v>9499.6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72</v>
      </c>
      <c r="AI131" s="1">
        <v>3</v>
      </c>
      <c r="AJ131" s="3">
        <v>45930</v>
      </c>
      <c r="AK131" s="3">
        <v>0</v>
      </c>
      <c r="AL131" s="3">
        <v>45920</v>
      </c>
      <c r="AM131" s="3">
        <v>45927</v>
      </c>
      <c r="AN131" s="3">
        <v>45928</v>
      </c>
      <c r="AO131" s="3">
        <v>45928</v>
      </c>
      <c r="AP131" s="3">
        <v>45925</v>
      </c>
      <c r="AQ131" s="3">
        <v>45929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767.03992444444452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26</v>
      </c>
      <c r="F132" s="9">
        <v>43</v>
      </c>
      <c r="G132" s="9" t="s">
        <v>60</v>
      </c>
      <c r="H132" s="9">
        <v>0</v>
      </c>
      <c r="I132" s="9">
        <v>102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84</v>
      </c>
      <c r="AA132" s="8">
        <v>9499.6</v>
      </c>
      <c r="AB132" s="8">
        <v>0</v>
      </c>
      <c r="AC132" s="8">
        <v>9499.6</v>
      </c>
      <c r="AD132" s="8">
        <v>0</v>
      </c>
      <c r="AE132" s="8">
        <v>0</v>
      </c>
      <c r="AF132" s="8" t="s">
        <v>58</v>
      </c>
      <c r="AG132" s="1" t="s">
        <v>115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45">
      <c r="A133" s="3">
        <v>45904</v>
      </c>
      <c r="B133" s="14" t="s">
        <v>455</v>
      </c>
      <c r="C133" s="9" t="s">
        <v>456</v>
      </c>
      <c r="D133" s="13" t="s">
        <v>457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140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458</v>
      </c>
      <c r="T133" s="12">
        <v>45912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459</v>
      </c>
      <c r="AA133" s="8">
        <v>12433.3</v>
      </c>
      <c r="AB133" s="8">
        <v>7225</v>
      </c>
      <c r="AC133" s="8">
        <v>5208.2999999999993</v>
      </c>
      <c r="AD133" s="8">
        <v>0</v>
      </c>
      <c r="AE133" s="8">
        <v>12433.3</v>
      </c>
      <c r="AF133" s="8" t="s">
        <v>460</v>
      </c>
      <c r="AG133" s="1" t="s">
        <v>115</v>
      </c>
      <c r="AH133" s="1" t="s">
        <v>75</v>
      </c>
      <c r="AI133" s="1">
        <v>4</v>
      </c>
      <c r="AJ133" s="3">
        <v>45912</v>
      </c>
      <c r="AK133" s="3">
        <v>45908</v>
      </c>
      <c r="AL133" s="3">
        <v>45901</v>
      </c>
      <c r="AM133" s="3">
        <v>45909</v>
      </c>
      <c r="AN133" s="3">
        <v>45910</v>
      </c>
      <c r="AO133" s="3">
        <v>45911</v>
      </c>
      <c r="AP133" s="3">
        <v>45907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450</v>
      </c>
      <c r="BD133" s="56">
        <v>467.9368199999999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26</v>
      </c>
      <c r="F134" s="9">
        <v>43</v>
      </c>
      <c r="G134" s="9">
        <v>0</v>
      </c>
      <c r="H134" s="9">
        <v>0</v>
      </c>
      <c r="I134" s="9">
        <v>100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459</v>
      </c>
      <c r="AA134" s="8">
        <v>12433.3</v>
      </c>
      <c r="AB134" s="8">
        <v>7225</v>
      </c>
      <c r="AC134" s="8">
        <v>5208.2999999999993</v>
      </c>
      <c r="AD134" s="8">
        <v>0</v>
      </c>
      <c r="AE134" s="8">
        <v>12433.3</v>
      </c>
      <c r="AF134" s="8" t="s">
        <v>58</v>
      </c>
      <c r="AG134" s="1" t="s">
        <v>118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450</v>
      </c>
      <c r="BD134" s="56">
        <v>0</v>
      </c>
    </row>
    <row r="135" spans="1:56" ht="27.75" customHeight="1" x14ac:dyDescent="0.45">
      <c r="A135" s="3" t="s">
        <v>135</v>
      </c>
      <c r="B135" s="14" t="s">
        <v>135</v>
      </c>
      <c r="C135" s="9" t="s">
        <v>109</v>
      </c>
      <c r="D135" s="13" t="s">
        <v>59</v>
      </c>
      <c r="E135" s="9">
        <v>26</v>
      </c>
      <c r="F135" s="9">
        <v>43</v>
      </c>
      <c r="G135" s="9" t="s">
        <v>60</v>
      </c>
      <c r="H135" s="9">
        <v>0</v>
      </c>
      <c r="I135" s="9">
        <v>116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110</v>
      </c>
      <c r="T135" s="12">
        <v>45925</v>
      </c>
      <c r="U135" s="11">
        <v>10000</v>
      </c>
      <c r="V135" s="10">
        <v>0</v>
      </c>
      <c r="W135" s="10">
        <v>10000</v>
      </c>
      <c r="X135" s="10">
        <v>0</v>
      </c>
      <c r="Y135" s="10">
        <v>0</v>
      </c>
      <c r="Z135" s="9" t="s">
        <v>197</v>
      </c>
      <c r="AA135" s="8">
        <v>12433.3</v>
      </c>
      <c r="AB135" s="8">
        <v>12433.3</v>
      </c>
      <c r="AC135" s="8">
        <v>0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77</v>
      </c>
      <c r="AI135" s="1">
        <v>1</v>
      </c>
      <c r="AJ135" s="3">
        <v>45925</v>
      </c>
      <c r="AK135" s="3">
        <v>0</v>
      </c>
      <c r="AL135" s="3">
        <v>0</v>
      </c>
      <c r="AM135" s="3">
        <v>0</v>
      </c>
      <c r="AN135" s="3">
        <v>0</v>
      </c>
      <c r="AO135" s="3">
        <v>45924</v>
      </c>
      <c r="AP135" s="3">
        <v>45920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116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197</v>
      </c>
      <c r="AA136" s="8">
        <v>12433.3</v>
      </c>
      <c r="AB136" s="8">
        <v>12433.3</v>
      </c>
      <c r="AC136" s="8">
        <v>0</v>
      </c>
      <c r="AD136" s="8">
        <v>0</v>
      </c>
      <c r="AE136" s="8">
        <v>0</v>
      </c>
      <c r="AF136" s="8" t="s">
        <v>58</v>
      </c>
      <c r="AG136" s="1" t="s">
        <v>118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198</v>
      </c>
      <c r="BD136" s="56">
        <v>0</v>
      </c>
    </row>
    <row r="137" spans="1:56" ht="27.75" customHeight="1" x14ac:dyDescent="0.45">
      <c r="A137" s="3">
        <v>45901</v>
      </c>
      <c r="B137" s="14" t="s">
        <v>420</v>
      </c>
      <c r="C137" s="9" t="s">
        <v>109</v>
      </c>
      <c r="D137" s="13" t="s">
        <v>144</v>
      </c>
      <c r="E137" s="9">
        <v>26</v>
      </c>
      <c r="F137" s="9">
        <v>43</v>
      </c>
      <c r="G137" s="9" t="s">
        <v>60</v>
      </c>
      <c r="H137" s="9" t="s">
        <v>66</v>
      </c>
      <c r="I137" s="9">
        <v>150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>
        <v>45908</v>
      </c>
      <c r="U137" s="11">
        <v>30000</v>
      </c>
      <c r="V137" s="10">
        <v>20000</v>
      </c>
      <c r="W137" s="10">
        <v>10000</v>
      </c>
      <c r="X137" s="10">
        <v>32730</v>
      </c>
      <c r="Y137" s="10">
        <v>0</v>
      </c>
      <c r="Z137" s="9" t="s">
        <v>88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116</v>
      </c>
      <c r="AH137" s="1" t="s">
        <v>75</v>
      </c>
      <c r="AI137" s="1">
        <v>4</v>
      </c>
      <c r="AJ137" s="3">
        <v>45908</v>
      </c>
      <c r="AK137" s="3">
        <v>45904</v>
      </c>
      <c r="AL137" s="3">
        <v>45897</v>
      </c>
      <c r="AM137" s="3">
        <v>45905</v>
      </c>
      <c r="AN137" s="3">
        <v>45906</v>
      </c>
      <c r="AO137" s="3">
        <v>45907</v>
      </c>
      <c r="AP137" s="3">
        <v>45903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>
        <v>0</v>
      </c>
      <c r="AY137" s="2" t="s">
        <v>436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45898</v>
      </c>
      <c r="B138" s="14" t="s">
        <v>413</v>
      </c>
      <c r="C138" s="9" t="s">
        <v>109</v>
      </c>
      <c r="D138" s="13" t="s">
        <v>59</v>
      </c>
      <c r="E138" s="9">
        <v>26</v>
      </c>
      <c r="F138" s="9">
        <v>43</v>
      </c>
      <c r="G138" s="9" t="s">
        <v>60</v>
      </c>
      <c r="H138" s="9" t="s">
        <v>66</v>
      </c>
      <c r="I138" s="9">
        <v>150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110</v>
      </c>
      <c r="T138" s="12">
        <v>45909</v>
      </c>
      <c r="U138" s="11">
        <v>15000</v>
      </c>
      <c r="V138" s="10">
        <v>10000</v>
      </c>
      <c r="W138" s="10">
        <v>5000</v>
      </c>
      <c r="X138" s="10">
        <v>0</v>
      </c>
      <c r="Y138" s="10">
        <v>0</v>
      </c>
      <c r="Z138" s="9" t="s">
        <v>88</v>
      </c>
      <c r="AA138" s="8">
        <v>6216.65</v>
      </c>
      <c r="AB138" s="8">
        <v>6216.65</v>
      </c>
      <c r="AC138" s="8">
        <v>0</v>
      </c>
      <c r="AD138" s="8">
        <v>6216.65</v>
      </c>
      <c r="AE138" s="8">
        <v>0</v>
      </c>
      <c r="AF138" s="8">
        <v>0</v>
      </c>
      <c r="AG138" s="1" t="s">
        <v>116</v>
      </c>
      <c r="AH138" s="1" t="s">
        <v>146</v>
      </c>
      <c r="AI138" s="1">
        <v>2</v>
      </c>
      <c r="AJ138" s="3">
        <v>45909</v>
      </c>
      <c r="AK138" s="3">
        <v>45907</v>
      </c>
      <c r="AL138" s="3">
        <v>0</v>
      </c>
      <c r="AM138" s="3">
        <v>0</v>
      </c>
      <c r="AN138" s="3">
        <v>0</v>
      </c>
      <c r="AO138" s="3">
        <v>45908</v>
      </c>
      <c r="AP138" s="3">
        <v>45904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143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45898</v>
      </c>
      <c r="B139" s="14" t="s">
        <v>414</v>
      </c>
      <c r="C139" s="9" t="s">
        <v>109</v>
      </c>
      <c r="D139" s="13" t="s">
        <v>59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45917</v>
      </c>
      <c r="U139" s="11">
        <v>15000</v>
      </c>
      <c r="V139" s="10">
        <v>0</v>
      </c>
      <c r="W139" s="10">
        <v>15000</v>
      </c>
      <c r="X139" s="10">
        <v>0</v>
      </c>
      <c r="Y139" s="10">
        <v>0</v>
      </c>
      <c r="Z139" s="9" t="s">
        <v>88</v>
      </c>
      <c r="AA139" s="8">
        <v>18649.949999999997</v>
      </c>
      <c r="AB139" s="8">
        <v>18649.949999999997</v>
      </c>
      <c r="AC139" s="8">
        <v>0</v>
      </c>
      <c r="AD139" s="8">
        <v>0</v>
      </c>
      <c r="AE139" s="8">
        <v>18649.949999999997</v>
      </c>
      <c r="AF139" s="8">
        <v>0</v>
      </c>
      <c r="AG139" s="1" t="s">
        <v>115</v>
      </c>
      <c r="AH139" s="1" t="s">
        <v>146</v>
      </c>
      <c r="AI139" s="1">
        <v>2</v>
      </c>
      <c r="AJ139" s="3">
        <v>45917</v>
      </c>
      <c r="AK139" s="3">
        <v>45915</v>
      </c>
      <c r="AL139" s="3">
        <v>0</v>
      </c>
      <c r="AM139" s="3">
        <v>0</v>
      </c>
      <c r="AN139" s="3">
        <v>0</v>
      </c>
      <c r="AO139" s="3">
        <v>45916</v>
      </c>
      <c r="AP139" s="3">
        <v>45912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143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45901</v>
      </c>
      <c r="B140" s="14" t="s">
        <v>421</v>
      </c>
      <c r="C140" s="9" t="s">
        <v>109</v>
      </c>
      <c r="D140" s="13" t="s">
        <v>144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45930</v>
      </c>
      <c r="U140" s="11">
        <v>30000</v>
      </c>
      <c r="V140" s="10">
        <v>0</v>
      </c>
      <c r="W140" s="10">
        <v>30000</v>
      </c>
      <c r="X140" s="10">
        <v>0</v>
      </c>
      <c r="Y140" s="10">
        <v>31500</v>
      </c>
      <c r="Z140" s="9" t="s">
        <v>88</v>
      </c>
      <c r="AA140" s="8">
        <v>37299.899999999994</v>
      </c>
      <c r="AB140" s="8">
        <v>0</v>
      </c>
      <c r="AC140" s="8">
        <v>37299.899999999994</v>
      </c>
      <c r="AD140" s="8">
        <v>0</v>
      </c>
      <c r="AE140" s="8">
        <v>37299.899999999994</v>
      </c>
      <c r="AF140" s="8">
        <v>0</v>
      </c>
      <c r="AG140" s="1" t="s">
        <v>115</v>
      </c>
      <c r="AH140" s="1" t="s">
        <v>75</v>
      </c>
      <c r="AI140" s="1">
        <v>4</v>
      </c>
      <c r="AJ140" s="3">
        <v>45930</v>
      </c>
      <c r="AK140" s="3">
        <v>45926</v>
      </c>
      <c r="AL140" s="3">
        <v>45919</v>
      </c>
      <c r="AM140" s="3">
        <v>45927</v>
      </c>
      <c r="AN140" s="3">
        <v>45928</v>
      </c>
      <c r="AO140" s="3">
        <v>45929</v>
      </c>
      <c r="AP140" s="3">
        <v>45925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3846.8630200000002</v>
      </c>
    </row>
    <row r="141" spans="1:56" ht="27.75" customHeight="1" x14ac:dyDescent="0.45">
      <c r="A141" s="3">
        <v>45901</v>
      </c>
      <c r="B141" s="14" t="s">
        <v>422</v>
      </c>
      <c r="C141" s="9" t="s">
        <v>109</v>
      </c>
      <c r="D141" s="13" t="s">
        <v>144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45945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88</v>
      </c>
      <c r="AA141" s="8">
        <v>12433.3</v>
      </c>
      <c r="AB141" s="8">
        <v>0</v>
      </c>
      <c r="AC141" s="8">
        <v>12433.3</v>
      </c>
      <c r="AD141" s="8">
        <v>0</v>
      </c>
      <c r="AE141" s="8">
        <v>12433.3</v>
      </c>
      <c r="AF141" s="8">
        <v>0</v>
      </c>
      <c r="AG141" s="1" t="s">
        <v>115</v>
      </c>
      <c r="AH141" s="1" t="s">
        <v>75</v>
      </c>
      <c r="AI141" s="1">
        <v>4</v>
      </c>
      <c r="AJ141" s="3">
        <v>45945</v>
      </c>
      <c r="AK141" s="3">
        <v>45941</v>
      </c>
      <c r="AL141" s="3">
        <v>45934</v>
      </c>
      <c r="AM141" s="3">
        <v>45942</v>
      </c>
      <c r="AN141" s="3">
        <v>45943</v>
      </c>
      <c r="AO141" s="3">
        <v>45944</v>
      </c>
      <c r="AP141" s="3">
        <v>45940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1282.2876733333333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120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88</v>
      </c>
      <c r="AA142" s="8">
        <v>74599.799999999988</v>
      </c>
      <c r="AB142" s="8">
        <v>24866.6</v>
      </c>
      <c r="AC142" s="8">
        <v>49733.2</v>
      </c>
      <c r="AD142" s="8">
        <v>6216.65</v>
      </c>
      <c r="AE142" s="8">
        <v>68383.149999999994</v>
      </c>
      <c r="AF142" s="8" t="s">
        <v>58</v>
      </c>
      <c r="AG142" s="1" t="s">
        <v>116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7.75" customHeight="1" x14ac:dyDescent="0.45">
      <c r="A143" s="3">
        <v>45895</v>
      </c>
      <c r="B143" s="14" t="s">
        <v>375</v>
      </c>
      <c r="C143" s="9" t="s">
        <v>147</v>
      </c>
      <c r="D143" s="13" t="s">
        <v>148</v>
      </c>
      <c r="E143" s="9">
        <v>28</v>
      </c>
      <c r="F143" s="9">
        <v>41</v>
      </c>
      <c r="G143" s="9" t="s">
        <v>60</v>
      </c>
      <c r="H143" s="9">
        <v>0</v>
      </c>
      <c r="I143" s="9">
        <v>120</v>
      </c>
      <c r="J143" s="9" t="s">
        <v>78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45909</v>
      </c>
      <c r="U143" s="11">
        <v>13000</v>
      </c>
      <c r="V143" s="10">
        <v>13000</v>
      </c>
      <c r="W143" s="10">
        <v>0</v>
      </c>
      <c r="X143" s="10">
        <v>53544</v>
      </c>
      <c r="Y143" s="10">
        <v>0</v>
      </c>
      <c r="Z143" s="9" t="s">
        <v>127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74</v>
      </c>
      <c r="AI143" s="1">
        <v>2</v>
      </c>
      <c r="AJ143" s="3">
        <v>45909</v>
      </c>
      <c r="AK143" s="3">
        <v>0</v>
      </c>
      <c r="AL143" s="3">
        <v>45900</v>
      </c>
      <c r="AM143" s="3">
        <v>45907</v>
      </c>
      <c r="AN143" s="3">
        <v>45908</v>
      </c>
      <c r="AO143" s="3">
        <v>45908</v>
      </c>
      <c r="AP143" s="3">
        <v>45904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 t="s">
        <v>469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147</v>
      </c>
      <c r="D144" s="13" t="s">
        <v>148</v>
      </c>
      <c r="E144" s="9">
        <v>28</v>
      </c>
      <c r="F144" s="9">
        <v>41</v>
      </c>
      <c r="G144" s="9" t="s">
        <v>60</v>
      </c>
      <c r="H144" s="9">
        <v>0</v>
      </c>
      <c r="I144" s="9">
        <v>120</v>
      </c>
      <c r="J144" s="9" t="s">
        <v>78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45920</v>
      </c>
      <c r="U144" s="11">
        <v>50000</v>
      </c>
      <c r="V144" s="10">
        <v>0</v>
      </c>
      <c r="W144" s="10">
        <v>50000</v>
      </c>
      <c r="X144" s="10">
        <v>0</v>
      </c>
      <c r="Y144" s="10">
        <v>52500</v>
      </c>
      <c r="Z144" s="9" t="s">
        <v>127</v>
      </c>
      <c r="AA144" s="8">
        <v>59372.5</v>
      </c>
      <c r="AB144" s="8">
        <v>13630</v>
      </c>
      <c r="AC144" s="8">
        <v>45742.5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45920</v>
      </c>
      <c r="AK144" s="3">
        <v>0</v>
      </c>
      <c r="AL144" s="3">
        <v>45911</v>
      </c>
      <c r="AM144" s="3">
        <v>45918</v>
      </c>
      <c r="AN144" s="3">
        <v>45919</v>
      </c>
      <c r="AO144" s="3">
        <v>45919</v>
      </c>
      <c r="AP144" s="3">
        <v>45915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5140.9487500000014</v>
      </c>
    </row>
    <row r="145" spans="1:56" ht="27.75" customHeight="1" x14ac:dyDescent="0.45">
      <c r="A145" s="3" t="s">
        <v>135</v>
      </c>
      <c r="B145" s="14" t="s">
        <v>135</v>
      </c>
      <c r="C145" s="9" t="s">
        <v>109</v>
      </c>
      <c r="D145" s="13" t="s">
        <v>59</v>
      </c>
      <c r="E145" s="9">
        <v>28</v>
      </c>
      <c r="F145" s="9">
        <v>47</v>
      </c>
      <c r="G145" s="9" t="s">
        <v>60</v>
      </c>
      <c r="H145" s="9" t="s">
        <v>66</v>
      </c>
      <c r="I145" s="9">
        <v>180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110</v>
      </c>
      <c r="T145" s="12">
        <v>45925</v>
      </c>
      <c r="U145" s="11">
        <v>5000</v>
      </c>
      <c r="V145" s="10">
        <v>0</v>
      </c>
      <c r="W145" s="10">
        <v>5000</v>
      </c>
      <c r="X145" s="10">
        <v>0</v>
      </c>
      <c r="Y145" s="10">
        <v>0</v>
      </c>
      <c r="Z145" s="9" t="s">
        <v>127</v>
      </c>
      <c r="AA145" s="8">
        <v>6775.4500000000007</v>
      </c>
      <c r="AB145" s="8">
        <v>0</v>
      </c>
      <c r="AC145" s="8">
        <v>6775.4500000000007</v>
      </c>
      <c r="AD145" s="8">
        <v>0</v>
      </c>
      <c r="AE145" s="8">
        <v>6775.4500000000007</v>
      </c>
      <c r="AF145" s="8">
        <v>0</v>
      </c>
      <c r="AG145" s="1">
        <v>0</v>
      </c>
      <c r="AH145" s="1" t="s">
        <v>146</v>
      </c>
      <c r="AI145" s="1">
        <v>2</v>
      </c>
      <c r="AJ145" s="3">
        <v>45925</v>
      </c>
      <c r="AK145" s="3">
        <v>45923</v>
      </c>
      <c r="AL145" s="3">
        <v>0</v>
      </c>
      <c r="AM145" s="3">
        <v>0</v>
      </c>
      <c r="AN145" s="3">
        <v>0</v>
      </c>
      <c r="AO145" s="3">
        <v>45924</v>
      </c>
      <c r="AP145" s="3">
        <v>45920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143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761.48529722222236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28</v>
      </c>
      <c r="F146" s="9">
        <v>43</v>
      </c>
      <c r="G146" s="9">
        <v>0</v>
      </c>
      <c r="H146" s="9">
        <v>0</v>
      </c>
      <c r="I146" s="9">
        <v>130</v>
      </c>
      <c r="J146" s="9" t="s">
        <v>57</v>
      </c>
      <c r="K146" s="9">
        <v>3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127</v>
      </c>
      <c r="AA146" s="8">
        <v>66147.95</v>
      </c>
      <c r="AB146" s="8">
        <v>13630</v>
      </c>
      <c r="AC146" s="8">
        <v>52517.95</v>
      </c>
      <c r="AD146" s="8">
        <v>0</v>
      </c>
      <c r="AE146" s="8">
        <v>6775.4500000000007</v>
      </c>
      <c r="AF146" s="8" t="s">
        <v>58</v>
      </c>
      <c r="AG146" s="1">
        <v>0</v>
      </c>
      <c r="AH146" s="1">
        <v>0</v>
      </c>
      <c r="AI146" s="1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149</v>
      </c>
      <c r="BD146" s="56">
        <v>0</v>
      </c>
    </row>
  </sheetData>
  <autoFilter ref="A5:BD14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6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5F540-9950-4B55-96DB-07D48BEE978B}">
  <sheetPr>
    <tabColor rgb="FFFFFF00"/>
  </sheetPr>
  <dimension ref="A1:BD162"/>
  <sheetViews>
    <sheetView topLeftCell="A4" zoomScale="80" zoomScaleNormal="80" workbookViewId="0">
      <selection activeCell="D16" sqref="D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45905</v>
      </c>
      <c r="E3" s="84" t="s">
        <v>52</v>
      </c>
      <c r="F3" s="84"/>
      <c r="G3" s="85">
        <v>10.33</v>
      </c>
      <c r="H3" s="8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6" t="s">
        <v>51</v>
      </c>
      <c r="B4" s="28" t="s">
        <v>43</v>
      </c>
      <c r="C4" s="29" t="s">
        <v>42</v>
      </c>
      <c r="D4" s="30"/>
      <c r="E4" s="87">
        <v>10.3</v>
      </c>
      <c r="F4" s="88"/>
      <c r="G4" s="89"/>
      <c r="H4" s="90"/>
      <c r="I4" s="91" t="s">
        <v>50</v>
      </c>
      <c r="J4" s="92"/>
      <c r="K4" s="93"/>
      <c r="L4" s="31" t="s">
        <v>89</v>
      </c>
      <c r="M4" s="94" t="s">
        <v>49</v>
      </c>
      <c r="N4" s="95"/>
      <c r="O4" s="95"/>
      <c r="P4" s="9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2" t="s">
        <v>46</v>
      </c>
      <c r="AA4" s="8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45908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234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3702.0499999999997</v>
      </c>
      <c r="AF6" s="8">
        <v>0</v>
      </c>
      <c r="AG6" s="1" t="s">
        <v>117</v>
      </c>
      <c r="AH6" s="1" t="s">
        <v>68</v>
      </c>
      <c r="AI6" s="1">
        <v>4</v>
      </c>
      <c r="AJ6" s="3">
        <v>45908</v>
      </c>
      <c r="AK6" s="3">
        <v>45904</v>
      </c>
      <c r="AL6" s="3">
        <v>45898</v>
      </c>
      <c r="AM6" s="3">
        <v>45905</v>
      </c>
      <c r="AN6" s="3">
        <v>45906</v>
      </c>
      <c r="AO6" s="3">
        <v>45906</v>
      </c>
      <c r="AP6" s="3">
        <v>45903</v>
      </c>
      <c r="AQ6" s="3">
        <v>45907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405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45909</v>
      </c>
      <c r="U8" s="11">
        <v>5000</v>
      </c>
      <c r="V8" s="10">
        <v>0</v>
      </c>
      <c r="W8" s="10">
        <v>5000</v>
      </c>
      <c r="X8" s="10">
        <v>5400</v>
      </c>
      <c r="Y8" s="10">
        <v>0</v>
      </c>
      <c r="Z8" s="9" t="s">
        <v>379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45909</v>
      </c>
      <c r="AK8" s="3">
        <v>0</v>
      </c>
      <c r="AL8" s="3">
        <v>45900</v>
      </c>
      <c r="AM8" s="3">
        <v>45907</v>
      </c>
      <c r="AN8" s="3">
        <v>45908</v>
      </c>
      <c r="AO8" s="3">
        <v>45908</v>
      </c>
      <c r="AP8" s="3">
        <v>45904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406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45909</v>
      </c>
      <c r="U9" s="11">
        <v>5000</v>
      </c>
      <c r="V9" s="10">
        <v>0</v>
      </c>
      <c r="W9" s="10">
        <v>5000</v>
      </c>
      <c r="X9" s="10">
        <v>5400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115</v>
      </c>
      <c r="AH9" s="1" t="s">
        <v>74</v>
      </c>
      <c r="AI9" s="1">
        <v>2</v>
      </c>
      <c r="AJ9" s="3">
        <v>45909</v>
      </c>
      <c r="AK9" s="3">
        <v>0</v>
      </c>
      <c r="AL9" s="3">
        <v>45900</v>
      </c>
      <c r="AM9" s="3">
        <v>45907</v>
      </c>
      <c r="AN9" s="3">
        <v>45908</v>
      </c>
      <c r="AO9" s="3">
        <v>45908</v>
      </c>
      <c r="AP9" s="3">
        <v>45904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425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45925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682</v>
      </c>
      <c r="AC10" s="8">
        <v>3020.0499999999997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45925</v>
      </c>
      <c r="AK10" s="3">
        <v>0</v>
      </c>
      <c r="AL10" s="3">
        <v>45916</v>
      </c>
      <c r="AM10" s="3">
        <v>45923</v>
      </c>
      <c r="AN10" s="3">
        <v>45924</v>
      </c>
      <c r="AO10" s="3">
        <v>45924</v>
      </c>
      <c r="AP10" s="3">
        <v>45920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184.69283555555555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379</v>
      </c>
      <c r="AA11" s="8">
        <v>3702.0499999999997</v>
      </c>
      <c r="AB11" s="8">
        <v>682</v>
      </c>
      <c r="AC11" s="8">
        <v>3020.0499999999997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45901</v>
      </c>
      <c r="B14" s="14" t="s">
        <v>426</v>
      </c>
      <c r="C14" s="9" t="s">
        <v>415</v>
      </c>
      <c r="D14" s="13" t="s">
        <v>437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91</v>
      </c>
      <c r="M14" s="10">
        <v>19</v>
      </c>
      <c r="N14" s="9">
        <v>29</v>
      </c>
      <c r="O14" s="9">
        <v>40</v>
      </c>
      <c r="P14" s="10">
        <v>67.968380191999998</v>
      </c>
      <c r="Q14" s="10">
        <v>0</v>
      </c>
      <c r="R14" s="10">
        <v>67.968380191999998</v>
      </c>
      <c r="S14" s="9" t="s">
        <v>67</v>
      </c>
      <c r="T14" s="12">
        <v>45912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417</v>
      </c>
      <c r="AA14" s="8">
        <v>3841.7500000000005</v>
      </c>
      <c r="AB14" s="8">
        <v>3841.7500000000005</v>
      </c>
      <c r="AC14" s="8">
        <v>0</v>
      </c>
      <c r="AD14" s="8">
        <v>0</v>
      </c>
      <c r="AE14" s="8">
        <v>3841.7500000000005</v>
      </c>
      <c r="AF14" s="8">
        <v>0</v>
      </c>
      <c r="AG14" s="1" t="s">
        <v>119</v>
      </c>
      <c r="AH14" s="1" t="s">
        <v>68</v>
      </c>
      <c r="AI14" s="1">
        <v>4</v>
      </c>
      <c r="AJ14" s="3">
        <v>45912</v>
      </c>
      <c r="AK14" s="3">
        <v>45908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45907</v>
      </c>
      <c r="AQ14" s="3">
        <v>45911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3841.7500000000005</v>
      </c>
      <c r="AB15" s="8">
        <v>3841.7500000000005</v>
      </c>
      <c r="AC15" s="8">
        <v>0</v>
      </c>
      <c r="AD15" s="8">
        <v>0</v>
      </c>
      <c r="AE15" s="8">
        <v>3841.7500000000005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45910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168</v>
      </c>
      <c r="AA16" s="8">
        <v>44005.499999999993</v>
      </c>
      <c r="AB16" s="8">
        <v>0</v>
      </c>
      <c r="AC16" s="8">
        <v>44005.499999999993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45910</v>
      </c>
      <c r="AK16" s="3">
        <v>0</v>
      </c>
      <c r="AL16" s="3">
        <v>45901</v>
      </c>
      <c r="AM16" s="3">
        <v>45908</v>
      </c>
      <c r="AN16" s="3">
        <v>45909</v>
      </c>
      <c r="AO16" s="3">
        <v>45909</v>
      </c>
      <c r="AP16" s="3">
        <v>45905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3195.7771999999995</v>
      </c>
    </row>
    <row r="17" spans="1:56" ht="27.75" customHeight="1" x14ac:dyDescent="0.45">
      <c r="A17" s="3">
        <v>45898</v>
      </c>
      <c r="B17" s="14" t="s">
        <v>408</v>
      </c>
      <c r="C17" s="9" t="s">
        <v>136</v>
      </c>
      <c r="D17" s="13" t="s">
        <v>199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45910</v>
      </c>
      <c r="U17" s="11">
        <v>40000</v>
      </c>
      <c r="V17" s="10">
        <v>0</v>
      </c>
      <c r="W17" s="10">
        <v>40000</v>
      </c>
      <c r="X17" s="10">
        <v>9335</v>
      </c>
      <c r="Y17" s="10">
        <v>32198.25</v>
      </c>
      <c r="Z17" s="9" t="s">
        <v>168</v>
      </c>
      <c r="AA17" s="8">
        <v>28338.001807500001</v>
      </c>
      <c r="AB17" s="8">
        <v>24908</v>
      </c>
      <c r="AC17" s="8">
        <v>3430.0018075000007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45910</v>
      </c>
      <c r="AK17" s="3">
        <v>0</v>
      </c>
      <c r="AL17" s="3">
        <v>45901</v>
      </c>
      <c r="AM17" s="3">
        <v>45908</v>
      </c>
      <c r="AN17" s="3">
        <v>45909</v>
      </c>
      <c r="AO17" s="3">
        <v>45909</v>
      </c>
      <c r="AP17" s="3">
        <v>45905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249.09435348688899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115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126049.61613749999</v>
      </c>
      <c r="AB20" s="8">
        <v>24908</v>
      </c>
      <c r="AC20" s="8">
        <v>101141.61613749999</v>
      </c>
      <c r="AD20" s="8">
        <v>0</v>
      </c>
      <c r="AE20" s="8">
        <v>0</v>
      </c>
      <c r="AF20" s="8" t="s">
        <v>58</v>
      </c>
      <c r="AG20" s="1" t="s">
        <v>115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288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45906</v>
      </c>
      <c r="U21" s="11">
        <v>10000</v>
      </c>
      <c r="V21" s="10">
        <v>10000</v>
      </c>
      <c r="W21" s="10">
        <v>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45906</v>
      </c>
      <c r="AK21" s="3">
        <v>0</v>
      </c>
      <c r="AL21" s="3">
        <v>45897</v>
      </c>
      <c r="AM21" s="3">
        <v>45904</v>
      </c>
      <c r="AN21" s="3">
        <v>45905</v>
      </c>
      <c r="AO21" s="3">
        <v>45905</v>
      </c>
      <c r="AP21" s="3">
        <v>45901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45906</v>
      </c>
      <c r="U22" s="11">
        <v>5000</v>
      </c>
      <c r="V22" s="10">
        <v>5000</v>
      </c>
      <c r="W22" s="10">
        <v>0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115</v>
      </c>
      <c r="AH22" s="1" t="s">
        <v>74</v>
      </c>
      <c r="AI22" s="1">
        <v>2</v>
      </c>
      <c r="AJ22" s="3">
        <v>45906</v>
      </c>
      <c r="AK22" s="3">
        <v>0</v>
      </c>
      <c r="AL22" s="3">
        <v>45897</v>
      </c>
      <c r="AM22" s="3">
        <v>45904</v>
      </c>
      <c r="AN22" s="3">
        <v>45905</v>
      </c>
      <c r="AO22" s="3">
        <v>45905</v>
      </c>
      <c r="AP22" s="3">
        <v>45901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248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45906</v>
      </c>
      <c r="U23" s="11">
        <v>5000</v>
      </c>
      <c r="V23" s="10">
        <v>5746</v>
      </c>
      <c r="W23" s="10">
        <v>0</v>
      </c>
      <c r="X23" s="10">
        <v>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115</v>
      </c>
      <c r="AH23" s="1" t="s">
        <v>74</v>
      </c>
      <c r="AI23" s="1">
        <v>2</v>
      </c>
      <c r="AJ23" s="3">
        <v>45906</v>
      </c>
      <c r="AK23" s="3">
        <v>0</v>
      </c>
      <c r="AL23" s="3">
        <v>45897</v>
      </c>
      <c r="AM23" s="3">
        <v>45904</v>
      </c>
      <c r="AN23" s="3">
        <v>45905</v>
      </c>
      <c r="AO23" s="3">
        <v>45905</v>
      </c>
      <c r="AP23" s="3">
        <v>45901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386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45906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115</v>
      </c>
      <c r="AH24" s="1" t="s">
        <v>74</v>
      </c>
      <c r="AI24" s="1">
        <v>2</v>
      </c>
      <c r="AJ24" s="3">
        <v>45906</v>
      </c>
      <c r="AK24" s="3">
        <v>0</v>
      </c>
      <c r="AL24" s="3">
        <v>45897</v>
      </c>
      <c r="AM24" s="3">
        <v>45904</v>
      </c>
      <c r="AN24" s="3">
        <v>45905</v>
      </c>
      <c r="AO24" s="3">
        <v>45905</v>
      </c>
      <c r="AP24" s="3">
        <v>45901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305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45906</v>
      </c>
      <c r="U25" s="11">
        <v>5000</v>
      </c>
      <c r="V25" s="10">
        <v>5000</v>
      </c>
      <c r="W25" s="10">
        <v>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45906</v>
      </c>
      <c r="AK25" s="3">
        <v>0</v>
      </c>
      <c r="AL25" s="3">
        <v>45897</v>
      </c>
      <c r="AM25" s="3">
        <v>45904</v>
      </c>
      <c r="AN25" s="3">
        <v>45905</v>
      </c>
      <c r="AO25" s="3">
        <v>45905</v>
      </c>
      <c r="AP25" s="3">
        <v>45901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383</v>
      </c>
      <c r="C26" s="9" t="s">
        <v>73</v>
      </c>
      <c r="D26" s="13" t="s">
        <v>265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45906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117</v>
      </c>
      <c r="AH26" s="1" t="s">
        <v>74</v>
      </c>
      <c r="AI26" s="1">
        <v>2</v>
      </c>
      <c r="AJ26" s="3">
        <v>45906</v>
      </c>
      <c r="AK26" s="3">
        <v>0</v>
      </c>
      <c r="AL26" s="3">
        <v>45897</v>
      </c>
      <c r="AM26" s="3">
        <v>45904</v>
      </c>
      <c r="AN26" s="3">
        <v>45905</v>
      </c>
      <c r="AO26" s="3">
        <v>45905</v>
      </c>
      <c r="AP26" s="3">
        <v>45901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383</v>
      </c>
      <c r="C27" s="9" t="s">
        <v>73</v>
      </c>
      <c r="D27" s="13" t="s">
        <v>291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45906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115</v>
      </c>
      <c r="AH27" s="1" t="s">
        <v>74</v>
      </c>
      <c r="AI27" s="1">
        <v>2</v>
      </c>
      <c r="AJ27" s="3">
        <v>45906</v>
      </c>
      <c r="AK27" s="3">
        <v>0</v>
      </c>
      <c r="AL27" s="3">
        <v>45897</v>
      </c>
      <c r="AM27" s="3">
        <v>45904</v>
      </c>
      <c r="AN27" s="3">
        <v>45905</v>
      </c>
      <c r="AO27" s="3">
        <v>45905</v>
      </c>
      <c r="AP27" s="3">
        <v>45901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383</v>
      </c>
      <c r="C28" s="9" t="s">
        <v>73</v>
      </c>
      <c r="D28" s="13" t="s">
        <v>292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45906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115</v>
      </c>
      <c r="AH28" s="1" t="s">
        <v>74</v>
      </c>
      <c r="AI28" s="1">
        <v>2</v>
      </c>
      <c r="AJ28" s="3">
        <v>45906</v>
      </c>
      <c r="AK28" s="3">
        <v>0</v>
      </c>
      <c r="AL28" s="3">
        <v>45897</v>
      </c>
      <c r="AM28" s="3">
        <v>45904</v>
      </c>
      <c r="AN28" s="3">
        <v>45905</v>
      </c>
      <c r="AO28" s="3">
        <v>45905</v>
      </c>
      <c r="AP28" s="3">
        <v>45901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380</v>
      </c>
      <c r="C29" s="9" t="s">
        <v>73</v>
      </c>
      <c r="D29" s="13" t="s">
        <v>289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45909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117</v>
      </c>
      <c r="AH29" s="1" t="s">
        <v>74</v>
      </c>
      <c r="AI29" s="1">
        <v>2</v>
      </c>
      <c r="AJ29" s="3">
        <v>45909</v>
      </c>
      <c r="AK29" s="3">
        <v>0</v>
      </c>
      <c r="AL29" s="3">
        <v>45900</v>
      </c>
      <c r="AM29" s="3">
        <v>45907</v>
      </c>
      <c r="AN29" s="3">
        <v>45908</v>
      </c>
      <c r="AO29" s="3">
        <v>45908</v>
      </c>
      <c r="AP29" s="3">
        <v>45904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380</v>
      </c>
      <c r="C30" s="9" t="s">
        <v>73</v>
      </c>
      <c r="D30" s="13" t="s">
        <v>281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45909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115</v>
      </c>
      <c r="AH30" s="1" t="s">
        <v>74</v>
      </c>
      <c r="AI30" s="1">
        <v>2</v>
      </c>
      <c r="AJ30" s="3">
        <v>45909</v>
      </c>
      <c r="AK30" s="3">
        <v>0</v>
      </c>
      <c r="AL30" s="3">
        <v>45900</v>
      </c>
      <c r="AM30" s="3">
        <v>45907</v>
      </c>
      <c r="AN30" s="3">
        <v>45908</v>
      </c>
      <c r="AO30" s="3">
        <v>45908</v>
      </c>
      <c r="AP30" s="3">
        <v>45904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380</v>
      </c>
      <c r="C31" s="9" t="s">
        <v>73</v>
      </c>
      <c r="D31" s="13" t="s">
        <v>275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45909</v>
      </c>
      <c r="U31" s="11">
        <v>5000</v>
      </c>
      <c r="V31" s="10">
        <v>5000</v>
      </c>
      <c r="W31" s="10">
        <v>0</v>
      </c>
      <c r="X31" s="10">
        <v>5250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45909</v>
      </c>
      <c r="AK31" s="3">
        <v>0</v>
      </c>
      <c r="AL31" s="3">
        <v>45900</v>
      </c>
      <c r="AM31" s="3">
        <v>45907</v>
      </c>
      <c r="AN31" s="3">
        <v>45908</v>
      </c>
      <c r="AO31" s="3">
        <v>45908</v>
      </c>
      <c r="AP31" s="3">
        <v>45904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380</v>
      </c>
      <c r="C32" s="9" t="s">
        <v>73</v>
      </c>
      <c r="D32" s="13" t="s">
        <v>301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45909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45909</v>
      </c>
      <c r="AK32" s="3">
        <v>0</v>
      </c>
      <c r="AL32" s="3">
        <v>45900</v>
      </c>
      <c r="AM32" s="3">
        <v>45907</v>
      </c>
      <c r="AN32" s="3">
        <v>45908</v>
      </c>
      <c r="AO32" s="3">
        <v>45908</v>
      </c>
      <c r="AP32" s="3">
        <v>45904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292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45909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115</v>
      </c>
      <c r="AH33" s="1" t="s">
        <v>74</v>
      </c>
      <c r="AI33" s="1">
        <v>2</v>
      </c>
      <c r="AJ33" s="3">
        <v>45909</v>
      </c>
      <c r="AK33" s="3">
        <v>0</v>
      </c>
      <c r="AL33" s="3">
        <v>45900</v>
      </c>
      <c r="AM33" s="3">
        <v>45907</v>
      </c>
      <c r="AN33" s="3">
        <v>45908</v>
      </c>
      <c r="AO33" s="3">
        <v>45908</v>
      </c>
      <c r="AP33" s="3">
        <v>45904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45898</v>
      </c>
      <c r="B34" s="14" t="s">
        <v>383</v>
      </c>
      <c r="C34" s="9" t="s">
        <v>73</v>
      </c>
      <c r="D34" s="13" t="s">
        <v>293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118</v>
      </c>
      <c r="AH34" s="1" t="s">
        <v>74</v>
      </c>
      <c r="AI34" s="1">
        <v>2</v>
      </c>
      <c r="AJ34" s="3">
        <v>45909</v>
      </c>
      <c r="AK34" s="3">
        <v>0</v>
      </c>
      <c r="AL34" s="3">
        <v>45900</v>
      </c>
      <c r="AM34" s="3">
        <v>45907</v>
      </c>
      <c r="AN34" s="3">
        <v>45908</v>
      </c>
      <c r="AO34" s="3">
        <v>45908</v>
      </c>
      <c r="AP34" s="3">
        <v>45904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45898</v>
      </c>
      <c r="B35" s="14" t="s">
        <v>383</v>
      </c>
      <c r="C35" s="9" t="s">
        <v>73</v>
      </c>
      <c r="D35" s="13" t="s">
        <v>266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118</v>
      </c>
      <c r="AH35" s="1" t="s">
        <v>74</v>
      </c>
      <c r="AI35" s="1">
        <v>2</v>
      </c>
      <c r="AJ35" s="3">
        <v>45909</v>
      </c>
      <c r="AK35" s="3">
        <v>0</v>
      </c>
      <c r="AL35" s="3">
        <v>45900</v>
      </c>
      <c r="AM35" s="3">
        <v>45907</v>
      </c>
      <c r="AN35" s="3">
        <v>45908</v>
      </c>
      <c r="AO35" s="3">
        <v>45908</v>
      </c>
      <c r="AP35" s="3">
        <v>45904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45898</v>
      </c>
      <c r="B36" s="14" t="s">
        <v>383</v>
      </c>
      <c r="C36" s="9" t="s">
        <v>73</v>
      </c>
      <c r="D36" s="13" t="s">
        <v>290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45909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118</v>
      </c>
      <c r="AH36" s="1" t="s">
        <v>74</v>
      </c>
      <c r="AI36" s="1">
        <v>2</v>
      </c>
      <c r="AJ36" s="3">
        <v>45909</v>
      </c>
      <c r="AK36" s="3">
        <v>0</v>
      </c>
      <c r="AL36" s="3">
        <v>45900</v>
      </c>
      <c r="AM36" s="3">
        <v>45907</v>
      </c>
      <c r="AN36" s="3">
        <v>45908</v>
      </c>
      <c r="AO36" s="3">
        <v>45908</v>
      </c>
      <c r="AP36" s="3">
        <v>45904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45904</v>
      </c>
      <c r="B37" s="14" t="s">
        <v>446</v>
      </c>
      <c r="C37" s="9" t="s">
        <v>73</v>
      </c>
      <c r="D37" s="13" t="s">
        <v>59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447</v>
      </c>
      <c r="T37" s="12">
        <v>45915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172</v>
      </c>
      <c r="AA37" s="8">
        <v>18719.800000000003</v>
      </c>
      <c r="AB37" s="8">
        <v>18719.800000000003</v>
      </c>
      <c r="AC37" s="8">
        <v>0</v>
      </c>
      <c r="AD37" s="8">
        <v>0</v>
      </c>
      <c r="AE37" s="8">
        <v>0</v>
      </c>
      <c r="AF37" s="8">
        <v>0</v>
      </c>
      <c r="AG37" s="1" t="s">
        <v>118</v>
      </c>
      <c r="AH37" s="1" t="s">
        <v>77</v>
      </c>
      <c r="AI37" s="1">
        <v>1</v>
      </c>
      <c r="AJ37" s="3">
        <v>45915</v>
      </c>
      <c r="AK37" s="3">
        <v>0</v>
      </c>
      <c r="AL37" s="3">
        <v>0</v>
      </c>
      <c r="AM37" s="3">
        <v>0</v>
      </c>
      <c r="AN37" s="3">
        <v>0</v>
      </c>
      <c r="AO37" s="3">
        <v>45914</v>
      </c>
      <c r="AP37" s="3">
        <v>45910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45904</v>
      </c>
      <c r="B38" s="14" t="s">
        <v>446</v>
      </c>
      <c r="C38" s="9" t="s">
        <v>73</v>
      </c>
      <c r="D38" s="13" t="s">
        <v>59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447</v>
      </c>
      <c r="T38" s="12">
        <v>45924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172</v>
      </c>
      <c r="AA38" s="8">
        <v>18719.800000000003</v>
      </c>
      <c r="AB38" s="8">
        <v>18719.800000000003</v>
      </c>
      <c r="AC38" s="8">
        <v>0</v>
      </c>
      <c r="AD38" s="8">
        <v>0</v>
      </c>
      <c r="AE38" s="8">
        <v>0</v>
      </c>
      <c r="AF38" s="8">
        <v>0</v>
      </c>
      <c r="AG38" s="1" t="s">
        <v>116</v>
      </c>
      <c r="AH38" s="1" t="s">
        <v>77</v>
      </c>
      <c r="AI38" s="1">
        <v>1</v>
      </c>
      <c r="AJ38" s="3">
        <v>45924</v>
      </c>
      <c r="AK38" s="3">
        <v>0</v>
      </c>
      <c r="AL38" s="3">
        <v>0</v>
      </c>
      <c r="AM38" s="3">
        <v>0</v>
      </c>
      <c r="AN38" s="3">
        <v>0</v>
      </c>
      <c r="AO38" s="3">
        <v>45923</v>
      </c>
      <c r="AP38" s="3">
        <v>45919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45904</v>
      </c>
      <c r="B39" s="14" t="s">
        <v>448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447</v>
      </c>
      <c r="T39" s="12">
        <v>45915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172</v>
      </c>
      <c r="AA39" s="8">
        <v>18719.800000000003</v>
      </c>
      <c r="AB39" s="8">
        <v>12462</v>
      </c>
      <c r="AC39" s="8">
        <v>6257.8000000000029</v>
      </c>
      <c r="AD39" s="8">
        <v>0</v>
      </c>
      <c r="AE39" s="8">
        <v>0</v>
      </c>
      <c r="AF39" s="8">
        <v>0</v>
      </c>
      <c r="AG39" s="1" t="s">
        <v>116</v>
      </c>
      <c r="AH39" s="1" t="s">
        <v>77</v>
      </c>
      <c r="AI39" s="1">
        <v>1</v>
      </c>
      <c r="AJ39" s="3">
        <v>45915</v>
      </c>
      <c r="AK39" s="3">
        <v>0</v>
      </c>
      <c r="AL39" s="3">
        <v>0</v>
      </c>
      <c r="AM39" s="3">
        <v>0</v>
      </c>
      <c r="AN39" s="3">
        <v>0</v>
      </c>
      <c r="AO39" s="3">
        <v>45914</v>
      </c>
      <c r="AP39" s="3">
        <v>45910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471.36530844444462</v>
      </c>
    </row>
    <row r="40" spans="1:56" ht="27.75" customHeight="1" x14ac:dyDescent="0.45">
      <c r="A40" s="3">
        <v>45904</v>
      </c>
      <c r="B40" s="14" t="s">
        <v>448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447</v>
      </c>
      <c r="T40" s="12">
        <v>45924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172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>
        <v>0</v>
      </c>
      <c r="AG40" s="1" t="s">
        <v>116</v>
      </c>
      <c r="AH40" s="1" t="s">
        <v>77</v>
      </c>
      <c r="AI40" s="1">
        <v>1</v>
      </c>
      <c r="AJ40" s="3">
        <v>45924</v>
      </c>
      <c r="AK40" s="3">
        <v>0</v>
      </c>
      <c r="AL40" s="3">
        <v>0</v>
      </c>
      <c r="AM40" s="3">
        <v>0</v>
      </c>
      <c r="AN40" s="3">
        <v>0</v>
      </c>
      <c r="AO40" s="3">
        <v>45923</v>
      </c>
      <c r="AP40" s="3">
        <v>45919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1410.0585351111113</v>
      </c>
    </row>
    <row r="41" spans="1:56" ht="27.75" customHeight="1" x14ac:dyDescent="0.45">
      <c r="A41" s="3">
        <v>45905</v>
      </c>
      <c r="B41" s="14" t="s">
        <v>461</v>
      </c>
      <c r="C41" s="9" t="s">
        <v>73</v>
      </c>
      <c r="D41" s="13" t="s">
        <v>462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45916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463</v>
      </c>
      <c r="AG41" s="1" t="s">
        <v>116</v>
      </c>
      <c r="AH41" s="1" t="s">
        <v>74</v>
      </c>
      <c r="AI41" s="1">
        <v>2</v>
      </c>
      <c r="AJ41" s="3">
        <v>45916</v>
      </c>
      <c r="AK41" s="3">
        <v>0</v>
      </c>
      <c r="AL41" s="3">
        <v>45907</v>
      </c>
      <c r="AM41" s="3">
        <v>45914</v>
      </c>
      <c r="AN41" s="3">
        <v>45915</v>
      </c>
      <c r="AO41" s="3">
        <v>45915</v>
      </c>
      <c r="AP41" s="3">
        <v>45911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352.51463377777782</v>
      </c>
    </row>
    <row r="42" spans="1:56" ht="27.75" customHeight="1" x14ac:dyDescent="0.45">
      <c r="A42" s="3">
        <v>45905</v>
      </c>
      <c r="B42" s="14" t="s">
        <v>461</v>
      </c>
      <c r="C42" s="9" t="s">
        <v>73</v>
      </c>
      <c r="D42" s="13" t="s">
        <v>464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45916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172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463</v>
      </c>
      <c r="AG42" s="1" t="s">
        <v>116</v>
      </c>
      <c r="AH42" s="1" t="s">
        <v>74</v>
      </c>
      <c r="AI42" s="1">
        <v>2</v>
      </c>
      <c r="AJ42" s="3">
        <v>45916</v>
      </c>
      <c r="AK42" s="3">
        <v>0</v>
      </c>
      <c r="AL42" s="3">
        <v>45907</v>
      </c>
      <c r="AM42" s="3">
        <v>45914</v>
      </c>
      <c r="AN42" s="3">
        <v>45915</v>
      </c>
      <c r="AO42" s="3">
        <v>45915</v>
      </c>
      <c r="AP42" s="3">
        <v>45911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352.51463377777782</v>
      </c>
    </row>
    <row r="43" spans="1:56" ht="27.75" customHeight="1" x14ac:dyDescent="0.45">
      <c r="A43" s="3">
        <v>45905</v>
      </c>
      <c r="B43" s="14" t="s">
        <v>461</v>
      </c>
      <c r="C43" s="9" t="s">
        <v>73</v>
      </c>
      <c r="D43" s="13" t="s">
        <v>386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45916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172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 t="s">
        <v>463</v>
      </c>
      <c r="AG43" s="1" t="s">
        <v>116</v>
      </c>
      <c r="AH43" s="1" t="s">
        <v>74</v>
      </c>
      <c r="AI43" s="1">
        <v>2</v>
      </c>
      <c r="AJ43" s="3">
        <v>45916</v>
      </c>
      <c r="AK43" s="3">
        <v>0</v>
      </c>
      <c r="AL43" s="3">
        <v>45907</v>
      </c>
      <c r="AM43" s="3">
        <v>45914</v>
      </c>
      <c r="AN43" s="3">
        <v>45915</v>
      </c>
      <c r="AO43" s="3">
        <v>45915</v>
      </c>
      <c r="AP43" s="3">
        <v>45911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705.02926755555563</v>
      </c>
    </row>
    <row r="44" spans="1:56" ht="27.75" customHeight="1" x14ac:dyDescent="0.45">
      <c r="A44" s="3">
        <v>45905</v>
      </c>
      <c r="B44" s="14" t="s">
        <v>461</v>
      </c>
      <c r="C44" s="9" t="s">
        <v>73</v>
      </c>
      <c r="D44" s="13" t="s">
        <v>465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45916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463</v>
      </c>
      <c r="AG44" s="1" t="s">
        <v>116</v>
      </c>
      <c r="AH44" s="1" t="s">
        <v>74</v>
      </c>
      <c r="AI44" s="1">
        <v>2</v>
      </c>
      <c r="AJ44" s="3">
        <v>45916</v>
      </c>
      <c r="AK44" s="3">
        <v>0</v>
      </c>
      <c r="AL44" s="3">
        <v>45907</v>
      </c>
      <c r="AM44" s="3">
        <v>45914</v>
      </c>
      <c r="AN44" s="3">
        <v>45915</v>
      </c>
      <c r="AO44" s="3">
        <v>45915</v>
      </c>
      <c r="AP44" s="3">
        <v>45911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45905</v>
      </c>
      <c r="B45" s="14" t="s">
        <v>461</v>
      </c>
      <c r="C45" s="9" t="s">
        <v>73</v>
      </c>
      <c r="D45" s="13" t="s">
        <v>266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45918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466</v>
      </c>
      <c r="AG45" s="1" t="s">
        <v>116</v>
      </c>
      <c r="AH45" s="1" t="s">
        <v>74</v>
      </c>
      <c r="AI45" s="1">
        <v>2</v>
      </c>
      <c r="AJ45" s="3">
        <v>45918</v>
      </c>
      <c r="AK45" s="3">
        <v>0</v>
      </c>
      <c r="AL45" s="3">
        <v>45909</v>
      </c>
      <c r="AM45" s="3">
        <v>45916</v>
      </c>
      <c r="AN45" s="3">
        <v>45917</v>
      </c>
      <c r="AO45" s="3">
        <v>45917</v>
      </c>
      <c r="AP45" s="3">
        <v>45913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352.51463377777782</v>
      </c>
    </row>
    <row r="46" spans="1:56" ht="27.75" customHeight="1" x14ac:dyDescent="0.45">
      <c r="A46" s="3">
        <v>45905</v>
      </c>
      <c r="B46" s="14" t="s">
        <v>461</v>
      </c>
      <c r="C46" s="9" t="s">
        <v>73</v>
      </c>
      <c r="D46" s="13" t="s">
        <v>467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45918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466</v>
      </c>
      <c r="AG46" s="1" t="s">
        <v>61</v>
      </c>
      <c r="AH46" s="1" t="s">
        <v>74</v>
      </c>
      <c r="AI46" s="1">
        <v>2</v>
      </c>
      <c r="AJ46" s="3">
        <v>45918</v>
      </c>
      <c r="AK46" s="3">
        <v>0</v>
      </c>
      <c r="AL46" s="3">
        <v>45909</v>
      </c>
      <c r="AM46" s="3">
        <v>45916</v>
      </c>
      <c r="AN46" s="3">
        <v>45917</v>
      </c>
      <c r="AO46" s="3">
        <v>45917</v>
      </c>
      <c r="AP46" s="3">
        <v>45913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352.51463377777782</v>
      </c>
    </row>
    <row r="47" spans="1:56" ht="27.75" customHeight="1" x14ac:dyDescent="0.45">
      <c r="A47" s="3">
        <v>45905</v>
      </c>
      <c r="B47" s="14" t="s">
        <v>461</v>
      </c>
      <c r="C47" s="9" t="s">
        <v>73</v>
      </c>
      <c r="D47" s="13" t="s">
        <v>288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45918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172</v>
      </c>
      <c r="AA47" s="8">
        <v>9359.9000000000015</v>
      </c>
      <c r="AB47" s="8">
        <v>0</v>
      </c>
      <c r="AC47" s="8">
        <v>9359.9000000000015</v>
      </c>
      <c r="AD47" s="8">
        <v>0</v>
      </c>
      <c r="AE47" s="8">
        <v>0</v>
      </c>
      <c r="AF47" s="8" t="s">
        <v>466</v>
      </c>
      <c r="AG47" s="1" t="s">
        <v>115</v>
      </c>
      <c r="AH47" s="1" t="s">
        <v>74</v>
      </c>
      <c r="AI47" s="1">
        <v>2</v>
      </c>
      <c r="AJ47" s="3">
        <v>45918</v>
      </c>
      <c r="AK47" s="3">
        <v>0</v>
      </c>
      <c r="AL47" s="3">
        <v>45909</v>
      </c>
      <c r="AM47" s="3">
        <v>45916</v>
      </c>
      <c r="AN47" s="3">
        <v>45917</v>
      </c>
      <c r="AO47" s="3">
        <v>45917</v>
      </c>
      <c r="AP47" s="3">
        <v>45913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705.02926755555563</v>
      </c>
    </row>
    <row r="48" spans="1:56" ht="27.75" customHeight="1" x14ac:dyDescent="0.45">
      <c r="A48" s="3">
        <v>45905</v>
      </c>
      <c r="B48" s="14" t="s">
        <v>461</v>
      </c>
      <c r="C48" s="9" t="s">
        <v>73</v>
      </c>
      <c r="D48" s="13" t="s">
        <v>282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45918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466</v>
      </c>
      <c r="AG48" s="1" t="s">
        <v>115</v>
      </c>
      <c r="AH48" s="1" t="s">
        <v>74</v>
      </c>
      <c r="AI48" s="1">
        <v>2</v>
      </c>
      <c r="AJ48" s="3">
        <v>45918</v>
      </c>
      <c r="AK48" s="3">
        <v>0</v>
      </c>
      <c r="AL48" s="3">
        <v>45909</v>
      </c>
      <c r="AM48" s="3">
        <v>45916</v>
      </c>
      <c r="AN48" s="3">
        <v>45917</v>
      </c>
      <c r="AO48" s="3">
        <v>45917</v>
      </c>
      <c r="AP48" s="3">
        <v>45913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352.51463377777782</v>
      </c>
    </row>
    <row r="49" spans="1:56" ht="27.75" customHeight="1" x14ac:dyDescent="0.45">
      <c r="A49" s="3" t="s">
        <v>135</v>
      </c>
      <c r="B49" s="14" t="s">
        <v>135</v>
      </c>
      <c r="C49" s="9" t="s">
        <v>73</v>
      </c>
      <c r="D49" s="13" t="s">
        <v>61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140000</v>
      </c>
      <c r="V49" s="10">
        <v>0</v>
      </c>
      <c r="W49" s="10">
        <v>140000</v>
      </c>
      <c r="X49" s="10">
        <v>0</v>
      </c>
      <c r="Y49" s="10">
        <v>147000</v>
      </c>
      <c r="Z49" s="9" t="s">
        <v>172</v>
      </c>
      <c r="AA49" s="8">
        <v>131038.6</v>
      </c>
      <c r="AB49" s="8">
        <v>0</v>
      </c>
      <c r="AC49" s="8">
        <v>131038.6</v>
      </c>
      <c r="AD49" s="8">
        <v>0</v>
      </c>
      <c r="AE49" s="8">
        <v>0</v>
      </c>
      <c r="AF49" s="8">
        <v>0</v>
      </c>
      <c r="AG49" s="1" t="s">
        <v>116</v>
      </c>
      <c r="AH49" s="1" t="s">
        <v>74</v>
      </c>
      <c r="AI49" s="1">
        <v>2</v>
      </c>
      <c r="AJ49" s="3">
        <v>45930</v>
      </c>
      <c r="AK49" s="3">
        <v>0</v>
      </c>
      <c r="AL49" s="3">
        <v>45921</v>
      </c>
      <c r="AM49" s="3">
        <v>45928</v>
      </c>
      <c r="AN49" s="3">
        <v>45929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9870.4097457777771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172</v>
      </c>
      <c r="AA50" s="8">
        <v>262077.2</v>
      </c>
      <c r="AB50" s="8">
        <v>59261.500000000007</v>
      </c>
      <c r="AC50" s="8">
        <v>202815.7</v>
      </c>
      <c r="AD50" s="8">
        <v>0</v>
      </c>
      <c r="AE50" s="8">
        <v>0</v>
      </c>
      <c r="AF50" s="8" t="s">
        <v>58</v>
      </c>
      <c r="AG50" s="1" t="s">
        <v>116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174</v>
      </c>
      <c r="BD50" s="56">
        <v>0</v>
      </c>
    </row>
    <row r="51" spans="1:56" ht="27.75" customHeight="1" x14ac:dyDescent="0.45">
      <c r="A51" s="3">
        <v>45905</v>
      </c>
      <c r="B51" s="14" t="s">
        <v>128</v>
      </c>
      <c r="C51" s="9" t="s">
        <v>139</v>
      </c>
      <c r="D51" s="13" t="s">
        <v>250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196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45920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112</v>
      </c>
      <c r="AA51" s="8">
        <v>4999.0247999999992</v>
      </c>
      <c r="AB51" s="8">
        <v>2960</v>
      </c>
      <c r="AC51" s="8">
        <v>2039.0247999999992</v>
      </c>
      <c r="AD51" s="8">
        <v>0</v>
      </c>
      <c r="AE51" s="8">
        <v>4999.0247999999992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45920</v>
      </c>
      <c r="AK51" s="3">
        <v>45916</v>
      </c>
      <c r="AL51" s="3">
        <v>45909</v>
      </c>
      <c r="AM51" s="3">
        <v>45917</v>
      </c>
      <c r="AN51" s="3">
        <v>45918</v>
      </c>
      <c r="AO51" s="3">
        <v>45919</v>
      </c>
      <c r="AP51" s="3">
        <v>45915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191</v>
      </c>
      <c r="BD51" s="56">
        <v>172.18431644444436</v>
      </c>
    </row>
    <row r="52" spans="1:56" ht="27.75" customHeight="1" x14ac:dyDescent="0.45">
      <c r="A52" s="3">
        <v>45905</v>
      </c>
      <c r="B52" s="14" t="s">
        <v>128</v>
      </c>
      <c r="C52" s="9" t="s">
        <v>139</v>
      </c>
      <c r="D52" s="13" t="s">
        <v>449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196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45920</v>
      </c>
      <c r="U52" s="11">
        <v>5040</v>
      </c>
      <c r="V52" s="10">
        <v>0</v>
      </c>
      <c r="W52" s="10">
        <v>5040</v>
      </c>
      <c r="X52" s="10">
        <v>0</v>
      </c>
      <c r="Y52" s="10">
        <v>5292</v>
      </c>
      <c r="Z52" s="9" t="s">
        <v>112</v>
      </c>
      <c r="AA52" s="8">
        <v>4999.0247999999992</v>
      </c>
      <c r="AB52" s="8">
        <v>0</v>
      </c>
      <c r="AC52" s="8">
        <v>4999.0247999999992</v>
      </c>
      <c r="AD52" s="8">
        <v>0</v>
      </c>
      <c r="AE52" s="8">
        <v>4999.0247999999992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45920</v>
      </c>
      <c r="AK52" s="3">
        <v>45916</v>
      </c>
      <c r="AL52" s="3">
        <v>45909</v>
      </c>
      <c r="AM52" s="3">
        <v>45917</v>
      </c>
      <c r="AN52" s="3">
        <v>45918</v>
      </c>
      <c r="AO52" s="3">
        <v>45919</v>
      </c>
      <c r="AP52" s="3">
        <v>45915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191</v>
      </c>
      <c r="BD52" s="56">
        <v>422.13987199999991</v>
      </c>
    </row>
    <row r="53" spans="1:56" ht="27.75" customHeight="1" x14ac:dyDescent="0.45">
      <c r="A53" s="3">
        <v>45796</v>
      </c>
      <c r="B53" s="14" t="s">
        <v>255</v>
      </c>
      <c r="C53" s="9" t="s">
        <v>139</v>
      </c>
      <c r="D53" s="13" t="s">
        <v>250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196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 t="s">
        <v>63</v>
      </c>
      <c r="U53" s="11">
        <v>503</v>
      </c>
      <c r="V53" s="10">
        <v>0</v>
      </c>
      <c r="W53" s="10">
        <v>503</v>
      </c>
      <c r="X53" s="10">
        <v>5250</v>
      </c>
      <c r="Y53" s="10">
        <v>0</v>
      </c>
      <c r="Z53" s="9" t="s">
        <v>112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191</v>
      </c>
      <c r="BD53" s="56">
        <v>0</v>
      </c>
    </row>
    <row r="54" spans="1:56" ht="27.7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112</v>
      </c>
      <c r="AA54" s="8">
        <v>9998.0495999999985</v>
      </c>
      <c r="AB54" s="8">
        <v>2960</v>
      </c>
      <c r="AC54" s="8">
        <v>7038.0495999999985</v>
      </c>
      <c r="AD54" s="8">
        <v>0</v>
      </c>
      <c r="AE54" s="8">
        <v>9998.0495999999985</v>
      </c>
      <c r="AF54" s="8" t="s">
        <v>58</v>
      </c>
      <c r="AG54" s="1" t="s">
        <v>115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192</v>
      </c>
      <c r="BD54" s="56">
        <v>0</v>
      </c>
    </row>
    <row r="55" spans="1:56" ht="27.75" customHeight="1" x14ac:dyDescent="0.45">
      <c r="A55" s="3">
        <v>45877</v>
      </c>
      <c r="B55" s="14" t="s">
        <v>318</v>
      </c>
      <c r="C55" s="9" t="s">
        <v>79</v>
      </c>
      <c r="D55" s="13" t="s">
        <v>319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45906</v>
      </c>
      <c r="U55" s="11">
        <v>3000</v>
      </c>
      <c r="V55" s="10">
        <v>3000</v>
      </c>
      <c r="W55" s="10">
        <v>0</v>
      </c>
      <c r="X55" s="10">
        <v>3300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45906</v>
      </c>
      <c r="AK55" s="3">
        <v>45902</v>
      </c>
      <c r="AL55" s="3">
        <v>45895</v>
      </c>
      <c r="AM55" s="3">
        <v>45903</v>
      </c>
      <c r="AN55" s="3">
        <v>45904</v>
      </c>
      <c r="AO55" s="3">
        <v>45905</v>
      </c>
      <c r="AP55" s="3">
        <v>45901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45850</v>
      </c>
      <c r="B56" s="14" t="s">
        <v>284</v>
      </c>
      <c r="C56" s="9" t="s">
        <v>107</v>
      </c>
      <c r="D56" s="13" t="s">
        <v>285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45906</v>
      </c>
      <c r="U56" s="11">
        <v>3000</v>
      </c>
      <c r="V56" s="10">
        <v>3000</v>
      </c>
      <c r="W56" s="10">
        <v>0</v>
      </c>
      <c r="X56" s="10">
        <v>3300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45906</v>
      </c>
      <c r="AK56" s="3">
        <v>45902</v>
      </c>
      <c r="AL56" s="3">
        <v>45895</v>
      </c>
      <c r="AM56" s="3">
        <v>45903</v>
      </c>
      <c r="AN56" s="3">
        <v>45904</v>
      </c>
      <c r="AO56" s="3">
        <v>45905</v>
      </c>
      <c r="AP56" s="3">
        <v>45901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427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45905</v>
      </c>
      <c r="B57" s="14" t="s">
        <v>128</v>
      </c>
      <c r="C57" s="9" t="s">
        <v>139</v>
      </c>
      <c r="D57" s="13" t="s">
        <v>451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45919</v>
      </c>
      <c r="U57" s="11">
        <v>5040</v>
      </c>
      <c r="V57" s="10">
        <v>0</v>
      </c>
      <c r="W57" s="10">
        <v>5040</v>
      </c>
      <c r="X57" s="10">
        <v>0</v>
      </c>
      <c r="Y57" s="10">
        <v>5292</v>
      </c>
      <c r="Z57" s="9" t="s">
        <v>80</v>
      </c>
      <c r="AA57" s="8">
        <v>5280.6600000000008</v>
      </c>
      <c r="AB57" s="8">
        <v>0</v>
      </c>
      <c r="AC57" s="8">
        <v>5280.6600000000008</v>
      </c>
      <c r="AD57" s="8">
        <v>0</v>
      </c>
      <c r="AE57" s="8">
        <v>5280.6600000000008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45919</v>
      </c>
      <c r="AK57" s="3">
        <v>45915</v>
      </c>
      <c r="AL57" s="3">
        <v>45908</v>
      </c>
      <c r="AM57" s="3">
        <v>45916</v>
      </c>
      <c r="AN57" s="3">
        <v>45917</v>
      </c>
      <c r="AO57" s="3">
        <v>45918</v>
      </c>
      <c r="AP57" s="3">
        <v>45914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398.98320000000001</v>
      </c>
    </row>
    <row r="58" spans="1:56" ht="27.75" customHeight="1" x14ac:dyDescent="0.45">
      <c r="A58" s="3">
        <v>45905</v>
      </c>
      <c r="B58" s="14" t="s">
        <v>128</v>
      </c>
      <c r="C58" s="9" t="s">
        <v>139</v>
      </c>
      <c r="D58" s="13" t="s">
        <v>306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45919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80</v>
      </c>
      <c r="AA58" s="8">
        <v>10477.5</v>
      </c>
      <c r="AB58" s="8">
        <v>0</v>
      </c>
      <c r="AC58" s="8">
        <v>10477.5</v>
      </c>
      <c r="AD58" s="8">
        <v>0</v>
      </c>
      <c r="AE58" s="8">
        <v>10477.5</v>
      </c>
      <c r="AF58" s="8">
        <v>0</v>
      </c>
      <c r="AG58" s="1" t="s">
        <v>115</v>
      </c>
      <c r="AH58" s="1" t="s">
        <v>75</v>
      </c>
      <c r="AI58" s="1">
        <v>4</v>
      </c>
      <c r="AJ58" s="3">
        <v>45919</v>
      </c>
      <c r="AK58" s="3">
        <v>45915</v>
      </c>
      <c r="AL58" s="3">
        <v>45908</v>
      </c>
      <c r="AM58" s="3">
        <v>45916</v>
      </c>
      <c r="AN58" s="3">
        <v>45917</v>
      </c>
      <c r="AO58" s="3">
        <v>45918</v>
      </c>
      <c r="AP58" s="3">
        <v>45914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791.63333333333321</v>
      </c>
    </row>
    <row r="59" spans="1:56" ht="27.75" customHeight="1" x14ac:dyDescent="0.45">
      <c r="A59" s="3">
        <v>45905</v>
      </c>
      <c r="B59" s="14" t="s">
        <v>128</v>
      </c>
      <c r="C59" s="9" t="s">
        <v>139</v>
      </c>
      <c r="D59" s="13" t="s">
        <v>452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45920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80</v>
      </c>
      <c r="AA59" s="8">
        <v>5280.6600000000008</v>
      </c>
      <c r="AB59" s="8">
        <v>0</v>
      </c>
      <c r="AC59" s="8">
        <v>5280.6600000000008</v>
      </c>
      <c r="AD59" s="8">
        <v>0</v>
      </c>
      <c r="AE59" s="8">
        <v>5280.6600000000008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45920</v>
      </c>
      <c r="AK59" s="3">
        <v>45916</v>
      </c>
      <c r="AL59" s="3">
        <v>45909</v>
      </c>
      <c r="AM59" s="3">
        <v>45917</v>
      </c>
      <c r="AN59" s="3">
        <v>45918</v>
      </c>
      <c r="AO59" s="3">
        <v>45919</v>
      </c>
      <c r="AP59" s="3">
        <v>45915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398.98320000000001</v>
      </c>
    </row>
    <row r="60" spans="1:56" ht="27.75" customHeight="1" x14ac:dyDescent="0.45">
      <c r="A60" s="3">
        <v>45905</v>
      </c>
      <c r="B60" s="14" t="s">
        <v>128</v>
      </c>
      <c r="C60" s="9" t="s">
        <v>139</v>
      </c>
      <c r="D60" s="13" t="s">
        <v>251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45920</v>
      </c>
      <c r="U60" s="11">
        <v>5040</v>
      </c>
      <c r="V60" s="10">
        <v>0</v>
      </c>
      <c r="W60" s="10">
        <v>5040</v>
      </c>
      <c r="X60" s="10">
        <v>0</v>
      </c>
      <c r="Y60" s="10">
        <v>5292</v>
      </c>
      <c r="Z60" s="9" t="s">
        <v>80</v>
      </c>
      <c r="AA60" s="8">
        <v>5280.6600000000008</v>
      </c>
      <c r="AB60" s="8">
        <v>0</v>
      </c>
      <c r="AC60" s="8">
        <v>5280.6600000000008</v>
      </c>
      <c r="AD60" s="8">
        <v>0</v>
      </c>
      <c r="AE60" s="8">
        <v>5280.6600000000008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45920</v>
      </c>
      <c r="AK60" s="3">
        <v>45916</v>
      </c>
      <c r="AL60" s="3">
        <v>45909</v>
      </c>
      <c r="AM60" s="3">
        <v>45917</v>
      </c>
      <c r="AN60" s="3">
        <v>45918</v>
      </c>
      <c r="AO60" s="3">
        <v>45919</v>
      </c>
      <c r="AP60" s="3">
        <v>45915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398.98320000000001</v>
      </c>
    </row>
    <row r="61" spans="1:56" ht="27.75" customHeight="1" x14ac:dyDescent="0.45">
      <c r="A61" s="3">
        <v>45796</v>
      </c>
      <c r="B61" s="14" t="s">
        <v>256</v>
      </c>
      <c r="C61" s="9" t="s">
        <v>139</v>
      </c>
      <c r="D61" s="13" t="s">
        <v>251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45915</v>
      </c>
      <c r="U61" s="11">
        <v>366</v>
      </c>
      <c r="V61" s="10">
        <v>0</v>
      </c>
      <c r="W61" s="10">
        <v>366</v>
      </c>
      <c r="X61" s="10">
        <v>0</v>
      </c>
      <c r="Y61" s="10">
        <v>384.3</v>
      </c>
      <c r="Z61" s="9" t="s">
        <v>80</v>
      </c>
      <c r="AA61" s="8">
        <v>383.47650000000004</v>
      </c>
      <c r="AB61" s="8">
        <v>0</v>
      </c>
      <c r="AC61" s="8">
        <v>383.47650000000004</v>
      </c>
      <c r="AD61" s="8">
        <v>0</v>
      </c>
      <c r="AE61" s="8">
        <v>383.47650000000004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45915</v>
      </c>
      <c r="AK61" s="3">
        <v>45911</v>
      </c>
      <c r="AL61" s="3">
        <v>45904</v>
      </c>
      <c r="AM61" s="3">
        <v>45912</v>
      </c>
      <c r="AN61" s="3">
        <v>45913</v>
      </c>
      <c r="AO61" s="3">
        <v>45914</v>
      </c>
      <c r="AP61" s="3">
        <v>45910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28.973779999999994</v>
      </c>
    </row>
    <row r="62" spans="1:56" ht="27.75" customHeight="1" x14ac:dyDescent="0.45">
      <c r="A62" s="3">
        <v>45892</v>
      </c>
      <c r="B62" s="14" t="s">
        <v>360</v>
      </c>
      <c r="C62" s="9" t="s">
        <v>139</v>
      </c>
      <c r="D62" s="13" t="s">
        <v>329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 t="s">
        <v>63</v>
      </c>
      <c r="U62" s="11">
        <v>640</v>
      </c>
      <c r="V62" s="10">
        <v>0</v>
      </c>
      <c r="W62" s="10">
        <v>640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117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370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45892</v>
      </c>
      <c r="B63" s="14" t="s">
        <v>362</v>
      </c>
      <c r="C63" s="9" t="s">
        <v>139</v>
      </c>
      <c r="D63" s="13" t="s">
        <v>131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 t="s">
        <v>63</v>
      </c>
      <c r="U63" s="11">
        <v>1840</v>
      </c>
      <c r="V63" s="10">
        <v>80</v>
      </c>
      <c r="W63" s="10">
        <v>1760</v>
      </c>
      <c r="X63" s="10">
        <v>10650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45782</v>
      </c>
      <c r="B64" s="14" t="s">
        <v>249</v>
      </c>
      <c r="C64" s="9" t="s">
        <v>79</v>
      </c>
      <c r="D64" s="13" t="s">
        <v>243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45909</v>
      </c>
      <c r="U64" s="11">
        <v>5000</v>
      </c>
      <c r="V64" s="10">
        <v>4473</v>
      </c>
      <c r="W64" s="10">
        <v>527</v>
      </c>
      <c r="X64" s="10">
        <v>5200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45909</v>
      </c>
      <c r="AK64" s="3">
        <v>45905</v>
      </c>
      <c r="AL64" s="3">
        <v>45898</v>
      </c>
      <c r="AM64" s="3">
        <v>45906</v>
      </c>
      <c r="AN64" s="3">
        <v>45907</v>
      </c>
      <c r="AO64" s="3">
        <v>45908</v>
      </c>
      <c r="AP64" s="3">
        <v>45904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45902</v>
      </c>
      <c r="B65" s="14" t="s">
        <v>438</v>
      </c>
      <c r="C65" s="9" t="s">
        <v>267</v>
      </c>
      <c r="D65" s="13" t="s">
        <v>428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45906</v>
      </c>
      <c r="U65" s="11">
        <v>10000</v>
      </c>
      <c r="V65" s="10">
        <v>5000</v>
      </c>
      <c r="W65" s="10">
        <v>5000</v>
      </c>
      <c r="X65" s="10">
        <v>10908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45906</v>
      </c>
      <c r="AK65" s="3">
        <v>45902</v>
      </c>
      <c r="AL65" s="3">
        <v>45895</v>
      </c>
      <c r="AM65" s="3">
        <v>45903</v>
      </c>
      <c r="AN65" s="3">
        <v>45904</v>
      </c>
      <c r="AO65" s="3">
        <v>45905</v>
      </c>
      <c r="AP65" s="3">
        <v>45901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45902</v>
      </c>
      <c r="B66" s="14" t="s">
        <v>439</v>
      </c>
      <c r="C66" s="9" t="s">
        <v>267</v>
      </c>
      <c r="D66" s="13" t="s">
        <v>429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45906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80</v>
      </c>
      <c r="AA66" s="8">
        <v>10756.900000000001</v>
      </c>
      <c r="AB66" s="8">
        <v>10756.900000000001</v>
      </c>
      <c r="AC66" s="8">
        <v>0</v>
      </c>
      <c r="AD66" s="8">
        <v>10756.900000000001</v>
      </c>
      <c r="AE66" s="8">
        <v>0</v>
      </c>
      <c r="AF66" s="8">
        <v>0</v>
      </c>
      <c r="AG66" s="1" t="s">
        <v>116</v>
      </c>
      <c r="AH66" s="1" t="s">
        <v>75</v>
      </c>
      <c r="AI66" s="1">
        <v>4</v>
      </c>
      <c r="AJ66" s="3">
        <v>45906</v>
      </c>
      <c r="AK66" s="3">
        <v>45902</v>
      </c>
      <c r="AL66" s="3">
        <v>45895</v>
      </c>
      <c r="AM66" s="3">
        <v>45903</v>
      </c>
      <c r="AN66" s="3">
        <v>45904</v>
      </c>
      <c r="AO66" s="3">
        <v>45905</v>
      </c>
      <c r="AP66" s="3">
        <v>45901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45902</v>
      </c>
      <c r="B67" s="14" t="s">
        <v>438</v>
      </c>
      <c r="C67" s="9" t="s">
        <v>267</v>
      </c>
      <c r="D67" s="13" t="s">
        <v>428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20000</v>
      </c>
      <c r="V67" s="10">
        <v>0</v>
      </c>
      <c r="W67" s="10">
        <v>20000</v>
      </c>
      <c r="X67" s="10">
        <v>0</v>
      </c>
      <c r="Y67" s="10">
        <v>21000</v>
      </c>
      <c r="Z67" s="9" t="s">
        <v>80</v>
      </c>
      <c r="AA67" s="8">
        <v>21513.800000000003</v>
      </c>
      <c r="AB67" s="8">
        <v>21513.800000000003</v>
      </c>
      <c r="AC67" s="8">
        <v>0</v>
      </c>
      <c r="AD67" s="8">
        <v>0</v>
      </c>
      <c r="AE67" s="8">
        <v>21513.800000000003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45930</v>
      </c>
      <c r="AK67" s="3">
        <v>45926</v>
      </c>
      <c r="AL67" s="3">
        <v>45919</v>
      </c>
      <c r="AM67" s="3">
        <v>45927</v>
      </c>
      <c r="AN67" s="3">
        <v>45928</v>
      </c>
      <c r="AO67" s="3">
        <v>45929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45902</v>
      </c>
      <c r="B68" s="14" t="s">
        <v>439</v>
      </c>
      <c r="C68" s="9" t="s">
        <v>267</v>
      </c>
      <c r="D68" s="13" t="s">
        <v>429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20000</v>
      </c>
      <c r="V68" s="10">
        <v>0</v>
      </c>
      <c r="W68" s="10">
        <v>20000</v>
      </c>
      <c r="X68" s="10">
        <v>0</v>
      </c>
      <c r="Y68" s="10">
        <v>21000</v>
      </c>
      <c r="Z68" s="9" t="s">
        <v>80</v>
      </c>
      <c r="AA68" s="8">
        <v>21513.800000000003</v>
      </c>
      <c r="AB68" s="8">
        <v>21513.800000000003</v>
      </c>
      <c r="AC68" s="8">
        <v>0</v>
      </c>
      <c r="AD68" s="8">
        <v>0</v>
      </c>
      <c r="AE68" s="8">
        <v>21513.800000000003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45930</v>
      </c>
      <c r="AK68" s="3">
        <v>45926</v>
      </c>
      <c r="AL68" s="3">
        <v>45919</v>
      </c>
      <c r="AM68" s="3">
        <v>45927</v>
      </c>
      <c r="AN68" s="3">
        <v>45928</v>
      </c>
      <c r="AO68" s="3">
        <v>45929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45902</v>
      </c>
      <c r="B69" s="14" t="s">
        <v>438</v>
      </c>
      <c r="C69" s="9" t="s">
        <v>267</v>
      </c>
      <c r="D69" s="13" t="s">
        <v>430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45930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80</v>
      </c>
      <c r="AA69" s="8">
        <v>21513.800000000003</v>
      </c>
      <c r="AB69" s="8">
        <v>21513.800000000003</v>
      </c>
      <c r="AC69" s="8">
        <v>0</v>
      </c>
      <c r="AD69" s="8">
        <v>0</v>
      </c>
      <c r="AE69" s="8">
        <v>21513.800000000003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45930</v>
      </c>
      <c r="AK69" s="3">
        <v>45926</v>
      </c>
      <c r="AL69" s="3">
        <v>45919</v>
      </c>
      <c r="AM69" s="3">
        <v>45927</v>
      </c>
      <c r="AN69" s="3">
        <v>45928</v>
      </c>
      <c r="AO69" s="3">
        <v>45929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45902</v>
      </c>
      <c r="B70" s="14" t="s">
        <v>438</v>
      </c>
      <c r="C70" s="9" t="s">
        <v>267</v>
      </c>
      <c r="D70" s="13" t="s">
        <v>431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80</v>
      </c>
      <c r="AA70" s="8">
        <v>10756.900000000001</v>
      </c>
      <c r="AB70" s="8">
        <v>10756.900000000001</v>
      </c>
      <c r="AC70" s="8">
        <v>0</v>
      </c>
      <c r="AD70" s="8">
        <v>0</v>
      </c>
      <c r="AE70" s="8">
        <v>10756.900000000001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45">
      <c r="A71" s="3">
        <v>45902</v>
      </c>
      <c r="B71" s="14" t="s">
        <v>439</v>
      </c>
      <c r="C71" s="9" t="s">
        <v>267</v>
      </c>
      <c r="D71" s="13" t="s">
        <v>432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10756.900000000001</v>
      </c>
      <c r="AB71" s="8">
        <v>10756.900000000001</v>
      </c>
      <c r="AC71" s="8">
        <v>0</v>
      </c>
      <c r="AD71" s="8">
        <v>0</v>
      </c>
      <c r="AE71" s="8">
        <v>10756.900000000001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45930</v>
      </c>
      <c r="AK71" s="3">
        <v>45926</v>
      </c>
      <c r="AL71" s="3">
        <v>45919</v>
      </c>
      <c r="AM71" s="3">
        <v>45927</v>
      </c>
      <c r="AN71" s="3">
        <v>45928</v>
      </c>
      <c r="AO71" s="3">
        <v>45929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45902</v>
      </c>
      <c r="B72" s="14" t="s">
        <v>440</v>
      </c>
      <c r="C72" s="9" t="s">
        <v>267</v>
      </c>
      <c r="D72" s="13" t="s">
        <v>433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80</v>
      </c>
      <c r="AA72" s="8">
        <v>10756.900000000001</v>
      </c>
      <c r="AB72" s="8">
        <v>5732</v>
      </c>
      <c r="AC72" s="8">
        <v>5024.9000000000015</v>
      </c>
      <c r="AD72" s="8">
        <v>0</v>
      </c>
      <c r="AE72" s="8">
        <v>10756.900000000001</v>
      </c>
      <c r="AF72" s="8">
        <v>0</v>
      </c>
      <c r="AG72" s="1" t="s">
        <v>117</v>
      </c>
      <c r="AH72" s="1" t="s">
        <v>75</v>
      </c>
      <c r="AI72" s="1">
        <v>4</v>
      </c>
      <c r="AJ72" s="3">
        <v>45930</v>
      </c>
      <c r="AK72" s="3">
        <v>45926</v>
      </c>
      <c r="AL72" s="3">
        <v>45919</v>
      </c>
      <c r="AM72" s="3">
        <v>45927</v>
      </c>
      <c r="AN72" s="3">
        <v>45928</v>
      </c>
      <c r="AO72" s="3">
        <v>45929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379.6591111111112</v>
      </c>
    </row>
    <row r="73" spans="1:56" ht="27.75" customHeight="1" x14ac:dyDescent="0.45">
      <c r="A73" s="3">
        <v>45902</v>
      </c>
      <c r="B73" s="14" t="s">
        <v>440</v>
      </c>
      <c r="C73" s="9" t="s">
        <v>267</v>
      </c>
      <c r="D73" s="13" t="s">
        <v>434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5378.4500000000007</v>
      </c>
      <c r="AB73" s="8">
        <v>0</v>
      </c>
      <c r="AC73" s="8">
        <v>5378.4500000000007</v>
      </c>
      <c r="AD73" s="8">
        <v>0</v>
      </c>
      <c r="AE73" s="8">
        <v>5378.4500000000007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45930</v>
      </c>
      <c r="AK73" s="3">
        <v>45926</v>
      </c>
      <c r="AL73" s="3">
        <v>45919</v>
      </c>
      <c r="AM73" s="3">
        <v>45927</v>
      </c>
      <c r="AN73" s="3">
        <v>45928</v>
      </c>
      <c r="AO73" s="3">
        <v>45929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406.37177777777782</v>
      </c>
    </row>
    <row r="74" spans="1:56" ht="27.75" customHeight="1" x14ac:dyDescent="0.45">
      <c r="A74" s="3">
        <v>45902</v>
      </c>
      <c r="B74" s="14" t="s">
        <v>440</v>
      </c>
      <c r="C74" s="9" t="s">
        <v>267</v>
      </c>
      <c r="D74" s="13" t="s">
        <v>435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5378.4500000000007</v>
      </c>
      <c r="AB74" s="8">
        <v>0</v>
      </c>
      <c r="AC74" s="8">
        <v>5378.4500000000007</v>
      </c>
      <c r="AD74" s="8">
        <v>0</v>
      </c>
      <c r="AE74" s="8">
        <v>5378.4500000000007</v>
      </c>
      <c r="AF74" s="8">
        <v>0</v>
      </c>
      <c r="AG74" s="1" t="s">
        <v>116</v>
      </c>
      <c r="AH74" s="1" t="s">
        <v>75</v>
      </c>
      <c r="AI74" s="1">
        <v>4</v>
      </c>
      <c r="AJ74" s="3">
        <v>45930</v>
      </c>
      <c r="AK74" s="3">
        <v>45926</v>
      </c>
      <c r="AL74" s="3">
        <v>45919</v>
      </c>
      <c r="AM74" s="3">
        <v>45927</v>
      </c>
      <c r="AN74" s="3">
        <v>45928</v>
      </c>
      <c r="AO74" s="3">
        <v>45929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406.37177777777782</v>
      </c>
    </row>
    <row r="75" spans="1:56" ht="27.75" customHeight="1" x14ac:dyDescent="0.45">
      <c r="A75" s="3">
        <v>45873</v>
      </c>
      <c r="B75" s="14" t="s">
        <v>308</v>
      </c>
      <c r="C75" s="9" t="s">
        <v>107</v>
      </c>
      <c r="D75" s="13" t="s">
        <v>309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45922</v>
      </c>
      <c r="U75" s="11">
        <v>4000</v>
      </c>
      <c r="V75" s="10">
        <v>0</v>
      </c>
      <c r="W75" s="10">
        <v>4000</v>
      </c>
      <c r="X75" s="10">
        <v>4130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307</v>
      </c>
      <c r="AG75" s="1" t="s">
        <v>116</v>
      </c>
      <c r="AH75" s="1" t="s">
        <v>75</v>
      </c>
      <c r="AI75" s="1">
        <v>4</v>
      </c>
      <c r="AJ75" s="3">
        <v>45922</v>
      </c>
      <c r="AK75" s="3">
        <v>45918</v>
      </c>
      <c r="AL75" s="3">
        <v>45911</v>
      </c>
      <c r="AM75" s="3">
        <v>45919</v>
      </c>
      <c r="AN75" s="3">
        <v>45920</v>
      </c>
      <c r="AO75" s="3">
        <v>45921</v>
      </c>
      <c r="AP75" s="3">
        <v>45917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45892</v>
      </c>
      <c r="B76" s="14" t="s">
        <v>363</v>
      </c>
      <c r="C76" s="9" t="s">
        <v>79</v>
      </c>
      <c r="D76" s="13" t="s">
        <v>364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45930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80</v>
      </c>
      <c r="AA76" s="8">
        <v>3227.07</v>
      </c>
      <c r="AB76" s="8">
        <v>3227.07</v>
      </c>
      <c r="AC76" s="8">
        <v>0</v>
      </c>
      <c r="AD76" s="8">
        <v>3227.07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45930</v>
      </c>
      <c r="AK76" s="3">
        <v>45926</v>
      </c>
      <c r="AL76" s="3">
        <v>45919</v>
      </c>
      <c r="AM76" s="3">
        <v>45927</v>
      </c>
      <c r="AN76" s="3">
        <v>45928</v>
      </c>
      <c r="AO76" s="3">
        <v>45929</v>
      </c>
      <c r="AP76" s="3">
        <v>45925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45891</v>
      </c>
      <c r="B77" s="14" t="s">
        <v>389</v>
      </c>
      <c r="C77" s="9" t="s">
        <v>79</v>
      </c>
      <c r="D77" s="13" t="s">
        <v>390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45930</v>
      </c>
      <c r="U77" s="11">
        <v>9000</v>
      </c>
      <c r="V77" s="10">
        <v>0</v>
      </c>
      <c r="W77" s="10">
        <v>9000</v>
      </c>
      <c r="X77" s="10">
        <v>0</v>
      </c>
      <c r="Y77" s="10">
        <v>9450</v>
      </c>
      <c r="Z77" s="9" t="s">
        <v>80</v>
      </c>
      <c r="AA77" s="8">
        <v>9932.67</v>
      </c>
      <c r="AB77" s="8">
        <v>0</v>
      </c>
      <c r="AC77" s="8">
        <v>9932.67</v>
      </c>
      <c r="AD77" s="8">
        <v>0</v>
      </c>
      <c r="AE77" s="8">
        <v>9932.67</v>
      </c>
      <c r="AF77" s="8">
        <v>0</v>
      </c>
      <c r="AG77" s="1" t="s">
        <v>61</v>
      </c>
      <c r="AH77" s="1" t="s">
        <v>75</v>
      </c>
      <c r="AI77" s="1">
        <v>5</v>
      </c>
      <c r="AJ77" s="3">
        <v>45930</v>
      </c>
      <c r="AK77" s="3">
        <v>45925</v>
      </c>
      <c r="AL77" s="3">
        <v>45918</v>
      </c>
      <c r="AM77" s="3">
        <v>45926</v>
      </c>
      <c r="AN77" s="3">
        <v>45927</v>
      </c>
      <c r="AO77" s="3">
        <v>45928</v>
      </c>
      <c r="AP77" s="3">
        <v>45925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750.46839999999997</v>
      </c>
    </row>
    <row r="78" spans="1:56" ht="27.75" customHeight="1" x14ac:dyDescent="0.45">
      <c r="A78" s="3">
        <v>45891</v>
      </c>
      <c r="B78" s="14" t="s">
        <v>391</v>
      </c>
      <c r="C78" s="9" t="s">
        <v>79</v>
      </c>
      <c r="D78" s="13" t="s">
        <v>392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45930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80</v>
      </c>
      <c r="AA78" s="8">
        <v>4414.5199999999995</v>
      </c>
      <c r="AB78" s="8">
        <v>0</v>
      </c>
      <c r="AC78" s="8">
        <v>4414.5199999999995</v>
      </c>
      <c r="AD78" s="8">
        <v>0</v>
      </c>
      <c r="AE78" s="8">
        <v>4414.5199999999995</v>
      </c>
      <c r="AF78" s="8">
        <v>0</v>
      </c>
      <c r="AG78" s="1" t="s">
        <v>61</v>
      </c>
      <c r="AH78" s="1" t="s">
        <v>75</v>
      </c>
      <c r="AI78" s="1">
        <v>5</v>
      </c>
      <c r="AJ78" s="3">
        <v>45930</v>
      </c>
      <c r="AK78" s="3">
        <v>45925</v>
      </c>
      <c r="AL78" s="3">
        <v>45918</v>
      </c>
      <c r="AM78" s="3">
        <v>45926</v>
      </c>
      <c r="AN78" s="3">
        <v>45927</v>
      </c>
      <c r="AO78" s="3">
        <v>45928</v>
      </c>
      <c r="AP78" s="3">
        <v>45925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333.54151111111111</v>
      </c>
    </row>
    <row r="79" spans="1:56" ht="27.75" customHeight="1" x14ac:dyDescent="0.45">
      <c r="A79" s="3">
        <v>45891</v>
      </c>
      <c r="B79" s="14" t="s">
        <v>393</v>
      </c>
      <c r="C79" s="9" t="s">
        <v>79</v>
      </c>
      <c r="D79" s="13" t="s">
        <v>394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45930</v>
      </c>
      <c r="U79" s="11">
        <v>9000</v>
      </c>
      <c r="V79" s="10">
        <v>0</v>
      </c>
      <c r="W79" s="10">
        <v>9000</v>
      </c>
      <c r="X79" s="10">
        <v>0</v>
      </c>
      <c r="Y79" s="10">
        <v>9450</v>
      </c>
      <c r="Z79" s="9" t="s">
        <v>80</v>
      </c>
      <c r="AA79" s="8">
        <v>9932.67</v>
      </c>
      <c r="AB79" s="8">
        <v>0</v>
      </c>
      <c r="AC79" s="8">
        <v>9932.67</v>
      </c>
      <c r="AD79" s="8">
        <v>0</v>
      </c>
      <c r="AE79" s="8">
        <v>9932.67</v>
      </c>
      <c r="AF79" s="8">
        <v>0</v>
      </c>
      <c r="AG79" s="1" t="s">
        <v>61</v>
      </c>
      <c r="AH79" s="1" t="s">
        <v>75</v>
      </c>
      <c r="AI79" s="1">
        <v>5</v>
      </c>
      <c r="AJ79" s="3">
        <v>45930</v>
      </c>
      <c r="AK79" s="3">
        <v>45925</v>
      </c>
      <c r="AL79" s="3">
        <v>45918</v>
      </c>
      <c r="AM79" s="3">
        <v>45926</v>
      </c>
      <c r="AN79" s="3">
        <v>45927</v>
      </c>
      <c r="AO79" s="3">
        <v>45928</v>
      </c>
      <c r="AP79" s="3">
        <v>45925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750.46839999999997</v>
      </c>
    </row>
    <row r="80" spans="1:56" ht="27.75" customHeight="1" x14ac:dyDescent="0.45">
      <c r="A80" s="3" t="s">
        <v>135</v>
      </c>
      <c r="B80" s="14" t="s">
        <v>135</v>
      </c>
      <c r="C80" s="9" t="s">
        <v>139</v>
      </c>
      <c r="D80" s="13" t="s">
        <v>61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45930</v>
      </c>
      <c r="U80" s="11">
        <v>100000</v>
      </c>
      <c r="V80" s="10">
        <v>0</v>
      </c>
      <c r="W80" s="10">
        <v>100000</v>
      </c>
      <c r="X80" s="10">
        <v>0</v>
      </c>
      <c r="Y80" s="10">
        <v>105000</v>
      </c>
      <c r="Z80" s="9" t="s">
        <v>80</v>
      </c>
      <c r="AA80" s="8">
        <v>104775.00000000001</v>
      </c>
      <c r="AB80" s="8">
        <v>0</v>
      </c>
      <c r="AC80" s="8">
        <v>104775.00000000001</v>
      </c>
      <c r="AD80" s="8">
        <v>0</v>
      </c>
      <c r="AE80" s="8">
        <v>104775.00000000001</v>
      </c>
      <c r="AF80" s="8">
        <v>0</v>
      </c>
      <c r="AG80" s="1" t="s">
        <v>115</v>
      </c>
      <c r="AH80" s="1" t="s">
        <v>75</v>
      </c>
      <c r="AI80" s="1">
        <v>4</v>
      </c>
      <c r="AJ80" s="3">
        <v>45930</v>
      </c>
      <c r="AK80" s="3">
        <v>45926</v>
      </c>
      <c r="AL80" s="3">
        <v>45919</v>
      </c>
      <c r="AM80" s="3">
        <v>45927</v>
      </c>
      <c r="AN80" s="3">
        <v>45928</v>
      </c>
      <c r="AO80" s="3">
        <v>45929</v>
      </c>
      <c r="AP80" s="3">
        <v>45925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7916.333333333333</v>
      </c>
    </row>
    <row r="81" spans="1:56" ht="27.75" customHeight="1" x14ac:dyDescent="0.45">
      <c r="A81" s="3" t="s">
        <v>135</v>
      </c>
      <c r="B81" s="14" t="s">
        <v>135</v>
      </c>
      <c r="C81" s="9" t="s">
        <v>79</v>
      </c>
      <c r="D81" s="13" t="s">
        <v>61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45930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80</v>
      </c>
      <c r="AA81" s="8">
        <v>22072.6</v>
      </c>
      <c r="AB81" s="8">
        <v>0</v>
      </c>
      <c r="AC81" s="8">
        <v>22072.6</v>
      </c>
      <c r="AD81" s="8">
        <v>0</v>
      </c>
      <c r="AE81" s="8">
        <v>22072.6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45930</v>
      </c>
      <c r="AK81" s="3">
        <v>45926</v>
      </c>
      <c r="AL81" s="3">
        <v>45919</v>
      </c>
      <c r="AM81" s="3">
        <v>45927</v>
      </c>
      <c r="AN81" s="3">
        <v>45928</v>
      </c>
      <c r="AO81" s="3">
        <v>45929</v>
      </c>
      <c r="AP81" s="3">
        <v>45925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1667.7075555555555</v>
      </c>
    </row>
    <row r="82" spans="1:56" ht="27.75" customHeight="1" x14ac:dyDescent="0.45">
      <c r="A82" s="3" t="s">
        <v>135</v>
      </c>
      <c r="B82" s="14" t="s">
        <v>135</v>
      </c>
      <c r="C82" s="9" t="s">
        <v>97</v>
      </c>
      <c r="D82" s="13" t="s">
        <v>61</v>
      </c>
      <c r="E82" s="9">
        <v>20</v>
      </c>
      <c r="F82" s="9">
        <v>37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71</v>
      </c>
      <c r="T82" s="12">
        <v>45930</v>
      </c>
      <c r="U82" s="11">
        <v>20000</v>
      </c>
      <c r="V82" s="10">
        <v>0</v>
      </c>
      <c r="W82" s="10">
        <v>20000</v>
      </c>
      <c r="X82" s="10">
        <v>0</v>
      </c>
      <c r="Y82" s="10">
        <v>21000</v>
      </c>
      <c r="Z82" s="9" t="s">
        <v>80</v>
      </c>
      <c r="AA82" s="8">
        <v>21513.800000000003</v>
      </c>
      <c r="AB82" s="8">
        <v>0</v>
      </c>
      <c r="AC82" s="8">
        <v>21513.800000000003</v>
      </c>
      <c r="AD82" s="8">
        <v>0</v>
      </c>
      <c r="AE82" s="8">
        <v>21513.800000000003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45930</v>
      </c>
      <c r="AK82" s="3">
        <v>45926</v>
      </c>
      <c r="AL82" s="3">
        <v>45919</v>
      </c>
      <c r="AM82" s="3">
        <v>45927</v>
      </c>
      <c r="AN82" s="3">
        <v>45928</v>
      </c>
      <c r="AO82" s="3">
        <v>45929</v>
      </c>
      <c r="AP82" s="3">
        <v>45925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1625.4871111111113</v>
      </c>
    </row>
    <row r="83" spans="1:56" ht="27.75" customHeight="1" x14ac:dyDescent="0.45">
      <c r="A83" s="3">
        <v>45887</v>
      </c>
      <c r="B83" s="14" t="s">
        <v>345</v>
      </c>
      <c r="C83" s="9" t="s">
        <v>139</v>
      </c>
      <c r="D83" s="13" t="s">
        <v>224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104</v>
      </c>
      <c r="V83" s="10">
        <v>0</v>
      </c>
      <c r="W83" s="10">
        <v>104</v>
      </c>
      <c r="X83" s="10">
        <v>11230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116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134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45896</v>
      </c>
      <c r="B84" s="14" t="s">
        <v>395</v>
      </c>
      <c r="C84" s="9" t="s">
        <v>79</v>
      </c>
      <c r="D84" s="13" t="s">
        <v>310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0</v>
      </c>
      <c r="AC84" s="8">
        <v>3310.89</v>
      </c>
      <c r="AD84" s="8">
        <v>0</v>
      </c>
      <c r="AE84" s="8">
        <v>3310.89</v>
      </c>
      <c r="AF84" s="8">
        <v>0</v>
      </c>
      <c r="AG84" s="1" t="s">
        <v>115</v>
      </c>
      <c r="AH84" s="1" t="s">
        <v>75</v>
      </c>
      <c r="AI84" s="1">
        <v>5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250.15613333333337</v>
      </c>
    </row>
    <row r="85" spans="1:56" ht="27.75" customHeight="1" x14ac:dyDescent="0.45">
      <c r="A85" s="3">
        <v>45896</v>
      </c>
      <c r="B85" s="14" t="s">
        <v>396</v>
      </c>
      <c r="C85" s="9" t="s">
        <v>79</v>
      </c>
      <c r="D85" s="13" t="s">
        <v>397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8000</v>
      </c>
      <c r="V85" s="10">
        <v>0</v>
      </c>
      <c r="W85" s="10">
        <v>8000</v>
      </c>
      <c r="X85" s="10">
        <v>0</v>
      </c>
      <c r="Y85" s="10">
        <v>8400</v>
      </c>
      <c r="Z85" s="9" t="s">
        <v>80</v>
      </c>
      <c r="AA85" s="8">
        <v>8829.0399999999991</v>
      </c>
      <c r="AB85" s="8">
        <v>0</v>
      </c>
      <c r="AC85" s="8">
        <v>8829.0399999999991</v>
      </c>
      <c r="AD85" s="8">
        <v>0</v>
      </c>
      <c r="AE85" s="8">
        <v>8829.0399999999991</v>
      </c>
      <c r="AF85" s="8">
        <v>0</v>
      </c>
      <c r="AG85" s="1" t="s">
        <v>115</v>
      </c>
      <c r="AH85" s="1" t="s">
        <v>75</v>
      </c>
      <c r="AI85" s="1">
        <v>5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667.08302222222221</v>
      </c>
    </row>
    <row r="86" spans="1:56" ht="27.75" customHeight="1" x14ac:dyDescent="0.45">
      <c r="A86" s="3">
        <v>45892</v>
      </c>
      <c r="B86" s="14" t="s">
        <v>365</v>
      </c>
      <c r="C86" s="9" t="s">
        <v>79</v>
      </c>
      <c r="D86" s="13" t="s">
        <v>220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6000</v>
      </c>
      <c r="V86" s="10">
        <v>0</v>
      </c>
      <c r="W86" s="10">
        <v>6000</v>
      </c>
      <c r="X86" s="10">
        <v>0</v>
      </c>
      <c r="Y86" s="10">
        <v>6300</v>
      </c>
      <c r="Z86" s="9" t="s">
        <v>80</v>
      </c>
      <c r="AA86" s="8">
        <v>6621.78</v>
      </c>
      <c r="AB86" s="8">
        <v>0</v>
      </c>
      <c r="AC86" s="8">
        <v>6621.78</v>
      </c>
      <c r="AD86" s="8">
        <v>0</v>
      </c>
      <c r="AE86" s="8">
        <v>6621.78</v>
      </c>
      <c r="AF86" s="8">
        <v>0</v>
      </c>
      <c r="AG86" s="1" t="s">
        <v>116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500.31226666666674</v>
      </c>
    </row>
    <row r="87" spans="1:56" ht="27.75" customHeight="1" x14ac:dyDescent="0.45">
      <c r="A87" s="3">
        <v>45796</v>
      </c>
      <c r="B87" s="14" t="s">
        <v>258</v>
      </c>
      <c r="C87" s="9" t="s">
        <v>139</v>
      </c>
      <c r="D87" s="13" t="s">
        <v>145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 t="s">
        <v>63</v>
      </c>
      <c r="U87" s="11">
        <v>240</v>
      </c>
      <c r="V87" s="10">
        <v>0</v>
      </c>
      <c r="W87" s="10">
        <v>240</v>
      </c>
      <c r="X87" s="10">
        <v>0</v>
      </c>
      <c r="Y87" s="10">
        <v>252</v>
      </c>
      <c r="Z87" s="9" t="s">
        <v>80</v>
      </c>
      <c r="AA87" s="8">
        <v>251.46</v>
      </c>
      <c r="AB87" s="8">
        <v>0</v>
      </c>
      <c r="AC87" s="8">
        <v>251.46</v>
      </c>
      <c r="AD87" s="8">
        <v>0</v>
      </c>
      <c r="AE87" s="8">
        <v>251.46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254</v>
      </c>
      <c r="AZ87" s="2">
        <v>0</v>
      </c>
      <c r="BA87" s="2">
        <v>0</v>
      </c>
      <c r="BB87" s="2">
        <v>0</v>
      </c>
      <c r="BC87" s="1" t="s">
        <v>104</v>
      </c>
      <c r="BD87" s="56">
        <v>18.999199999999998</v>
      </c>
    </row>
    <row r="88" spans="1:56" ht="27.75" customHeight="1" x14ac:dyDescent="0.45">
      <c r="A88" s="3">
        <v>45876</v>
      </c>
      <c r="B88" s="14" t="s">
        <v>328</v>
      </c>
      <c r="C88" s="9" t="s">
        <v>107</v>
      </c>
      <c r="D88" s="13" t="s">
        <v>314</v>
      </c>
      <c r="E88" s="9">
        <v>20</v>
      </c>
      <c r="F88" s="9">
        <v>40</v>
      </c>
      <c r="G88" s="9" t="s">
        <v>60</v>
      </c>
      <c r="H88" s="9" t="s">
        <v>66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3075</v>
      </c>
      <c r="W88" s="10">
        <v>0</v>
      </c>
      <c r="X88" s="10">
        <v>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45877</v>
      </c>
      <c r="B89" s="14" t="s">
        <v>318</v>
      </c>
      <c r="C89" s="9" t="s">
        <v>79</v>
      </c>
      <c r="D89" s="13" t="s">
        <v>319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7000</v>
      </c>
      <c r="V89" s="10">
        <v>0</v>
      </c>
      <c r="W89" s="10">
        <v>7000</v>
      </c>
      <c r="X89" s="10">
        <v>0</v>
      </c>
      <c r="Y89" s="10">
        <v>7350</v>
      </c>
      <c r="Z89" s="9" t="s">
        <v>80</v>
      </c>
      <c r="AA89" s="8">
        <v>7725.41</v>
      </c>
      <c r="AB89" s="8">
        <v>0</v>
      </c>
      <c r="AC89" s="8">
        <v>7725.41</v>
      </c>
      <c r="AD89" s="8">
        <v>0</v>
      </c>
      <c r="AE89" s="8">
        <v>7725.41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583.69764444444445</v>
      </c>
    </row>
    <row r="90" spans="1:56" ht="27.75" customHeight="1" x14ac:dyDescent="0.45">
      <c r="A90" s="3" t="s">
        <v>135</v>
      </c>
      <c r="B90" s="14" t="s">
        <v>135</v>
      </c>
      <c r="C90" s="9" t="s">
        <v>270</v>
      </c>
      <c r="D90" s="13" t="s">
        <v>61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110</v>
      </c>
      <c r="T90" s="12" t="s">
        <v>63</v>
      </c>
      <c r="U90" s="11">
        <v>100000</v>
      </c>
      <c r="V90" s="10">
        <v>0</v>
      </c>
      <c r="W90" s="10">
        <v>100000</v>
      </c>
      <c r="X90" s="10">
        <v>0</v>
      </c>
      <c r="Y90" s="10">
        <v>105000</v>
      </c>
      <c r="Z90" s="9" t="s">
        <v>80</v>
      </c>
      <c r="AA90" s="8">
        <v>110363</v>
      </c>
      <c r="AB90" s="8">
        <v>0</v>
      </c>
      <c r="AC90" s="8">
        <v>110363</v>
      </c>
      <c r="AD90" s="8">
        <v>0</v>
      </c>
      <c r="AE90" s="8">
        <v>110363</v>
      </c>
      <c r="AF90" s="8">
        <v>0</v>
      </c>
      <c r="AG90" s="1" t="s">
        <v>116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8338.5377777777776</v>
      </c>
    </row>
    <row r="91" spans="1:56" ht="27.75" customHeight="1" x14ac:dyDescent="0.45">
      <c r="A91" s="3">
        <v>45825</v>
      </c>
      <c r="B91" s="14" t="s">
        <v>269</v>
      </c>
      <c r="C91" s="9" t="s">
        <v>139</v>
      </c>
      <c r="D91" s="13" t="s">
        <v>239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246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894</v>
      </c>
      <c r="V91" s="10">
        <v>525</v>
      </c>
      <c r="W91" s="10">
        <v>369</v>
      </c>
      <c r="X91" s="10">
        <v>6000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116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134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45796</v>
      </c>
      <c r="B92" s="14" t="s">
        <v>257</v>
      </c>
      <c r="C92" s="9" t="s">
        <v>139</v>
      </c>
      <c r="D92" s="13" t="s">
        <v>253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 t="s">
        <v>63</v>
      </c>
      <c r="U92" s="11">
        <v>302</v>
      </c>
      <c r="V92" s="10">
        <v>0</v>
      </c>
      <c r="W92" s="10">
        <v>302</v>
      </c>
      <c r="X92" s="10">
        <v>5300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45782</v>
      </c>
      <c r="B93" s="14" t="s">
        <v>249</v>
      </c>
      <c r="C93" s="9" t="s">
        <v>79</v>
      </c>
      <c r="D93" s="13" t="s">
        <v>243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115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134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416.92688888888887</v>
      </c>
    </row>
    <row r="94" spans="1:56" ht="27.75" customHeight="1" x14ac:dyDescent="0.45">
      <c r="A94" s="3">
        <v>45798</v>
      </c>
      <c r="B94" s="14" t="s">
        <v>263</v>
      </c>
      <c r="C94" s="9" t="s">
        <v>107</v>
      </c>
      <c r="D94" s="13" t="s">
        <v>261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117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134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416.92688888888887</v>
      </c>
    </row>
    <row r="95" spans="1:56" ht="27.75" customHeight="1" x14ac:dyDescent="0.45">
      <c r="A95" s="3">
        <v>45674</v>
      </c>
      <c r="B95" s="14" t="s">
        <v>226</v>
      </c>
      <c r="C95" s="9" t="s">
        <v>139</v>
      </c>
      <c r="D95" s="13" t="s">
        <v>225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196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 t="s">
        <v>63</v>
      </c>
      <c r="U95" s="11">
        <v>152</v>
      </c>
      <c r="V95" s="10">
        <v>0</v>
      </c>
      <c r="W95" s="10">
        <v>152</v>
      </c>
      <c r="X95" s="10">
        <v>6000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5987</v>
      </c>
      <c r="AG95" s="1" t="s">
        <v>115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235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45611</v>
      </c>
      <c r="B96" s="14" t="s">
        <v>195</v>
      </c>
      <c r="C96" s="9" t="s">
        <v>139</v>
      </c>
      <c r="D96" s="13" t="s">
        <v>194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 t="s">
        <v>63</v>
      </c>
      <c r="U96" s="11">
        <v>117</v>
      </c>
      <c r="V96" s="10">
        <v>0</v>
      </c>
      <c r="W96" s="10">
        <v>117</v>
      </c>
      <c r="X96" s="10">
        <v>10065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45523</v>
      </c>
      <c r="B97" s="14" t="s">
        <v>178</v>
      </c>
      <c r="C97" s="9" t="s">
        <v>139</v>
      </c>
      <c r="D97" s="13" t="s">
        <v>176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 t="s">
        <v>63</v>
      </c>
      <c r="U97" s="11">
        <v>1260</v>
      </c>
      <c r="V97" s="10">
        <v>0</v>
      </c>
      <c r="W97" s="10">
        <v>1260</v>
      </c>
      <c r="X97" s="10">
        <v>11095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117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45523</v>
      </c>
      <c r="B98" s="14" t="s">
        <v>178</v>
      </c>
      <c r="C98" s="9" t="s">
        <v>139</v>
      </c>
      <c r="D98" s="13" t="s">
        <v>177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 t="s">
        <v>63</v>
      </c>
      <c r="U98" s="11">
        <v>89</v>
      </c>
      <c r="V98" s="10">
        <v>0</v>
      </c>
      <c r="W98" s="10">
        <v>89</v>
      </c>
      <c r="X98" s="10">
        <v>11180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45799</v>
      </c>
      <c r="B99" s="14" t="s">
        <v>264</v>
      </c>
      <c r="C99" s="9" t="s">
        <v>259</v>
      </c>
      <c r="D99" s="13" t="s">
        <v>260</v>
      </c>
      <c r="E99" s="9">
        <v>20</v>
      </c>
      <c r="F99" s="9">
        <v>34</v>
      </c>
      <c r="G99" s="9" t="s">
        <v>60</v>
      </c>
      <c r="H99" s="9" t="s">
        <v>66</v>
      </c>
      <c r="I99" s="9">
        <v>95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 t="s">
        <v>132</v>
      </c>
      <c r="U99" s="11">
        <v>4000</v>
      </c>
      <c r="V99" s="10">
        <v>2840</v>
      </c>
      <c r="W99" s="10">
        <v>1160</v>
      </c>
      <c r="X99" s="10">
        <v>8450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115</v>
      </c>
      <c r="AH99" s="1" t="s">
        <v>75</v>
      </c>
      <c r="AI99" s="1">
        <v>4</v>
      </c>
      <c r="AJ99" s="3" t="s">
        <v>132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45799</v>
      </c>
      <c r="B100" s="14" t="s">
        <v>264</v>
      </c>
      <c r="C100" s="9" t="s">
        <v>259</v>
      </c>
      <c r="D100" s="13" t="s">
        <v>358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 t="s">
        <v>132</v>
      </c>
      <c r="U100" s="11">
        <v>4000</v>
      </c>
      <c r="V100" s="10">
        <v>2654</v>
      </c>
      <c r="W100" s="10">
        <v>1346</v>
      </c>
      <c r="X100" s="10">
        <v>4000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115</v>
      </c>
      <c r="AH100" s="1" t="s">
        <v>75</v>
      </c>
      <c r="AI100" s="1">
        <v>4</v>
      </c>
      <c r="AJ100" s="3" t="s">
        <v>132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>
        <v>45741</v>
      </c>
      <c r="B101" s="14" t="s">
        <v>242</v>
      </c>
      <c r="C101" s="9" t="s">
        <v>107</v>
      </c>
      <c r="D101" s="13" t="s">
        <v>241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132</v>
      </c>
      <c r="U101" s="11">
        <v>4000</v>
      </c>
      <c r="V101" s="10">
        <v>3867</v>
      </c>
      <c r="W101" s="10">
        <v>133</v>
      </c>
      <c r="X101" s="10">
        <v>4200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115</v>
      </c>
      <c r="AH101" s="1" t="s">
        <v>75</v>
      </c>
      <c r="AI101" s="1">
        <v>4</v>
      </c>
      <c r="AJ101" s="3" t="s">
        <v>132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244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45720</v>
      </c>
      <c r="B102" s="14" t="s">
        <v>128</v>
      </c>
      <c r="C102" s="9" t="s">
        <v>107</v>
      </c>
      <c r="D102" s="13" t="s">
        <v>209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132</v>
      </c>
      <c r="U102" s="11">
        <v>4000</v>
      </c>
      <c r="V102" s="10">
        <v>4010</v>
      </c>
      <c r="W102" s="10">
        <v>0</v>
      </c>
      <c r="X102" s="10">
        <v>4470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115</v>
      </c>
      <c r="AH102" s="1" t="s">
        <v>75</v>
      </c>
      <c r="AI102" s="1">
        <v>4</v>
      </c>
      <c r="AJ102" s="3" t="s">
        <v>132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45720</v>
      </c>
      <c r="B103" s="14" t="s">
        <v>128</v>
      </c>
      <c r="C103" s="9" t="s">
        <v>107</v>
      </c>
      <c r="D103" s="13" t="s">
        <v>219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132</v>
      </c>
      <c r="U103" s="11">
        <v>3000</v>
      </c>
      <c r="V103" s="10">
        <v>3065</v>
      </c>
      <c r="W103" s="10">
        <v>0</v>
      </c>
      <c r="X103" s="10">
        <v>3300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115</v>
      </c>
      <c r="AH103" s="1" t="s">
        <v>75</v>
      </c>
      <c r="AI103" s="1">
        <v>4</v>
      </c>
      <c r="AJ103" s="3" t="s">
        <v>132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45541</v>
      </c>
      <c r="B104" s="14" t="s">
        <v>182</v>
      </c>
      <c r="C104" s="9" t="s">
        <v>107</v>
      </c>
      <c r="D104" s="13" t="s">
        <v>183</v>
      </c>
      <c r="E104" s="9">
        <v>20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132</v>
      </c>
      <c r="U104" s="11">
        <v>3000</v>
      </c>
      <c r="V104" s="10">
        <v>3318</v>
      </c>
      <c r="W104" s="10">
        <v>0</v>
      </c>
      <c r="X104" s="10">
        <v>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184</v>
      </c>
      <c r="AG104" s="1" t="s">
        <v>61</v>
      </c>
      <c r="AH104" s="1" t="s">
        <v>75</v>
      </c>
      <c r="AI104" s="1">
        <v>4</v>
      </c>
      <c r="AJ104" s="3" t="s">
        <v>132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>
        <v>0</v>
      </c>
      <c r="AY104" s="2" t="s">
        <v>222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45581</v>
      </c>
      <c r="B105" s="14" t="s">
        <v>187</v>
      </c>
      <c r="C105" s="9" t="s">
        <v>107</v>
      </c>
      <c r="D105" s="13" t="s">
        <v>188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132</v>
      </c>
      <c r="U105" s="11">
        <v>3000</v>
      </c>
      <c r="V105" s="10">
        <v>3194</v>
      </c>
      <c r="W105" s="10">
        <v>0</v>
      </c>
      <c r="X105" s="10">
        <v>5632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115</v>
      </c>
      <c r="AH105" s="1" t="s">
        <v>75</v>
      </c>
      <c r="AI105" s="1">
        <v>4</v>
      </c>
      <c r="AJ105" s="3" t="s">
        <v>132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20</v>
      </c>
      <c r="F106" s="9">
        <v>38</v>
      </c>
      <c r="G106" s="9">
        <v>0</v>
      </c>
      <c r="H106" s="9">
        <v>0</v>
      </c>
      <c r="I106" s="9">
        <v>84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80</v>
      </c>
      <c r="AA106" s="8">
        <v>469035.06650000007</v>
      </c>
      <c r="AB106" s="8">
        <v>105771.17000000001</v>
      </c>
      <c r="AC106" s="8">
        <v>363263.89650000009</v>
      </c>
      <c r="AD106" s="8">
        <v>13983.970000000001</v>
      </c>
      <c r="AE106" s="8">
        <v>455051.09650000004</v>
      </c>
      <c r="AF106" s="8" t="s">
        <v>58</v>
      </c>
      <c r="AG106" s="1" t="s">
        <v>115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 t="s">
        <v>135</v>
      </c>
      <c r="B107" s="14" t="s">
        <v>135</v>
      </c>
      <c r="C107" s="9" t="s">
        <v>270</v>
      </c>
      <c r="D107" s="13" t="s">
        <v>61</v>
      </c>
      <c r="E107" s="9">
        <v>20</v>
      </c>
      <c r="F107" s="9">
        <v>39</v>
      </c>
      <c r="G107" s="9" t="s">
        <v>60</v>
      </c>
      <c r="H107" s="9">
        <v>0</v>
      </c>
      <c r="I107" s="9">
        <v>84</v>
      </c>
      <c r="J107" s="9" t="s">
        <v>78</v>
      </c>
      <c r="K107" s="9">
        <v>0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110</v>
      </c>
      <c r="T107" s="12" t="s">
        <v>63</v>
      </c>
      <c r="U107" s="11">
        <v>100000</v>
      </c>
      <c r="V107" s="10">
        <v>0</v>
      </c>
      <c r="W107" s="10">
        <v>100000</v>
      </c>
      <c r="X107" s="10">
        <v>0</v>
      </c>
      <c r="Y107" s="10">
        <v>105000</v>
      </c>
      <c r="Z107" s="9" t="s">
        <v>271</v>
      </c>
      <c r="AA107" s="8">
        <v>113157.00000000001</v>
      </c>
      <c r="AB107" s="8">
        <v>88878</v>
      </c>
      <c r="AC107" s="8">
        <v>24279.000000000015</v>
      </c>
      <c r="AD107" s="8">
        <v>0</v>
      </c>
      <c r="AE107" s="8">
        <v>0</v>
      </c>
      <c r="AF107" s="8">
        <v>0</v>
      </c>
      <c r="AG107" s="1" t="s">
        <v>115</v>
      </c>
      <c r="AH107" s="1" t="s">
        <v>74</v>
      </c>
      <c r="AI107" s="1">
        <v>2</v>
      </c>
      <c r="AJ107" s="3" t="s">
        <v>63</v>
      </c>
      <c r="AK107" s="3">
        <v>0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272</v>
      </c>
      <c r="BD107" s="56">
        <v>1912.6456666666681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20</v>
      </c>
      <c r="F108" s="9">
        <v>38</v>
      </c>
      <c r="G108" s="9">
        <v>0</v>
      </c>
      <c r="H108" s="9">
        <v>0</v>
      </c>
      <c r="I108" s="9">
        <v>82</v>
      </c>
      <c r="J108" s="9" t="s">
        <v>78</v>
      </c>
      <c r="K108" s="9">
        <v>2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271</v>
      </c>
      <c r="AA108" s="8">
        <v>113157.00000000001</v>
      </c>
      <c r="AB108" s="8">
        <v>88878</v>
      </c>
      <c r="AC108" s="8">
        <v>24279.000000000015</v>
      </c>
      <c r="AD108" s="8">
        <v>0</v>
      </c>
      <c r="AE108" s="8">
        <v>0</v>
      </c>
      <c r="AF108" s="8" t="s">
        <v>58</v>
      </c>
      <c r="AG108" s="1" t="s">
        <v>115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273</v>
      </c>
      <c r="BD108" s="56">
        <v>0</v>
      </c>
    </row>
    <row r="109" spans="1:56" ht="27.75" customHeight="1" x14ac:dyDescent="0.45">
      <c r="A109" s="3">
        <v>45896</v>
      </c>
      <c r="B109" s="14" t="s">
        <v>409</v>
      </c>
      <c r="C109" s="9" t="s">
        <v>73</v>
      </c>
      <c r="D109" s="13" t="s">
        <v>398</v>
      </c>
      <c r="E109" s="9">
        <v>20</v>
      </c>
      <c r="F109" s="9">
        <v>32</v>
      </c>
      <c r="G109" s="9" t="s">
        <v>60</v>
      </c>
      <c r="H109" s="9">
        <v>0</v>
      </c>
      <c r="I109" s="9">
        <v>72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141</v>
      </c>
      <c r="T109" s="12">
        <v>45906</v>
      </c>
      <c r="U109" s="11">
        <v>5000</v>
      </c>
      <c r="V109" s="10">
        <v>5000</v>
      </c>
      <c r="W109" s="10">
        <v>0</v>
      </c>
      <c r="X109" s="10">
        <v>5470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117</v>
      </c>
      <c r="AH109" s="1" t="s">
        <v>74</v>
      </c>
      <c r="AI109" s="1">
        <v>2</v>
      </c>
      <c r="AJ109" s="3">
        <v>45906</v>
      </c>
      <c r="AK109" s="3">
        <v>0</v>
      </c>
      <c r="AL109" s="3">
        <v>45897</v>
      </c>
      <c r="AM109" s="3">
        <v>45904</v>
      </c>
      <c r="AN109" s="3">
        <v>45905</v>
      </c>
      <c r="AO109" s="3">
        <v>45905</v>
      </c>
      <c r="AP109" s="3">
        <v>45901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45896</v>
      </c>
      <c r="B110" s="14" t="s">
        <v>409</v>
      </c>
      <c r="C110" s="9" t="s">
        <v>73</v>
      </c>
      <c r="D110" s="13" t="s">
        <v>399</v>
      </c>
      <c r="E110" s="9">
        <v>20</v>
      </c>
      <c r="F110" s="9">
        <v>32</v>
      </c>
      <c r="G110" s="9" t="s">
        <v>60</v>
      </c>
      <c r="H110" s="9">
        <v>0</v>
      </c>
      <c r="I110" s="9">
        <v>72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141</v>
      </c>
      <c r="T110" s="12">
        <v>45906</v>
      </c>
      <c r="U110" s="11">
        <v>5000</v>
      </c>
      <c r="V110" s="10">
        <v>5000</v>
      </c>
      <c r="W110" s="10">
        <v>0</v>
      </c>
      <c r="X110" s="10">
        <v>5400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117</v>
      </c>
      <c r="AH110" s="1" t="s">
        <v>74</v>
      </c>
      <c r="AI110" s="1">
        <v>2</v>
      </c>
      <c r="AJ110" s="3">
        <v>45906</v>
      </c>
      <c r="AK110" s="3">
        <v>0</v>
      </c>
      <c r="AL110" s="3">
        <v>45897</v>
      </c>
      <c r="AM110" s="3">
        <v>45904</v>
      </c>
      <c r="AN110" s="3">
        <v>45905</v>
      </c>
      <c r="AO110" s="3">
        <v>45905</v>
      </c>
      <c r="AP110" s="3">
        <v>45901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45892</v>
      </c>
      <c r="B111" s="14" t="s">
        <v>366</v>
      </c>
      <c r="C111" s="9" t="s">
        <v>139</v>
      </c>
      <c r="D111" s="13" t="s">
        <v>367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196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45908</v>
      </c>
      <c r="U111" s="11">
        <v>10000</v>
      </c>
      <c r="V111" s="10">
        <v>1196</v>
      </c>
      <c r="W111" s="10">
        <v>8804</v>
      </c>
      <c r="X111" s="10">
        <v>10696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210</v>
      </c>
      <c r="AG111" s="1" t="s">
        <v>117</v>
      </c>
      <c r="AH111" s="1" t="s">
        <v>74</v>
      </c>
      <c r="AI111" s="1">
        <v>2</v>
      </c>
      <c r="AJ111" s="3">
        <v>45908</v>
      </c>
      <c r="AK111" s="3">
        <v>0</v>
      </c>
      <c r="AL111" s="3">
        <v>45899</v>
      </c>
      <c r="AM111" s="3">
        <v>45906</v>
      </c>
      <c r="AN111" s="3">
        <v>45907</v>
      </c>
      <c r="AO111" s="3">
        <v>45907</v>
      </c>
      <c r="AP111" s="3">
        <v>45903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45887</v>
      </c>
      <c r="B112" s="14" t="s">
        <v>347</v>
      </c>
      <c r="C112" s="9" t="s">
        <v>139</v>
      </c>
      <c r="D112" s="13" t="s">
        <v>332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196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>
        <v>45915</v>
      </c>
      <c r="U112" s="11">
        <v>9153</v>
      </c>
      <c r="V112" s="10">
        <v>0</v>
      </c>
      <c r="W112" s="10">
        <v>9153</v>
      </c>
      <c r="X112" s="10">
        <v>18825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210</v>
      </c>
      <c r="AG112" s="1" t="s">
        <v>117</v>
      </c>
      <c r="AH112" s="1" t="s">
        <v>74</v>
      </c>
      <c r="AI112" s="1">
        <v>2</v>
      </c>
      <c r="AJ112" s="3">
        <v>45915</v>
      </c>
      <c r="AK112" s="3">
        <v>0</v>
      </c>
      <c r="AL112" s="3">
        <v>45906</v>
      </c>
      <c r="AM112" s="3">
        <v>45913</v>
      </c>
      <c r="AN112" s="3">
        <v>45914</v>
      </c>
      <c r="AO112" s="3">
        <v>45914</v>
      </c>
      <c r="AP112" s="3">
        <v>45910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 t="s">
        <v>333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45887</v>
      </c>
      <c r="B113" s="14" t="s">
        <v>348</v>
      </c>
      <c r="C113" s="9" t="s">
        <v>139</v>
      </c>
      <c r="D113" s="13" t="s">
        <v>268</v>
      </c>
      <c r="E113" s="9">
        <v>20</v>
      </c>
      <c r="F113" s="9">
        <v>36</v>
      </c>
      <c r="G113" s="9" t="s">
        <v>60</v>
      </c>
      <c r="H113" s="9">
        <v>0</v>
      </c>
      <c r="I113" s="9">
        <v>78</v>
      </c>
      <c r="J113" s="9" t="s">
        <v>57</v>
      </c>
      <c r="K113" s="9">
        <v>5</v>
      </c>
      <c r="L113" s="9" t="s">
        <v>196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45919</v>
      </c>
      <c r="U113" s="11">
        <v>17360</v>
      </c>
      <c r="V113" s="10">
        <v>0</v>
      </c>
      <c r="W113" s="10">
        <v>17360</v>
      </c>
      <c r="X113" s="10">
        <v>40982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210</v>
      </c>
      <c r="AG113" s="1" t="s">
        <v>116</v>
      </c>
      <c r="AH113" s="1" t="s">
        <v>74</v>
      </c>
      <c r="AI113" s="1">
        <v>2</v>
      </c>
      <c r="AJ113" s="3">
        <v>45919</v>
      </c>
      <c r="AK113" s="3">
        <v>0</v>
      </c>
      <c r="AL113" s="3">
        <v>45910</v>
      </c>
      <c r="AM113" s="3">
        <v>45917</v>
      </c>
      <c r="AN113" s="3">
        <v>45918</v>
      </c>
      <c r="AO113" s="3">
        <v>45918</v>
      </c>
      <c r="AP113" s="3">
        <v>45914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 t="s">
        <v>334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45887</v>
      </c>
      <c r="B114" s="14" t="s">
        <v>348</v>
      </c>
      <c r="C114" s="9" t="s">
        <v>139</v>
      </c>
      <c r="D114" s="13" t="s">
        <v>268</v>
      </c>
      <c r="E114" s="9">
        <v>20</v>
      </c>
      <c r="F114" s="9">
        <v>36</v>
      </c>
      <c r="G114" s="9" t="s">
        <v>60</v>
      </c>
      <c r="H114" s="9">
        <v>0</v>
      </c>
      <c r="I114" s="9">
        <v>78</v>
      </c>
      <c r="J114" s="9" t="s">
        <v>57</v>
      </c>
      <c r="K114" s="9">
        <v>5</v>
      </c>
      <c r="L114" s="9" t="s">
        <v>196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45922</v>
      </c>
      <c r="U114" s="11">
        <v>30000</v>
      </c>
      <c r="V114" s="10">
        <v>0</v>
      </c>
      <c r="W114" s="10">
        <v>30000</v>
      </c>
      <c r="X114" s="10">
        <v>31000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210</v>
      </c>
      <c r="AG114" s="1" t="s">
        <v>61</v>
      </c>
      <c r="AH114" s="1" t="s">
        <v>74</v>
      </c>
      <c r="AI114" s="1">
        <v>2</v>
      </c>
      <c r="AJ114" s="3">
        <v>45922</v>
      </c>
      <c r="AK114" s="3">
        <v>0</v>
      </c>
      <c r="AL114" s="3">
        <v>45913</v>
      </c>
      <c r="AM114" s="3">
        <v>45920</v>
      </c>
      <c r="AN114" s="3">
        <v>45921</v>
      </c>
      <c r="AO114" s="3">
        <v>45921</v>
      </c>
      <c r="AP114" s="3">
        <v>45917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 t="s">
        <v>334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45887</v>
      </c>
      <c r="B115" s="14" t="s">
        <v>348</v>
      </c>
      <c r="C115" s="9" t="s">
        <v>139</v>
      </c>
      <c r="D115" s="13" t="s">
        <v>268</v>
      </c>
      <c r="E115" s="9">
        <v>20</v>
      </c>
      <c r="F115" s="9">
        <v>36</v>
      </c>
      <c r="G115" s="9" t="s">
        <v>60</v>
      </c>
      <c r="H115" s="9">
        <v>0</v>
      </c>
      <c r="I115" s="9">
        <v>78</v>
      </c>
      <c r="J115" s="9" t="s">
        <v>57</v>
      </c>
      <c r="K115" s="9">
        <v>5</v>
      </c>
      <c r="L115" s="9" t="s">
        <v>196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45926</v>
      </c>
      <c r="U115" s="11">
        <v>20000</v>
      </c>
      <c r="V115" s="10">
        <v>0</v>
      </c>
      <c r="W115" s="10">
        <v>20000</v>
      </c>
      <c r="X115" s="10">
        <v>20056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210</v>
      </c>
      <c r="AG115" s="1" t="s">
        <v>115</v>
      </c>
      <c r="AH115" s="1" t="s">
        <v>74</v>
      </c>
      <c r="AI115" s="1">
        <v>2</v>
      </c>
      <c r="AJ115" s="3">
        <v>45926</v>
      </c>
      <c r="AK115" s="3">
        <v>0</v>
      </c>
      <c r="AL115" s="3">
        <v>45917</v>
      </c>
      <c r="AM115" s="3">
        <v>45924</v>
      </c>
      <c r="AN115" s="3">
        <v>45925</v>
      </c>
      <c r="AO115" s="3">
        <v>45925</v>
      </c>
      <c r="AP115" s="3">
        <v>45921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 t="s">
        <v>334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45905</v>
      </c>
      <c r="B116" s="14" t="s">
        <v>128</v>
      </c>
      <c r="C116" s="9" t="s">
        <v>139</v>
      </c>
      <c r="D116" s="13" t="s">
        <v>332</v>
      </c>
      <c r="E116" s="9">
        <v>20</v>
      </c>
      <c r="F116" s="9">
        <v>36</v>
      </c>
      <c r="G116" s="9" t="s">
        <v>60</v>
      </c>
      <c r="H116" s="9">
        <v>0</v>
      </c>
      <c r="I116" s="9">
        <v>78</v>
      </c>
      <c r="J116" s="9" t="s">
        <v>57</v>
      </c>
      <c r="K116" s="9">
        <v>5</v>
      </c>
      <c r="L116" s="9" t="s">
        <v>196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45918</v>
      </c>
      <c r="U116" s="11">
        <v>30000</v>
      </c>
      <c r="V116" s="10">
        <v>0</v>
      </c>
      <c r="W116" s="10">
        <v>30000</v>
      </c>
      <c r="X116" s="10">
        <v>0</v>
      </c>
      <c r="Y116" s="10">
        <v>31500</v>
      </c>
      <c r="Z116" s="9" t="s">
        <v>81</v>
      </c>
      <c r="AA116" s="8">
        <v>31432.500000000004</v>
      </c>
      <c r="AB116" s="8">
        <v>31432.500000000004</v>
      </c>
      <c r="AC116" s="8">
        <v>0</v>
      </c>
      <c r="AD116" s="8">
        <v>0</v>
      </c>
      <c r="AE116" s="8">
        <v>0</v>
      </c>
      <c r="AF116" s="8" t="s">
        <v>210</v>
      </c>
      <c r="AG116" s="1" t="s">
        <v>115</v>
      </c>
      <c r="AH116" s="1" t="s">
        <v>74</v>
      </c>
      <c r="AI116" s="1">
        <v>2</v>
      </c>
      <c r="AJ116" s="3">
        <v>45918</v>
      </c>
      <c r="AK116" s="3">
        <v>0</v>
      </c>
      <c r="AL116" s="3">
        <v>45909</v>
      </c>
      <c r="AM116" s="3">
        <v>45916</v>
      </c>
      <c r="AN116" s="3">
        <v>45917</v>
      </c>
      <c r="AO116" s="3">
        <v>45917</v>
      </c>
      <c r="AP116" s="3">
        <v>45913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 t="s">
        <v>468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 t="s">
        <v>135</v>
      </c>
      <c r="B117" s="14" t="s">
        <v>135</v>
      </c>
      <c r="C117" s="9" t="s">
        <v>139</v>
      </c>
      <c r="D117" s="13" t="s">
        <v>61</v>
      </c>
      <c r="E117" s="9">
        <v>20</v>
      </c>
      <c r="F117" s="9">
        <v>36</v>
      </c>
      <c r="G117" s="9" t="s">
        <v>60</v>
      </c>
      <c r="H117" s="9">
        <v>0</v>
      </c>
      <c r="I117" s="9">
        <v>78</v>
      </c>
      <c r="J117" s="9" t="s">
        <v>57</v>
      </c>
      <c r="K117" s="9">
        <v>5</v>
      </c>
      <c r="L117" s="9" t="s">
        <v>196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 t="s">
        <v>63</v>
      </c>
      <c r="U117" s="11">
        <v>290000</v>
      </c>
      <c r="V117" s="10">
        <v>0</v>
      </c>
      <c r="W117" s="10">
        <v>290000</v>
      </c>
      <c r="X117" s="10">
        <v>0</v>
      </c>
      <c r="Y117" s="10">
        <v>304500</v>
      </c>
      <c r="Z117" s="9" t="s">
        <v>81</v>
      </c>
      <c r="AA117" s="8">
        <v>303847.5</v>
      </c>
      <c r="AB117" s="8">
        <v>59416</v>
      </c>
      <c r="AC117" s="8">
        <v>244431.5</v>
      </c>
      <c r="AD117" s="8">
        <v>0</v>
      </c>
      <c r="AE117" s="8">
        <v>0</v>
      </c>
      <c r="AF117" s="8" t="s">
        <v>210</v>
      </c>
      <c r="AG117" s="1" t="s">
        <v>115</v>
      </c>
      <c r="AH117" s="1" t="s">
        <v>74</v>
      </c>
      <c r="AI117" s="1">
        <v>2</v>
      </c>
      <c r="AJ117" s="3" t="s">
        <v>63</v>
      </c>
      <c r="AK117" s="3">
        <v>0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18685.430222222225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37</v>
      </c>
      <c r="G118" s="9">
        <v>0</v>
      </c>
      <c r="H118" s="9">
        <v>0</v>
      </c>
      <c r="I118" s="9">
        <v>80</v>
      </c>
      <c r="J118" s="9" t="s">
        <v>57</v>
      </c>
      <c r="K118" s="9">
        <v>3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81</v>
      </c>
      <c r="AA118" s="8">
        <v>335280</v>
      </c>
      <c r="AB118" s="8">
        <v>90848.5</v>
      </c>
      <c r="AC118" s="8">
        <v>244431.5</v>
      </c>
      <c r="AD118" s="8">
        <v>0</v>
      </c>
      <c r="AE118" s="8">
        <v>0</v>
      </c>
      <c r="AF118" s="8" t="s">
        <v>58</v>
      </c>
      <c r="AG118" s="1" t="s">
        <v>115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45903</v>
      </c>
      <c r="B119" s="14" t="s">
        <v>453</v>
      </c>
      <c r="C119" s="9" t="s">
        <v>441</v>
      </c>
      <c r="D119" s="13" t="s">
        <v>59</v>
      </c>
      <c r="E119" s="9">
        <v>21</v>
      </c>
      <c r="F119" s="9">
        <v>31</v>
      </c>
      <c r="G119" s="9" t="s">
        <v>60</v>
      </c>
      <c r="H119" s="9">
        <v>0</v>
      </c>
      <c r="I119" s="9">
        <v>60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123</v>
      </c>
      <c r="T119" s="12">
        <v>45906</v>
      </c>
      <c r="U119" s="11">
        <v>5000</v>
      </c>
      <c r="V119" s="10">
        <v>0</v>
      </c>
      <c r="W119" s="10">
        <v>5000</v>
      </c>
      <c r="X119" s="10">
        <v>0</v>
      </c>
      <c r="Y119" s="10">
        <v>0</v>
      </c>
      <c r="Z119" s="9" t="s">
        <v>130</v>
      </c>
      <c r="AA119" s="8">
        <v>4540.25</v>
      </c>
      <c r="AB119" s="8">
        <v>4540.25</v>
      </c>
      <c r="AC119" s="8">
        <v>0</v>
      </c>
      <c r="AD119" s="8">
        <v>0</v>
      </c>
      <c r="AE119" s="8">
        <v>0</v>
      </c>
      <c r="AF119" s="8" t="s">
        <v>210</v>
      </c>
      <c r="AG119" s="1" t="s">
        <v>115</v>
      </c>
      <c r="AH119" s="1" t="s">
        <v>77</v>
      </c>
      <c r="AI119" s="1">
        <v>1</v>
      </c>
      <c r="AJ119" s="3">
        <v>45906</v>
      </c>
      <c r="AK119" s="3">
        <v>0</v>
      </c>
      <c r="AL119" s="3">
        <v>0</v>
      </c>
      <c r="AM119" s="3">
        <v>0</v>
      </c>
      <c r="AN119" s="3">
        <v>0</v>
      </c>
      <c r="AO119" s="3">
        <v>45905</v>
      </c>
      <c r="AP119" s="3">
        <v>45901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</v>
      </c>
      <c r="AX119" s="2">
        <v>0</v>
      </c>
      <c r="AY119" s="2" t="s">
        <v>442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21</v>
      </c>
      <c r="F120" s="9">
        <v>37</v>
      </c>
      <c r="G120" s="9" t="s">
        <v>60</v>
      </c>
      <c r="H120" s="9">
        <v>0</v>
      </c>
      <c r="I120" s="9">
        <v>67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130</v>
      </c>
      <c r="AA120" s="8">
        <v>4540.25</v>
      </c>
      <c r="AB120" s="8">
        <v>4540.25</v>
      </c>
      <c r="AC120" s="8">
        <v>0</v>
      </c>
      <c r="AD120" s="8">
        <v>0</v>
      </c>
      <c r="AE120" s="8">
        <v>0</v>
      </c>
      <c r="AF120" s="8" t="s">
        <v>58</v>
      </c>
      <c r="AG120" s="1" t="s">
        <v>115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7.75" customHeight="1" x14ac:dyDescent="0.45">
      <c r="A121" s="3">
        <v>45892</v>
      </c>
      <c r="B121" s="14" t="s">
        <v>368</v>
      </c>
      <c r="C121" s="9" t="s">
        <v>79</v>
      </c>
      <c r="D121" s="13" t="s">
        <v>369</v>
      </c>
      <c r="E121" s="9">
        <v>21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42</v>
      </c>
      <c r="O121" s="9">
        <v>40</v>
      </c>
      <c r="P121" s="10">
        <v>0</v>
      </c>
      <c r="Q121" s="10">
        <v>0</v>
      </c>
      <c r="R121" s="10">
        <v>0</v>
      </c>
      <c r="S121" s="9" t="s">
        <v>67</v>
      </c>
      <c r="T121" s="12">
        <v>45906</v>
      </c>
      <c r="U121" s="11">
        <v>3000</v>
      </c>
      <c r="V121" s="10">
        <v>3000</v>
      </c>
      <c r="W121" s="10">
        <v>0</v>
      </c>
      <c r="X121" s="10">
        <v>3100</v>
      </c>
      <c r="Y121" s="10">
        <v>0</v>
      </c>
      <c r="Z121" s="9" t="s">
        <v>120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68</v>
      </c>
      <c r="AI121" s="1">
        <v>4</v>
      </c>
      <c r="AJ121" s="3">
        <v>45906</v>
      </c>
      <c r="AK121" s="3">
        <v>45902</v>
      </c>
      <c r="AL121" s="3">
        <v>45896</v>
      </c>
      <c r="AM121" s="3">
        <v>45903</v>
      </c>
      <c r="AN121" s="3">
        <v>45904</v>
      </c>
      <c r="AO121" s="3">
        <v>45904</v>
      </c>
      <c r="AP121" s="3">
        <v>45901</v>
      </c>
      <c r="AQ121" s="3">
        <v>45905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45876</v>
      </c>
      <c r="B122" s="14" t="s">
        <v>336</v>
      </c>
      <c r="C122" s="9" t="s">
        <v>107</v>
      </c>
      <c r="D122" s="13" t="s">
        <v>316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>
        <v>45926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3310.89</v>
      </c>
      <c r="AB122" s="8">
        <v>3310.89</v>
      </c>
      <c r="AC122" s="8">
        <v>0</v>
      </c>
      <c r="AD122" s="8">
        <v>3310.89</v>
      </c>
      <c r="AE122" s="8">
        <v>0</v>
      </c>
      <c r="AF122" s="8">
        <v>0</v>
      </c>
      <c r="AG122" s="1" t="s">
        <v>116</v>
      </c>
      <c r="AH122" s="1" t="s">
        <v>68</v>
      </c>
      <c r="AI122" s="1">
        <v>4</v>
      </c>
      <c r="AJ122" s="3">
        <v>45926</v>
      </c>
      <c r="AK122" s="3">
        <v>45922</v>
      </c>
      <c r="AL122" s="3">
        <v>45916</v>
      </c>
      <c r="AM122" s="3">
        <v>45923</v>
      </c>
      <c r="AN122" s="3">
        <v>45924</v>
      </c>
      <c r="AO122" s="3">
        <v>45924</v>
      </c>
      <c r="AP122" s="3">
        <v>45921</v>
      </c>
      <c r="AQ122" s="3">
        <v>45925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45631</v>
      </c>
      <c r="B123" s="14" t="s">
        <v>203</v>
      </c>
      <c r="C123" s="9" t="s">
        <v>109</v>
      </c>
      <c r="D123" s="13" t="s">
        <v>144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110</v>
      </c>
      <c r="T123" s="12" t="s">
        <v>63</v>
      </c>
      <c r="U123" s="11">
        <v>16000</v>
      </c>
      <c r="V123" s="10">
        <v>0</v>
      </c>
      <c r="W123" s="10">
        <v>16000</v>
      </c>
      <c r="X123" s="10">
        <v>0</v>
      </c>
      <c r="Y123" s="10">
        <v>16800</v>
      </c>
      <c r="Z123" s="9" t="s">
        <v>120</v>
      </c>
      <c r="AA123" s="8">
        <v>17211.04</v>
      </c>
      <c r="AB123" s="8">
        <v>17211.04</v>
      </c>
      <c r="AC123" s="8">
        <v>0</v>
      </c>
      <c r="AD123" s="8">
        <v>0</v>
      </c>
      <c r="AE123" s="8">
        <v>17211.04</v>
      </c>
      <c r="AF123" s="8">
        <v>0</v>
      </c>
      <c r="AG123" s="1" t="s">
        <v>61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218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45631</v>
      </c>
      <c r="B124" s="14" t="s">
        <v>202</v>
      </c>
      <c r="C124" s="9" t="s">
        <v>109</v>
      </c>
      <c r="D124" s="13" t="s">
        <v>144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110</v>
      </c>
      <c r="T124" s="12" t="s">
        <v>63</v>
      </c>
      <c r="U124" s="11">
        <v>9000</v>
      </c>
      <c r="V124" s="10">
        <v>0</v>
      </c>
      <c r="W124" s="10">
        <v>9000</v>
      </c>
      <c r="X124" s="10">
        <v>0</v>
      </c>
      <c r="Y124" s="10">
        <v>9450</v>
      </c>
      <c r="Z124" s="9" t="s">
        <v>120</v>
      </c>
      <c r="AA124" s="8">
        <v>9681.2100000000009</v>
      </c>
      <c r="AB124" s="8">
        <v>9681.2100000000009</v>
      </c>
      <c r="AC124" s="8">
        <v>0</v>
      </c>
      <c r="AD124" s="8">
        <v>0</v>
      </c>
      <c r="AE124" s="8">
        <v>9681.2100000000009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217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>
        <v>45904</v>
      </c>
      <c r="B125" s="14" t="s">
        <v>443</v>
      </c>
      <c r="C125" s="9" t="s">
        <v>454</v>
      </c>
      <c r="D125" s="13" t="s">
        <v>445</v>
      </c>
      <c r="E125" s="9">
        <v>21</v>
      </c>
      <c r="F125" s="9">
        <v>40</v>
      </c>
      <c r="G125" s="9" t="s">
        <v>60</v>
      </c>
      <c r="H125" s="9" t="s">
        <v>66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45911</v>
      </c>
      <c r="U125" s="11">
        <v>4000</v>
      </c>
      <c r="V125" s="10">
        <v>0</v>
      </c>
      <c r="W125" s="10">
        <v>4000</v>
      </c>
      <c r="X125" s="10">
        <v>0</v>
      </c>
      <c r="Y125" s="10">
        <v>4200</v>
      </c>
      <c r="Z125" s="9" t="s">
        <v>120</v>
      </c>
      <c r="AA125" s="8">
        <v>4638.0400000000009</v>
      </c>
      <c r="AB125" s="8">
        <v>0</v>
      </c>
      <c r="AC125" s="8">
        <v>4638.0400000000009</v>
      </c>
      <c r="AD125" s="8">
        <v>0</v>
      </c>
      <c r="AE125" s="8">
        <v>4638.0400000000009</v>
      </c>
      <c r="AF125" s="8">
        <v>0</v>
      </c>
      <c r="AG125" s="1" t="s">
        <v>116</v>
      </c>
      <c r="AH125" s="1" t="s">
        <v>68</v>
      </c>
      <c r="AI125" s="1">
        <v>4</v>
      </c>
      <c r="AJ125" s="3">
        <v>45911</v>
      </c>
      <c r="AK125" s="3">
        <v>45907</v>
      </c>
      <c r="AL125" s="3">
        <v>45901</v>
      </c>
      <c r="AM125" s="3">
        <v>45908</v>
      </c>
      <c r="AN125" s="3">
        <v>45909</v>
      </c>
      <c r="AO125" s="3">
        <v>45909</v>
      </c>
      <c r="AP125" s="3">
        <v>45906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333.53691653333334</v>
      </c>
    </row>
    <row r="126" spans="1:56" ht="27.75" customHeight="1" x14ac:dyDescent="0.45">
      <c r="A126" s="3" t="s">
        <v>135</v>
      </c>
      <c r="B126" s="14" t="s">
        <v>135</v>
      </c>
      <c r="C126" s="9" t="s">
        <v>111</v>
      </c>
      <c r="D126" s="13" t="s">
        <v>61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45925</v>
      </c>
      <c r="U126" s="11">
        <v>100000</v>
      </c>
      <c r="V126" s="10">
        <v>0</v>
      </c>
      <c r="W126" s="10">
        <v>100000</v>
      </c>
      <c r="X126" s="10">
        <v>0</v>
      </c>
      <c r="Y126" s="10">
        <v>105000</v>
      </c>
      <c r="Z126" s="9" t="s">
        <v>120</v>
      </c>
      <c r="AA126" s="8">
        <v>107569.00000000001</v>
      </c>
      <c r="AB126" s="8">
        <v>107569.00000000001</v>
      </c>
      <c r="AC126" s="8">
        <v>0</v>
      </c>
      <c r="AD126" s="8">
        <v>107569.00000000001</v>
      </c>
      <c r="AE126" s="8">
        <v>0</v>
      </c>
      <c r="AF126" s="8">
        <v>0</v>
      </c>
      <c r="AG126" s="1" t="s">
        <v>116</v>
      </c>
      <c r="AH126" s="1" t="s">
        <v>68</v>
      </c>
      <c r="AI126" s="1">
        <v>4</v>
      </c>
      <c r="AJ126" s="3">
        <v>45925</v>
      </c>
      <c r="AK126" s="3">
        <v>45921</v>
      </c>
      <c r="AL126" s="3">
        <v>45915</v>
      </c>
      <c r="AM126" s="3">
        <v>45922</v>
      </c>
      <c r="AN126" s="3">
        <v>45923</v>
      </c>
      <c r="AO126" s="3">
        <v>45923</v>
      </c>
      <c r="AP126" s="3">
        <v>45920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45896</v>
      </c>
      <c r="B127" s="14" t="s">
        <v>400</v>
      </c>
      <c r="C127" s="9" t="s">
        <v>107</v>
      </c>
      <c r="D127" s="13" t="s">
        <v>401</v>
      </c>
      <c r="E127" s="9">
        <v>21</v>
      </c>
      <c r="F127" s="9">
        <v>38</v>
      </c>
      <c r="G127" s="9" t="s">
        <v>60</v>
      </c>
      <c r="H127" s="9" t="s">
        <v>66</v>
      </c>
      <c r="I127" s="9">
        <v>102</v>
      </c>
      <c r="J127" s="9" t="s">
        <v>57</v>
      </c>
      <c r="K127" s="9">
        <v>5</v>
      </c>
      <c r="L127" s="9" t="s">
        <v>90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116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45896</v>
      </c>
      <c r="B128" s="14" t="s">
        <v>402</v>
      </c>
      <c r="C128" s="9" t="s">
        <v>107</v>
      </c>
      <c r="D128" s="13" t="s">
        <v>313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90</v>
      </c>
      <c r="M128" s="10">
        <v>22</v>
      </c>
      <c r="N128" s="9">
        <v>40</v>
      </c>
      <c r="O128" s="9">
        <v>40</v>
      </c>
      <c r="P128" s="10">
        <v>108.55204095999999</v>
      </c>
      <c r="Q128" s="10">
        <v>0</v>
      </c>
      <c r="R128" s="10">
        <v>108.55204095999999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120</v>
      </c>
      <c r="AA128" s="8">
        <v>5518.15</v>
      </c>
      <c r="AB128" s="8">
        <v>5518.15</v>
      </c>
      <c r="AC128" s="8">
        <v>0</v>
      </c>
      <c r="AD128" s="8">
        <v>0</v>
      </c>
      <c r="AE128" s="8">
        <v>5518.15</v>
      </c>
      <c r="AF128" s="8">
        <v>0</v>
      </c>
      <c r="AG128" s="1" t="s">
        <v>116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45896</v>
      </c>
      <c r="B129" s="14" t="s">
        <v>403</v>
      </c>
      <c r="C129" s="9" t="s">
        <v>107</v>
      </c>
      <c r="D129" s="13" t="s">
        <v>404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90</v>
      </c>
      <c r="M129" s="10">
        <v>22</v>
      </c>
      <c r="N129" s="9">
        <v>40</v>
      </c>
      <c r="O129" s="9">
        <v>40</v>
      </c>
      <c r="P129" s="10">
        <v>65.13122457599998</v>
      </c>
      <c r="Q129" s="10">
        <v>0</v>
      </c>
      <c r="R129" s="10">
        <v>65.13122457599998</v>
      </c>
      <c r="S129" s="9" t="s">
        <v>67</v>
      </c>
      <c r="T129" s="12" t="s">
        <v>63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120</v>
      </c>
      <c r="AA129" s="8">
        <v>3310.89</v>
      </c>
      <c r="AB129" s="8">
        <v>3310.89</v>
      </c>
      <c r="AC129" s="8">
        <v>0</v>
      </c>
      <c r="AD129" s="8">
        <v>0</v>
      </c>
      <c r="AE129" s="8">
        <v>3310.89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45876</v>
      </c>
      <c r="B130" s="14" t="s">
        <v>335</v>
      </c>
      <c r="C130" s="9" t="s">
        <v>107</v>
      </c>
      <c r="D130" s="13" t="s">
        <v>315</v>
      </c>
      <c r="E130" s="9">
        <v>21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42</v>
      </c>
      <c r="O130" s="9">
        <v>40</v>
      </c>
      <c r="P130" s="10">
        <v>68.387785804799989</v>
      </c>
      <c r="Q130" s="10">
        <v>0</v>
      </c>
      <c r="R130" s="10">
        <v>68.387785804799989</v>
      </c>
      <c r="S130" s="9" t="s">
        <v>71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120</v>
      </c>
      <c r="AA130" s="8">
        <v>3478.5300000000007</v>
      </c>
      <c r="AB130" s="8">
        <v>3478.5300000000007</v>
      </c>
      <c r="AC130" s="8">
        <v>0</v>
      </c>
      <c r="AD130" s="8">
        <v>0</v>
      </c>
      <c r="AE130" s="8">
        <v>3478.5300000000007</v>
      </c>
      <c r="AF130" s="8">
        <v>0</v>
      </c>
      <c r="AG130" s="1" t="s">
        <v>116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45">
      <c r="A131" s="3">
        <v>45876</v>
      </c>
      <c r="B131" s="14" t="s">
        <v>337</v>
      </c>
      <c r="C131" s="9" t="s">
        <v>107</v>
      </c>
      <c r="D131" s="13" t="s">
        <v>317</v>
      </c>
      <c r="E131" s="9">
        <v>21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42</v>
      </c>
      <c r="O131" s="9">
        <v>40</v>
      </c>
      <c r="P131" s="10">
        <v>113.97964300799998</v>
      </c>
      <c r="Q131" s="10">
        <v>0</v>
      </c>
      <c r="R131" s="10">
        <v>113.97964300799998</v>
      </c>
      <c r="S131" s="9" t="s">
        <v>71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120</v>
      </c>
      <c r="AA131" s="8">
        <v>5797.55</v>
      </c>
      <c r="AB131" s="8">
        <v>5797.55</v>
      </c>
      <c r="AC131" s="8">
        <v>0</v>
      </c>
      <c r="AD131" s="8">
        <v>0</v>
      </c>
      <c r="AE131" s="8">
        <v>5797.55</v>
      </c>
      <c r="AF131" s="8">
        <v>0</v>
      </c>
      <c r="AG131" s="1" t="s">
        <v>116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121</v>
      </c>
      <c r="BD131" s="56">
        <v>0</v>
      </c>
    </row>
    <row r="132" spans="1:56" ht="27.75" customHeight="1" x14ac:dyDescent="0.45">
      <c r="A132" s="3" t="s">
        <v>135</v>
      </c>
      <c r="B132" s="14" t="s">
        <v>135</v>
      </c>
      <c r="C132" s="9" t="s">
        <v>109</v>
      </c>
      <c r="D132" s="13" t="s">
        <v>144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110</v>
      </c>
      <c r="T132" s="12" t="s">
        <v>63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120</v>
      </c>
      <c r="AA132" s="8">
        <v>10756.900000000001</v>
      </c>
      <c r="AB132" s="8">
        <v>10756.900000000001</v>
      </c>
      <c r="AC132" s="8">
        <v>0</v>
      </c>
      <c r="AD132" s="8">
        <v>0</v>
      </c>
      <c r="AE132" s="8">
        <v>10756.900000000001</v>
      </c>
      <c r="AF132" s="8">
        <v>0</v>
      </c>
      <c r="AG132" s="1" t="s">
        <v>116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121</v>
      </c>
      <c r="BD132" s="56">
        <v>0</v>
      </c>
    </row>
    <row r="133" spans="1:56" ht="27.75" customHeight="1" x14ac:dyDescent="0.45">
      <c r="A133" s="3">
        <v>45854</v>
      </c>
      <c r="B133" s="14" t="s">
        <v>295</v>
      </c>
      <c r="C133" s="9" t="s">
        <v>79</v>
      </c>
      <c r="D133" s="13" t="s">
        <v>296</v>
      </c>
      <c r="E133" s="9">
        <v>21</v>
      </c>
      <c r="F133" s="9">
        <v>38</v>
      </c>
      <c r="G133" s="9" t="s">
        <v>60</v>
      </c>
      <c r="H133" s="9" t="s">
        <v>76</v>
      </c>
      <c r="I133" s="9">
        <v>102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65.13122457599998</v>
      </c>
      <c r="Q133" s="10">
        <v>0</v>
      </c>
      <c r="R133" s="10">
        <v>65.13122457599998</v>
      </c>
      <c r="S133" s="9" t="s">
        <v>67</v>
      </c>
      <c r="T133" s="12" t="s">
        <v>63</v>
      </c>
      <c r="U133" s="11">
        <v>3000</v>
      </c>
      <c r="V133" s="10">
        <v>0</v>
      </c>
      <c r="W133" s="10">
        <v>3000</v>
      </c>
      <c r="X133" s="10">
        <v>0</v>
      </c>
      <c r="Y133" s="10">
        <v>3150</v>
      </c>
      <c r="Z133" s="9" t="s">
        <v>120</v>
      </c>
      <c r="AA133" s="8">
        <v>3310.89</v>
      </c>
      <c r="AB133" s="8">
        <v>3310.89</v>
      </c>
      <c r="AC133" s="8">
        <v>0</v>
      </c>
      <c r="AD133" s="8">
        <v>0</v>
      </c>
      <c r="AE133" s="8">
        <v>3310.89</v>
      </c>
      <c r="AF133" s="8">
        <v>0</v>
      </c>
      <c r="AG133" s="1" t="s">
        <v>116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121</v>
      </c>
      <c r="BD133" s="56">
        <v>0</v>
      </c>
    </row>
    <row r="134" spans="1:56" ht="27.75" customHeight="1" x14ac:dyDescent="0.45">
      <c r="A134" s="3">
        <v>45854</v>
      </c>
      <c r="B134" s="14" t="s">
        <v>297</v>
      </c>
      <c r="C134" s="9" t="s">
        <v>79</v>
      </c>
      <c r="D134" s="13" t="s">
        <v>298</v>
      </c>
      <c r="E134" s="9">
        <v>21</v>
      </c>
      <c r="F134" s="9">
        <v>38</v>
      </c>
      <c r="G134" s="9" t="s">
        <v>60</v>
      </c>
      <c r="H134" s="9" t="s">
        <v>76</v>
      </c>
      <c r="I134" s="9">
        <v>102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65.13122457599998</v>
      </c>
      <c r="Q134" s="10">
        <v>0</v>
      </c>
      <c r="R134" s="10">
        <v>65.13122457599998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120</v>
      </c>
      <c r="AA134" s="8">
        <v>3310.89</v>
      </c>
      <c r="AB134" s="8">
        <v>3310.89</v>
      </c>
      <c r="AC134" s="8">
        <v>0</v>
      </c>
      <c r="AD134" s="8">
        <v>0</v>
      </c>
      <c r="AE134" s="8">
        <v>3310.89</v>
      </c>
      <c r="AF134" s="8">
        <v>0</v>
      </c>
      <c r="AG134" s="1" t="s">
        <v>115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121</v>
      </c>
      <c r="BD134" s="56">
        <v>0</v>
      </c>
    </row>
    <row r="135" spans="1:56" ht="27.75" customHeight="1" x14ac:dyDescent="0.45">
      <c r="A135" s="3">
        <v>45826</v>
      </c>
      <c r="B135" s="14" t="s">
        <v>274</v>
      </c>
      <c r="C135" s="9" t="s">
        <v>107</v>
      </c>
      <c r="D135" s="13" t="s">
        <v>262</v>
      </c>
      <c r="E135" s="9">
        <v>21</v>
      </c>
      <c r="F135" s="9">
        <v>38</v>
      </c>
      <c r="G135" s="9" t="s">
        <v>60</v>
      </c>
      <c r="H135" s="9" t="s">
        <v>66</v>
      </c>
      <c r="I135" s="9">
        <v>102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163.47937368575995</v>
      </c>
      <c r="Q135" s="10">
        <v>0</v>
      </c>
      <c r="R135" s="10">
        <v>163.47937368575995</v>
      </c>
      <c r="S135" s="9" t="s">
        <v>67</v>
      </c>
      <c r="T135" s="12" t="s">
        <v>63</v>
      </c>
      <c r="U135" s="11">
        <v>8000</v>
      </c>
      <c r="V135" s="10">
        <v>470</v>
      </c>
      <c r="W135" s="10">
        <v>7530</v>
      </c>
      <c r="X135" s="10">
        <v>0</v>
      </c>
      <c r="Y135" s="10">
        <v>7906.5</v>
      </c>
      <c r="Z135" s="9" t="s">
        <v>120</v>
      </c>
      <c r="AA135" s="8">
        <v>8310.3338999999996</v>
      </c>
      <c r="AB135" s="8">
        <v>8310.3338999999996</v>
      </c>
      <c r="AC135" s="8">
        <v>0</v>
      </c>
      <c r="AD135" s="8">
        <v>0</v>
      </c>
      <c r="AE135" s="8">
        <v>8310.3338999999996</v>
      </c>
      <c r="AF135" s="8">
        <v>0</v>
      </c>
      <c r="AG135" s="1" t="s">
        <v>115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121</v>
      </c>
      <c r="BD135" s="56">
        <v>0</v>
      </c>
    </row>
    <row r="136" spans="1:56" ht="27.75" customHeight="1" x14ac:dyDescent="0.45">
      <c r="A136" s="3">
        <v>45066</v>
      </c>
      <c r="B136" s="14" t="s">
        <v>126</v>
      </c>
      <c r="C136" s="9" t="s">
        <v>79</v>
      </c>
      <c r="D136" s="13" t="s">
        <v>125</v>
      </c>
      <c r="E136" s="9">
        <v>21</v>
      </c>
      <c r="F136" s="9">
        <v>38</v>
      </c>
      <c r="G136" s="9" t="s">
        <v>60</v>
      </c>
      <c r="H136" s="9" t="s">
        <v>76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108.55204095999999</v>
      </c>
      <c r="Q136" s="10">
        <v>0</v>
      </c>
      <c r="R136" s="10">
        <v>108.55204095999999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120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5518.15</v>
      </c>
      <c r="AF136" s="8">
        <v>0</v>
      </c>
      <c r="AG136" s="1" t="s">
        <v>116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121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>
        <v>0</v>
      </c>
      <c r="H137" s="9">
        <v>0</v>
      </c>
      <c r="I137" s="9">
        <v>74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 t="s">
        <v>82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120</v>
      </c>
      <c r="AA137" s="8">
        <v>195033.35390000005</v>
      </c>
      <c r="AB137" s="8">
        <v>190395.31390000004</v>
      </c>
      <c r="AC137" s="8">
        <v>4638.0400000000009</v>
      </c>
      <c r="AD137" s="8">
        <v>110879.89000000001</v>
      </c>
      <c r="AE137" s="8">
        <v>84153.463900000002</v>
      </c>
      <c r="AF137" s="8" t="s">
        <v>58</v>
      </c>
      <c r="AG137" s="1" t="s">
        <v>61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 t="s">
        <v>135</v>
      </c>
      <c r="B138" s="14" t="s">
        <v>135</v>
      </c>
      <c r="C138" s="9" t="s">
        <v>216</v>
      </c>
      <c r="D138" s="13" t="s">
        <v>216</v>
      </c>
      <c r="E138" s="9">
        <v>23</v>
      </c>
      <c r="F138" s="9">
        <v>34</v>
      </c>
      <c r="G138" s="9" t="s">
        <v>60</v>
      </c>
      <c r="H138" s="9">
        <v>0</v>
      </c>
      <c r="I138" s="9">
        <v>68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45930</v>
      </c>
      <c r="U138" s="11">
        <v>30000</v>
      </c>
      <c r="V138" s="10">
        <v>0</v>
      </c>
      <c r="W138" s="10">
        <v>30000</v>
      </c>
      <c r="X138" s="10">
        <v>0</v>
      </c>
      <c r="Y138" s="10">
        <v>31500</v>
      </c>
      <c r="Z138" s="9" t="s">
        <v>83</v>
      </c>
      <c r="AA138" s="8">
        <v>29756.100000000002</v>
      </c>
      <c r="AB138" s="8">
        <v>29756.100000000002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45930</v>
      </c>
      <c r="AK138" s="3">
        <v>0</v>
      </c>
      <c r="AL138" s="3">
        <v>45921</v>
      </c>
      <c r="AM138" s="3">
        <v>45928</v>
      </c>
      <c r="AN138" s="3">
        <v>45929</v>
      </c>
      <c r="AO138" s="3">
        <v>45929</v>
      </c>
      <c r="AP138" s="3">
        <v>45925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7.75" customHeight="1" x14ac:dyDescent="0.45">
      <c r="A139" s="3" t="s">
        <v>135</v>
      </c>
      <c r="B139" s="14" t="s">
        <v>135</v>
      </c>
      <c r="C139" s="9" t="s">
        <v>221</v>
      </c>
      <c r="D139" s="13" t="s">
        <v>61</v>
      </c>
      <c r="E139" s="9">
        <v>23</v>
      </c>
      <c r="F139" s="9">
        <v>34</v>
      </c>
      <c r="G139" s="9" t="s">
        <v>60</v>
      </c>
      <c r="H139" s="9">
        <v>0</v>
      </c>
      <c r="I139" s="9">
        <v>68</v>
      </c>
      <c r="J139" s="9" t="s">
        <v>57</v>
      </c>
      <c r="K139" s="9">
        <v>5</v>
      </c>
      <c r="L139" s="9" t="s">
        <v>92</v>
      </c>
      <c r="M139" s="10">
        <v>24</v>
      </c>
      <c r="N139" s="9">
        <v>37</v>
      </c>
      <c r="O139" s="9">
        <v>50</v>
      </c>
      <c r="P139" s="10">
        <v>821.54158271999995</v>
      </c>
      <c r="Q139" s="10">
        <v>0</v>
      </c>
      <c r="R139" s="10">
        <v>821.54158271999995</v>
      </c>
      <c r="S139" s="9" t="s">
        <v>123</v>
      </c>
      <c r="T139" s="12">
        <v>45930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83</v>
      </c>
      <c r="AA139" s="8">
        <v>29756.100000000002</v>
      </c>
      <c r="AB139" s="8">
        <v>8028</v>
      </c>
      <c r="AC139" s="8">
        <v>21728.100000000002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>
        <v>45930</v>
      </c>
      <c r="AK139" s="3">
        <v>0</v>
      </c>
      <c r="AL139" s="3">
        <v>45920</v>
      </c>
      <c r="AM139" s="3">
        <v>45927</v>
      </c>
      <c r="AN139" s="3">
        <v>45928</v>
      </c>
      <c r="AO139" s="3">
        <v>45928</v>
      </c>
      <c r="AP139" s="3">
        <v>45925</v>
      </c>
      <c r="AQ139" s="3">
        <v>45929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1624.1754749999998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34</v>
      </c>
      <c r="G140" s="9" t="s">
        <v>60</v>
      </c>
      <c r="H140" s="9">
        <v>0</v>
      </c>
      <c r="I140" s="9">
        <v>68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83</v>
      </c>
      <c r="AA140" s="8">
        <v>59512.200000000004</v>
      </c>
      <c r="AB140" s="8">
        <v>37784.100000000006</v>
      </c>
      <c r="AC140" s="8">
        <v>21728.100000000002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45727</v>
      </c>
      <c r="B141" s="14" t="s">
        <v>240</v>
      </c>
      <c r="C141" s="9" t="s">
        <v>111</v>
      </c>
      <c r="D141" s="13" t="s">
        <v>59</v>
      </c>
      <c r="E141" s="9">
        <v>23</v>
      </c>
      <c r="F141" s="9">
        <v>40</v>
      </c>
      <c r="G141" s="9" t="s">
        <v>60</v>
      </c>
      <c r="H141" s="9" t="s">
        <v>66</v>
      </c>
      <c r="I141" s="9">
        <v>125</v>
      </c>
      <c r="J141" s="9" t="s">
        <v>57</v>
      </c>
      <c r="K141" s="9">
        <v>5</v>
      </c>
      <c r="L141" s="9" t="s">
        <v>196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1000</v>
      </c>
      <c r="V141" s="10">
        <v>0</v>
      </c>
      <c r="W141" s="10">
        <v>1000</v>
      </c>
      <c r="X141" s="10">
        <v>0</v>
      </c>
      <c r="Y141" s="10">
        <v>0</v>
      </c>
      <c r="Z141" s="9" t="s">
        <v>213</v>
      </c>
      <c r="AA141" s="8">
        <v>1159.5100000000002</v>
      </c>
      <c r="AB141" s="8">
        <v>1159.5100000000002</v>
      </c>
      <c r="AC141" s="8">
        <v>0</v>
      </c>
      <c r="AD141" s="8">
        <v>1159.5100000000002</v>
      </c>
      <c r="AE141" s="8">
        <v>0</v>
      </c>
      <c r="AF141" s="8" t="s">
        <v>215</v>
      </c>
      <c r="AG141" s="1" t="s">
        <v>115</v>
      </c>
      <c r="AH141" s="1" t="s">
        <v>146</v>
      </c>
      <c r="AI141" s="1">
        <v>2</v>
      </c>
      <c r="AJ141" s="3" t="s">
        <v>63</v>
      </c>
      <c r="AK141" s="3" t="e">
        <v>#VALUE!</v>
      </c>
      <c r="AL141" s="3">
        <v>0</v>
      </c>
      <c r="AM141" s="3">
        <v>0</v>
      </c>
      <c r="AN141" s="3">
        <v>0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143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23</v>
      </c>
      <c r="F142" s="9">
        <v>37</v>
      </c>
      <c r="G142" s="9">
        <v>0</v>
      </c>
      <c r="H142" s="9">
        <v>0</v>
      </c>
      <c r="I142" s="9">
        <v>85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213</v>
      </c>
      <c r="AA142" s="8">
        <v>1159.5100000000002</v>
      </c>
      <c r="AB142" s="8">
        <v>1159.5100000000002</v>
      </c>
      <c r="AC142" s="8">
        <v>0</v>
      </c>
      <c r="AD142" s="8">
        <v>1159.5100000000002</v>
      </c>
      <c r="AE142" s="8">
        <v>0</v>
      </c>
      <c r="AF142" s="8" t="s">
        <v>58</v>
      </c>
      <c r="AG142" s="1" t="s">
        <v>115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214</v>
      </c>
      <c r="BD142" s="56">
        <v>0</v>
      </c>
    </row>
    <row r="143" spans="1:56" ht="27.75" customHeight="1" x14ac:dyDescent="0.45">
      <c r="A143" s="3">
        <v>45601</v>
      </c>
      <c r="B143" s="14" t="s">
        <v>193</v>
      </c>
      <c r="C143" s="9" t="s">
        <v>93</v>
      </c>
      <c r="D143" s="13" t="s">
        <v>142</v>
      </c>
      <c r="E143" s="9">
        <v>23</v>
      </c>
      <c r="F143" s="9">
        <v>37</v>
      </c>
      <c r="G143" s="9" t="s">
        <v>60</v>
      </c>
      <c r="H143" s="9">
        <v>0</v>
      </c>
      <c r="I143" s="9">
        <v>130</v>
      </c>
      <c r="J143" s="9" t="s">
        <v>57</v>
      </c>
      <c r="K143" s="9">
        <v>5</v>
      </c>
      <c r="L143" s="9" t="s">
        <v>91</v>
      </c>
      <c r="M143" s="10">
        <v>24</v>
      </c>
      <c r="N143" s="9">
        <v>40</v>
      </c>
      <c r="O143" s="9">
        <v>55</v>
      </c>
      <c r="P143" s="10">
        <v>3207.7128103679997</v>
      </c>
      <c r="Q143" s="10">
        <v>0</v>
      </c>
      <c r="R143" s="10">
        <v>3207.7128103679997</v>
      </c>
      <c r="S143" s="9" t="s">
        <v>299</v>
      </c>
      <c r="T143" s="12" t="s">
        <v>63</v>
      </c>
      <c r="U143" s="11">
        <v>100000</v>
      </c>
      <c r="V143" s="10">
        <v>1500</v>
      </c>
      <c r="W143" s="10">
        <v>98500</v>
      </c>
      <c r="X143" s="10">
        <v>0</v>
      </c>
      <c r="Y143" s="10">
        <v>103425</v>
      </c>
      <c r="Z143" s="9" t="s">
        <v>99</v>
      </c>
      <c r="AA143" s="8">
        <v>105955.465</v>
      </c>
      <c r="AB143" s="8">
        <v>13611</v>
      </c>
      <c r="AC143" s="8">
        <v>92344.464999999997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72</v>
      </c>
      <c r="AI143" s="1">
        <v>3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113</v>
      </c>
      <c r="BD143" s="56">
        <v>11829.65943262361</v>
      </c>
    </row>
    <row r="144" spans="1:56" ht="27.75" customHeight="1" x14ac:dyDescent="0.45">
      <c r="A144" s="3">
        <v>45601</v>
      </c>
      <c r="B144" s="14" t="s">
        <v>193</v>
      </c>
      <c r="C144" s="9" t="s">
        <v>93</v>
      </c>
      <c r="D144" s="13" t="s">
        <v>142</v>
      </c>
      <c r="E144" s="9">
        <v>23</v>
      </c>
      <c r="F144" s="9">
        <v>37</v>
      </c>
      <c r="G144" s="9" t="s">
        <v>60</v>
      </c>
      <c r="H144" s="9">
        <v>0</v>
      </c>
      <c r="I144" s="9">
        <v>130</v>
      </c>
      <c r="J144" s="9" t="s">
        <v>57</v>
      </c>
      <c r="K144" s="9">
        <v>5</v>
      </c>
      <c r="L144" s="9" t="s">
        <v>91</v>
      </c>
      <c r="M144" s="10">
        <v>24</v>
      </c>
      <c r="N144" s="9">
        <v>40</v>
      </c>
      <c r="O144" s="9">
        <v>55</v>
      </c>
      <c r="P144" s="10">
        <v>11003.203948644863</v>
      </c>
      <c r="Q144" s="10">
        <v>0</v>
      </c>
      <c r="R144" s="10">
        <v>11003.203948644863</v>
      </c>
      <c r="S144" s="9" t="s">
        <v>299</v>
      </c>
      <c r="T144" s="12" t="s">
        <v>63</v>
      </c>
      <c r="U144" s="11">
        <v>337878</v>
      </c>
      <c r="V144" s="10">
        <v>0</v>
      </c>
      <c r="W144" s="10">
        <v>337878</v>
      </c>
      <c r="X144" s="10">
        <v>0</v>
      </c>
      <c r="Y144" s="10">
        <v>354771.9</v>
      </c>
      <c r="Z144" s="9" t="s">
        <v>99</v>
      </c>
      <c r="AA144" s="8">
        <v>363451.98582000006</v>
      </c>
      <c r="AB144" s="8">
        <v>0</v>
      </c>
      <c r="AC144" s="8">
        <v>363451.98582000006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72</v>
      </c>
      <c r="AI144" s="1">
        <v>3</v>
      </c>
      <c r="AJ144" s="3" t="s">
        <v>63</v>
      </c>
      <c r="AK144" s="3">
        <v>0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113</v>
      </c>
      <c r="BD144" s="56">
        <v>46559.511849046357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23</v>
      </c>
      <c r="F145" s="9">
        <v>37</v>
      </c>
      <c r="G145" s="9">
        <v>0</v>
      </c>
      <c r="H145" s="9">
        <v>0</v>
      </c>
      <c r="I145" s="9">
        <v>128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99</v>
      </c>
      <c r="AA145" s="8">
        <v>469407.45082000003</v>
      </c>
      <c r="AB145" s="8">
        <v>13611</v>
      </c>
      <c r="AC145" s="8">
        <v>455796.45082000003</v>
      </c>
      <c r="AD145" s="8">
        <v>0</v>
      </c>
      <c r="AE145" s="8">
        <v>0</v>
      </c>
      <c r="AF145" s="8" t="s">
        <v>58</v>
      </c>
      <c r="AG145" s="1" t="s">
        <v>115</v>
      </c>
      <c r="AH145" s="1">
        <v>0</v>
      </c>
      <c r="AI145" s="1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114</v>
      </c>
      <c r="BD145" s="56">
        <v>0</v>
      </c>
    </row>
    <row r="146" spans="1:56" ht="27.75" customHeight="1" x14ac:dyDescent="0.45">
      <c r="A146" s="3">
        <v>45894</v>
      </c>
      <c r="B146" s="14" t="s">
        <v>374</v>
      </c>
      <c r="C146" s="9" t="s">
        <v>137</v>
      </c>
      <c r="D146" s="13" t="s">
        <v>59</v>
      </c>
      <c r="E146" s="9">
        <v>26</v>
      </c>
      <c r="F146" s="9">
        <v>39</v>
      </c>
      <c r="G146" s="9" t="s">
        <v>60</v>
      </c>
      <c r="H146" s="9">
        <v>0</v>
      </c>
      <c r="I146" s="9">
        <v>93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123</v>
      </c>
      <c r="T146" s="12">
        <v>45910</v>
      </c>
      <c r="U146" s="11">
        <v>5000</v>
      </c>
      <c r="V146" s="10">
        <v>1800</v>
      </c>
      <c r="W146" s="10">
        <v>3200</v>
      </c>
      <c r="X146" s="10">
        <v>0</v>
      </c>
      <c r="Y146" s="10">
        <v>0</v>
      </c>
      <c r="Z146" s="9" t="s">
        <v>84</v>
      </c>
      <c r="AA146" s="8">
        <v>3621.0239999999999</v>
      </c>
      <c r="AB146" s="8">
        <v>3621.0239999999999</v>
      </c>
      <c r="AC146" s="8">
        <v>0</v>
      </c>
      <c r="AD146" s="8">
        <v>0</v>
      </c>
      <c r="AE146" s="8">
        <v>0</v>
      </c>
      <c r="AF146" s="8">
        <v>0</v>
      </c>
      <c r="AG146" s="1" t="s">
        <v>116</v>
      </c>
      <c r="AH146" s="1" t="s">
        <v>77</v>
      </c>
      <c r="AI146" s="1">
        <v>1</v>
      </c>
      <c r="AJ146" s="3">
        <v>45910</v>
      </c>
      <c r="AK146" s="3">
        <v>0</v>
      </c>
      <c r="AL146" s="3">
        <v>0</v>
      </c>
      <c r="AM146" s="3">
        <v>0</v>
      </c>
      <c r="AN146" s="3">
        <v>0</v>
      </c>
      <c r="AO146" s="3">
        <v>45909</v>
      </c>
      <c r="AP146" s="3">
        <v>45905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45">
      <c r="A147" s="3" t="s">
        <v>135</v>
      </c>
      <c r="B147" s="14" t="s">
        <v>135</v>
      </c>
      <c r="C147" s="9" t="s">
        <v>179</v>
      </c>
      <c r="D147" s="13" t="s">
        <v>61</v>
      </c>
      <c r="E147" s="9">
        <v>26</v>
      </c>
      <c r="F147" s="9">
        <v>41</v>
      </c>
      <c r="G147" s="9" t="s">
        <v>60</v>
      </c>
      <c r="H147" s="9">
        <v>0</v>
      </c>
      <c r="I147" s="9">
        <v>97</v>
      </c>
      <c r="J147" s="9" t="s">
        <v>57</v>
      </c>
      <c r="K147" s="9">
        <v>5</v>
      </c>
      <c r="L147" s="9" t="s">
        <v>91</v>
      </c>
      <c r="M147" s="10">
        <v>27</v>
      </c>
      <c r="N147" s="9">
        <v>43</v>
      </c>
      <c r="O147" s="9">
        <v>40</v>
      </c>
      <c r="P147" s="10">
        <v>229.14349009919997</v>
      </c>
      <c r="Q147" s="10">
        <v>0</v>
      </c>
      <c r="R147" s="10">
        <v>229.14349009919997</v>
      </c>
      <c r="S147" s="9" t="s">
        <v>185</v>
      </c>
      <c r="T147" s="12">
        <v>45930</v>
      </c>
      <c r="U147" s="11">
        <v>8000</v>
      </c>
      <c r="V147" s="10">
        <v>0</v>
      </c>
      <c r="W147" s="10">
        <v>8000</v>
      </c>
      <c r="X147" s="10">
        <v>0</v>
      </c>
      <c r="Y147" s="10">
        <v>8400</v>
      </c>
      <c r="Z147" s="9" t="s">
        <v>84</v>
      </c>
      <c r="AA147" s="8">
        <v>9499.6</v>
      </c>
      <c r="AB147" s="8">
        <v>0</v>
      </c>
      <c r="AC147" s="8">
        <v>9499.6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72</v>
      </c>
      <c r="AI147" s="1">
        <v>3</v>
      </c>
      <c r="AJ147" s="3">
        <v>45930</v>
      </c>
      <c r="AK147" s="3">
        <v>0</v>
      </c>
      <c r="AL147" s="3">
        <v>45920</v>
      </c>
      <c r="AM147" s="3">
        <v>45927</v>
      </c>
      <c r="AN147" s="3">
        <v>45928</v>
      </c>
      <c r="AO147" s="3">
        <v>45928</v>
      </c>
      <c r="AP147" s="3">
        <v>45925</v>
      </c>
      <c r="AQ147" s="3">
        <v>45929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767.03992444444452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26</v>
      </c>
      <c r="F148" s="9">
        <v>43</v>
      </c>
      <c r="G148" s="9" t="s">
        <v>60</v>
      </c>
      <c r="H148" s="9">
        <v>0</v>
      </c>
      <c r="I148" s="9">
        <v>102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84</v>
      </c>
      <c r="AA148" s="8">
        <v>13120.624</v>
      </c>
      <c r="AB148" s="8">
        <v>3621.0239999999999</v>
      </c>
      <c r="AC148" s="8">
        <v>9499.6</v>
      </c>
      <c r="AD148" s="8">
        <v>0</v>
      </c>
      <c r="AE148" s="8">
        <v>0</v>
      </c>
      <c r="AF148" s="8" t="s">
        <v>58</v>
      </c>
      <c r="AG148" s="1" t="s">
        <v>115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7.75" customHeight="1" x14ac:dyDescent="0.45">
      <c r="A149" s="3">
        <v>45904</v>
      </c>
      <c r="B149" s="14" t="s">
        <v>455</v>
      </c>
      <c r="C149" s="9" t="s">
        <v>456</v>
      </c>
      <c r="D149" s="13" t="s">
        <v>457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140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458</v>
      </c>
      <c r="T149" s="12">
        <v>45912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459</v>
      </c>
      <c r="AA149" s="8">
        <v>12433.3</v>
      </c>
      <c r="AB149" s="8">
        <v>7225</v>
      </c>
      <c r="AC149" s="8">
        <v>5208.2999999999993</v>
      </c>
      <c r="AD149" s="8">
        <v>0</v>
      </c>
      <c r="AE149" s="8">
        <v>12433.3</v>
      </c>
      <c r="AF149" s="8" t="s">
        <v>460</v>
      </c>
      <c r="AG149" s="1" t="s">
        <v>115</v>
      </c>
      <c r="AH149" s="1" t="s">
        <v>75</v>
      </c>
      <c r="AI149" s="1">
        <v>4</v>
      </c>
      <c r="AJ149" s="3">
        <v>45912</v>
      </c>
      <c r="AK149" s="3">
        <v>45908</v>
      </c>
      <c r="AL149" s="3">
        <v>45901</v>
      </c>
      <c r="AM149" s="3">
        <v>45909</v>
      </c>
      <c r="AN149" s="3">
        <v>45910</v>
      </c>
      <c r="AO149" s="3">
        <v>45911</v>
      </c>
      <c r="AP149" s="3">
        <v>45907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450</v>
      </c>
      <c r="BD149" s="56">
        <v>467.9368199999999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26</v>
      </c>
      <c r="F150" s="9">
        <v>43</v>
      </c>
      <c r="G150" s="9">
        <v>0</v>
      </c>
      <c r="H150" s="9">
        <v>0</v>
      </c>
      <c r="I150" s="9">
        <v>100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459</v>
      </c>
      <c r="AA150" s="8">
        <v>12433.3</v>
      </c>
      <c r="AB150" s="8">
        <v>7225</v>
      </c>
      <c r="AC150" s="8">
        <v>5208.2999999999993</v>
      </c>
      <c r="AD150" s="8">
        <v>0</v>
      </c>
      <c r="AE150" s="8">
        <v>12433.3</v>
      </c>
      <c r="AF150" s="8" t="s">
        <v>58</v>
      </c>
      <c r="AG150" s="1" t="s">
        <v>118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450</v>
      </c>
      <c r="BD150" s="56">
        <v>0</v>
      </c>
    </row>
    <row r="151" spans="1:56" ht="27.75" customHeight="1" x14ac:dyDescent="0.45">
      <c r="A151" s="3" t="s">
        <v>135</v>
      </c>
      <c r="B151" s="14" t="s">
        <v>135</v>
      </c>
      <c r="C151" s="9" t="s">
        <v>109</v>
      </c>
      <c r="D151" s="13" t="s">
        <v>59</v>
      </c>
      <c r="E151" s="9">
        <v>26</v>
      </c>
      <c r="F151" s="9">
        <v>43</v>
      </c>
      <c r="G151" s="9" t="s">
        <v>60</v>
      </c>
      <c r="H151" s="9">
        <v>0</v>
      </c>
      <c r="I151" s="9">
        <v>116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110</v>
      </c>
      <c r="T151" s="12">
        <v>45925</v>
      </c>
      <c r="U151" s="11">
        <v>10000</v>
      </c>
      <c r="V151" s="10">
        <v>0</v>
      </c>
      <c r="W151" s="10">
        <v>10000</v>
      </c>
      <c r="X151" s="10">
        <v>0</v>
      </c>
      <c r="Y151" s="10">
        <v>0</v>
      </c>
      <c r="Z151" s="9" t="s">
        <v>197</v>
      </c>
      <c r="AA151" s="8">
        <v>12433.3</v>
      </c>
      <c r="AB151" s="8">
        <v>12433.3</v>
      </c>
      <c r="AC151" s="8">
        <v>0</v>
      </c>
      <c r="AD151" s="8">
        <v>0</v>
      </c>
      <c r="AE151" s="8">
        <v>0</v>
      </c>
      <c r="AF151" s="8">
        <v>0</v>
      </c>
      <c r="AG151" s="1" t="s">
        <v>118</v>
      </c>
      <c r="AH151" s="1" t="s">
        <v>77</v>
      </c>
      <c r="AI151" s="1">
        <v>1</v>
      </c>
      <c r="AJ151" s="3">
        <v>45925</v>
      </c>
      <c r="AK151" s="3">
        <v>0</v>
      </c>
      <c r="AL151" s="3">
        <v>0</v>
      </c>
      <c r="AM151" s="3">
        <v>0</v>
      </c>
      <c r="AN151" s="3">
        <v>0</v>
      </c>
      <c r="AO151" s="3">
        <v>45924</v>
      </c>
      <c r="AP151" s="3">
        <v>45920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102</v>
      </c>
      <c r="BD151" s="56">
        <v>0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26</v>
      </c>
      <c r="F152" s="9">
        <v>43</v>
      </c>
      <c r="G152" s="9">
        <v>0</v>
      </c>
      <c r="H152" s="9">
        <v>0</v>
      </c>
      <c r="I152" s="9">
        <v>116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197</v>
      </c>
      <c r="AA152" s="8">
        <v>12433.3</v>
      </c>
      <c r="AB152" s="8">
        <v>12433.3</v>
      </c>
      <c r="AC152" s="8">
        <v>0</v>
      </c>
      <c r="AD152" s="8">
        <v>0</v>
      </c>
      <c r="AE152" s="8">
        <v>0</v>
      </c>
      <c r="AF152" s="8" t="s">
        <v>58</v>
      </c>
      <c r="AG152" s="1" t="s">
        <v>118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198</v>
      </c>
      <c r="BD152" s="56">
        <v>0</v>
      </c>
    </row>
    <row r="153" spans="1:56" ht="27.75" customHeight="1" x14ac:dyDescent="0.45">
      <c r="A153" s="3">
        <v>45901</v>
      </c>
      <c r="B153" s="14" t="s">
        <v>420</v>
      </c>
      <c r="C153" s="9" t="s">
        <v>109</v>
      </c>
      <c r="D153" s="13" t="s">
        <v>144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110</v>
      </c>
      <c r="T153" s="12">
        <v>45908</v>
      </c>
      <c r="U153" s="11">
        <v>30000</v>
      </c>
      <c r="V153" s="10">
        <v>15000</v>
      </c>
      <c r="W153" s="10">
        <v>15000</v>
      </c>
      <c r="X153" s="10">
        <v>32730</v>
      </c>
      <c r="Y153" s="10">
        <v>0</v>
      </c>
      <c r="Z153" s="9" t="s">
        <v>88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75</v>
      </c>
      <c r="AI153" s="1">
        <v>4</v>
      </c>
      <c r="AJ153" s="3">
        <v>45908</v>
      </c>
      <c r="AK153" s="3">
        <v>45904</v>
      </c>
      <c r="AL153" s="3">
        <v>45897</v>
      </c>
      <c r="AM153" s="3">
        <v>45905</v>
      </c>
      <c r="AN153" s="3">
        <v>45906</v>
      </c>
      <c r="AO153" s="3">
        <v>45907</v>
      </c>
      <c r="AP153" s="3">
        <v>45903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>
        <v>0</v>
      </c>
      <c r="AY153" s="2" t="s">
        <v>436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7.75" customHeight="1" x14ac:dyDescent="0.45">
      <c r="A154" s="3">
        <v>45898</v>
      </c>
      <c r="B154" s="14" t="s">
        <v>413</v>
      </c>
      <c r="C154" s="9" t="s">
        <v>109</v>
      </c>
      <c r="D154" s="13" t="s">
        <v>59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110</v>
      </c>
      <c r="T154" s="12">
        <v>45909</v>
      </c>
      <c r="U154" s="11">
        <v>15000</v>
      </c>
      <c r="V154" s="10">
        <v>10000</v>
      </c>
      <c r="W154" s="10">
        <v>5000</v>
      </c>
      <c r="X154" s="10">
        <v>0</v>
      </c>
      <c r="Y154" s="10">
        <v>0</v>
      </c>
      <c r="Z154" s="9" t="s">
        <v>88</v>
      </c>
      <c r="AA154" s="8">
        <v>6216.65</v>
      </c>
      <c r="AB154" s="8">
        <v>6216.65</v>
      </c>
      <c r="AC154" s="8">
        <v>0</v>
      </c>
      <c r="AD154" s="8">
        <v>6216.65</v>
      </c>
      <c r="AE154" s="8">
        <v>0</v>
      </c>
      <c r="AF154" s="8">
        <v>0</v>
      </c>
      <c r="AG154" s="1" t="s">
        <v>116</v>
      </c>
      <c r="AH154" s="1" t="s">
        <v>146</v>
      </c>
      <c r="AI154" s="1">
        <v>2</v>
      </c>
      <c r="AJ154" s="3">
        <v>45909</v>
      </c>
      <c r="AK154" s="3">
        <v>45907</v>
      </c>
      <c r="AL154" s="3">
        <v>0</v>
      </c>
      <c r="AM154" s="3">
        <v>0</v>
      </c>
      <c r="AN154" s="3">
        <v>0</v>
      </c>
      <c r="AO154" s="3">
        <v>45908</v>
      </c>
      <c r="AP154" s="3">
        <v>45904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143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0</v>
      </c>
    </row>
    <row r="155" spans="1:56" ht="27.75" customHeight="1" x14ac:dyDescent="0.45">
      <c r="A155" s="3">
        <v>45898</v>
      </c>
      <c r="B155" s="14" t="s">
        <v>414</v>
      </c>
      <c r="C155" s="9" t="s">
        <v>109</v>
      </c>
      <c r="D155" s="13" t="s">
        <v>59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45917</v>
      </c>
      <c r="U155" s="11">
        <v>15000</v>
      </c>
      <c r="V155" s="10">
        <v>0</v>
      </c>
      <c r="W155" s="10">
        <v>15000</v>
      </c>
      <c r="X155" s="10">
        <v>0</v>
      </c>
      <c r="Y155" s="10">
        <v>0</v>
      </c>
      <c r="Z155" s="9" t="s">
        <v>88</v>
      </c>
      <c r="AA155" s="8">
        <v>18649.949999999997</v>
      </c>
      <c r="AB155" s="8">
        <v>18649.949999999997</v>
      </c>
      <c r="AC155" s="8">
        <v>0</v>
      </c>
      <c r="AD155" s="8">
        <v>0</v>
      </c>
      <c r="AE155" s="8">
        <v>18649.949999999997</v>
      </c>
      <c r="AF155" s="8">
        <v>0</v>
      </c>
      <c r="AG155" s="1" t="s">
        <v>115</v>
      </c>
      <c r="AH155" s="1" t="s">
        <v>146</v>
      </c>
      <c r="AI155" s="1">
        <v>2</v>
      </c>
      <c r="AJ155" s="3">
        <v>45917</v>
      </c>
      <c r="AK155" s="3">
        <v>45915</v>
      </c>
      <c r="AL155" s="3">
        <v>0</v>
      </c>
      <c r="AM155" s="3">
        <v>0</v>
      </c>
      <c r="AN155" s="3">
        <v>0</v>
      </c>
      <c r="AO155" s="3">
        <v>45916</v>
      </c>
      <c r="AP155" s="3">
        <v>45912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143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7.75" customHeight="1" x14ac:dyDescent="0.45">
      <c r="A156" s="3">
        <v>45901</v>
      </c>
      <c r="B156" s="14" t="s">
        <v>421</v>
      </c>
      <c r="C156" s="9" t="s">
        <v>109</v>
      </c>
      <c r="D156" s="13" t="s">
        <v>144</v>
      </c>
      <c r="E156" s="9">
        <v>26</v>
      </c>
      <c r="F156" s="9">
        <v>43</v>
      </c>
      <c r="G156" s="9" t="s">
        <v>60</v>
      </c>
      <c r="H156" s="9" t="s">
        <v>66</v>
      </c>
      <c r="I156" s="9">
        <v>150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110</v>
      </c>
      <c r="T156" s="12">
        <v>45930</v>
      </c>
      <c r="U156" s="11">
        <v>30000</v>
      </c>
      <c r="V156" s="10">
        <v>0</v>
      </c>
      <c r="W156" s="10">
        <v>30000</v>
      </c>
      <c r="X156" s="10">
        <v>0</v>
      </c>
      <c r="Y156" s="10">
        <v>31500</v>
      </c>
      <c r="Z156" s="9" t="s">
        <v>88</v>
      </c>
      <c r="AA156" s="8">
        <v>37299.899999999994</v>
      </c>
      <c r="AB156" s="8">
        <v>0</v>
      </c>
      <c r="AC156" s="8">
        <v>37299.899999999994</v>
      </c>
      <c r="AD156" s="8">
        <v>0</v>
      </c>
      <c r="AE156" s="8">
        <v>37299.899999999994</v>
      </c>
      <c r="AF156" s="8">
        <v>0</v>
      </c>
      <c r="AG156" s="1" t="s">
        <v>115</v>
      </c>
      <c r="AH156" s="1" t="s">
        <v>75</v>
      </c>
      <c r="AI156" s="1">
        <v>4</v>
      </c>
      <c r="AJ156" s="3">
        <v>45930</v>
      </c>
      <c r="AK156" s="3">
        <v>45926</v>
      </c>
      <c r="AL156" s="3">
        <v>45919</v>
      </c>
      <c r="AM156" s="3">
        <v>45927</v>
      </c>
      <c r="AN156" s="3">
        <v>45928</v>
      </c>
      <c r="AO156" s="3">
        <v>45929</v>
      </c>
      <c r="AP156" s="3">
        <v>45925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3846.8630200000002</v>
      </c>
    </row>
    <row r="157" spans="1:56" ht="27.75" customHeight="1" x14ac:dyDescent="0.45">
      <c r="A157" s="3">
        <v>45901</v>
      </c>
      <c r="B157" s="14" t="s">
        <v>422</v>
      </c>
      <c r="C157" s="9" t="s">
        <v>109</v>
      </c>
      <c r="D157" s="13" t="s">
        <v>144</v>
      </c>
      <c r="E157" s="9">
        <v>26</v>
      </c>
      <c r="F157" s="9">
        <v>43</v>
      </c>
      <c r="G157" s="9" t="s">
        <v>60</v>
      </c>
      <c r="H157" s="9" t="s">
        <v>66</v>
      </c>
      <c r="I157" s="9">
        <v>150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110</v>
      </c>
      <c r="T157" s="12">
        <v>45945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88</v>
      </c>
      <c r="AA157" s="8">
        <v>12433.3</v>
      </c>
      <c r="AB157" s="8">
        <v>0</v>
      </c>
      <c r="AC157" s="8">
        <v>12433.3</v>
      </c>
      <c r="AD157" s="8">
        <v>0</v>
      </c>
      <c r="AE157" s="8">
        <v>12433.3</v>
      </c>
      <c r="AF157" s="8">
        <v>0</v>
      </c>
      <c r="AG157" s="1" t="s">
        <v>115</v>
      </c>
      <c r="AH157" s="1" t="s">
        <v>75</v>
      </c>
      <c r="AI157" s="1">
        <v>4</v>
      </c>
      <c r="AJ157" s="3">
        <v>45945</v>
      </c>
      <c r="AK157" s="3">
        <v>45941</v>
      </c>
      <c r="AL157" s="3">
        <v>45934</v>
      </c>
      <c r="AM157" s="3">
        <v>45942</v>
      </c>
      <c r="AN157" s="3">
        <v>45943</v>
      </c>
      <c r="AO157" s="3">
        <v>45944</v>
      </c>
      <c r="AP157" s="3">
        <v>45940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1282.2876733333333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26</v>
      </c>
      <c r="F158" s="9">
        <v>43</v>
      </c>
      <c r="G158" s="9">
        <v>0</v>
      </c>
      <c r="H158" s="9">
        <v>0</v>
      </c>
      <c r="I158" s="9">
        <v>120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88</v>
      </c>
      <c r="AA158" s="8">
        <v>74599.799999999988</v>
      </c>
      <c r="AB158" s="8">
        <v>24866.6</v>
      </c>
      <c r="AC158" s="8">
        <v>49733.2</v>
      </c>
      <c r="AD158" s="8">
        <v>6216.65</v>
      </c>
      <c r="AE158" s="8">
        <v>68383.149999999994</v>
      </c>
      <c r="AF158" s="8" t="s">
        <v>58</v>
      </c>
      <c r="AG158" s="1" t="s">
        <v>116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7.75" customHeight="1" x14ac:dyDescent="0.45">
      <c r="A159" s="3">
        <v>45895</v>
      </c>
      <c r="B159" s="14" t="s">
        <v>375</v>
      </c>
      <c r="C159" s="9" t="s">
        <v>147</v>
      </c>
      <c r="D159" s="13" t="s">
        <v>148</v>
      </c>
      <c r="E159" s="9">
        <v>28</v>
      </c>
      <c r="F159" s="9">
        <v>41</v>
      </c>
      <c r="G159" s="9" t="s">
        <v>60</v>
      </c>
      <c r="H159" s="9">
        <v>0</v>
      </c>
      <c r="I159" s="9">
        <v>120</v>
      </c>
      <c r="J159" s="9" t="s">
        <v>78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45909</v>
      </c>
      <c r="U159" s="11">
        <v>13000</v>
      </c>
      <c r="V159" s="10">
        <v>13000</v>
      </c>
      <c r="W159" s="10">
        <v>0</v>
      </c>
      <c r="X159" s="10">
        <v>53544</v>
      </c>
      <c r="Y159" s="10">
        <v>0</v>
      </c>
      <c r="Z159" s="9" t="s">
        <v>127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115</v>
      </c>
      <c r="AH159" s="1" t="s">
        <v>74</v>
      </c>
      <c r="AI159" s="1">
        <v>2</v>
      </c>
      <c r="AJ159" s="3">
        <v>45909</v>
      </c>
      <c r="AK159" s="3">
        <v>0</v>
      </c>
      <c r="AL159" s="3">
        <v>45900</v>
      </c>
      <c r="AM159" s="3">
        <v>45907</v>
      </c>
      <c r="AN159" s="3">
        <v>45908</v>
      </c>
      <c r="AO159" s="3">
        <v>45908</v>
      </c>
      <c r="AP159" s="3">
        <v>45904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 t="s">
        <v>469</v>
      </c>
      <c r="AZ159" s="2">
        <v>0</v>
      </c>
      <c r="BA159" s="2">
        <v>0</v>
      </c>
      <c r="BB159" s="2">
        <v>0</v>
      </c>
      <c r="BC159" s="1" t="s">
        <v>104</v>
      </c>
      <c r="BD159" s="56">
        <v>0</v>
      </c>
    </row>
    <row r="160" spans="1:56" ht="27.75" customHeight="1" x14ac:dyDescent="0.45">
      <c r="A160" s="3" t="s">
        <v>135</v>
      </c>
      <c r="B160" s="14" t="s">
        <v>135</v>
      </c>
      <c r="C160" s="9" t="s">
        <v>147</v>
      </c>
      <c r="D160" s="13" t="s">
        <v>148</v>
      </c>
      <c r="E160" s="9">
        <v>28</v>
      </c>
      <c r="F160" s="9">
        <v>41</v>
      </c>
      <c r="G160" s="9" t="s">
        <v>60</v>
      </c>
      <c r="H160" s="9">
        <v>0</v>
      </c>
      <c r="I160" s="9">
        <v>120</v>
      </c>
      <c r="J160" s="9" t="s">
        <v>78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45920</v>
      </c>
      <c r="U160" s="11">
        <v>50000</v>
      </c>
      <c r="V160" s="10">
        <v>0</v>
      </c>
      <c r="W160" s="10">
        <v>50000</v>
      </c>
      <c r="X160" s="10">
        <v>0</v>
      </c>
      <c r="Y160" s="10">
        <v>52500</v>
      </c>
      <c r="Z160" s="9" t="s">
        <v>127</v>
      </c>
      <c r="AA160" s="8">
        <v>59372.5</v>
      </c>
      <c r="AB160" s="8">
        <v>12130</v>
      </c>
      <c r="AC160" s="8">
        <v>47242.5</v>
      </c>
      <c r="AD160" s="8">
        <v>0</v>
      </c>
      <c r="AE160" s="8">
        <v>0</v>
      </c>
      <c r="AF160" s="8">
        <v>0</v>
      </c>
      <c r="AG160" s="1" t="s">
        <v>115</v>
      </c>
      <c r="AH160" s="1" t="s">
        <v>74</v>
      </c>
      <c r="AI160" s="1">
        <v>2</v>
      </c>
      <c r="AJ160" s="3">
        <v>45920</v>
      </c>
      <c r="AK160" s="3">
        <v>0</v>
      </c>
      <c r="AL160" s="3">
        <v>45911</v>
      </c>
      <c r="AM160" s="3">
        <v>45918</v>
      </c>
      <c r="AN160" s="3">
        <v>45919</v>
      </c>
      <c r="AO160" s="3">
        <v>45919</v>
      </c>
      <c r="AP160" s="3">
        <v>45915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5309.5320833333335</v>
      </c>
    </row>
    <row r="161" spans="1:56" ht="27.75" customHeight="1" x14ac:dyDescent="0.45">
      <c r="A161" s="3" t="s">
        <v>135</v>
      </c>
      <c r="B161" s="14" t="s">
        <v>135</v>
      </c>
      <c r="C161" s="9" t="s">
        <v>109</v>
      </c>
      <c r="D161" s="13" t="s">
        <v>59</v>
      </c>
      <c r="E161" s="9">
        <v>28</v>
      </c>
      <c r="F161" s="9">
        <v>47</v>
      </c>
      <c r="G161" s="9" t="s">
        <v>60</v>
      </c>
      <c r="H161" s="9" t="s">
        <v>66</v>
      </c>
      <c r="I161" s="9">
        <v>180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110</v>
      </c>
      <c r="T161" s="12">
        <v>45925</v>
      </c>
      <c r="U161" s="11">
        <v>5000</v>
      </c>
      <c r="V161" s="10">
        <v>0</v>
      </c>
      <c r="W161" s="10">
        <v>5000</v>
      </c>
      <c r="X161" s="10">
        <v>0</v>
      </c>
      <c r="Y161" s="10">
        <v>0</v>
      </c>
      <c r="Z161" s="9" t="s">
        <v>127</v>
      </c>
      <c r="AA161" s="8">
        <v>6775.4500000000007</v>
      </c>
      <c r="AB161" s="8">
        <v>0</v>
      </c>
      <c r="AC161" s="8">
        <v>6775.4500000000007</v>
      </c>
      <c r="AD161" s="8">
        <v>0</v>
      </c>
      <c r="AE161" s="8">
        <v>6775.4500000000007</v>
      </c>
      <c r="AF161" s="8">
        <v>0</v>
      </c>
      <c r="AG161" s="1">
        <v>0</v>
      </c>
      <c r="AH161" s="1" t="s">
        <v>146</v>
      </c>
      <c r="AI161" s="1">
        <v>2</v>
      </c>
      <c r="AJ161" s="3">
        <v>45925</v>
      </c>
      <c r="AK161" s="3">
        <v>45923</v>
      </c>
      <c r="AL161" s="3">
        <v>0</v>
      </c>
      <c r="AM161" s="3">
        <v>0</v>
      </c>
      <c r="AN161" s="3">
        <v>0</v>
      </c>
      <c r="AO161" s="3">
        <v>45924</v>
      </c>
      <c r="AP161" s="3">
        <v>45920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143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761.48529722222236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28</v>
      </c>
      <c r="F162" s="9">
        <v>43</v>
      </c>
      <c r="G162" s="9">
        <v>0</v>
      </c>
      <c r="H162" s="9">
        <v>0</v>
      </c>
      <c r="I162" s="9">
        <v>130</v>
      </c>
      <c r="J162" s="9" t="s">
        <v>57</v>
      </c>
      <c r="K162" s="9">
        <v>3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127</v>
      </c>
      <c r="AA162" s="8">
        <v>66147.95</v>
      </c>
      <c r="AB162" s="8">
        <v>12130</v>
      </c>
      <c r="AC162" s="8">
        <v>54017.95</v>
      </c>
      <c r="AD162" s="8">
        <v>0</v>
      </c>
      <c r="AE162" s="8">
        <v>6775.4500000000007</v>
      </c>
      <c r="AF162" s="8" t="s">
        <v>58</v>
      </c>
      <c r="AG162" s="1">
        <v>0</v>
      </c>
      <c r="AH162" s="1">
        <v>0</v>
      </c>
      <c r="AI162" s="1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149</v>
      </c>
      <c r="BD162" s="56">
        <v>0</v>
      </c>
    </row>
  </sheetData>
  <autoFilter ref="A5:BD16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2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371C-F6B1-4723-88B4-4DD58F97E567}">
  <sheetPr>
    <tabColor rgb="FFFFFF00"/>
  </sheetPr>
  <dimension ref="A1:BD146"/>
  <sheetViews>
    <sheetView topLeftCell="A94" zoomScale="80" zoomScaleNormal="80" workbookViewId="0">
      <selection activeCell="Z111" sqref="Z1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45904</v>
      </c>
      <c r="E3" s="84" t="s">
        <v>52</v>
      </c>
      <c r="F3" s="84"/>
      <c r="G3" s="85">
        <v>10.01</v>
      </c>
      <c r="H3" s="8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6" t="s">
        <v>51</v>
      </c>
      <c r="B4" s="28" t="s">
        <v>43</v>
      </c>
      <c r="C4" s="29" t="s">
        <v>42</v>
      </c>
      <c r="D4" s="30"/>
      <c r="E4" s="87">
        <v>10.3</v>
      </c>
      <c r="F4" s="88"/>
      <c r="G4" s="89"/>
      <c r="H4" s="90"/>
      <c r="I4" s="91" t="s">
        <v>50</v>
      </c>
      <c r="J4" s="92"/>
      <c r="K4" s="93"/>
      <c r="L4" s="31" t="s">
        <v>89</v>
      </c>
      <c r="M4" s="94" t="s">
        <v>49</v>
      </c>
      <c r="N4" s="95"/>
      <c r="O4" s="95"/>
      <c r="P4" s="9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2" t="s">
        <v>46</v>
      </c>
      <c r="AA4" s="8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45896</v>
      </c>
      <c r="B6" s="14" t="s">
        <v>376</v>
      </c>
      <c r="C6" s="9" t="s">
        <v>233</v>
      </c>
      <c r="D6" s="13" t="s">
        <v>372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91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45908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234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3702.0499999999997</v>
      </c>
      <c r="AF6" s="8">
        <v>0</v>
      </c>
      <c r="AG6" s="1" t="s">
        <v>119</v>
      </c>
      <c r="AH6" s="1" t="s">
        <v>68</v>
      </c>
      <c r="AI6" s="1">
        <v>4</v>
      </c>
      <c r="AJ6" s="3">
        <v>45908</v>
      </c>
      <c r="AK6" s="3">
        <v>45904</v>
      </c>
      <c r="AL6" s="3">
        <v>45898</v>
      </c>
      <c r="AM6" s="3">
        <v>45905</v>
      </c>
      <c r="AN6" s="3">
        <v>45906</v>
      </c>
      <c r="AO6" s="3">
        <v>45906</v>
      </c>
      <c r="AP6" s="3">
        <v>45903</v>
      </c>
      <c r="AQ6" s="3">
        <v>45907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359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95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129</v>
      </c>
      <c r="BD7" s="56">
        <v>0</v>
      </c>
    </row>
    <row r="8" spans="1:56" ht="27.75" customHeight="1" x14ac:dyDescent="0.45">
      <c r="A8" s="3">
        <v>45897</v>
      </c>
      <c r="B8" s="14" t="s">
        <v>377</v>
      </c>
      <c r="C8" s="9" t="s">
        <v>73</v>
      </c>
      <c r="D8" s="13" t="s">
        <v>405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92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141</v>
      </c>
      <c r="T8" s="12">
        <v>45909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379</v>
      </c>
      <c r="AA8" s="8">
        <v>3702.0499999999997</v>
      </c>
      <c r="AB8" s="8">
        <v>2500</v>
      </c>
      <c r="AC8" s="8">
        <v>1202.0499999999997</v>
      </c>
      <c r="AD8" s="8">
        <v>0</v>
      </c>
      <c r="AE8" s="8">
        <v>0</v>
      </c>
      <c r="AF8" s="8">
        <v>0</v>
      </c>
      <c r="AG8" s="1" t="s">
        <v>115</v>
      </c>
      <c r="AH8" s="1" t="s">
        <v>74</v>
      </c>
      <c r="AI8" s="1">
        <v>2</v>
      </c>
      <c r="AJ8" s="3">
        <v>45909</v>
      </c>
      <c r="AK8" s="3">
        <v>0</v>
      </c>
      <c r="AL8" s="3">
        <v>45900</v>
      </c>
      <c r="AM8" s="3">
        <v>45907</v>
      </c>
      <c r="AN8" s="3">
        <v>45908</v>
      </c>
      <c r="AO8" s="3">
        <v>45908</v>
      </c>
      <c r="AP8" s="3">
        <v>45904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73.512035555555556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406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45909</v>
      </c>
      <c r="U9" s="11">
        <v>5000</v>
      </c>
      <c r="V9" s="10">
        <v>0</v>
      </c>
      <c r="W9" s="10">
        <v>5000</v>
      </c>
      <c r="X9" s="10">
        <v>735</v>
      </c>
      <c r="Y9" s="10">
        <v>4478.25</v>
      </c>
      <c r="Z9" s="9" t="s">
        <v>379</v>
      </c>
      <c r="AA9" s="8">
        <v>3315.7410825000002</v>
      </c>
      <c r="AB9" s="8">
        <v>0</v>
      </c>
      <c r="AC9" s="8">
        <v>3315.7410825000002</v>
      </c>
      <c r="AD9" s="8">
        <v>0</v>
      </c>
      <c r="AE9" s="8">
        <v>0</v>
      </c>
      <c r="AF9" s="8">
        <v>0</v>
      </c>
      <c r="AG9" s="1" t="s">
        <v>115</v>
      </c>
      <c r="AH9" s="1" t="s">
        <v>74</v>
      </c>
      <c r="AI9" s="1">
        <v>2</v>
      </c>
      <c r="AJ9" s="3">
        <v>45909</v>
      </c>
      <c r="AK9" s="3">
        <v>0</v>
      </c>
      <c r="AL9" s="3">
        <v>45900</v>
      </c>
      <c r="AM9" s="3">
        <v>45907</v>
      </c>
      <c r="AN9" s="3">
        <v>45908</v>
      </c>
      <c r="AO9" s="3">
        <v>45908</v>
      </c>
      <c r="AP9" s="3">
        <v>45904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202.77598797866671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425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45925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45925</v>
      </c>
      <c r="AK10" s="3">
        <v>0</v>
      </c>
      <c r="AL10" s="3">
        <v>45916</v>
      </c>
      <c r="AM10" s="3">
        <v>45923</v>
      </c>
      <c r="AN10" s="3">
        <v>45924</v>
      </c>
      <c r="AO10" s="3">
        <v>45924</v>
      </c>
      <c r="AP10" s="3">
        <v>45920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379</v>
      </c>
      <c r="AA11" s="8">
        <v>10719.841082499999</v>
      </c>
      <c r="AB11" s="8">
        <v>2500</v>
      </c>
      <c r="AC11" s="8">
        <v>8219.8410824999992</v>
      </c>
      <c r="AD11" s="8">
        <v>0</v>
      </c>
      <c r="AE11" s="8">
        <v>0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129</v>
      </c>
      <c r="BD11" s="56">
        <v>0</v>
      </c>
    </row>
    <row r="12" spans="1:56" ht="27.75" customHeight="1" x14ac:dyDescent="0.45">
      <c r="A12" s="3" t="s">
        <v>135</v>
      </c>
      <c r="B12" s="14" t="s">
        <v>135</v>
      </c>
      <c r="C12" s="9" t="s">
        <v>211</v>
      </c>
      <c r="D12" s="13" t="s">
        <v>236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133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>
        <v>0</v>
      </c>
      <c r="AG12" s="1" t="s">
        <v>115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729.46232000000009</v>
      </c>
    </row>
    <row r="13" spans="1:56" ht="27.75" customHeight="1" x14ac:dyDescent="0.45">
      <c r="A13" s="3">
        <v>0</v>
      </c>
      <c r="B13" s="14">
        <v>0</v>
      </c>
      <c r="C13" s="9" t="s">
        <v>201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133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45901</v>
      </c>
      <c r="B14" s="14" t="s">
        <v>426</v>
      </c>
      <c r="C14" s="9" t="s">
        <v>415</v>
      </c>
      <c r="D14" s="13" t="s">
        <v>437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91</v>
      </c>
      <c r="M14" s="10">
        <v>19</v>
      </c>
      <c r="N14" s="9">
        <v>29</v>
      </c>
      <c r="O14" s="9">
        <v>40</v>
      </c>
      <c r="P14" s="10">
        <v>67.968380191999998</v>
      </c>
      <c r="Q14" s="10">
        <v>0</v>
      </c>
      <c r="R14" s="10">
        <v>67.968380191999998</v>
      </c>
      <c r="S14" s="9" t="s">
        <v>67</v>
      </c>
      <c r="T14" s="12">
        <v>45912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417</v>
      </c>
      <c r="AA14" s="8">
        <v>3841.7500000000005</v>
      </c>
      <c r="AB14" s="8">
        <v>3841.7500000000005</v>
      </c>
      <c r="AC14" s="8">
        <v>0</v>
      </c>
      <c r="AD14" s="8">
        <v>0</v>
      </c>
      <c r="AE14" s="8">
        <v>3841.7500000000005</v>
      </c>
      <c r="AF14" s="8">
        <v>0</v>
      </c>
      <c r="AG14" s="1" t="s">
        <v>116</v>
      </c>
      <c r="AH14" s="1" t="s">
        <v>68</v>
      </c>
      <c r="AI14" s="1">
        <v>4</v>
      </c>
      <c r="AJ14" s="3">
        <v>45912</v>
      </c>
      <c r="AK14" s="3">
        <v>45908</v>
      </c>
      <c r="AL14" s="3">
        <v>45902</v>
      </c>
      <c r="AM14" s="3">
        <v>45909</v>
      </c>
      <c r="AN14" s="3">
        <v>45910</v>
      </c>
      <c r="AO14" s="3">
        <v>45910</v>
      </c>
      <c r="AP14" s="3">
        <v>45907</v>
      </c>
      <c r="AQ14" s="3">
        <v>45911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417</v>
      </c>
      <c r="AA15" s="8">
        <v>3841.7500000000005</v>
      </c>
      <c r="AB15" s="8">
        <v>3841.7500000000005</v>
      </c>
      <c r="AC15" s="8">
        <v>0</v>
      </c>
      <c r="AD15" s="8">
        <v>0</v>
      </c>
      <c r="AE15" s="8">
        <v>3841.7500000000005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418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45910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168</v>
      </c>
      <c r="AA16" s="8">
        <v>44005.499999999993</v>
      </c>
      <c r="AB16" s="8">
        <v>24047</v>
      </c>
      <c r="AC16" s="8">
        <v>19958.499999999993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45910</v>
      </c>
      <c r="AK16" s="3">
        <v>0</v>
      </c>
      <c r="AL16" s="3">
        <v>45901</v>
      </c>
      <c r="AM16" s="3">
        <v>45908</v>
      </c>
      <c r="AN16" s="3">
        <v>45909</v>
      </c>
      <c r="AO16" s="3">
        <v>45909</v>
      </c>
      <c r="AP16" s="3">
        <v>45905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1449.4306222222219</v>
      </c>
    </row>
    <row r="17" spans="1:56" ht="27.75" customHeight="1" x14ac:dyDescent="0.45">
      <c r="A17" s="3">
        <v>45898</v>
      </c>
      <c r="B17" s="14" t="s">
        <v>408</v>
      </c>
      <c r="C17" s="9" t="s">
        <v>136</v>
      </c>
      <c r="D17" s="13" t="s">
        <v>199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45910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168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45910</v>
      </c>
      <c r="AK17" s="3">
        <v>0</v>
      </c>
      <c r="AL17" s="3">
        <v>45901</v>
      </c>
      <c r="AM17" s="3">
        <v>45908</v>
      </c>
      <c r="AN17" s="3">
        <v>45909</v>
      </c>
      <c r="AO17" s="3">
        <v>45909</v>
      </c>
      <c r="AP17" s="3">
        <v>45905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2556.6217600000009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117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132916.01432999998</v>
      </c>
      <c r="AB20" s="8">
        <v>24047</v>
      </c>
      <c r="AC20" s="8">
        <v>108869.01432999999</v>
      </c>
      <c r="AD20" s="8">
        <v>0</v>
      </c>
      <c r="AE20" s="8">
        <v>0</v>
      </c>
      <c r="AF20" s="8" t="s">
        <v>58</v>
      </c>
      <c r="AG20" s="1" t="s">
        <v>115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288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45906</v>
      </c>
      <c r="U21" s="11">
        <v>10000</v>
      </c>
      <c r="V21" s="10">
        <v>10000</v>
      </c>
      <c r="W21" s="10">
        <v>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45906</v>
      </c>
      <c r="AK21" s="3">
        <v>0</v>
      </c>
      <c r="AL21" s="3">
        <v>45897</v>
      </c>
      <c r="AM21" s="3">
        <v>45904</v>
      </c>
      <c r="AN21" s="3">
        <v>45905</v>
      </c>
      <c r="AO21" s="3">
        <v>45905</v>
      </c>
      <c r="AP21" s="3">
        <v>45901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45906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116</v>
      </c>
      <c r="AH22" s="1" t="s">
        <v>74</v>
      </c>
      <c r="AI22" s="1">
        <v>2</v>
      </c>
      <c r="AJ22" s="3">
        <v>45906</v>
      </c>
      <c r="AK22" s="3">
        <v>0</v>
      </c>
      <c r="AL22" s="3">
        <v>45897</v>
      </c>
      <c r="AM22" s="3">
        <v>45904</v>
      </c>
      <c r="AN22" s="3">
        <v>45905</v>
      </c>
      <c r="AO22" s="3">
        <v>45905</v>
      </c>
      <c r="AP22" s="3">
        <v>45901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248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45906</v>
      </c>
      <c r="U23" s="11">
        <v>5000</v>
      </c>
      <c r="V23" s="10">
        <v>5746</v>
      </c>
      <c r="W23" s="10">
        <v>0</v>
      </c>
      <c r="X23" s="10">
        <v>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117</v>
      </c>
      <c r="AH23" s="1" t="s">
        <v>74</v>
      </c>
      <c r="AI23" s="1">
        <v>2</v>
      </c>
      <c r="AJ23" s="3">
        <v>45906</v>
      </c>
      <c r="AK23" s="3">
        <v>0</v>
      </c>
      <c r="AL23" s="3">
        <v>45897</v>
      </c>
      <c r="AM23" s="3">
        <v>45904</v>
      </c>
      <c r="AN23" s="3">
        <v>45905</v>
      </c>
      <c r="AO23" s="3">
        <v>45905</v>
      </c>
      <c r="AP23" s="3">
        <v>45901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386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45906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45906</v>
      </c>
      <c r="AK24" s="3">
        <v>0</v>
      </c>
      <c r="AL24" s="3">
        <v>45897</v>
      </c>
      <c r="AM24" s="3">
        <v>45904</v>
      </c>
      <c r="AN24" s="3">
        <v>45905</v>
      </c>
      <c r="AO24" s="3">
        <v>45905</v>
      </c>
      <c r="AP24" s="3">
        <v>45901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305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45906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172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45906</v>
      </c>
      <c r="AK25" s="3">
        <v>0</v>
      </c>
      <c r="AL25" s="3">
        <v>45897</v>
      </c>
      <c r="AM25" s="3">
        <v>45904</v>
      </c>
      <c r="AN25" s="3">
        <v>45905</v>
      </c>
      <c r="AO25" s="3">
        <v>45905</v>
      </c>
      <c r="AP25" s="3">
        <v>45901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383</v>
      </c>
      <c r="C26" s="9" t="s">
        <v>73</v>
      </c>
      <c r="D26" s="13" t="s">
        <v>265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45906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116</v>
      </c>
      <c r="AH26" s="1" t="s">
        <v>74</v>
      </c>
      <c r="AI26" s="1">
        <v>2</v>
      </c>
      <c r="AJ26" s="3">
        <v>45906</v>
      </c>
      <c r="AK26" s="3">
        <v>0</v>
      </c>
      <c r="AL26" s="3">
        <v>45897</v>
      </c>
      <c r="AM26" s="3">
        <v>45904</v>
      </c>
      <c r="AN26" s="3">
        <v>45905</v>
      </c>
      <c r="AO26" s="3">
        <v>45905</v>
      </c>
      <c r="AP26" s="3">
        <v>45901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383</v>
      </c>
      <c r="C27" s="9" t="s">
        <v>73</v>
      </c>
      <c r="D27" s="13" t="s">
        <v>291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45906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172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115</v>
      </c>
      <c r="AH27" s="1" t="s">
        <v>74</v>
      </c>
      <c r="AI27" s="1">
        <v>2</v>
      </c>
      <c r="AJ27" s="3">
        <v>45906</v>
      </c>
      <c r="AK27" s="3">
        <v>0</v>
      </c>
      <c r="AL27" s="3">
        <v>45897</v>
      </c>
      <c r="AM27" s="3">
        <v>45904</v>
      </c>
      <c r="AN27" s="3">
        <v>45905</v>
      </c>
      <c r="AO27" s="3">
        <v>45905</v>
      </c>
      <c r="AP27" s="3">
        <v>45901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383</v>
      </c>
      <c r="C28" s="9" t="s">
        <v>73</v>
      </c>
      <c r="D28" s="13" t="s">
        <v>292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45906</v>
      </c>
      <c r="U28" s="11">
        <v>5000</v>
      </c>
      <c r="V28" s="10">
        <v>4500</v>
      </c>
      <c r="W28" s="10">
        <v>500</v>
      </c>
      <c r="X28" s="10">
        <v>5250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115</v>
      </c>
      <c r="AH28" s="1" t="s">
        <v>74</v>
      </c>
      <c r="AI28" s="1">
        <v>2</v>
      </c>
      <c r="AJ28" s="3">
        <v>45906</v>
      </c>
      <c r="AK28" s="3">
        <v>0</v>
      </c>
      <c r="AL28" s="3">
        <v>45897</v>
      </c>
      <c r="AM28" s="3">
        <v>45904</v>
      </c>
      <c r="AN28" s="3">
        <v>45905</v>
      </c>
      <c r="AO28" s="3">
        <v>45905</v>
      </c>
      <c r="AP28" s="3">
        <v>45901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380</v>
      </c>
      <c r="C29" s="9" t="s">
        <v>73</v>
      </c>
      <c r="D29" s="13" t="s">
        <v>289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45909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117</v>
      </c>
      <c r="AH29" s="1" t="s">
        <v>74</v>
      </c>
      <c r="AI29" s="1">
        <v>2</v>
      </c>
      <c r="AJ29" s="3">
        <v>45909</v>
      </c>
      <c r="AK29" s="3">
        <v>0</v>
      </c>
      <c r="AL29" s="3">
        <v>45900</v>
      </c>
      <c r="AM29" s="3">
        <v>45907</v>
      </c>
      <c r="AN29" s="3">
        <v>45908</v>
      </c>
      <c r="AO29" s="3">
        <v>45908</v>
      </c>
      <c r="AP29" s="3">
        <v>45904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380</v>
      </c>
      <c r="C30" s="9" t="s">
        <v>73</v>
      </c>
      <c r="D30" s="13" t="s">
        <v>281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45909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115</v>
      </c>
      <c r="AH30" s="1" t="s">
        <v>74</v>
      </c>
      <c r="AI30" s="1">
        <v>2</v>
      </c>
      <c r="AJ30" s="3">
        <v>45909</v>
      </c>
      <c r="AK30" s="3">
        <v>0</v>
      </c>
      <c r="AL30" s="3">
        <v>45900</v>
      </c>
      <c r="AM30" s="3">
        <v>45907</v>
      </c>
      <c r="AN30" s="3">
        <v>45908</v>
      </c>
      <c r="AO30" s="3">
        <v>45908</v>
      </c>
      <c r="AP30" s="3">
        <v>45904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380</v>
      </c>
      <c r="C31" s="9" t="s">
        <v>73</v>
      </c>
      <c r="D31" s="13" t="s">
        <v>275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45909</v>
      </c>
      <c r="U31" s="11">
        <v>5000</v>
      </c>
      <c r="V31" s="10">
        <v>5000</v>
      </c>
      <c r="W31" s="10">
        <v>0</v>
      </c>
      <c r="X31" s="10">
        <v>5250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45909</v>
      </c>
      <c r="AK31" s="3">
        <v>0</v>
      </c>
      <c r="AL31" s="3">
        <v>45900</v>
      </c>
      <c r="AM31" s="3">
        <v>45907</v>
      </c>
      <c r="AN31" s="3">
        <v>45908</v>
      </c>
      <c r="AO31" s="3">
        <v>45908</v>
      </c>
      <c r="AP31" s="3">
        <v>45904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380</v>
      </c>
      <c r="C32" s="9" t="s">
        <v>73</v>
      </c>
      <c r="D32" s="13" t="s">
        <v>301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45909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45909</v>
      </c>
      <c r="AK32" s="3">
        <v>0</v>
      </c>
      <c r="AL32" s="3">
        <v>45900</v>
      </c>
      <c r="AM32" s="3">
        <v>45907</v>
      </c>
      <c r="AN32" s="3">
        <v>45908</v>
      </c>
      <c r="AO32" s="3">
        <v>45908</v>
      </c>
      <c r="AP32" s="3">
        <v>45904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292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45909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117</v>
      </c>
      <c r="AH33" s="1" t="s">
        <v>74</v>
      </c>
      <c r="AI33" s="1">
        <v>2</v>
      </c>
      <c r="AJ33" s="3">
        <v>45909</v>
      </c>
      <c r="AK33" s="3">
        <v>0</v>
      </c>
      <c r="AL33" s="3">
        <v>45900</v>
      </c>
      <c r="AM33" s="3">
        <v>45907</v>
      </c>
      <c r="AN33" s="3">
        <v>45908</v>
      </c>
      <c r="AO33" s="3">
        <v>45908</v>
      </c>
      <c r="AP33" s="3">
        <v>45904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45898</v>
      </c>
      <c r="B34" s="14" t="s">
        <v>383</v>
      </c>
      <c r="C34" s="9" t="s">
        <v>73</v>
      </c>
      <c r="D34" s="13" t="s">
        <v>293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61</v>
      </c>
      <c r="AH34" s="1" t="s">
        <v>74</v>
      </c>
      <c r="AI34" s="1">
        <v>2</v>
      </c>
      <c r="AJ34" s="3">
        <v>45909</v>
      </c>
      <c r="AK34" s="3">
        <v>0</v>
      </c>
      <c r="AL34" s="3">
        <v>45900</v>
      </c>
      <c r="AM34" s="3">
        <v>45907</v>
      </c>
      <c r="AN34" s="3">
        <v>45908</v>
      </c>
      <c r="AO34" s="3">
        <v>45908</v>
      </c>
      <c r="AP34" s="3">
        <v>45904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45898</v>
      </c>
      <c r="B35" s="14" t="s">
        <v>383</v>
      </c>
      <c r="C35" s="9" t="s">
        <v>73</v>
      </c>
      <c r="D35" s="13" t="s">
        <v>266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115</v>
      </c>
      <c r="AH35" s="1" t="s">
        <v>74</v>
      </c>
      <c r="AI35" s="1">
        <v>2</v>
      </c>
      <c r="AJ35" s="3">
        <v>45909</v>
      </c>
      <c r="AK35" s="3">
        <v>0</v>
      </c>
      <c r="AL35" s="3">
        <v>45900</v>
      </c>
      <c r="AM35" s="3">
        <v>45907</v>
      </c>
      <c r="AN35" s="3">
        <v>45908</v>
      </c>
      <c r="AO35" s="3">
        <v>45908</v>
      </c>
      <c r="AP35" s="3">
        <v>45904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45898</v>
      </c>
      <c r="B36" s="14" t="s">
        <v>383</v>
      </c>
      <c r="C36" s="9" t="s">
        <v>73</v>
      </c>
      <c r="D36" s="13" t="s">
        <v>290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45909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115</v>
      </c>
      <c r="AH36" s="1" t="s">
        <v>74</v>
      </c>
      <c r="AI36" s="1">
        <v>2</v>
      </c>
      <c r="AJ36" s="3">
        <v>45909</v>
      </c>
      <c r="AK36" s="3">
        <v>0</v>
      </c>
      <c r="AL36" s="3">
        <v>45900</v>
      </c>
      <c r="AM36" s="3">
        <v>45907</v>
      </c>
      <c r="AN36" s="3">
        <v>45908</v>
      </c>
      <c r="AO36" s="3">
        <v>45908</v>
      </c>
      <c r="AP36" s="3">
        <v>45904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 t="s">
        <v>135</v>
      </c>
      <c r="B37" s="14" t="s">
        <v>135</v>
      </c>
      <c r="C37" s="9" t="s">
        <v>73</v>
      </c>
      <c r="D37" s="13" t="s">
        <v>61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45930</v>
      </c>
      <c r="U37" s="11">
        <v>270000</v>
      </c>
      <c r="V37" s="10">
        <v>0</v>
      </c>
      <c r="W37" s="10">
        <v>270000</v>
      </c>
      <c r="X37" s="10">
        <v>0</v>
      </c>
      <c r="Y37" s="10">
        <v>283500</v>
      </c>
      <c r="Z37" s="9" t="s">
        <v>172</v>
      </c>
      <c r="AA37" s="8">
        <v>252717.30000000002</v>
      </c>
      <c r="AB37" s="8">
        <v>42261</v>
      </c>
      <c r="AC37" s="8">
        <v>210456.30000000002</v>
      </c>
      <c r="AD37" s="8">
        <v>0</v>
      </c>
      <c r="AE37" s="8">
        <v>0</v>
      </c>
      <c r="AF37" s="8">
        <v>0</v>
      </c>
      <c r="AG37" s="1" t="s">
        <v>115</v>
      </c>
      <c r="AH37" s="1" t="s">
        <v>74</v>
      </c>
      <c r="AI37" s="1">
        <v>2</v>
      </c>
      <c r="AJ37" s="3">
        <v>45930</v>
      </c>
      <c r="AK37" s="3">
        <v>0</v>
      </c>
      <c r="AL37" s="3">
        <v>45921</v>
      </c>
      <c r="AM37" s="3">
        <v>45928</v>
      </c>
      <c r="AN37" s="3">
        <v>45929</v>
      </c>
      <c r="AO37" s="3">
        <v>45929</v>
      </c>
      <c r="AP37" s="3">
        <v>45925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15852.503877333334</v>
      </c>
    </row>
    <row r="38" spans="1:56" ht="27.75" customHeight="1" x14ac:dyDescent="0.45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30</v>
      </c>
      <c r="G38" s="9">
        <v>0</v>
      </c>
      <c r="H38" s="9">
        <v>0</v>
      </c>
      <c r="I38" s="9">
        <v>63</v>
      </c>
      <c r="J38" s="9" t="s">
        <v>78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172</v>
      </c>
      <c r="AA38" s="8">
        <v>276117.05000000005</v>
      </c>
      <c r="AB38" s="8">
        <v>65660.75</v>
      </c>
      <c r="AC38" s="8">
        <v>210456.30000000002</v>
      </c>
      <c r="AD38" s="8">
        <v>0</v>
      </c>
      <c r="AE38" s="8">
        <v>0</v>
      </c>
      <c r="AF38" s="8" t="s">
        <v>58</v>
      </c>
      <c r="AG38" s="1" t="s">
        <v>115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174</v>
      </c>
      <c r="BD38" s="56">
        <v>0</v>
      </c>
    </row>
    <row r="39" spans="1:56" ht="27.75" customHeight="1" x14ac:dyDescent="0.45">
      <c r="A39" s="3">
        <v>45796</v>
      </c>
      <c r="B39" s="14" t="s">
        <v>255</v>
      </c>
      <c r="C39" s="9" t="s">
        <v>139</v>
      </c>
      <c r="D39" s="13" t="s">
        <v>250</v>
      </c>
      <c r="E39" s="9">
        <v>19</v>
      </c>
      <c r="F39" s="9">
        <v>34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196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108</v>
      </c>
      <c r="T39" s="12" t="s">
        <v>63</v>
      </c>
      <c r="U39" s="11">
        <v>503</v>
      </c>
      <c r="V39" s="10">
        <v>0</v>
      </c>
      <c r="W39" s="10">
        <v>503</v>
      </c>
      <c r="X39" s="10">
        <v>5250</v>
      </c>
      <c r="Y39" s="10">
        <v>0</v>
      </c>
      <c r="Z39" s="9" t="s">
        <v>112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115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191</v>
      </c>
      <c r="BD39" s="56">
        <v>0</v>
      </c>
    </row>
    <row r="40" spans="1:56" ht="27.7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34</v>
      </c>
      <c r="G40" s="9" t="s">
        <v>60</v>
      </c>
      <c r="H40" s="9">
        <v>0</v>
      </c>
      <c r="I40" s="9">
        <v>80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112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58</v>
      </c>
      <c r="AG40" s="1" t="s">
        <v>115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192</v>
      </c>
      <c r="BD40" s="56">
        <v>0</v>
      </c>
    </row>
    <row r="41" spans="1:56" ht="27.75" customHeight="1" x14ac:dyDescent="0.45">
      <c r="A41" s="3">
        <v>45887</v>
      </c>
      <c r="B41" s="14" t="s">
        <v>346</v>
      </c>
      <c r="C41" s="9" t="s">
        <v>139</v>
      </c>
      <c r="D41" s="13" t="s">
        <v>181</v>
      </c>
      <c r="E41" s="9">
        <v>20</v>
      </c>
      <c r="F41" s="9">
        <v>35</v>
      </c>
      <c r="G41" s="9" t="s">
        <v>60</v>
      </c>
      <c r="H41" s="9" t="s">
        <v>76</v>
      </c>
      <c r="I41" s="9">
        <v>97</v>
      </c>
      <c r="J41" s="9" t="s">
        <v>57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108</v>
      </c>
      <c r="T41" s="12">
        <v>45905</v>
      </c>
      <c r="U41" s="11">
        <v>5040</v>
      </c>
      <c r="V41" s="10">
        <v>5040</v>
      </c>
      <c r="W41" s="10">
        <v>0</v>
      </c>
      <c r="X41" s="10">
        <v>10200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388</v>
      </c>
      <c r="AG41" s="1" t="s">
        <v>115</v>
      </c>
      <c r="AH41" s="1" t="s">
        <v>75</v>
      </c>
      <c r="AI41" s="1">
        <v>4</v>
      </c>
      <c r="AJ41" s="3">
        <v>45905</v>
      </c>
      <c r="AK41" s="3">
        <v>45901</v>
      </c>
      <c r="AL41" s="3">
        <v>45894</v>
      </c>
      <c r="AM41" s="3">
        <v>45902</v>
      </c>
      <c r="AN41" s="3">
        <v>45903</v>
      </c>
      <c r="AO41" s="3">
        <v>45904</v>
      </c>
      <c r="AP41" s="3">
        <v>45900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134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7.75" customHeight="1" x14ac:dyDescent="0.45">
      <c r="A42" s="3">
        <v>45877</v>
      </c>
      <c r="B42" s="14" t="s">
        <v>318</v>
      </c>
      <c r="C42" s="9" t="s">
        <v>79</v>
      </c>
      <c r="D42" s="13" t="s">
        <v>319</v>
      </c>
      <c r="E42" s="9">
        <v>20</v>
      </c>
      <c r="F42" s="9">
        <v>38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45906</v>
      </c>
      <c r="U42" s="11">
        <v>3000</v>
      </c>
      <c r="V42" s="10">
        <v>3000</v>
      </c>
      <c r="W42" s="10">
        <v>0</v>
      </c>
      <c r="X42" s="10">
        <v>3300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115</v>
      </c>
      <c r="AH42" s="1" t="s">
        <v>75</v>
      </c>
      <c r="AI42" s="1">
        <v>4</v>
      </c>
      <c r="AJ42" s="3">
        <v>45906</v>
      </c>
      <c r="AK42" s="3">
        <v>45902</v>
      </c>
      <c r="AL42" s="3">
        <v>45895</v>
      </c>
      <c r="AM42" s="3">
        <v>45903</v>
      </c>
      <c r="AN42" s="3">
        <v>45904</v>
      </c>
      <c r="AO42" s="3">
        <v>45905</v>
      </c>
      <c r="AP42" s="3">
        <v>45901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7.75" customHeight="1" x14ac:dyDescent="0.45">
      <c r="A43" s="3">
        <v>45892</v>
      </c>
      <c r="B43" s="14" t="s">
        <v>371</v>
      </c>
      <c r="C43" s="9" t="s">
        <v>355</v>
      </c>
      <c r="D43" s="13" t="s">
        <v>356</v>
      </c>
      <c r="E43" s="9">
        <v>20</v>
      </c>
      <c r="F43" s="9">
        <v>30</v>
      </c>
      <c r="G43" s="9" t="s">
        <v>60</v>
      </c>
      <c r="H43" s="9" t="s">
        <v>66</v>
      </c>
      <c r="I43" s="9">
        <v>80</v>
      </c>
      <c r="J43" s="9" t="s">
        <v>57</v>
      </c>
      <c r="K43" s="9">
        <v>5</v>
      </c>
      <c r="L43" s="9" t="s">
        <v>357</v>
      </c>
      <c r="M43" s="10">
        <v>21</v>
      </c>
      <c r="N43" s="9">
        <v>33</v>
      </c>
      <c r="O43" s="9">
        <v>40</v>
      </c>
      <c r="P43" s="10">
        <v>0</v>
      </c>
      <c r="Q43" s="10">
        <v>0</v>
      </c>
      <c r="R43" s="10">
        <v>0</v>
      </c>
      <c r="S43" s="9" t="s">
        <v>71</v>
      </c>
      <c r="T43" s="12">
        <v>45905</v>
      </c>
      <c r="U43" s="11">
        <v>10000</v>
      </c>
      <c r="V43" s="10">
        <v>10000</v>
      </c>
      <c r="W43" s="10">
        <v>0</v>
      </c>
      <c r="X43" s="10">
        <v>10500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117</v>
      </c>
      <c r="AH43" s="1" t="s">
        <v>68</v>
      </c>
      <c r="AI43" s="1">
        <v>4</v>
      </c>
      <c r="AJ43" s="3">
        <v>45905</v>
      </c>
      <c r="AK43" s="3">
        <v>45901</v>
      </c>
      <c r="AL43" s="3">
        <v>45895</v>
      </c>
      <c r="AM43" s="3">
        <v>45902</v>
      </c>
      <c r="AN43" s="3">
        <v>45903</v>
      </c>
      <c r="AO43" s="3">
        <v>45903</v>
      </c>
      <c r="AP43" s="3">
        <v>45900</v>
      </c>
      <c r="AQ43" s="3">
        <v>45904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104</v>
      </c>
      <c r="BD43" s="56">
        <v>0</v>
      </c>
    </row>
    <row r="44" spans="1:56" ht="27.75" customHeight="1" x14ac:dyDescent="0.45">
      <c r="A44" s="3">
        <v>45850</v>
      </c>
      <c r="B44" s="14" t="s">
        <v>284</v>
      </c>
      <c r="C44" s="9" t="s">
        <v>107</v>
      </c>
      <c r="D44" s="13" t="s">
        <v>285</v>
      </c>
      <c r="E44" s="9">
        <v>20</v>
      </c>
      <c r="F44" s="9">
        <v>38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45906</v>
      </c>
      <c r="U44" s="11">
        <v>3000</v>
      </c>
      <c r="V44" s="10">
        <v>3000</v>
      </c>
      <c r="W44" s="10">
        <v>0</v>
      </c>
      <c r="X44" s="10">
        <v>3300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45906</v>
      </c>
      <c r="AK44" s="3">
        <v>45902</v>
      </c>
      <c r="AL44" s="3">
        <v>45895</v>
      </c>
      <c r="AM44" s="3">
        <v>45903</v>
      </c>
      <c r="AN44" s="3">
        <v>45904</v>
      </c>
      <c r="AO44" s="3">
        <v>45905</v>
      </c>
      <c r="AP44" s="3">
        <v>45901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 t="s">
        <v>427</v>
      </c>
      <c r="AZ44" s="2">
        <v>0</v>
      </c>
      <c r="BA44" s="2">
        <v>0</v>
      </c>
      <c r="BB44" s="2">
        <v>0</v>
      </c>
      <c r="BC44" s="1" t="s">
        <v>104</v>
      </c>
      <c r="BD44" s="56">
        <v>0</v>
      </c>
    </row>
    <row r="45" spans="1:56" ht="27.75" customHeight="1" x14ac:dyDescent="0.45">
      <c r="A45" s="3">
        <v>45892</v>
      </c>
      <c r="B45" s="14" t="s">
        <v>360</v>
      </c>
      <c r="C45" s="9" t="s">
        <v>139</v>
      </c>
      <c r="D45" s="13" t="s">
        <v>329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 t="s">
        <v>63</v>
      </c>
      <c r="U45" s="11">
        <v>640</v>
      </c>
      <c r="V45" s="10">
        <v>0</v>
      </c>
      <c r="W45" s="10">
        <v>640</v>
      </c>
      <c r="X45" s="10">
        <v>6000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116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 t="s">
        <v>370</v>
      </c>
      <c r="AZ45" s="2">
        <v>0</v>
      </c>
      <c r="BA45" s="2">
        <v>0</v>
      </c>
      <c r="BB45" s="2">
        <v>0</v>
      </c>
      <c r="BC45" s="1" t="s">
        <v>104</v>
      </c>
      <c r="BD45" s="56">
        <v>0</v>
      </c>
    </row>
    <row r="46" spans="1:56" ht="27.75" customHeight="1" x14ac:dyDescent="0.45">
      <c r="A46" s="3">
        <v>45892</v>
      </c>
      <c r="B46" s="14" t="s">
        <v>362</v>
      </c>
      <c r="C46" s="9" t="s">
        <v>139</v>
      </c>
      <c r="D46" s="13" t="s">
        <v>131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108</v>
      </c>
      <c r="T46" s="12">
        <v>45908</v>
      </c>
      <c r="U46" s="11">
        <v>1840</v>
      </c>
      <c r="V46" s="10">
        <v>80</v>
      </c>
      <c r="W46" s="10">
        <v>1760</v>
      </c>
      <c r="X46" s="10">
        <v>10650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116</v>
      </c>
      <c r="AH46" s="1" t="s">
        <v>75</v>
      </c>
      <c r="AI46" s="1">
        <v>4</v>
      </c>
      <c r="AJ46" s="3">
        <v>45908</v>
      </c>
      <c r="AK46" s="3">
        <v>45904</v>
      </c>
      <c r="AL46" s="3">
        <v>45897</v>
      </c>
      <c r="AM46" s="3">
        <v>45905</v>
      </c>
      <c r="AN46" s="3">
        <v>45906</v>
      </c>
      <c r="AO46" s="3">
        <v>45907</v>
      </c>
      <c r="AP46" s="3">
        <v>45903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0</v>
      </c>
    </row>
    <row r="47" spans="1:56" ht="27.75" customHeight="1" x14ac:dyDescent="0.45">
      <c r="A47" s="3">
        <v>45782</v>
      </c>
      <c r="B47" s="14" t="s">
        <v>249</v>
      </c>
      <c r="C47" s="9" t="s">
        <v>79</v>
      </c>
      <c r="D47" s="13" t="s">
        <v>243</v>
      </c>
      <c r="E47" s="9">
        <v>20</v>
      </c>
      <c r="F47" s="9">
        <v>38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45909</v>
      </c>
      <c r="U47" s="11">
        <v>5000</v>
      </c>
      <c r="V47" s="10">
        <v>4473</v>
      </c>
      <c r="W47" s="10">
        <v>527</v>
      </c>
      <c r="X47" s="10">
        <v>5200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116</v>
      </c>
      <c r="AH47" s="1" t="s">
        <v>75</v>
      </c>
      <c r="AI47" s="1">
        <v>4</v>
      </c>
      <c r="AJ47" s="3">
        <v>45909</v>
      </c>
      <c r="AK47" s="3">
        <v>45905</v>
      </c>
      <c r="AL47" s="3">
        <v>45898</v>
      </c>
      <c r="AM47" s="3">
        <v>45906</v>
      </c>
      <c r="AN47" s="3">
        <v>45907</v>
      </c>
      <c r="AO47" s="3">
        <v>45908</v>
      </c>
      <c r="AP47" s="3">
        <v>45904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104</v>
      </c>
      <c r="BD47" s="56">
        <v>0</v>
      </c>
    </row>
    <row r="48" spans="1:56" ht="27.75" customHeight="1" x14ac:dyDescent="0.45">
      <c r="A48" s="3">
        <v>45902</v>
      </c>
      <c r="B48" s="14" t="s">
        <v>438</v>
      </c>
      <c r="C48" s="9" t="s">
        <v>267</v>
      </c>
      <c r="D48" s="13" t="s">
        <v>428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45906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80</v>
      </c>
      <c r="AA48" s="8">
        <v>10756.900000000001</v>
      </c>
      <c r="AB48" s="8">
        <v>10756.900000000001</v>
      </c>
      <c r="AC48" s="8">
        <v>0</v>
      </c>
      <c r="AD48" s="8">
        <v>0</v>
      </c>
      <c r="AE48" s="8">
        <v>10756.900000000001</v>
      </c>
      <c r="AF48" s="8">
        <v>0</v>
      </c>
      <c r="AG48" s="1" t="s">
        <v>116</v>
      </c>
      <c r="AH48" s="1" t="s">
        <v>75</v>
      </c>
      <c r="AI48" s="1">
        <v>4</v>
      </c>
      <c r="AJ48" s="3">
        <v>45906</v>
      </c>
      <c r="AK48" s="3">
        <v>45902</v>
      </c>
      <c r="AL48" s="3">
        <v>45895</v>
      </c>
      <c r="AM48" s="3">
        <v>45903</v>
      </c>
      <c r="AN48" s="3">
        <v>45904</v>
      </c>
      <c r="AO48" s="3">
        <v>45905</v>
      </c>
      <c r="AP48" s="3">
        <v>45901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45902</v>
      </c>
      <c r="B49" s="14" t="s">
        <v>439</v>
      </c>
      <c r="C49" s="9" t="s">
        <v>267</v>
      </c>
      <c r="D49" s="13" t="s">
        <v>429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45906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80</v>
      </c>
      <c r="AA49" s="8">
        <v>10756.900000000001</v>
      </c>
      <c r="AB49" s="8">
        <v>10756.900000000001</v>
      </c>
      <c r="AC49" s="8">
        <v>0</v>
      </c>
      <c r="AD49" s="8">
        <v>0</v>
      </c>
      <c r="AE49" s="8">
        <v>10756.900000000001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45906</v>
      </c>
      <c r="AK49" s="3">
        <v>45902</v>
      </c>
      <c r="AL49" s="3">
        <v>45895</v>
      </c>
      <c r="AM49" s="3">
        <v>45903</v>
      </c>
      <c r="AN49" s="3">
        <v>45904</v>
      </c>
      <c r="AO49" s="3">
        <v>45905</v>
      </c>
      <c r="AP49" s="3">
        <v>45901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0</v>
      </c>
    </row>
    <row r="50" spans="1:56" ht="27.75" customHeight="1" x14ac:dyDescent="0.45">
      <c r="A50" s="3">
        <v>45902</v>
      </c>
      <c r="B50" s="14" t="s">
        <v>438</v>
      </c>
      <c r="C50" s="9" t="s">
        <v>267</v>
      </c>
      <c r="D50" s="13" t="s">
        <v>428</v>
      </c>
      <c r="E50" s="9">
        <v>20</v>
      </c>
      <c r="F50" s="9">
        <v>37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45930</v>
      </c>
      <c r="U50" s="11">
        <v>20000</v>
      </c>
      <c r="V50" s="10">
        <v>0</v>
      </c>
      <c r="W50" s="10">
        <v>20000</v>
      </c>
      <c r="X50" s="10">
        <v>0</v>
      </c>
      <c r="Y50" s="10">
        <v>21000</v>
      </c>
      <c r="Z50" s="9" t="s">
        <v>80</v>
      </c>
      <c r="AA50" s="8">
        <v>21513.800000000003</v>
      </c>
      <c r="AB50" s="8">
        <v>21513.800000000003</v>
      </c>
      <c r="AC50" s="8">
        <v>0</v>
      </c>
      <c r="AD50" s="8">
        <v>0</v>
      </c>
      <c r="AE50" s="8">
        <v>21513.800000000003</v>
      </c>
      <c r="AF50" s="8">
        <v>0</v>
      </c>
      <c r="AG50" s="1" t="s">
        <v>116</v>
      </c>
      <c r="AH50" s="1" t="s">
        <v>75</v>
      </c>
      <c r="AI50" s="1">
        <v>4</v>
      </c>
      <c r="AJ50" s="3">
        <v>45930</v>
      </c>
      <c r="AK50" s="3">
        <v>45926</v>
      </c>
      <c r="AL50" s="3">
        <v>45919</v>
      </c>
      <c r="AM50" s="3">
        <v>45927</v>
      </c>
      <c r="AN50" s="3">
        <v>45928</v>
      </c>
      <c r="AO50" s="3">
        <v>45929</v>
      </c>
      <c r="AP50" s="3">
        <v>45925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0</v>
      </c>
    </row>
    <row r="51" spans="1:56" ht="27.75" customHeight="1" x14ac:dyDescent="0.45">
      <c r="A51" s="3">
        <v>45902</v>
      </c>
      <c r="B51" s="14" t="s">
        <v>439</v>
      </c>
      <c r="C51" s="9" t="s">
        <v>267</v>
      </c>
      <c r="D51" s="13" t="s">
        <v>429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45930</v>
      </c>
      <c r="U51" s="11">
        <v>20000</v>
      </c>
      <c r="V51" s="10">
        <v>0</v>
      </c>
      <c r="W51" s="10">
        <v>20000</v>
      </c>
      <c r="X51" s="10">
        <v>0</v>
      </c>
      <c r="Y51" s="10">
        <v>21000</v>
      </c>
      <c r="Z51" s="9" t="s">
        <v>80</v>
      </c>
      <c r="AA51" s="8">
        <v>21513.800000000003</v>
      </c>
      <c r="AB51" s="8">
        <v>21513.800000000003</v>
      </c>
      <c r="AC51" s="8">
        <v>0</v>
      </c>
      <c r="AD51" s="8">
        <v>0</v>
      </c>
      <c r="AE51" s="8">
        <v>21513.800000000003</v>
      </c>
      <c r="AF51" s="8">
        <v>0</v>
      </c>
      <c r="AG51" s="1" t="s">
        <v>116</v>
      </c>
      <c r="AH51" s="1" t="s">
        <v>75</v>
      </c>
      <c r="AI51" s="1">
        <v>4</v>
      </c>
      <c r="AJ51" s="3">
        <v>45930</v>
      </c>
      <c r="AK51" s="3">
        <v>45926</v>
      </c>
      <c r="AL51" s="3">
        <v>45919</v>
      </c>
      <c r="AM51" s="3">
        <v>45927</v>
      </c>
      <c r="AN51" s="3">
        <v>45928</v>
      </c>
      <c r="AO51" s="3">
        <v>45929</v>
      </c>
      <c r="AP51" s="3">
        <v>45925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45902</v>
      </c>
      <c r="B52" s="14" t="s">
        <v>438</v>
      </c>
      <c r="C52" s="9" t="s">
        <v>267</v>
      </c>
      <c r="D52" s="13" t="s">
        <v>430</v>
      </c>
      <c r="E52" s="9">
        <v>20</v>
      </c>
      <c r="F52" s="9">
        <v>37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45930</v>
      </c>
      <c r="U52" s="11">
        <v>20000</v>
      </c>
      <c r="V52" s="10">
        <v>0</v>
      </c>
      <c r="W52" s="10">
        <v>20000</v>
      </c>
      <c r="X52" s="10">
        <v>0</v>
      </c>
      <c r="Y52" s="10">
        <v>21000</v>
      </c>
      <c r="Z52" s="9" t="s">
        <v>80</v>
      </c>
      <c r="AA52" s="8">
        <v>21513.800000000003</v>
      </c>
      <c r="AB52" s="8">
        <v>14096</v>
      </c>
      <c r="AC52" s="8">
        <v>7417.8000000000029</v>
      </c>
      <c r="AD52" s="8">
        <v>0</v>
      </c>
      <c r="AE52" s="8">
        <v>21513.800000000003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45930</v>
      </c>
      <c r="AK52" s="3">
        <v>45926</v>
      </c>
      <c r="AL52" s="3">
        <v>45919</v>
      </c>
      <c r="AM52" s="3">
        <v>45927</v>
      </c>
      <c r="AN52" s="3">
        <v>45928</v>
      </c>
      <c r="AO52" s="3">
        <v>45929</v>
      </c>
      <c r="AP52" s="3">
        <v>45925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560.45600000000024</v>
      </c>
    </row>
    <row r="53" spans="1:56" ht="27.75" customHeight="1" x14ac:dyDescent="0.45">
      <c r="A53" s="3">
        <v>45902</v>
      </c>
      <c r="B53" s="14" t="s">
        <v>438</v>
      </c>
      <c r="C53" s="9" t="s">
        <v>267</v>
      </c>
      <c r="D53" s="13" t="s">
        <v>431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45930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80</v>
      </c>
      <c r="AA53" s="8">
        <v>10756.900000000001</v>
      </c>
      <c r="AB53" s="8">
        <v>0</v>
      </c>
      <c r="AC53" s="8">
        <v>10756.900000000001</v>
      </c>
      <c r="AD53" s="8">
        <v>0</v>
      </c>
      <c r="AE53" s="8">
        <v>10756.900000000001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45930</v>
      </c>
      <c r="AK53" s="3">
        <v>45926</v>
      </c>
      <c r="AL53" s="3">
        <v>45919</v>
      </c>
      <c r="AM53" s="3">
        <v>45927</v>
      </c>
      <c r="AN53" s="3">
        <v>45928</v>
      </c>
      <c r="AO53" s="3">
        <v>45929</v>
      </c>
      <c r="AP53" s="3">
        <v>45925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812.74355555555564</v>
      </c>
    </row>
    <row r="54" spans="1:56" ht="27.75" customHeight="1" x14ac:dyDescent="0.45">
      <c r="A54" s="3">
        <v>45902</v>
      </c>
      <c r="B54" s="14" t="s">
        <v>439</v>
      </c>
      <c r="C54" s="9" t="s">
        <v>267</v>
      </c>
      <c r="D54" s="13" t="s">
        <v>432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45930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80</v>
      </c>
      <c r="AA54" s="8">
        <v>10756.900000000001</v>
      </c>
      <c r="AB54" s="8">
        <v>0</v>
      </c>
      <c r="AC54" s="8">
        <v>10756.900000000001</v>
      </c>
      <c r="AD54" s="8">
        <v>0</v>
      </c>
      <c r="AE54" s="8">
        <v>10756.900000000001</v>
      </c>
      <c r="AF54" s="8">
        <v>0</v>
      </c>
      <c r="AG54" s="1" t="s">
        <v>116</v>
      </c>
      <c r="AH54" s="1" t="s">
        <v>75</v>
      </c>
      <c r="AI54" s="1">
        <v>4</v>
      </c>
      <c r="AJ54" s="3">
        <v>45930</v>
      </c>
      <c r="AK54" s="3">
        <v>45926</v>
      </c>
      <c r="AL54" s="3">
        <v>45919</v>
      </c>
      <c r="AM54" s="3">
        <v>45927</v>
      </c>
      <c r="AN54" s="3">
        <v>45928</v>
      </c>
      <c r="AO54" s="3">
        <v>45929</v>
      </c>
      <c r="AP54" s="3">
        <v>45925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812.74355555555564</v>
      </c>
    </row>
    <row r="55" spans="1:56" ht="27.75" customHeight="1" x14ac:dyDescent="0.45">
      <c r="A55" s="3">
        <v>45902</v>
      </c>
      <c r="B55" s="14" t="s">
        <v>440</v>
      </c>
      <c r="C55" s="9" t="s">
        <v>267</v>
      </c>
      <c r="D55" s="13" t="s">
        <v>433</v>
      </c>
      <c r="E55" s="9">
        <v>20</v>
      </c>
      <c r="F55" s="9">
        <v>37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45930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80</v>
      </c>
      <c r="AA55" s="8">
        <v>10756.900000000001</v>
      </c>
      <c r="AB55" s="8">
        <v>0</v>
      </c>
      <c r="AC55" s="8">
        <v>10756.900000000001</v>
      </c>
      <c r="AD55" s="8">
        <v>0</v>
      </c>
      <c r="AE55" s="8">
        <v>10756.900000000001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45930</v>
      </c>
      <c r="AK55" s="3">
        <v>45926</v>
      </c>
      <c r="AL55" s="3">
        <v>45919</v>
      </c>
      <c r="AM55" s="3">
        <v>45927</v>
      </c>
      <c r="AN55" s="3">
        <v>45928</v>
      </c>
      <c r="AO55" s="3">
        <v>45929</v>
      </c>
      <c r="AP55" s="3">
        <v>45925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812.74355555555564</v>
      </c>
    </row>
    <row r="56" spans="1:56" ht="27.75" customHeight="1" x14ac:dyDescent="0.45">
      <c r="A56" s="3">
        <v>45902</v>
      </c>
      <c r="B56" s="14" t="s">
        <v>440</v>
      </c>
      <c r="C56" s="9" t="s">
        <v>267</v>
      </c>
      <c r="D56" s="13" t="s">
        <v>434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45930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80</v>
      </c>
      <c r="AA56" s="8">
        <v>5378.4500000000007</v>
      </c>
      <c r="AB56" s="8">
        <v>0</v>
      </c>
      <c r="AC56" s="8">
        <v>5378.4500000000007</v>
      </c>
      <c r="AD56" s="8">
        <v>0</v>
      </c>
      <c r="AE56" s="8">
        <v>5378.4500000000007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45930</v>
      </c>
      <c r="AK56" s="3">
        <v>45926</v>
      </c>
      <c r="AL56" s="3">
        <v>45919</v>
      </c>
      <c r="AM56" s="3">
        <v>45927</v>
      </c>
      <c r="AN56" s="3">
        <v>45928</v>
      </c>
      <c r="AO56" s="3">
        <v>45929</v>
      </c>
      <c r="AP56" s="3">
        <v>45925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406.37177777777782</v>
      </c>
    </row>
    <row r="57" spans="1:56" ht="27.75" customHeight="1" x14ac:dyDescent="0.45">
      <c r="A57" s="3">
        <v>45902</v>
      </c>
      <c r="B57" s="14" t="s">
        <v>440</v>
      </c>
      <c r="C57" s="9" t="s">
        <v>267</v>
      </c>
      <c r="D57" s="13" t="s">
        <v>435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45930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80</v>
      </c>
      <c r="AA57" s="8">
        <v>5378.4500000000007</v>
      </c>
      <c r="AB57" s="8">
        <v>0</v>
      </c>
      <c r="AC57" s="8">
        <v>5378.4500000000007</v>
      </c>
      <c r="AD57" s="8">
        <v>0</v>
      </c>
      <c r="AE57" s="8">
        <v>5378.4500000000007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45930</v>
      </c>
      <c r="AK57" s="3">
        <v>45926</v>
      </c>
      <c r="AL57" s="3">
        <v>45919</v>
      </c>
      <c r="AM57" s="3">
        <v>45927</v>
      </c>
      <c r="AN57" s="3">
        <v>45928</v>
      </c>
      <c r="AO57" s="3">
        <v>45929</v>
      </c>
      <c r="AP57" s="3">
        <v>45925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406.37177777777782</v>
      </c>
    </row>
    <row r="58" spans="1:56" ht="27.75" customHeight="1" x14ac:dyDescent="0.45">
      <c r="A58" s="3">
        <v>45873</v>
      </c>
      <c r="B58" s="14" t="s">
        <v>308</v>
      </c>
      <c r="C58" s="9" t="s">
        <v>107</v>
      </c>
      <c r="D58" s="13" t="s">
        <v>309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45922</v>
      </c>
      <c r="U58" s="11">
        <v>4000</v>
      </c>
      <c r="V58" s="10">
        <v>0</v>
      </c>
      <c r="W58" s="10">
        <v>4000</v>
      </c>
      <c r="X58" s="10">
        <v>0</v>
      </c>
      <c r="Y58" s="10">
        <v>4200</v>
      </c>
      <c r="Z58" s="9" t="s">
        <v>80</v>
      </c>
      <c r="AA58" s="8">
        <v>4414.5199999999995</v>
      </c>
      <c r="AB58" s="8">
        <v>4414.5199999999995</v>
      </c>
      <c r="AC58" s="8">
        <v>0</v>
      </c>
      <c r="AD58" s="8">
        <v>4414.5199999999995</v>
      </c>
      <c r="AE58" s="8">
        <v>0</v>
      </c>
      <c r="AF58" s="8" t="s">
        <v>307</v>
      </c>
      <c r="AG58" s="1" t="s">
        <v>116</v>
      </c>
      <c r="AH58" s="1" t="s">
        <v>75</v>
      </c>
      <c r="AI58" s="1">
        <v>4</v>
      </c>
      <c r="AJ58" s="3">
        <v>45922</v>
      </c>
      <c r="AK58" s="3">
        <v>45918</v>
      </c>
      <c r="AL58" s="3">
        <v>45911</v>
      </c>
      <c r="AM58" s="3">
        <v>45919</v>
      </c>
      <c r="AN58" s="3">
        <v>45920</v>
      </c>
      <c r="AO58" s="3">
        <v>45921</v>
      </c>
      <c r="AP58" s="3">
        <v>45917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45892</v>
      </c>
      <c r="B59" s="14" t="s">
        <v>363</v>
      </c>
      <c r="C59" s="9" t="s">
        <v>79</v>
      </c>
      <c r="D59" s="13" t="s">
        <v>364</v>
      </c>
      <c r="E59" s="9">
        <v>20</v>
      </c>
      <c r="F59" s="9">
        <v>37</v>
      </c>
      <c r="G59" s="9" t="s">
        <v>60</v>
      </c>
      <c r="H59" s="9" t="s">
        <v>76</v>
      </c>
      <c r="I59" s="9">
        <v>97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45930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80</v>
      </c>
      <c r="AA59" s="8">
        <v>3227.07</v>
      </c>
      <c r="AB59" s="8">
        <v>3227.07</v>
      </c>
      <c r="AC59" s="8">
        <v>0</v>
      </c>
      <c r="AD59" s="8">
        <v>3227.07</v>
      </c>
      <c r="AE59" s="8">
        <v>0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45930</v>
      </c>
      <c r="AK59" s="3">
        <v>45926</v>
      </c>
      <c r="AL59" s="3">
        <v>45919</v>
      </c>
      <c r="AM59" s="3">
        <v>45927</v>
      </c>
      <c r="AN59" s="3">
        <v>45928</v>
      </c>
      <c r="AO59" s="3">
        <v>45929</v>
      </c>
      <c r="AP59" s="3">
        <v>45925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45891</v>
      </c>
      <c r="B60" s="14" t="s">
        <v>389</v>
      </c>
      <c r="C60" s="9" t="s">
        <v>79</v>
      </c>
      <c r="D60" s="13" t="s">
        <v>390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9000</v>
      </c>
      <c r="V60" s="10">
        <v>0</v>
      </c>
      <c r="W60" s="10">
        <v>9000</v>
      </c>
      <c r="X60" s="10">
        <v>0</v>
      </c>
      <c r="Y60" s="10">
        <v>9450</v>
      </c>
      <c r="Z60" s="9" t="s">
        <v>80</v>
      </c>
      <c r="AA60" s="8">
        <v>9932.67</v>
      </c>
      <c r="AB60" s="8">
        <v>0</v>
      </c>
      <c r="AC60" s="8">
        <v>9932.67</v>
      </c>
      <c r="AD60" s="8">
        <v>0</v>
      </c>
      <c r="AE60" s="8">
        <v>9932.67</v>
      </c>
      <c r="AF60" s="8">
        <v>0</v>
      </c>
      <c r="AG60" s="1" t="s">
        <v>61</v>
      </c>
      <c r="AH60" s="1" t="s">
        <v>75</v>
      </c>
      <c r="AI60" s="1">
        <v>5</v>
      </c>
      <c r="AJ60" s="3">
        <v>45930</v>
      </c>
      <c r="AK60" s="3">
        <v>45925</v>
      </c>
      <c r="AL60" s="3">
        <v>45918</v>
      </c>
      <c r="AM60" s="3">
        <v>45926</v>
      </c>
      <c r="AN60" s="3">
        <v>45927</v>
      </c>
      <c r="AO60" s="3">
        <v>45928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750.46839999999997</v>
      </c>
    </row>
    <row r="61" spans="1:56" ht="27.75" customHeight="1" x14ac:dyDescent="0.45">
      <c r="A61" s="3">
        <v>45891</v>
      </c>
      <c r="B61" s="14" t="s">
        <v>391</v>
      </c>
      <c r="C61" s="9" t="s">
        <v>79</v>
      </c>
      <c r="D61" s="13" t="s">
        <v>392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4000</v>
      </c>
      <c r="V61" s="10">
        <v>0</v>
      </c>
      <c r="W61" s="10">
        <v>4000</v>
      </c>
      <c r="X61" s="10">
        <v>0</v>
      </c>
      <c r="Y61" s="10">
        <v>4200</v>
      </c>
      <c r="Z61" s="9" t="s">
        <v>80</v>
      </c>
      <c r="AA61" s="8">
        <v>4414.5199999999995</v>
      </c>
      <c r="AB61" s="8">
        <v>0</v>
      </c>
      <c r="AC61" s="8">
        <v>4414.5199999999995</v>
      </c>
      <c r="AD61" s="8">
        <v>0</v>
      </c>
      <c r="AE61" s="8">
        <v>4414.5199999999995</v>
      </c>
      <c r="AF61" s="8">
        <v>0</v>
      </c>
      <c r="AG61" s="1" t="s">
        <v>61</v>
      </c>
      <c r="AH61" s="1" t="s">
        <v>75</v>
      </c>
      <c r="AI61" s="1">
        <v>5</v>
      </c>
      <c r="AJ61" s="3">
        <v>45930</v>
      </c>
      <c r="AK61" s="3">
        <v>45925</v>
      </c>
      <c r="AL61" s="3">
        <v>45918</v>
      </c>
      <c r="AM61" s="3">
        <v>45926</v>
      </c>
      <c r="AN61" s="3">
        <v>45927</v>
      </c>
      <c r="AO61" s="3">
        <v>45928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333.54151111111111</v>
      </c>
    </row>
    <row r="62" spans="1:56" ht="27.75" customHeight="1" x14ac:dyDescent="0.45">
      <c r="A62" s="3">
        <v>45891</v>
      </c>
      <c r="B62" s="14" t="s">
        <v>393</v>
      </c>
      <c r="C62" s="9" t="s">
        <v>79</v>
      </c>
      <c r="D62" s="13" t="s">
        <v>394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9000</v>
      </c>
      <c r="V62" s="10">
        <v>0</v>
      </c>
      <c r="W62" s="10">
        <v>9000</v>
      </c>
      <c r="X62" s="10">
        <v>0</v>
      </c>
      <c r="Y62" s="10">
        <v>9450</v>
      </c>
      <c r="Z62" s="9" t="s">
        <v>80</v>
      </c>
      <c r="AA62" s="8">
        <v>9932.67</v>
      </c>
      <c r="AB62" s="8">
        <v>0</v>
      </c>
      <c r="AC62" s="8">
        <v>9932.67</v>
      </c>
      <c r="AD62" s="8">
        <v>0</v>
      </c>
      <c r="AE62" s="8">
        <v>9932.67</v>
      </c>
      <c r="AF62" s="8">
        <v>0</v>
      </c>
      <c r="AG62" s="1" t="s">
        <v>61</v>
      </c>
      <c r="AH62" s="1" t="s">
        <v>75</v>
      </c>
      <c r="AI62" s="1">
        <v>5</v>
      </c>
      <c r="AJ62" s="3">
        <v>45930</v>
      </c>
      <c r="AK62" s="3">
        <v>45925</v>
      </c>
      <c r="AL62" s="3">
        <v>45918</v>
      </c>
      <c r="AM62" s="3">
        <v>45926</v>
      </c>
      <c r="AN62" s="3">
        <v>45927</v>
      </c>
      <c r="AO62" s="3">
        <v>45928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750.46839999999997</v>
      </c>
    </row>
    <row r="63" spans="1:56" ht="27.75" customHeight="1" x14ac:dyDescent="0.45">
      <c r="A63" s="3" t="s">
        <v>135</v>
      </c>
      <c r="B63" s="14" t="s">
        <v>135</v>
      </c>
      <c r="C63" s="9" t="s">
        <v>139</v>
      </c>
      <c r="D63" s="13" t="s">
        <v>61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45930</v>
      </c>
      <c r="U63" s="11">
        <v>100000</v>
      </c>
      <c r="V63" s="10">
        <v>0</v>
      </c>
      <c r="W63" s="10">
        <v>100000</v>
      </c>
      <c r="X63" s="10">
        <v>0</v>
      </c>
      <c r="Y63" s="10">
        <v>105000</v>
      </c>
      <c r="Z63" s="9" t="s">
        <v>80</v>
      </c>
      <c r="AA63" s="8">
        <v>104775.00000000001</v>
      </c>
      <c r="AB63" s="8">
        <v>0</v>
      </c>
      <c r="AC63" s="8">
        <v>104775.00000000001</v>
      </c>
      <c r="AD63" s="8">
        <v>0</v>
      </c>
      <c r="AE63" s="8">
        <v>104775.00000000001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7916.333333333333</v>
      </c>
    </row>
    <row r="64" spans="1:56" ht="27.75" customHeight="1" x14ac:dyDescent="0.45">
      <c r="A64" s="3" t="s">
        <v>135</v>
      </c>
      <c r="B64" s="14" t="s">
        <v>135</v>
      </c>
      <c r="C64" s="9" t="s">
        <v>79</v>
      </c>
      <c r="D64" s="13" t="s">
        <v>61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80</v>
      </c>
      <c r="AA64" s="8">
        <v>22072.6</v>
      </c>
      <c r="AB64" s="8">
        <v>0</v>
      </c>
      <c r="AC64" s="8">
        <v>22072.6</v>
      </c>
      <c r="AD64" s="8">
        <v>0</v>
      </c>
      <c r="AE64" s="8">
        <v>22072.6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1667.7075555555555</v>
      </c>
    </row>
    <row r="65" spans="1:56" ht="27.75" customHeight="1" x14ac:dyDescent="0.45">
      <c r="A65" s="3" t="s">
        <v>135</v>
      </c>
      <c r="B65" s="14" t="s">
        <v>135</v>
      </c>
      <c r="C65" s="9" t="s">
        <v>97</v>
      </c>
      <c r="D65" s="13" t="s">
        <v>61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45930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80</v>
      </c>
      <c r="AA65" s="8">
        <v>21513.800000000003</v>
      </c>
      <c r="AB65" s="8">
        <v>0</v>
      </c>
      <c r="AC65" s="8">
        <v>21513.800000000003</v>
      </c>
      <c r="AD65" s="8">
        <v>0</v>
      </c>
      <c r="AE65" s="8">
        <v>21513.800000000003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1625.4871111111113</v>
      </c>
    </row>
    <row r="66" spans="1:56" ht="27.75" customHeight="1" x14ac:dyDescent="0.45">
      <c r="A66" s="3">
        <v>45887</v>
      </c>
      <c r="B66" s="14" t="s">
        <v>345</v>
      </c>
      <c r="C66" s="9" t="s">
        <v>139</v>
      </c>
      <c r="D66" s="13" t="s">
        <v>224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 t="s">
        <v>63</v>
      </c>
      <c r="U66" s="11">
        <v>104</v>
      </c>
      <c r="V66" s="10">
        <v>0</v>
      </c>
      <c r="W66" s="10">
        <v>104</v>
      </c>
      <c r="X66" s="10">
        <v>11230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116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134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45896</v>
      </c>
      <c r="B67" s="14" t="s">
        <v>395</v>
      </c>
      <c r="C67" s="9" t="s">
        <v>79</v>
      </c>
      <c r="D67" s="13" t="s">
        <v>310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0</v>
      </c>
      <c r="AC67" s="8">
        <v>3310.89</v>
      </c>
      <c r="AD67" s="8">
        <v>0</v>
      </c>
      <c r="AE67" s="8">
        <v>3310.89</v>
      </c>
      <c r="AF67" s="8">
        <v>0</v>
      </c>
      <c r="AG67" s="1" t="s">
        <v>115</v>
      </c>
      <c r="AH67" s="1" t="s">
        <v>75</v>
      </c>
      <c r="AI67" s="1">
        <v>5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250.15613333333337</v>
      </c>
    </row>
    <row r="68" spans="1:56" ht="27.75" customHeight="1" x14ac:dyDescent="0.45">
      <c r="A68" s="3">
        <v>45896</v>
      </c>
      <c r="B68" s="14" t="s">
        <v>396</v>
      </c>
      <c r="C68" s="9" t="s">
        <v>79</v>
      </c>
      <c r="D68" s="13" t="s">
        <v>397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8000</v>
      </c>
      <c r="V68" s="10">
        <v>0</v>
      </c>
      <c r="W68" s="10">
        <v>8000</v>
      </c>
      <c r="X68" s="10">
        <v>0</v>
      </c>
      <c r="Y68" s="10">
        <v>8400</v>
      </c>
      <c r="Z68" s="9" t="s">
        <v>80</v>
      </c>
      <c r="AA68" s="8">
        <v>8829.0399999999991</v>
      </c>
      <c r="AB68" s="8">
        <v>0</v>
      </c>
      <c r="AC68" s="8">
        <v>8829.0399999999991</v>
      </c>
      <c r="AD68" s="8">
        <v>0</v>
      </c>
      <c r="AE68" s="8">
        <v>8829.0399999999991</v>
      </c>
      <c r="AF68" s="8">
        <v>0</v>
      </c>
      <c r="AG68" s="1" t="s">
        <v>115</v>
      </c>
      <c r="AH68" s="1" t="s">
        <v>75</v>
      </c>
      <c r="AI68" s="1">
        <v>5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667.08302222222221</v>
      </c>
    </row>
    <row r="69" spans="1:56" ht="27.75" customHeight="1" x14ac:dyDescent="0.45">
      <c r="A69" s="3">
        <v>45892</v>
      </c>
      <c r="B69" s="14" t="s">
        <v>365</v>
      </c>
      <c r="C69" s="9" t="s">
        <v>79</v>
      </c>
      <c r="D69" s="13" t="s">
        <v>220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6000</v>
      </c>
      <c r="V69" s="10">
        <v>0</v>
      </c>
      <c r="W69" s="10">
        <v>6000</v>
      </c>
      <c r="X69" s="10">
        <v>0</v>
      </c>
      <c r="Y69" s="10">
        <v>6300</v>
      </c>
      <c r="Z69" s="9" t="s">
        <v>80</v>
      </c>
      <c r="AA69" s="8">
        <v>6621.78</v>
      </c>
      <c r="AB69" s="8">
        <v>0</v>
      </c>
      <c r="AC69" s="8">
        <v>6621.78</v>
      </c>
      <c r="AD69" s="8">
        <v>0</v>
      </c>
      <c r="AE69" s="8">
        <v>6621.78</v>
      </c>
      <c r="AF69" s="8">
        <v>0</v>
      </c>
      <c r="AG69" s="1" t="s">
        <v>116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500.31226666666674</v>
      </c>
    </row>
    <row r="70" spans="1:56" ht="27.75" customHeight="1" x14ac:dyDescent="0.45">
      <c r="A70" s="3">
        <v>45796</v>
      </c>
      <c r="B70" s="14" t="s">
        <v>258</v>
      </c>
      <c r="C70" s="9" t="s">
        <v>139</v>
      </c>
      <c r="D70" s="13" t="s">
        <v>145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 t="s">
        <v>63</v>
      </c>
      <c r="U70" s="11">
        <v>240</v>
      </c>
      <c r="V70" s="10">
        <v>0</v>
      </c>
      <c r="W70" s="10">
        <v>240</v>
      </c>
      <c r="X70" s="10">
        <v>0</v>
      </c>
      <c r="Y70" s="10">
        <v>252</v>
      </c>
      <c r="Z70" s="9" t="s">
        <v>80</v>
      </c>
      <c r="AA70" s="8">
        <v>251.46</v>
      </c>
      <c r="AB70" s="8">
        <v>0</v>
      </c>
      <c r="AC70" s="8">
        <v>251.46</v>
      </c>
      <c r="AD70" s="8">
        <v>0</v>
      </c>
      <c r="AE70" s="8">
        <v>251.46</v>
      </c>
      <c r="AF70" s="8">
        <v>0</v>
      </c>
      <c r="AG70" s="1" t="s">
        <v>61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254</v>
      </c>
      <c r="AZ70" s="2">
        <v>0</v>
      </c>
      <c r="BA70" s="2">
        <v>0</v>
      </c>
      <c r="BB70" s="2">
        <v>0</v>
      </c>
      <c r="BC70" s="1" t="s">
        <v>104</v>
      </c>
      <c r="BD70" s="56">
        <v>18.999199999999998</v>
      </c>
    </row>
    <row r="71" spans="1:56" ht="27.75" customHeight="1" x14ac:dyDescent="0.45">
      <c r="A71" s="3">
        <v>45876</v>
      </c>
      <c r="B71" s="14" t="s">
        <v>328</v>
      </c>
      <c r="C71" s="9" t="s">
        <v>107</v>
      </c>
      <c r="D71" s="13" t="s">
        <v>314</v>
      </c>
      <c r="E71" s="9">
        <v>20</v>
      </c>
      <c r="F71" s="9">
        <v>40</v>
      </c>
      <c r="G71" s="9" t="s">
        <v>60</v>
      </c>
      <c r="H71" s="9" t="s">
        <v>66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3000</v>
      </c>
      <c r="V71" s="10">
        <v>3075</v>
      </c>
      <c r="W71" s="10">
        <v>0</v>
      </c>
      <c r="X71" s="10">
        <v>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115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45">
      <c r="A72" s="3">
        <v>45877</v>
      </c>
      <c r="B72" s="14" t="s">
        <v>318</v>
      </c>
      <c r="C72" s="9" t="s">
        <v>79</v>
      </c>
      <c r="D72" s="13" t="s">
        <v>319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7000</v>
      </c>
      <c r="V72" s="10">
        <v>0</v>
      </c>
      <c r="W72" s="10">
        <v>7000</v>
      </c>
      <c r="X72" s="10">
        <v>0</v>
      </c>
      <c r="Y72" s="10">
        <v>7350</v>
      </c>
      <c r="Z72" s="9" t="s">
        <v>80</v>
      </c>
      <c r="AA72" s="8">
        <v>7725.41</v>
      </c>
      <c r="AB72" s="8">
        <v>0</v>
      </c>
      <c r="AC72" s="8">
        <v>7725.41</v>
      </c>
      <c r="AD72" s="8">
        <v>0</v>
      </c>
      <c r="AE72" s="8">
        <v>7725.41</v>
      </c>
      <c r="AF72" s="8">
        <v>0</v>
      </c>
      <c r="AG72" s="1" t="s">
        <v>115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583.69764444444445</v>
      </c>
    </row>
    <row r="73" spans="1:56" ht="27.75" customHeight="1" x14ac:dyDescent="0.45">
      <c r="A73" s="3" t="s">
        <v>135</v>
      </c>
      <c r="B73" s="14" t="s">
        <v>135</v>
      </c>
      <c r="C73" s="9" t="s">
        <v>270</v>
      </c>
      <c r="D73" s="13" t="s">
        <v>61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110</v>
      </c>
      <c r="T73" s="12" t="s">
        <v>63</v>
      </c>
      <c r="U73" s="11">
        <v>100000</v>
      </c>
      <c r="V73" s="10">
        <v>0</v>
      </c>
      <c r="W73" s="10">
        <v>100000</v>
      </c>
      <c r="X73" s="10">
        <v>0</v>
      </c>
      <c r="Y73" s="10">
        <v>105000</v>
      </c>
      <c r="Z73" s="9" t="s">
        <v>80</v>
      </c>
      <c r="AA73" s="8">
        <v>110363</v>
      </c>
      <c r="AB73" s="8">
        <v>0</v>
      </c>
      <c r="AC73" s="8">
        <v>110363</v>
      </c>
      <c r="AD73" s="8">
        <v>0</v>
      </c>
      <c r="AE73" s="8">
        <v>110363</v>
      </c>
      <c r="AF73" s="8">
        <v>0</v>
      </c>
      <c r="AG73" s="1" t="s">
        <v>115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8338.5377777777776</v>
      </c>
    </row>
    <row r="74" spans="1:56" ht="27.75" customHeight="1" x14ac:dyDescent="0.45">
      <c r="A74" s="3">
        <v>45825</v>
      </c>
      <c r="B74" s="14" t="s">
        <v>269</v>
      </c>
      <c r="C74" s="9" t="s">
        <v>139</v>
      </c>
      <c r="D74" s="13" t="s">
        <v>239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246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 t="s">
        <v>63</v>
      </c>
      <c r="U74" s="11">
        <v>894</v>
      </c>
      <c r="V74" s="10">
        <v>525</v>
      </c>
      <c r="W74" s="10">
        <v>369</v>
      </c>
      <c r="X74" s="10">
        <v>6000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116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134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45796</v>
      </c>
      <c r="B75" s="14" t="s">
        <v>256</v>
      </c>
      <c r="C75" s="9" t="s">
        <v>139</v>
      </c>
      <c r="D75" s="13" t="s">
        <v>251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366</v>
      </c>
      <c r="V75" s="10">
        <v>0</v>
      </c>
      <c r="W75" s="10">
        <v>366</v>
      </c>
      <c r="X75" s="10">
        <v>5113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116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45796</v>
      </c>
      <c r="B76" s="14" t="s">
        <v>257</v>
      </c>
      <c r="C76" s="9" t="s">
        <v>139</v>
      </c>
      <c r="D76" s="13" t="s">
        <v>253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 t="s">
        <v>63</v>
      </c>
      <c r="U76" s="11">
        <v>302</v>
      </c>
      <c r="V76" s="10">
        <v>0</v>
      </c>
      <c r="W76" s="10">
        <v>302</v>
      </c>
      <c r="X76" s="10">
        <v>5300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45782</v>
      </c>
      <c r="B77" s="14" t="s">
        <v>249</v>
      </c>
      <c r="C77" s="9" t="s">
        <v>79</v>
      </c>
      <c r="D77" s="13" t="s">
        <v>243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115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134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416.92688888888887</v>
      </c>
    </row>
    <row r="78" spans="1:56" ht="27.75" customHeight="1" x14ac:dyDescent="0.45">
      <c r="A78" s="3">
        <v>45798</v>
      </c>
      <c r="B78" s="14" t="s">
        <v>263</v>
      </c>
      <c r="C78" s="9" t="s">
        <v>107</v>
      </c>
      <c r="D78" s="13" t="s">
        <v>261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117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134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416.92688888888887</v>
      </c>
    </row>
    <row r="79" spans="1:56" ht="27.75" customHeight="1" x14ac:dyDescent="0.45">
      <c r="A79" s="3">
        <v>45674</v>
      </c>
      <c r="B79" s="14" t="s">
        <v>226</v>
      </c>
      <c r="C79" s="9" t="s">
        <v>139</v>
      </c>
      <c r="D79" s="13" t="s">
        <v>225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196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152</v>
      </c>
      <c r="V79" s="10">
        <v>0</v>
      </c>
      <c r="W79" s="10">
        <v>152</v>
      </c>
      <c r="X79" s="10">
        <v>6000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5987</v>
      </c>
      <c r="AG79" s="1" t="s">
        <v>115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235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45611</v>
      </c>
      <c r="B80" s="14" t="s">
        <v>195</v>
      </c>
      <c r="C80" s="9" t="s">
        <v>139</v>
      </c>
      <c r="D80" s="13" t="s">
        <v>194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117</v>
      </c>
      <c r="V80" s="10">
        <v>0</v>
      </c>
      <c r="W80" s="10">
        <v>117</v>
      </c>
      <c r="X80" s="10">
        <v>10065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117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45523</v>
      </c>
      <c r="B81" s="14" t="s">
        <v>178</v>
      </c>
      <c r="C81" s="9" t="s">
        <v>139</v>
      </c>
      <c r="D81" s="13" t="s">
        <v>176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 t="s">
        <v>63</v>
      </c>
      <c r="U81" s="11">
        <v>1260</v>
      </c>
      <c r="V81" s="10">
        <v>0</v>
      </c>
      <c r="W81" s="10">
        <v>1260</v>
      </c>
      <c r="X81" s="10">
        <v>11095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45523</v>
      </c>
      <c r="B82" s="14" t="s">
        <v>178</v>
      </c>
      <c r="C82" s="9" t="s">
        <v>139</v>
      </c>
      <c r="D82" s="13" t="s">
        <v>177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 t="s">
        <v>63</v>
      </c>
      <c r="U82" s="11">
        <v>89</v>
      </c>
      <c r="V82" s="10">
        <v>0</v>
      </c>
      <c r="W82" s="10">
        <v>89</v>
      </c>
      <c r="X82" s="10">
        <v>11180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45799</v>
      </c>
      <c r="B83" s="14" t="s">
        <v>264</v>
      </c>
      <c r="C83" s="9" t="s">
        <v>259</v>
      </c>
      <c r="D83" s="13" t="s">
        <v>260</v>
      </c>
      <c r="E83" s="9">
        <v>20</v>
      </c>
      <c r="F83" s="9">
        <v>34</v>
      </c>
      <c r="G83" s="9" t="s">
        <v>60</v>
      </c>
      <c r="H83" s="9" t="s">
        <v>66</v>
      </c>
      <c r="I83" s="9">
        <v>95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 t="s">
        <v>132</v>
      </c>
      <c r="U83" s="11">
        <v>4000</v>
      </c>
      <c r="V83" s="10">
        <v>2840</v>
      </c>
      <c r="W83" s="10">
        <v>1160</v>
      </c>
      <c r="X83" s="10">
        <v>8450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210</v>
      </c>
      <c r="AG83" s="1" t="s">
        <v>115</v>
      </c>
      <c r="AH83" s="1" t="s">
        <v>75</v>
      </c>
      <c r="AI83" s="1">
        <v>4</v>
      </c>
      <c r="AJ83" s="3" t="s">
        <v>132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45799</v>
      </c>
      <c r="B84" s="14" t="s">
        <v>264</v>
      </c>
      <c r="C84" s="9" t="s">
        <v>259</v>
      </c>
      <c r="D84" s="13" t="s">
        <v>358</v>
      </c>
      <c r="E84" s="9">
        <v>20</v>
      </c>
      <c r="F84" s="9">
        <v>34</v>
      </c>
      <c r="G84" s="9" t="s">
        <v>60</v>
      </c>
      <c r="H84" s="9" t="s">
        <v>66</v>
      </c>
      <c r="I84" s="9">
        <v>95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 t="s">
        <v>132</v>
      </c>
      <c r="U84" s="11">
        <v>4000</v>
      </c>
      <c r="V84" s="10">
        <v>2654</v>
      </c>
      <c r="W84" s="10">
        <v>1346</v>
      </c>
      <c r="X84" s="10">
        <v>4000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210</v>
      </c>
      <c r="AG84" s="1" t="s">
        <v>115</v>
      </c>
      <c r="AH84" s="1" t="s">
        <v>75</v>
      </c>
      <c r="AI84" s="1">
        <v>4</v>
      </c>
      <c r="AJ84" s="3" t="s">
        <v>132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45741</v>
      </c>
      <c r="B85" s="14" t="s">
        <v>242</v>
      </c>
      <c r="C85" s="9" t="s">
        <v>107</v>
      </c>
      <c r="D85" s="13" t="s">
        <v>241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132</v>
      </c>
      <c r="U85" s="11">
        <v>4000</v>
      </c>
      <c r="V85" s="10">
        <v>3867</v>
      </c>
      <c r="W85" s="10">
        <v>133</v>
      </c>
      <c r="X85" s="10">
        <v>4200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132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244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45720</v>
      </c>
      <c r="B86" s="14" t="s">
        <v>128</v>
      </c>
      <c r="C86" s="9" t="s">
        <v>107</v>
      </c>
      <c r="D86" s="13" t="s">
        <v>209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132</v>
      </c>
      <c r="U86" s="11">
        <v>4000</v>
      </c>
      <c r="V86" s="10">
        <v>4010</v>
      </c>
      <c r="W86" s="10">
        <v>0</v>
      </c>
      <c r="X86" s="10">
        <v>4470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132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45720</v>
      </c>
      <c r="B87" s="14" t="s">
        <v>128</v>
      </c>
      <c r="C87" s="9" t="s">
        <v>107</v>
      </c>
      <c r="D87" s="13" t="s">
        <v>219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132</v>
      </c>
      <c r="U87" s="11">
        <v>3000</v>
      </c>
      <c r="V87" s="10">
        <v>3065</v>
      </c>
      <c r="W87" s="10">
        <v>0</v>
      </c>
      <c r="X87" s="10">
        <v>3300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45541</v>
      </c>
      <c r="B88" s="14" t="s">
        <v>182</v>
      </c>
      <c r="C88" s="9" t="s">
        <v>107</v>
      </c>
      <c r="D88" s="13" t="s">
        <v>183</v>
      </c>
      <c r="E88" s="9">
        <v>20</v>
      </c>
      <c r="F88" s="9">
        <v>40</v>
      </c>
      <c r="G88" s="9" t="s">
        <v>60</v>
      </c>
      <c r="H88" s="9" t="s">
        <v>76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132</v>
      </c>
      <c r="U88" s="11">
        <v>3000</v>
      </c>
      <c r="V88" s="10">
        <v>3318</v>
      </c>
      <c r="W88" s="10">
        <v>0</v>
      </c>
      <c r="X88" s="10">
        <v>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184</v>
      </c>
      <c r="AG88" s="1" t="s">
        <v>61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 t="s">
        <v>222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45581</v>
      </c>
      <c r="B89" s="14" t="s">
        <v>187</v>
      </c>
      <c r="C89" s="9" t="s">
        <v>107</v>
      </c>
      <c r="D89" s="13" t="s">
        <v>188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3000</v>
      </c>
      <c r="V89" s="10">
        <v>3194</v>
      </c>
      <c r="W89" s="10">
        <v>0</v>
      </c>
      <c r="X89" s="10">
        <v>5632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0</v>
      </c>
      <c r="B90" s="14">
        <v>0</v>
      </c>
      <c r="C90" s="9">
        <v>0</v>
      </c>
      <c r="D90" s="13">
        <v>0</v>
      </c>
      <c r="E90" s="9">
        <v>20</v>
      </c>
      <c r="F90" s="9">
        <v>38</v>
      </c>
      <c r="G90" s="9">
        <v>0</v>
      </c>
      <c r="H90" s="9">
        <v>0</v>
      </c>
      <c r="I90" s="9">
        <v>84</v>
      </c>
      <c r="J90" s="9" t="s">
        <v>57</v>
      </c>
      <c r="K90" s="9">
        <v>5</v>
      </c>
      <c r="L90" s="9">
        <v>0</v>
      </c>
      <c r="M90" s="10">
        <v>0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12"/>
      <c r="U90" s="11">
        <v>0</v>
      </c>
      <c r="V90" s="10">
        <v>0</v>
      </c>
      <c r="W90" s="10">
        <v>0</v>
      </c>
      <c r="X90" s="10">
        <v>0</v>
      </c>
      <c r="Y90" s="10">
        <v>0</v>
      </c>
      <c r="Z90" s="9" t="s">
        <v>80</v>
      </c>
      <c r="AA90" s="8">
        <v>457503.53</v>
      </c>
      <c r="AB90" s="8">
        <v>86278.99000000002</v>
      </c>
      <c r="AC90" s="8">
        <v>371224.5400000001</v>
      </c>
      <c r="AD90" s="8">
        <v>7641.59</v>
      </c>
      <c r="AE90" s="8">
        <v>449861.94000000006</v>
      </c>
      <c r="AF90" s="8" t="s">
        <v>58</v>
      </c>
      <c r="AG90" s="1" t="s">
        <v>115</v>
      </c>
      <c r="AH90" s="1">
        <v>0</v>
      </c>
      <c r="AI90" s="1" t="s">
        <v>15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 t="s">
        <v>135</v>
      </c>
      <c r="B91" s="14" t="s">
        <v>135</v>
      </c>
      <c r="C91" s="9" t="s">
        <v>270</v>
      </c>
      <c r="D91" s="13" t="s">
        <v>61</v>
      </c>
      <c r="E91" s="9">
        <v>20</v>
      </c>
      <c r="F91" s="9">
        <v>39</v>
      </c>
      <c r="G91" s="9" t="s">
        <v>60</v>
      </c>
      <c r="H91" s="9">
        <v>0</v>
      </c>
      <c r="I91" s="9">
        <v>84</v>
      </c>
      <c r="J91" s="9" t="s">
        <v>78</v>
      </c>
      <c r="K91" s="9">
        <v>0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110</v>
      </c>
      <c r="T91" s="12" t="s">
        <v>63</v>
      </c>
      <c r="U91" s="11">
        <v>100000</v>
      </c>
      <c r="V91" s="10">
        <v>0</v>
      </c>
      <c r="W91" s="10">
        <v>100000</v>
      </c>
      <c r="X91" s="10">
        <v>0</v>
      </c>
      <c r="Y91" s="10">
        <v>105000</v>
      </c>
      <c r="Z91" s="9" t="s">
        <v>271</v>
      </c>
      <c r="AA91" s="8">
        <v>113157.00000000001</v>
      </c>
      <c r="AB91" s="8">
        <v>73689</v>
      </c>
      <c r="AC91" s="8">
        <v>39468.000000000015</v>
      </c>
      <c r="AD91" s="8">
        <v>0</v>
      </c>
      <c r="AE91" s="8">
        <v>0</v>
      </c>
      <c r="AF91" s="8">
        <v>0</v>
      </c>
      <c r="AG91" s="1" t="s">
        <v>115</v>
      </c>
      <c r="AH91" s="1" t="s">
        <v>74</v>
      </c>
      <c r="AI91" s="1">
        <v>2</v>
      </c>
      <c r="AJ91" s="3" t="s">
        <v>63</v>
      </c>
      <c r="AK91" s="3">
        <v>0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272</v>
      </c>
      <c r="BD91" s="56">
        <v>3109.2013333333348</v>
      </c>
    </row>
    <row r="92" spans="1:56" ht="27.75" customHeight="1" x14ac:dyDescent="0.45">
      <c r="A92" s="3">
        <v>0</v>
      </c>
      <c r="B92" s="14">
        <v>0</v>
      </c>
      <c r="C92" s="9">
        <v>0</v>
      </c>
      <c r="D92" s="13">
        <v>0</v>
      </c>
      <c r="E92" s="9">
        <v>20</v>
      </c>
      <c r="F92" s="9">
        <v>38</v>
      </c>
      <c r="G92" s="9">
        <v>0</v>
      </c>
      <c r="H92" s="9">
        <v>0</v>
      </c>
      <c r="I92" s="9">
        <v>82</v>
      </c>
      <c r="J92" s="9" t="s">
        <v>78</v>
      </c>
      <c r="K92" s="9">
        <v>2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271</v>
      </c>
      <c r="AA92" s="8">
        <v>113157.00000000001</v>
      </c>
      <c r="AB92" s="8">
        <v>73689</v>
      </c>
      <c r="AC92" s="8">
        <v>39468.000000000015</v>
      </c>
      <c r="AD92" s="8">
        <v>0</v>
      </c>
      <c r="AE92" s="8">
        <v>0</v>
      </c>
      <c r="AF92" s="8" t="s">
        <v>58</v>
      </c>
      <c r="AG92" s="1" t="s">
        <v>115</v>
      </c>
      <c r="AH92" s="1">
        <v>0</v>
      </c>
      <c r="AI92" s="1" t="s">
        <v>15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273</v>
      </c>
      <c r="BD92" s="56">
        <v>0</v>
      </c>
    </row>
    <row r="93" spans="1:56" ht="27.75" customHeight="1" x14ac:dyDescent="0.45">
      <c r="A93" s="3">
        <v>45887</v>
      </c>
      <c r="B93" s="14" t="s">
        <v>348</v>
      </c>
      <c r="C93" s="9" t="s">
        <v>139</v>
      </c>
      <c r="D93" s="13" t="s">
        <v>268</v>
      </c>
      <c r="E93" s="9">
        <v>20</v>
      </c>
      <c r="F93" s="9">
        <v>36</v>
      </c>
      <c r="G93" s="9" t="s">
        <v>60</v>
      </c>
      <c r="H93" s="9">
        <v>0</v>
      </c>
      <c r="I93" s="9">
        <v>78</v>
      </c>
      <c r="J93" s="9" t="s">
        <v>57</v>
      </c>
      <c r="K93" s="9">
        <v>5</v>
      </c>
      <c r="L93" s="9" t="s">
        <v>196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45905</v>
      </c>
      <c r="U93" s="11">
        <v>6080</v>
      </c>
      <c r="V93" s="10">
        <v>6080</v>
      </c>
      <c r="W93" s="10">
        <v>0</v>
      </c>
      <c r="X93" s="10">
        <v>31160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117</v>
      </c>
      <c r="AH93" s="1" t="s">
        <v>74</v>
      </c>
      <c r="AI93" s="1">
        <v>2</v>
      </c>
      <c r="AJ93" s="3">
        <v>45905</v>
      </c>
      <c r="AK93" s="3">
        <v>0</v>
      </c>
      <c r="AL93" s="3">
        <v>45896</v>
      </c>
      <c r="AM93" s="3">
        <v>45903</v>
      </c>
      <c r="AN93" s="3">
        <v>45904</v>
      </c>
      <c r="AO93" s="3">
        <v>45904</v>
      </c>
      <c r="AP93" s="3">
        <v>45900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 t="s">
        <v>334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45896</v>
      </c>
      <c r="B94" s="14" t="s">
        <v>409</v>
      </c>
      <c r="C94" s="9" t="s">
        <v>73</v>
      </c>
      <c r="D94" s="13" t="s">
        <v>398</v>
      </c>
      <c r="E94" s="9">
        <v>20</v>
      </c>
      <c r="F94" s="9">
        <v>32</v>
      </c>
      <c r="G94" s="9" t="s">
        <v>60</v>
      </c>
      <c r="H94" s="9">
        <v>0</v>
      </c>
      <c r="I94" s="9">
        <v>72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141</v>
      </c>
      <c r="T94" s="12">
        <v>45906</v>
      </c>
      <c r="U94" s="11">
        <v>5000</v>
      </c>
      <c r="V94" s="10">
        <v>5000</v>
      </c>
      <c r="W94" s="10">
        <v>0</v>
      </c>
      <c r="X94" s="10">
        <v>5470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117</v>
      </c>
      <c r="AH94" s="1" t="s">
        <v>74</v>
      </c>
      <c r="AI94" s="1">
        <v>2</v>
      </c>
      <c r="AJ94" s="3">
        <v>45906</v>
      </c>
      <c r="AK94" s="3">
        <v>0</v>
      </c>
      <c r="AL94" s="3">
        <v>45897</v>
      </c>
      <c r="AM94" s="3">
        <v>45904</v>
      </c>
      <c r="AN94" s="3">
        <v>45905</v>
      </c>
      <c r="AO94" s="3">
        <v>45905</v>
      </c>
      <c r="AP94" s="3">
        <v>45901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45896</v>
      </c>
      <c r="B95" s="14" t="s">
        <v>409</v>
      </c>
      <c r="C95" s="9" t="s">
        <v>73</v>
      </c>
      <c r="D95" s="13" t="s">
        <v>399</v>
      </c>
      <c r="E95" s="9">
        <v>20</v>
      </c>
      <c r="F95" s="9">
        <v>32</v>
      </c>
      <c r="G95" s="9" t="s">
        <v>60</v>
      </c>
      <c r="H95" s="9">
        <v>0</v>
      </c>
      <c r="I95" s="9">
        <v>72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141</v>
      </c>
      <c r="T95" s="12">
        <v>45906</v>
      </c>
      <c r="U95" s="11">
        <v>5000</v>
      </c>
      <c r="V95" s="10">
        <v>5000</v>
      </c>
      <c r="W95" s="10">
        <v>0</v>
      </c>
      <c r="X95" s="10">
        <v>5400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117</v>
      </c>
      <c r="AH95" s="1" t="s">
        <v>74</v>
      </c>
      <c r="AI95" s="1">
        <v>2</v>
      </c>
      <c r="AJ95" s="3">
        <v>45906</v>
      </c>
      <c r="AK95" s="3">
        <v>0</v>
      </c>
      <c r="AL95" s="3">
        <v>45897</v>
      </c>
      <c r="AM95" s="3">
        <v>45904</v>
      </c>
      <c r="AN95" s="3">
        <v>45905</v>
      </c>
      <c r="AO95" s="3">
        <v>45905</v>
      </c>
      <c r="AP95" s="3">
        <v>45901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45892</v>
      </c>
      <c r="B96" s="14" t="s">
        <v>366</v>
      </c>
      <c r="C96" s="9" t="s">
        <v>139</v>
      </c>
      <c r="D96" s="13" t="s">
        <v>367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196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45908</v>
      </c>
      <c r="U96" s="11">
        <v>10000</v>
      </c>
      <c r="V96" s="10">
        <v>1196</v>
      </c>
      <c r="W96" s="10">
        <v>8804</v>
      </c>
      <c r="X96" s="10">
        <v>10696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210</v>
      </c>
      <c r="AG96" s="1" t="s">
        <v>117</v>
      </c>
      <c r="AH96" s="1" t="s">
        <v>74</v>
      </c>
      <c r="AI96" s="1">
        <v>2</v>
      </c>
      <c r="AJ96" s="3">
        <v>45908</v>
      </c>
      <c r="AK96" s="3">
        <v>0</v>
      </c>
      <c r="AL96" s="3">
        <v>45899</v>
      </c>
      <c r="AM96" s="3">
        <v>45906</v>
      </c>
      <c r="AN96" s="3">
        <v>45907</v>
      </c>
      <c r="AO96" s="3">
        <v>45907</v>
      </c>
      <c r="AP96" s="3">
        <v>45903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45887</v>
      </c>
      <c r="B97" s="14" t="s">
        <v>347</v>
      </c>
      <c r="C97" s="9" t="s">
        <v>139</v>
      </c>
      <c r="D97" s="13" t="s">
        <v>332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196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45915</v>
      </c>
      <c r="U97" s="11">
        <v>16374</v>
      </c>
      <c r="V97" s="10">
        <v>5040</v>
      </c>
      <c r="W97" s="10">
        <v>11334</v>
      </c>
      <c r="X97" s="10">
        <v>18825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210</v>
      </c>
      <c r="AG97" s="1" t="s">
        <v>119</v>
      </c>
      <c r="AH97" s="1" t="s">
        <v>74</v>
      </c>
      <c r="AI97" s="1">
        <v>2</v>
      </c>
      <c r="AJ97" s="3">
        <v>45915</v>
      </c>
      <c r="AK97" s="3">
        <v>0</v>
      </c>
      <c r="AL97" s="3">
        <v>45906</v>
      </c>
      <c r="AM97" s="3">
        <v>45913</v>
      </c>
      <c r="AN97" s="3">
        <v>45914</v>
      </c>
      <c r="AO97" s="3">
        <v>45914</v>
      </c>
      <c r="AP97" s="3">
        <v>45910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 t="s">
        <v>333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45887</v>
      </c>
      <c r="B98" s="14" t="s">
        <v>348</v>
      </c>
      <c r="C98" s="9" t="s">
        <v>139</v>
      </c>
      <c r="D98" s="13" t="s">
        <v>268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196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45919</v>
      </c>
      <c r="U98" s="11">
        <v>40000</v>
      </c>
      <c r="V98" s="10">
        <v>20000</v>
      </c>
      <c r="W98" s="10">
        <v>20000</v>
      </c>
      <c r="X98" s="10">
        <v>40982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210</v>
      </c>
      <c r="AG98" s="1" t="s">
        <v>61</v>
      </c>
      <c r="AH98" s="1" t="s">
        <v>74</v>
      </c>
      <c r="AI98" s="1">
        <v>2</v>
      </c>
      <c r="AJ98" s="3">
        <v>45919</v>
      </c>
      <c r="AK98" s="3">
        <v>0</v>
      </c>
      <c r="AL98" s="3">
        <v>45910</v>
      </c>
      <c r="AM98" s="3">
        <v>45917</v>
      </c>
      <c r="AN98" s="3">
        <v>45918</v>
      </c>
      <c r="AO98" s="3">
        <v>45918</v>
      </c>
      <c r="AP98" s="3">
        <v>45914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 t="s">
        <v>334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45887</v>
      </c>
      <c r="B99" s="14" t="s">
        <v>348</v>
      </c>
      <c r="C99" s="9" t="s">
        <v>139</v>
      </c>
      <c r="D99" s="13" t="s">
        <v>268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196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45922</v>
      </c>
      <c r="U99" s="11">
        <v>30000</v>
      </c>
      <c r="V99" s="10">
        <v>0</v>
      </c>
      <c r="W99" s="10">
        <v>30000</v>
      </c>
      <c r="X99" s="10">
        <v>31500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115</v>
      </c>
      <c r="AH99" s="1" t="s">
        <v>74</v>
      </c>
      <c r="AI99" s="1">
        <v>2</v>
      </c>
      <c r="AJ99" s="3">
        <v>45922</v>
      </c>
      <c r="AK99" s="3">
        <v>0</v>
      </c>
      <c r="AL99" s="3">
        <v>45913</v>
      </c>
      <c r="AM99" s="3">
        <v>45920</v>
      </c>
      <c r="AN99" s="3">
        <v>45921</v>
      </c>
      <c r="AO99" s="3">
        <v>45921</v>
      </c>
      <c r="AP99" s="3">
        <v>45917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 t="s">
        <v>334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45887</v>
      </c>
      <c r="B100" s="14" t="s">
        <v>348</v>
      </c>
      <c r="C100" s="9" t="s">
        <v>139</v>
      </c>
      <c r="D100" s="13" t="s">
        <v>268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196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45926</v>
      </c>
      <c r="U100" s="11">
        <v>20000</v>
      </c>
      <c r="V100" s="10">
        <v>0</v>
      </c>
      <c r="W100" s="10">
        <v>20000</v>
      </c>
      <c r="X100" s="10">
        <v>16526</v>
      </c>
      <c r="Y100" s="10">
        <v>3647.7000000000003</v>
      </c>
      <c r="Z100" s="9" t="s">
        <v>81</v>
      </c>
      <c r="AA100" s="8">
        <v>3821.8776750000006</v>
      </c>
      <c r="AB100" s="8">
        <v>3821.8776750000006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115</v>
      </c>
      <c r="AH100" s="1" t="s">
        <v>74</v>
      </c>
      <c r="AI100" s="1">
        <v>2</v>
      </c>
      <c r="AJ100" s="3">
        <v>45926</v>
      </c>
      <c r="AK100" s="3">
        <v>0</v>
      </c>
      <c r="AL100" s="3">
        <v>45917</v>
      </c>
      <c r="AM100" s="3">
        <v>45924</v>
      </c>
      <c r="AN100" s="3">
        <v>45925</v>
      </c>
      <c r="AO100" s="3">
        <v>45925</v>
      </c>
      <c r="AP100" s="3">
        <v>45921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334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 t="s">
        <v>135</v>
      </c>
      <c r="B101" s="14" t="s">
        <v>135</v>
      </c>
      <c r="C101" s="9" t="s">
        <v>139</v>
      </c>
      <c r="D101" s="13" t="s">
        <v>61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 t="s">
        <v>63</v>
      </c>
      <c r="U101" s="11">
        <v>290000</v>
      </c>
      <c r="V101" s="10">
        <v>0</v>
      </c>
      <c r="W101" s="10">
        <v>290000</v>
      </c>
      <c r="X101" s="10">
        <v>0</v>
      </c>
      <c r="Y101" s="10">
        <v>304500</v>
      </c>
      <c r="Z101" s="9" t="s">
        <v>81</v>
      </c>
      <c r="AA101" s="8">
        <v>303847.5</v>
      </c>
      <c r="AB101" s="8">
        <v>67779</v>
      </c>
      <c r="AC101" s="8">
        <v>236068.5</v>
      </c>
      <c r="AD101" s="8">
        <v>0</v>
      </c>
      <c r="AE101" s="8">
        <v>0</v>
      </c>
      <c r="AF101" s="8" t="s">
        <v>210</v>
      </c>
      <c r="AG101" s="1" t="s">
        <v>115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18046.125333333333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37</v>
      </c>
      <c r="G102" s="9">
        <v>0</v>
      </c>
      <c r="H102" s="9">
        <v>0</v>
      </c>
      <c r="I102" s="9">
        <v>80</v>
      </c>
      <c r="J102" s="9" t="s">
        <v>57</v>
      </c>
      <c r="K102" s="9">
        <v>3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81</v>
      </c>
      <c r="AA102" s="8">
        <v>307669.377675</v>
      </c>
      <c r="AB102" s="8">
        <v>71600.877674999996</v>
      </c>
      <c r="AC102" s="8">
        <v>236068.5</v>
      </c>
      <c r="AD102" s="8">
        <v>0</v>
      </c>
      <c r="AE102" s="8">
        <v>0</v>
      </c>
      <c r="AF102" s="8" t="s">
        <v>58</v>
      </c>
      <c r="AG102" s="1" t="s">
        <v>115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45903</v>
      </c>
      <c r="B103" s="14" t="s">
        <v>128</v>
      </c>
      <c r="C103" s="9" t="s">
        <v>441</v>
      </c>
      <c r="D103" s="13" t="s">
        <v>59</v>
      </c>
      <c r="E103" s="9">
        <v>21</v>
      </c>
      <c r="F103" s="9">
        <v>31</v>
      </c>
      <c r="G103" s="9" t="s">
        <v>60</v>
      </c>
      <c r="H103" s="9">
        <v>0</v>
      </c>
      <c r="I103" s="9">
        <v>60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123</v>
      </c>
      <c r="T103" s="12">
        <v>45906</v>
      </c>
      <c r="U103" s="11">
        <v>5000</v>
      </c>
      <c r="V103" s="10">
        <v>0</v>
      </c>
      <c r="W103" s="10">
        <v>5000</v>
      </c>
      <c r="X103" s="10">
        <v>0</v>
      </c>
      <c r="Y103" s="10">
        <v>0</v>
      </c>
      <c r="Z103" s="9" t="s">
        <v>130</v>
      </c>
      <c r="AA103" s="8">
        <v>4540.25</v>
      </c>
      <c r="AB103" s="8">
        <v>4540.25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77</v>
      </c>
      <c r="AI103" s="1">
        <v>1</v>
      </c>
      <c r="AJ103" s="3">
        <v>45906</v>
      </c>
      <c r="AK103" s="3">
        <v>0</v>
      </c>
      <c r="AL103" s="3">
        <v>0</v>
      </c>
      <c r="AM103" s="3">
        <v>0</v>
      </c>
      <c r="AN103" s="3">
        <v>0</v>
      </c>
      <c r="AO103" s="3">
        <v>45905</v>
      </c>
      <c r="AP103" s="3">
        <v>45901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</v>
      </c>
      <c r="AX103" s="2">
        <v>0</v>
      </c>
      <c r="AY103" s="2" t="s">
        <v>442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21</v>
      </c>
      <c r="F104" s="9">
        <v>37</v>
      </c>
      <c r="G104" s="9" t="s">
        <v>60</v>
      </c>
      <c r="H104" s="9">
        <v>0</v>
      </c>
      <c r="I104" s="9">
        <v>67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130</v>
      </c>
      <c r="AA104" s="8">
        <v>4540.25</v>
      </c>
      <c r="AB104" s="8">
        <v>4540.25</v>
      </c>
      <c r="AC104" s="8">
        <v>0</v>
      </c>
      <c r="AD104" s="8">
        <v>0</v>
      </c>
      <c r="AE104" s="8">
        <v>0</v>
      </c>
      <c r="AF104" s="8" t="s">
        <v>58</v>
      </c>
      <c r="AG104" s="1" t="s">
        <v>115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7.75" customHeight="1" x14ac:dyDescent="0.45">
      <c r="A105" s="3">
        <v>45876</v>
      </c>
      <c r="B105" s="14" t="s">
        <v>324</v>
      </c>
      <c r="C105" s="9" t="s">
        <v>303</v>
      </c>
      <c r="D105" s="13" t="s">
        <v>311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0</v>
      </c>
      <c r="Q105" s="10">
        <v>0</v>
      </c>
      <c r="R105" s="10">
        <v>0</v>
      </c>
      <c r="S105" s="9" t="s">
        <v>71</v>
      </c>
      <c r="T105" s="12">
        <v>45905</v>
      </c>
      <c r="U105" s="11">
        <v>20000</v>
      </c>
      <c r="V105" s="10">
        <v>20006</v>
      </c>
      <c r="W105" s="10">
        <v>0</v>
      </c>
      <c r="X105" s="10">
        <v>21000</v>
      </c>
      <c r="Y105" s="10">
        <v>0</v>
      </c>
      <c r="Z105" s="9" t="s">
        <v>120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68</v>
      </c>
      <c r="AI105" s="1">
        <v>4</v>
      </c>
      <c r="AJ105" s="3">
        <v>45905</v>
      </c>
      <c r="AK105" s="3">
        <v>45901</v>
      </c>
      <c r="AL105" s="3">
        <v>45895</v>
      </c>
      <c r="AM105" s="3">
        <v>45902</v>
      </c>
      <c r="AN105" s="3">
        <v>45903</v>
      </c>
      <c r="AO105" s="3">
        <v>45903</v>
      </c>
      <c r="AP105" s="3">
        <v>45900</v>
      </c>
      <c r="AQ105" s="3">
        <v>45904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132</v>
      </c>
      <c r="AZ105" s="2">
        <v>0</v>
      </c>
      <c r="BA105" s="2">
        <v>0</v>
      </c>
      <c r="BB105" s="2">
        <v>0</v>
      </c>
      <c r="BC105" s="1" t="s">
        <v>121</v>
      </c>
      <c r="BD105" s="56">
        <v>0</v>
      </c>
    </row>
    <row r="106" spans="1:56" ht="27.75" customHeight="1" x14ac:dyDescent="0.45">
      <c r="A106" s="3">
        <v>45876</v>
      </c>
      <c r="B106" s="14" t="s">
        <v>325</v>
      </c>
      <c r="C106" s="9" t="s">
        <v>303</v>
      </c>
      <c r="D106" s="13" t="s">
        <v>304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1.6065702062079996</v>
      </c>
      <c r="Q106" s="10">
        <v>0</v>
      </c>
      <c r="R106" s="10">
        <v>1.6065702062079996</v>
      </c>
      <c r="S106" s="9" t="s">
        <v>71</v>
      </c>
      <c r="T106" s="12">
        <v>45905</v>
      </c>
      <c r="U106" s="11">
        <v>10000</v>
      </c>
      <c r="V106" s="10">
        <v>9926</v>
      </c>
      <c r="W106" s="10">
        <v>74</v>
      </c>
      <c r="X106" s="10">
        <v>10500</v>
      </c>
      <c r="Y106" s="10">
        <v>0</v>
      </c>
      <c r="Z106" s="9" t="s">
        <v>120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45905</v>
      </c>
      <c r="AK106" s="3">
        <v>45901</v>
      </c>
      <c r="AL106" s="3">
        <v>45895</v>
      </c>
      <c r="AM106" s="3">
        <v>45902</v>
      </c>
      <c r="AN106" s="3">
        <v>45903</v>
      </c>
      <c r="AO106" s="3">
        <v>45903</v>
      </c>
      <c r="AP106" s="3">
        <v>45900</v>
      </c>
      <c r="AQ106" s="3">
        <v>45904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132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45892</v>
      </c>
      <c r="B107" s="14" t="s">
        <v>368</v>
      </c>
      <c r="C107" s="9" t="s">
        <v>79</v>
      </c>
      <c r="D107" s="13" t="s">
        <v>369</v>
      </c>
      <c r="E107" s="9">
        <v>21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42</v>
      </c>
      <c r="O107" s="9">
        <v>40</v>
      </c>
      <c r="P107" s="10">
        <v>0</v>
      </c>
      <c r="Q107" s="10">
        <v>0</v>
      </c>
      <c r="R107" s="10">
        <v>0</v>
      </c>
      <c r="S107" s="9" t="s">
        <v>67</v>
      </c>
      <c r="T107" s="12">
        <v>45906</v>
      </c>
      <c r="U107" s="11">
        <v>3000</v>
      </c>
      <c r="V107" s="10">
        <v>3000</v>
      </c>
      <c r="W107" s="10">
        <v>0</v>
      </c>
      <c r="X107" s="10">
        <v>3100</v>
      </c>
      <c r="Y107" s="10">
        <v>0</v>
      </c>
      <c r="Z107" s="9" t="s">
        <v>120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45906</v>
      </c>
      <c r="AK107" s="3">
        <v>45902</v>
      </c>
      <c r="AL107" s="3">
        <v>45896</v>
      </c>
      <c r="AM107" s="3">
        <v>45903</v>
      </c>
      <c r="AN107" s="3">
        <v>45904</v>
      </c>
      <c r="AO107" s="3">
        <v>45904</v>
      </c>
      <c r="AP107" s="3">
        <v>45901</v>
      </c>
      <c r="AQ107" s="3">
        <v>45905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>
        <v>45876</v>
      </c>
      <c r="B108" s="14" t="s">
        <v>336</v>
      </c>
      <c r="C108" s="9" t="s">
        <v>107</v>
      </c>
      <c r="D108" s="13" t="s">
        <v>316</v>
      </c>
      <c r="E108" s="9">
        <v>21</v>
      </c>
      <c r="F108" s="9">
        <v>38</v>
      </c>
      <c r="G108" s="9" t="s">
        <v>60</v>
      </c>
      <c r="H108" s="9" t="s">
        <v>66</v>
      </c>
      <c r="I108" s="9">
        <v>102</v>
      </c>
      <c r="J108" s="9" t="s">
        <v>57</v>
      </c>
      <c r="K108" s="9">
        <v>5</v>
      </c>
      <c r="L108" s="9" t="s">
        <v>90</v>
      </c>
      <c r="M108" s="10">
        <v>22</v>
      </c>
      <c r="N108" s="9">
        <v>40</v>
      </c>
      <c r="O108" s="9">
        <v>40</v>
      </c>
      <c r="P108" s="10">
        <v>65.13122457599998</v>
      </c>
      <c r="Q108" s="10">
        <v>0</v>
      </c>
      <c r="R108" s="10">
        <v>65.13122457599998</v>
      </c>
      <c r="S108" s="9" t="s">
        <v>67</v>
      </c>
      <c r="T108" s="12">
        <v>45926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120</v>
      </c>
      <c r="AA108" s="8">
        <v>3310.89</v>
      </c>
      <c r="AB108" s="8">
        <v>3310.89</v>
      </c>
      <c r="AC108" s="8">
        <v>0</v>
      </c>
      <c r="AD108" s="8">
        <v>3310.89</v>
      </c>
      <c r="AE108" s="8">
        <v>0</v>
      </c>
      <c r="AF108" s="8">
        <v>0</v>
      </c>
      <c r="AG108" s="1" t="s">
        <v>61</v>
      </c>
      <c r="AH108" s="1" t="s">
        <v>68</v>
      </c>
      <c r="AI108" s="1">
        <v>4</v>
      </c>
      <c r="AJ108" s="3">
        <v>45926</v>
      </c>
      <c r="AK108" s="3">
        <v>45922</v>
      </c>
      <c r="AL108" s="3">
        <v>45916</v>
      </c>
      <c r="AM108" s="3">
        <v>45923</v>
      </c>
      <c r="AN108" s="3">
        <v>45924</v>
      </c>
      <c r="AO108" s="3">
        <v>45924</v>
      </c>
      <c r="AP108" s="3">
        <v>45921</v>
      </c>
      <c r="AQ108" s="3">
        <v>45925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45631</v>
      </c>
      <c r="B109" s="14" t="s">
        <v>203</v>
      </c>
      <c r="C109" s="9" t="s">
        <v>109</v>
      </c>
      <c r="D109" s="13" t="s">
        <v>144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 t="s">
        <v>63</v>
      </c>
      <c r="U109" s="11">
        <v>16000</v>
      </c>
      <c r="V109" s="10">
        <v>0</v>
      </c>
      <c r="W109" s="10">
        <v>16000</v>
      </c>
      <c r="X109" s="10">
        <v>0</v>
      </c>
      <c r="Y109" s="10">
        <v>16800</v>
      </c>
      <c r="Z109" s="9" t="s">
        <v>120</v>
      </c>
      <c r="AA109" s="8">
        <v>17211.04</v>
      </c>
      <c r="AB109" s="8">
        <v>17211.04</v>
      </c>
      <c r="AC109" s="8">
        <v>0</v>
      </c>
      <c r="AD109" s="8">
        <v>0</v>
      </c>
      <c r="AE109" s="8">
        <v>17211.04</v>
      </c>
      <c r="AF109" s="8">
        <v>0</v>
      </c>
      <c r="AG109" s="1" t="s">
        <v>116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218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45631</v>
      </c>
      <c r="B110" s="14" t="s">
        <v>202</v>
      </c>
      <c r="C110" s="9" t="s">
        <v>109</v>
      </c>
      <c r="D110" s="13" t="s">
        <v>144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 t="s">
        <v>63</v>
      </c>
      <c r="U110" s="11">
        <v>9000</v>
      </c>
      <c r="V110" s="10">
        <v>0</v>
      </c>
      <c r="W110" s="10">
        <v>9000</v>
      </c>
      <c r="X110" s="10">
        <v>0</v>
      </c>
      <c r="Y110" s="10">
        <v>9450</v>
      </c>
      <c r="Z110" s="9" t="s">
        <v>120</v>
      </c>
      <c r="AA110" s="8">
        <v>9681.2100000000009</v>
      </c>
      <c r="AB110" s="8">
        <v>9681.2100000000009</v>
      </c>
      <c r="AC110" s="8">
        <v>0</v>
      </c>
      <c r="AD110" s="8">
        <v>0</v>
      </c>
      <c r="AE110" s="8">
        <v>9681.2100000000009</v>
      </c>
      <c r="AF110" s="8">
        <v>0</v>
      </c>
      <c r="AG110" s="1" t="s">
        <v>116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217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 t="s">
        <v>135</v>
      </c>
      <c r="B111" s="14" t="s">
        <v>443</v>
      </c>
      <c r="C111" s="9" t="s">
        <v>444</v>
      </c>
      <c r="D111" s="13" t="s">
        <v>445</v>
      </c>
      <c r="E111" s="9">
        <v>21</v>
      </c>
      <c r="F111" s="9">
        <v>40</v>
      </c>
      <c r="G111" s="9" t="s">
        <v>60</v>
      </c>
      <c r="H111" s="9" t="s">
        <v>66</v>
      </c>
      <c r="I111" s="9">
        <v>108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>
        <v>45911</v>
      </c>
      <c r="U111" s="11">
        <v>4000</v>
      </c>
      <c r="V111" s="10">
        <v>0</v>
      </c>
      <c r="W111" s="10">
        <v>4000</v>
      </c>
      <c r="X111" s="10">
        <v>0</v>
      </c>
      <c r="Y111" s="10">
        <v>4200</v>
      </c>
      <c r="Z111" s="9" t="s">
        <v>120</v>
      </c>
      <c r="AA111" s="8">
        <v>4000</v>
      </c>
      <c r="AB111" s="8">
        <v>4000</v>
      </c>
      <c r="AC111" s="8">
        <v>0</v>
      </c>
      <c r="AD111" s="8">
        <v>4000</v>
      </c>
      <c r="AE111" s="8">
        <v>0</v>
      </c>
      <c r="AF111" s="8">
        <v>0</v>
      </c>
      <c r="AG111" s="1" t="s">
        <v>116</v>
      </c>
      <c r="AH111" s="1" t="s">
        <v>68</v>
      </c>
      <c r="AI111" s="1">
        <v>4</v>
      </c>
      <c r="AJ111" s="3">
        <v>45925</v>
      </c>
      <c r="AK111" s="3">
        <v>45921</v>
      </c>
      <c r="AL111" s="3">
        <v>45915</v>
      </c>
      <c r="AM111" s="3">
        <v>45922</v>
      </c>
      <c r="AN111" s="3">
        <v>45923</v>
      </c>
      <c r="AO111" s="3">
        <v>45923</v>
      </c>
      <c r="AP111" s="3">
        <v>45920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 t="s">
        <v>135</v>
      </c>
      <c r="B112" s="14" t="s">
        <v>135</v>
      </c>
      <c r="C112" s="9" t="s">
        <v>111</v>
      </c>
      <c r="D112" s="13" t="s">
        <v>61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45925</v>
      </c>
      <c r="U112" s="11">
        <v>100000</v>
      </c>
      <c r="V112" s="10">
        <v>0</v>
      </c>
      <c r="W112" s="10">
        <v>100000</v>
      </c>
      <c r="X112" s="10">
        <v>0</v>
      </c>
      <c r="Y112" s="10">
        <v>105000</v>
      </c>
      <c r="Z112" s="9" t="s">
        <v>120</v>
      </c>
      <c r="AA112" s="8">
        <v>107569.00000000001</v>
      </c>
      <c r="AB112" s="8">
        <v>107569.00000000001</v>
      </c>
      <c r="AC112" s="8">
        <v>0</v>
      </c>
      <c r="AD112" s="8">
        <v>107569.00000000001</v>
      </c>
      <c r="AE112" s="8">
        <v>0</v>
      </c>
      <c r="AF112" s="8">
        <v>0</v>
      </c>
      <c r="AG112" s="1" t="s">
        <v>116</v>
      </c>
      <c r="AH112" s="1" t="s">
        <v>68</v>
      </c>
      <c r="AI112" s="1">
        <v>4</v>
      </c>
      <c r="AJ112" s="3">
        <v>45925</v>
      </c>
      <c r="AK112" s="3">
        <v>45921</v>
      </c>
      <c r="AL112" s="3">
        <v>45915</v>
      </c>
      <c r="AM112" s="3">
        <v>45922</v>
      </c>
      <c r="AN112" s="3">
        <v>45923</v>
      </c>
      <c r="AO112" s="3">
        <v>45923</v>
      </c>
      <c r="AP112" s="3">
        <v>45920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45896</v>
      </c>
      <c r="B113" s="14" t="s">
        <v>400</v>
      </c>
      <c r="C113" s="9" t="s">
        <v>107</v>
      </c>
      <c r="D113" s="13" t="s">
        <v>401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120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45896</v>
      </c>
      <c r="B114" s="14" t="s">
        <v>402</v>
      </c>
      <c r="C114" s="9" t="s">
        <v>107</v>
      </c>
      <c r="D114" s="13" t="s">
        <v>313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40</v>
      </c>
      <c r="O114" s="9">
        <v>40</v>
      </c>
      <c r="P114" s="10">
        <v>108.55204095999999</v>
      </c>
      <c r="Q114" s="10">
        <v>0</v>
      </c>
      <c r="R114" s="10">
        <v>108.55204095999999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120</v>
      </c>
      <c r="AA114" s="8">
        <v>5518.15</v>
      </c>
      <c r="AB114" s="8">
        <v>5518.15</v>
      </c>
      <c r="AC114" s="8">
        <v>0</v>
      </c>
      <c r="AD114" s="8">
        <v>0</v>
      </c>
      <c r="AE114" s="8">
        <v>5518.15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45896</v>
      </c>
      <c r="B115" s="14" t="s">
        <v>403</v>
      </c>
      <c r="C115" s="9" t="s">
        <v>107</v>
      </c>
      <c r="D115" s="13" t="s">
        <v>404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90</v>
      </c>
      <c r="M115" s="10">
        <v>22</v>
      </c>
      <c r="N115" s="9">
        <v>40</v>
      </c>
      <c r="O115" s="9">
        <v>40</v>
      </c>
      <c r="P115" s="10">
        <v>65.13122457599998</v>
      </c>
      <c r="Q115" s="10">
        <v>0</v>
      </c>
      <c r="R115" s="10">
        <v>65.13122457599998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120</v>
      </c>
      <c r="AA115" s="8">
        <v>3310.89</v>
      </c>
      <c r="AB115" s="8">
        <v>3310.89</v>
      </c>
      <c r="AC115" s="8">
        <v>0</v>
      </c>
      <c r="AD115" s="8">
        <v>0</v>
      </c>
      <c r="AE115" s="8">
        <v>3310.89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335</v>
      </c>
      <c r="C116" s="9" t="s">
        <v>107</v>
      </c>
      <c r="D116" s="13" t="s">
        <v>315</v>
      </c>
      <c r="E116" s="9">
        <v>21</v>
      </c>
      <c r="F116" s="9">
        <v>40</v>
      </c>
      <c r="G116" s="9" t="s">
        <v>60</v>
      </c>
      <c r="H116" s="9" t="s">
        <v>66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68.387785804799989</v>
      </c>
      <c r="Q116" s="10">
        <v>0</v>
      </c>
      <c r="R116" s="10">
        <v>68.387785804799989</v>
      </c>
      <c r="S116" s="9" t="s">
        <v>71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120</v>
      </c>
      <c r="AA116" s="8">
        <v>3478.5300000000007</v>
      </c>
      <c r="AB116" s="8">
        <v>3478.5300000000007</v>
      </c>
      <c r="AC116" s="8">
        <v>0</v>
      </c>
      <c r="AD116" s="8">
        <v>0</v>
      </c>
      <c r="AE116" s="8">
        <v>3478.5300000000007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45876</v>
      </c>
      <c r="B117" s="14" t="s">
        <v>337</v>
      </c>
      <c r="C117" s="9" t="s">
        <v>107</v>
      </c>
      <c r="D117" s="13" t="s">
        <v>317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42</v>
      </c>
      <c r="O117" s="9">
        <v>40</v>
      </c>
      <c r="P117" s="10">
        <v>113.97964300799998</v>
      </c>
      <c r="Q117" s="10">
        <v>0</v>
      </c>
      <c r="R117" s="10">
        <v>113.97964300799998</v>
      </c>
      <c r="S117" s="9" t="s">
        <v>71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120</v>
      </c>
      <c r="AA117" s="8">
        <v>5797.55</v>
      </c>
      <c r="AB117" s="8">
        <v>5797.55</v>
      </c>
      <c r="AC117" s="8">
        <v>0</v>
      </c>
      <c r="AD117" s="8">
        <v>0</v>
      </c>
      <c r="AE117" s="8">
        <v>5797.55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 t="s">
        <v>135</v>
      </c>
      <c r="B118" s="14" t="s">
        <v>135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120</v>
      </c>
      <c r="AA118" s="8">
        <v>10756.900000000001</v>
      </c>
      <c r="AB118" s="8">
        <v>10756.900000000001</v>
      </c>
      <c r="AC118" s="8">
        <v>0</v>
      </c>
      <c r="AD118" s="8">
        <v>0</v>
      </c>
      <c r="AE118" s="8">
        <v>10756.900000000001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45854</v>
      </c>
      <c r="B119" s="14" t="s">
        <v>295</v>
      </c>
      <c r="C119" s="9" t="s">
        <v>79</v>
      </c>
      <c r="D119" s="13" t="s">
        <v>296</v>
      </c>
      <c r="E119" s="9">
        <v>21</v>
      </c>
      <c r="F119" s="9">
        <v>38</v>
      </c>
      <c r="G119" s="9" t="s">
        <v>60</v>
      </c>
      <c r="H119" s="9" t="s">
        <v>76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116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45854</v>
      </c>
      <c r="B120" s="14" t="s">
        <v>297</v>
      </c>
      <c r="C120" s="9" t="s">
        <v>79</v>
      </c>
      <c r="D120" s="13" t="s">
        <v>298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120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115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45826</v>
      </c>
      <c r="B121" s="14" t="s">
        <v>274</v>
      </c>
      <c r="C121" s="9" t="s">
        <v>107</v>
      </c>
      <c r="D121" s="13" t="s">
        <v>262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163.47937368575995</v>
      </c>
      <c r="Q121" s="10">
        <v>0</v>
      </c>
      <c r="R121" s="10">
        <v>163.47937368575995</v>
      </c>
      <c r="S121" s="9" t="s">
        <v>67</v>
      </c>
      <c r="T121" s="12" t="s">
        <v>63</v>
      </c>
      <c r="U121" s="11">
        <v>8000</v>
      </c>
      <c r="V121" s="10">
        <v>470</v>
      </c>
      <c r="W121" s="10">
        <v>7530</v>
      </c>
      <c r="X121" s="10">
        <v>0</v>
      </c>
      <c r="Y121" s="10">
        <v>7906.5</v>
      </c>
      <c r="Z121" s="9" t="s">
        <v>120</v>
      </c>
      <c r="AA121" s="8">
        <v>8310.3338999999996</v>
      </c>
      <c r="AB121" s="8">
        <v>8310.3338999999996</v>
      </c>
      <c r="AC121" s="8">
        <v>0</v>
      </c>
      <c r="AD121" s="8">
        <v>0</v>
      </c>
      <c r="AE121" s="8">
        <v>8310.3338999999996</v>
      </c>
      <c r="AF121" s="8">
        <v>0</v>
      </c>
      <c r="AG121" s="1" t="s">
        <v>115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45066</v>
      </c>
      <c r="B122" s="14" t="s">
        <v>126</v>
      </c>
      <c r="C122" s="9" t="s">
        <v>79</v>
      </c>
      <c r="D122" s="13" t="s">
        <v>125</v>
      </c>
      <c r="E122" s="9">
        <v>21</v>
      </c>
      <c r="F122" s="9">
        <v>38</v>
      </c>
      <c r="G122" s="9" t="s">
        <v>60</v>
      </c>
      <c r="H122" s="9" t="s">
        <v>76</v>
      </c>
      <c r="I122" s="9">
        <v>102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120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5518.15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21</v>
      </c>
      <c r="F123" s="9">
        <v>37</v>
      </c>
      <c r="G123" s="9">
        <v>0</v>
      </c>
      <c r="H123" s="9">
        <v>0</v>
      </c>
      <c r="I123" s="9">
        <v>74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 t="s">
        <v>82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120</v>
      </c>
      <c r="AA123" s="8">
        <v>190395.31390000004</v>
      </c>
      <c r="AB123" s="8">
        <v>190395.31390000004</v>
      </c>
      <c r="AC123" s="8">
        <v>0</v>
      </c>
      <c r="AD123" s="8">
        <v>110879.89000000001</v>
      </c>
      <c r="AE123" s="8">
        <v>79515.423899999994</v>
      </c>
      <c r="AF123" s="8" t="s">
        <v>58</v>
      </c>
      <c r="AG123" s="1" t="s">
        <v>61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122</v>
      </c>
      <c r="BD123" s="56">
        <v>0</v>
      </c>
    </row>
    <row r="124" spans="1:56" ht="27.75" customHeight="1" x14ac:dyDescent="0.45">
      <c r="A124" s="3" t="s">
        <v>135</v>
      </c>
      <c r="B124" s="14" t="s">
        <v>135</v>
      </c>
      <c r="C124" s="9" t="s">
        <v>216</v>
      </c>
      <c r="D124" s="13" t="s">
        <v>216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45930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29756.100000000002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74</v>
      </c>
      <c r="AI124" s="1">
        <v>2</v>
      </c>
      <c r="AJ124" s="3">
        <v>45930</v>
      </c>
      <c r="AK124" s="3">
        <v>0</v>
      </c>
      <c r="AL124" s="3">
        <v>45921</v>
      </c>
      <c r="AM124" s="3">
        <v>45928</v>
      </c>
      <c r="AN124" s="3">
        <v>45929</v>
      </c>
      <c r="AO124" s="3">
        <v>45929</v>
      </c>
      <c r="AP124" s="3">
        <v>45925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 t="s">
        <v>135</v>
      </c>
      <c r="B125" s="14" t="s">
        <v>135</v>
      </c>
      <c r="C125" s="9" t="s">
        <v>221</v>
      </c>
      <c r="D125" s="13" t="s">
        <v>61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92</v>
      </c>
      <c r="M125" s="10">
        <v>24</v>
      </c>
      <c r="N125" s="9">
        <v>37</v>
      </c>
      <c r="O125" s="9">
        <v>50</v>
      </c>
      <c r="P125" s="10">
        <v>821.54158271999995</v>
      </c>
      <c r="Q125" s="10">
        <v>0</v>
      </c>
      <c r="R125" s="10">
        <v>821.54158271999995</v>
      </c>
      <c r="S125" s="9" t="s">
        <v>123</v>
      </c>
      <c r="T125" s="12">
        <v>45930</v>
      </c>
      <c r="U125" s="11">
        <v>30000</v>
      </c>
      <c r="V125" s="10">
        <v>0</v>
      </c>
      <c r="W125" s="10">
        <v>30000</v>
      </c>
      <c r="X125" s="10">
        <v>0</v>
      </c>
      <c r="Y125" s="10">
        <v>31500</v>
      </c>
      <c r="Z125" s="9" t="s">
        <v>83</v>
      </c>
      <c r="AA125" s="8">
        <v>29756.100000000002</v>
      </c>
      <c r="AB125" s="8">
        <v>5398</v>
      </c>
      <c r="AC125" s="8">
        <v>24358.100000000002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72</v>
      </c>
      <c r="AI125" s="1">
        <v>3</v>
      </c>
      <c r="AJ125" s="3">
        <v>45930</v>
      </c>
      <c r="AK125" s="3">
        <v>0</v>
      </c>
      <c r="AL125" s="3">
        <v>45920</v>
      </c>
      <c r="AM125" s="3">
        <v>45927</v>
      </c>
      <c r="AN125" s="3">
        <v>45928</v>
      </c>
      <c r="AO125" s="3">
        <v>45928</v>
      </c>
      <c r="AP125" s="3">
        <v>45925</v>
      </c>
      <c r="AQ125" s="3">
        <v>45929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1820.7679749999995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83</v>
      </c>
      <c r="AA126" s="8">
        <v>59512.200000000004</v>
      </c>
      <c r="AB126" s="8">
        <v>35154.100000000006</v>
      </c>
      <c r="AC126" s="8">
        <v>24358.100000000002</v>
      </c>
      <c r="AD126" s="8">
        <v>0</v>
      </c>
      <c r="AE126" s="8">
        <v>0</v>
      </c>
      <c r="AF126" s="8" t="s">
        <v>58</v>
      </c>
      <c r="AG126" s="1" t="s">
        <v>115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7.75" customHeight="1" x14ac:dyDescent="0.45">
      <c r="A127" s="3">
        <v>45727</v>
      </c>
      <c r="B127" s="14" t="s">
        <v>240</v>
      </c>
      <c r="C127" s="9" t="s">
        <v>111</v>
      </c>
      <c r="D127" s="13" t="s">
        <v>59</v>
      </c>
      <c r="E127" s="9">
        <v>23</v>
      </c>
      <c r="F127" s="9">
        <v>40</v>
      </c>
      <c r="G127" s="9" t="s">
        <v>60</v>
      </c>
      <c r="H127" s="9" t="s">
        <v>66</v>
      </c>
      <c r="I127" s="9">
        <v>125</v>
      </c>
      <c r="J127" s="9" t="s">
        <v>57</v>
      </c>
      <c r="K127" s="9">
        <v>5</v>
      </c>
      <c r="L127" s="9" t="s">
        <v>196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1000</v>
      </c>
      <c r="V127" s="10">
        <v>0</v>
      </c>
      <c r="W127" s="10">
        <v>1000</v>
      </c>
      <c r="X127" s="10">
        <v>0</v>
      </c>
      <c r="Y127" s="10">
        <v>0</v>
      </c>
      <c r="Z127" s="9" t="s">
        <v>213</v>
      </c>
      <c r="AA127" s="8">
        <v>1159.5100000000002</v>
      </c>
      <c r="AB127" s="8">
        <v>1159.5100000000002</v>
      </c>
      <c r="AC127" s="8">
        <v>0</v>
      </c>
      <c r="AD127" s="8">
        <v>1159.5100000000002</v>
      </c>
      <c r="AE127" s="8">
        <v>0</v>
      </c>
      <c r="AF127" s="8" t="s">
        <v>215</v>
      </c>
      <c r="AG127" s="1" t="s">
        <v>115</v>
      </c>
      <c r="AH127" s="1" t="s">
        <v>146</v>
      </c>
      <c r="AI127" s="1">
        <v>2</v>
      </c>
      <c r="AJ127" s="3" t="s">
        <v>63</v>
      </c>
      <c r="AK127" s="3" t="e">
        <v>#VALUE!</v>
      </c>
      <c r="AL127" s="3">
        <v>0</v>
      </c>
      <c r="AM127" s="3">
        <v>0</v>
      </c>
      <c r="AN127" s="3">
        <v>0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143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23</v>
      </c>
      <c r="F128" s="9">
        <v>37</v>
      </c>
      <c r="G128" s="9">
        <v>0</v>
      </c>
      <c r="H128" s="9">
        <v>0</v>
      </c>
      <c r="I128" s="9">
        <v>85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213</v>
      </c>
      <c r="AA128" s="8">
        <v>1159.5100000000002</v>
      </c>
      <c r="AB128" s="8">
        <v>1159.5100000000002</v>
      </c>
      <c r="AC128" s="8">
        <v>0</v>
      </c>
      <c r="AD128" s="8">
        <v>1159.5100000000002</v>
      </c>
      <c r="AE128" s="8">
        <v>0</v>
      </c>
      <c r="AF128" s="8" t="s">
        <v>58</v>
      </c>
      <c r="AG128" s="1" t="s">
        <v>115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214</v>
      </c>
      <c r="BD128" s="56">
        <v>0</v>
      </c>
    </row>
    <row r="129" spans="1:56" ht="27.75" customHeight="1" x14ac:dyDescent="0.45">
      <c r="A129" s="3">
        <v>45601</v>
      </c>
      <c r="B129" s="14" t="s">
        <v>193</v>
      </c>
      <c r="C129" s="9" t="s">
        <v>93</v>
      </c>
      <c r="D129" s="13" t="s">
        <v>142</v>
      </c>
      <c r="E129" s="9">
        <v>23</v>
      </c>
      <c r="F129" s="9">
        <v>37</v>
      </c>
      <c r="G129" s="9" t="s">
        <v>60</v>
      </c>
      <c r="H129" s="9">
        <v>0</v>
      </c>
      <c r="I129" s="9">
        <v>130</v>
      </c>
      <c r="J129" s="9" t="s">
        <v>57</v>
      </c>
      <c r="K129" s="9">
        <v>5</v>
      </c>
      <c r="L129" s="9" t="s">
        <v>91</v>
      </c>
      <c r="M129" s="10">
        <v>24</v>
      </c>
      <c r="N129" s="9">
        <v>40</v>
      </c>
      <c r="O129" s="9">
        <v>55</v>
      </c>
      <c r="P129" s="10">
        <v>3207.7128103679997</v>
      </c>
      <c r="Q129" s="10">
        <v>0</v>
      </c>
      <c r="R129" s="10">
        <v>3207.7128103679997</v>
      </c>
      <c r="S129" s="9" t="s">
        <v>299</v>
      </c>
      <c r="T129" s="12" t="s">
        <v>63</v>
      </c>
      <c r="U129" s="11">
        <v>100000</v>
      </c>
      <c r="V129" s="10">
        <v>1500</v>
      </c>
      <c r="W129" s="10">
        <v>98500</v>
      </c>
      <c r="X129" s="10">
        <v>0</v>
      </c>
      <c r="Y129" s="10">
        <v>103425</v>
      </c>
      <c r="Z129" s="9" t="s">
        <v>99</v>
      </c>
      <c r="AA129" s="8">
        <v>105955.465</v>
      </c>
      <c r="AB129" s="8">
        <v>7595</v>
      </c>
      <c r="AC129" s="8">
        <v>98360.464999999997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72</v>
      </c>
      <c r="AI129" s="1">
        <v>3</v>
      </c>
      <c r="AJ129" s="3" t="s">
        <v>63</v>
      </c>
      <c r="AK129" s="3">
        <v>0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113</v>
      </c>
      <c r="BD129" s="56">
        <v>12600.330757068057</v>
      </c>
    </row>
    <row r="130" spans="1:56" ht="27.75" customHeight="1" x14ac:dyDescent="0.45">
      <c r="A130" s="3">
        <v>45601</v>
      </c>
      <c r="B130" s="14" t="s">
        <v>193</v>
      </c>
      <c r="C130" s="9" t="s">
        <v>93</v>
      </c>
      <c r="D130" s="13" t="s">
        <v>142</v>
      </c>
      <c r="E130" s="9">
        <v>23</v>
      </c>
      <c r="F130" s="9">
        <v>37</v>
      </c>
      <c r="G130" s="9" t="s">
        <v>60</v>
      </c>
      <c r="H130" s="9">
        <v>0</v>
      </c>
      <c r="I130" s="9">
        <v>130</v>
      </c>
      <c r="J130" s="9" t="s">
        <v>57</v>
      </c>
      <c r="K130" s="9">
        <v>5</v>
      </c>
      <c r="L130" s="9" t="s">
        <v>91</v>
      </c>
      <c r="M130" s="10">
        <v>24</v>
      </c>
      <c r="N130" s="9">
        <v>40</v>
      </c>
      <c r="O130" s="9">
        <v>55</v>
      </c>
      <c r="P130" s="10">
        <v>11003.203948644863</v>
      </c>
      <c r="Q130" s="10">
        <v>0</v>
      </c>
      <c r="R130" s="10">
        <v>11003.203948644863</v>
      </c>
      <c r="S130" s="9" t="s">
        <v>299</v>
      </c>
      <c r="T130" s="12" t="s">
        <v>63</v>
      </c>
      <c r="U130" s="11">
        <v>337878</v>
      </c>
      <c r="V130" s="10">
        <v>0</v>
      </c>
      <c r="W130" s="10">
        <v>337878</v>
      </c>
      <c r="X130" s="10">
        <v>0</v>
      </c>
      <c r="Y130" s="10">
        <v>354771.9</v>
      </c>
      <c r="Z130" s="9" t="s">
        <v>99</v>
      </c>
      <c r="AA130" s="8">
        <v>363451.98582000006</v>
      </c>
      <c r="AB130" s="8">
        <v>0</v>
      </c>
      <c r="AC130" s="8">
        <v>363451.98582000006</v>
      </c>
      <c r="AD130" s="8">
        <v>0</v>
      </c>
      <c r="AE130" s="8">
        <v>0</v>
      </c>
      <c r="AF130" s="8">
        <v>0</v>
      </c>
      <c r="AG130" s="1" t="s">
        <v>115</v>
      </c>
      <c r="AH130" s="1" t="s">
        <v>72</v>
      </c>
      <c r="AI130" s="1">
        <v>3</v>
      </c>
      <c r="AJ130" s="3" t="s">
        <v>63</v>
      </c>
      <c r="AK130" s="3">
        <v>0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113</v>
      </c>
      <c r="BD130" s="56">
        <v>46559.511849046357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37</v>
      </c>
      <c r="G131" s="9">
        <v>0</v>
      </c>
      <c r="H131" s="9">
        <v>0</v>
      </c>
      <c r="I131" s="9">
        <v>128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99</v>
      </c>
      <c r="AA131" s="8">
        <v>469407.45082000003</v>
      </c>
      <c r="AB131" s="8">
        <v>7595</v>
      </c>
      <c r="AC131" s="8">
        <v>461812.45082000003</v>
      </c>
      <c r="AD131" s="8">
        <v>0</v>
      </c>
      <c r="AE131" s="8">
        <v>0</v>
      </c>
      <c r="AF131" s="8" t="s">
        <v>58</v>
      </c>
      <c r="AG131" s="1" t="s">
        <v>115</v>
      </c>
      <c r="AH131" s="1">
        <v>0</v>
      </c>
      <c r="AI131" s="1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114</v>
      </c>
      <c r="BD131" s="56">
        <v>0</v>
      </c>
    </row>
    <row r="132" spans="1:56" ht="27.75" customHeight="1" x14ac:dyDescent="0.45">
      <c r="A132" s="3">
        <v>45894</v>
      </c>
      <c r="B132" s="14" t="s">
        <v>374</v>
      </c>
      <c r="C132" s="9" t="s">
        <v>137</v>
      </c>
      <c r="D132" s="13" t="s">
        <v>59</v>
      </c>
      <c r="E132" s="9">
        <v>26</v>
      </c>
      <c r="F132" s="9">
        <v>39</v>
      </c>
      <c r="G132" s="9" t="s">
        <v>60</v>
      </c>
      <c r="H132" s="9">
        <v>0</v>
      </c>
      <c r="I132" s="9">
        <v>93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123</v>
      </c>
      <c r="T132" s="12">
        <v>45910</v>
      </c>
      <c r="U132" s="11">
        <v>5000</v>
      </c>
      <c r="V132" s="10">
        <v>1800</v>
      </c>
      <c r="W132" s="10">
        <v>3200</v>
      </c>
      <c r="X132" s="10">
        <v>0</v>
      </c>
      <c r="Y132" s="10">
        <v>0</v>
      </c>
      <c r="Z132" s="9" t="s">
        <v>84</v>
      </c>
      <c r="AA132" s="8">
        <v>3621.0239999999999</v>
      </c>
      <c r="AB132" s="8">
        <v>3621.0239999999999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77</v>
      </c>
      <c r="AI132" s="1">
        <v>1</v>
      </c>
      <c r="AJ132" s="3">
        <v>45910</v>
      </c>
      <c r="AK132" s="3">
        <v>0</v>
      </c>
      <c r="AL132" s="3">
        <v>0</v>
      </c>
      <c r="AM132" s="3">
        <v>0</v>
      </c>
      <c r="AN132" s="3">
        <v>0</v>
      </c>
      <c r="AO132" s="3">
        <v>45909</v>
      </c>
      <c r="AP132" s="3">
        <v>45905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45">
      <c r="A133" s="3" t="s">
        <v>135</v>
      </c>
      <c r="B133" s="14" t="s">
        <v>135</v>
      </c>
      <c r="C133" s="9" t="s">
        <v>179</v>
      </c>
      <c r="D133" s="13" t="s">
        <v>61</v>
      </c>
      <c r="E133" s="9">
        <v>26</v>
      </c>
      <c r="F133" s="9">
        <v>41</v>
      </c>
      <c r="G133" s="9" t="s">
        <v>60</v>
      </c>
      <c r="H133" s="9">
        <v>0</v>
      </c>
      <c r="I133" s="9">
        <v>97</v>
      </c>
      <c r="J133" s="9" t="s">
        <v>57</v>
      </c>
      <c r="K133" s="9">
        <v>5</v>
      </c>
      <c r="L133" s="9" t="s">
        <v>91</v>
      </c>
      <c r="M133" s="10">
        <v>27</v>
      </c>
      <c r="N133" s="9">
        <v>43</v>
      </c>
      <c r="O133" s="9">
        <v>40</v>
      </c>
      <c r="P133" s="10">
        <v>229.14349009919997</v>
      </c>
      <c r="Q133" s="10">
        <v>0</v>
      </c>
      <c r="R133" s="10">
        <v>229.14349009919997</v>
      </c>
      <c r="S133" s="9" t="s">
        <v>185</v>
      </c>
      <c r="T133" s="12">
        <v>45930</v>
      </c>
      <c r="U133" s="11">
        <v>8000</v>
      </c>
      <c r="V133" s="10">
        <v>0</v>
      </c>
      <c r="W133" s="10">
        <v>8000</v>
      </c>
      <c r="X133" s="10">
        <v>0</v>
      </c>
      <c r="Y133" s="10">
        <v>8400</v>
      </c>
      <c r="Z133" s="9" t="s">
        <v>84</v>
      </c>
      <c r="AA133" s="8">
        <v>9499.6</v>
      </c>
      <c r="AB133" s="8">
        <v>0</v>
      </c>
      <c r="AC133" s="8">
        <v>9499.6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72</v>
      </c>
      <c r="AI133" s="1">
        <v>3</v>
      </c>
      <c r="AJ133" s="3">
        <v>45930</v>
      </c>
      <c r="AK133" s="3">
        <v>0</v>
      </c>
      <c r="AL133" s="3">
        <v>45920</v>
      </c>
      <c r="AM133" s="3">
        <v>45927</v>
      </c>
      <c r="AN133" s="3">
        <v>45928</v>
      </c>
      <c r="AO133" s="3">
        <v>45928</v>
      </c>
      <c r="AP133" s="3">
        <v>45925</v>
      </c>
      <c r="AQ133" s="3">
        <v>45929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767.03992444444452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26</v>
      </c>
      <c r="F134" s="9">
        <v>43</v>
      </c>
      <c r="G134" s="9" t="s">
        <v>60</v>
      </c>
      <c r="H134" s="9">
        <v>0</v>
      </c>
      <c r="I134" s="9">
        <v>102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84</v>
      </c>
      <c r="AA134" s="8">
        <v>13120.624</v>
      </c>
      <c r="AB134" s="8">
        <v>3621.0239999999999</v>
      </c>
      <c r="AC134" s="8">
        <v>9499.6</v>
      </c>
      <c r="AD134" s="8">
        <v>0</v>
      </c>
      <c r="AE134" s="8">
        <v>0</v>
      </c>
      <c r="AF134" s="8" t="s">
        <v>58</v>
      </c>
      <c r="AG134" s="1" t="s">
        <v>115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customHeight="1" x14ac:dyDescent="0.45">
      <c r="A135" s="3" t="s">
        <v>135</v>
      </c>
      <c r="B135" s="14" t="s">
        <v>135</v>
      </c>
      <c r="C135" s="9" t="s">
        <v>109</v>
      </c>
      <c r="D135" s="13" t="s">
        <v>59</v>
      </c>
      <c r="E135" s="9">
        <v>26</v>
      </c>
      <c r="F135" s="9">
        <v>43</v>
      </c>
      <c r="G135" s="9" t="s">
        <v>60</v>
      </c>
      <c r="H135" s="9">
        <v>0</v>
      </c>
      <c r="I135" s="9">
        <v>116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110</v>
      </c>
      <c r="T135" s="12">
        <v>45925</v>
      </c>
      <c r="U135" s="11">
        <v>10000</v>
      </c>
      <c r="V135" s="10">
        <v>0</v>
      </c>
      <c r="W135" s="10">
        <v>10000</v>
      </c>
      <c r="X135" s="10">
        <v>0</v>
      </c>
      <c r="Y135" s="10">
        <v>0</v>
      </c>
      <c r="Z135" s="9" t="s">
        <v>197</v>
      </c>
      <c r="AA135" s="8">
        <v>12433.3</v>
      </c>
      <c r="AB135" s="8">
        <v>12433.3</v>
      </c>
      <c r="AC135" s="8">
        <v>0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77</v>
      </c>
      <c r="AI135" s="1">
        <v>1</v>
      </c>
      <c r="AJ135" s="3">
        <v>45925</v>
      </c>
      <c r="AK135" s="3">
        <v>0</v>
      </c>
      <c r="AL135" s="3">
        <v>0</v>
      </c>
      <c r="AM135" s="3">
        <v>0</v>
      </c>
      <c r="AN135" s="3">
        <v>0</v>
      </c>
      <c r="AO135" s="3">
        <v>45924</v>
      </c>
      <c r="AP135" s="3">
        <v>45920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116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197</v>
      </c>
      <c r="AA136" s="8">
        <v>12433.3</v>
      </c>
      <c r="AB136" s="8">
        <v>12433.3</v>
      </c>
      <c r="AC136" s="8">
        <v>0</v>
      </c>
      <c r="AD136" s="8">
        <v>0</v>
      </c>
      <c r="AE136" s="8">
        <v>0</v>
      </c>
      <c r="AF136" s="8" t="s">
        <v>58</v>
      </c>
      <c r="AG136" s="1" t="s">
        <v>118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198</v>
      </c>
      <c r="BD136" s="56">
        <v>0</v>
      </c>
    </row>
    <row r="137" spans="1:56" ht="27.75" customHeight="1" x14ac:dyDescent="0.45">
      <c r="A137" s="3">
        <v>45901</v>
      </c>
      <c r="B137" s="14" t="s">
        <v>420</v>
      </c>
      <c r="C137" s="9" t="s">
        <v>109</v>
      </c>
      <c r="D137" s="13" t="s">
        <v>144</v>
      </c>
      <c r="E137" s="9">
        <v>26</v>
      </c>
      <c r="F137" s="9">
        <v>43</v>
      </c>
      <c r="G137" s="9" t="s">
        <v>60</v>
      </c>
      <c r="H137" s="9" t="s">
        <v>66</v>
      </c>
      <c r="I137" s="9">
        <v>150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>
        <v>45908</v>
      </c>
      <c r="U137" s="11">
        <v>30000</v>
      </c>
      <c r="V137" s="10">
        <v>4000</v>
      </c>
      <c r="W137" s="10">
        <v>26000</v>
      </c>
      <c r="X137" s="10">
        <v>25240</v>
      </c>
      <c r="Y137" s="10">
        <v>4998</v>
      </c>
      <c r="Z137" s="9" t="s">
        <v>88</v>
      </c>
      <c r="AA137" s="8">
        <v>6214.1633400000001</v>
      </c>
      <c r="AB137" s="8">
        <v>6214.1633400000001</v>
      </c>
      <c r="AC137" s="8">
        <v>0</v>
      </c>
      <c r="AD137" s="8">
        <v>6214.1633400000001</v>
      </c>
      <c r="AE137" s="8">
        <v>0</v>
      </c>
      <c r="AF137" s="8">
        <v>0</v>
      </c>
      <c r="AG137" s="1" t="s">
        <v>116</v>
      </c>
      <c r="AH137" s="1" t="s">
        <v>75</v>
      </c>
      <c r="AI137" s="1">
        <v>4</v>
      </c>
      <c r="AJ137" s="3">
        <v>45908</v>
      </c>
      <c r="AK137" s="3">
        <v>45904</v>
      </c>
      <c r="AL137" s="3">
        <v>45897</v>
      </c>
      <c r="AM137" s="3">
        <v>45905</v>
      </c>
      <c r="AN137" s="3">
        <v>45906</v>
      </c>
      <c r="AO137" s="3">
        <v>45907</v>
      </c>
      <c r="AP137" s="3">
        <v>45903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>
        <v>0</v>
      </c>
      <c r="AY137" s="2" t="s">
        <v>436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7.75" customHeight="1" x14ac:dyDescent="0.45">
      <c r="A138" s="3">
        <v>45898</v>
      </c>
      <c r="B138" s="14" t="s">
        <v>413</v>
      </c>
      <c r="C138" s="9" t="s">
        <v>109</v>
      </c>
      <c r="D138" s="13" t="s">
        <v>59</v>
      </c>
      <c r="E138" s="9">
        <v>26</v>
      </c>
      <c r="F138" s="9">
        <v>43</v>
      </c>
      <c r="G138" s="9" t="s">
        <v>60</v>
      </c>
      <c r="H138" s="9" t="s">
        <v>66</v>
      </c>
      <c r="I138" s="9">
        <v>150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110</v>
      </c>
      <c r="T138" s="12">
        <v>45909</v>
      </c>
      <c r="U138" s="11">
        <v>15000</v>
      </c>
      <c r="V138" s="10">
        <v>0</v>
      </c>
      <c r="W138" s="10">
        <v>15000</v>
      </c>
      <c r="X138" s="10">
        <v>0</v>
      </c>
      <c r="Y138" s="10">
        <v>0</v>
      </c>
      <c r="Z138" s="9" t="s">
        <v>88</v>
      </c>
      <c r="AA138" s="8">
        <v>18649.949999999997</v>
      </c>
      <c r="AB138" s="8">
        <v>18649.949999999997</v>
      </c>
      <c r="AC138" s="8">
        <v>0</v>
      </c>
      <c r="AD138" s="8">
        <v>8000</v>
      </c>
      <c r="AE138" s="8">
        <v>10649.949999999997</v>
      </c>
      <c r="AF138" s="8">
        <v>0</v>
      </c>
      <c r="AG138" s="1" t="s">
        <v>116</v>
      </c>
      <c r="AH138" s="1" t="s">
        <v>146</v>
      </c>
      <c r="AI138" s="1">
        <v>2</v>
      </c>
      <c r="AJ138" s="3">
        <v>45909</v>
      </c>
      <c r="AK138" s="3">
        <v>45907</v>
      </c>
      <c r="AL138" s="3">
        <v>0</v>
      </c>
      <c r="AM138" s="3">
        <v>0</v>
      </c>
      <c r="AN138" s="3">
        <v>0</v>
      </c>
      <c r="AO138" s="3">
        <v>45908</v>
      </c>
      <c r="AP138" s="3">
        <v>45904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143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45898</v>
      </c>
      <c r="B139" s="14" t="s">
        <v>414</v>
      </c>
      <c r="C139" s="9" t="s">
        <v>109</v>
      </c>
      <c r="D139" s="13" t="s">
        <v>59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45917</v>
      </c>
      <c r="U139" s="11">
        <v>15000</v>
      </c>
      <c r="V139" s="10">
        <v>0</v>
      </c>
      <c r="W139" s="10">
        <v>15000</v>
      </c>
      <c r="X139" s="10">
        <v>0</v>
      </c>
      <c r="Y139" s="10">
        <v>0</v>
      </c>
      <c r="Z139" s="9" t="s">
        <v>88</v>
      </c>
      <c r="AA139" s="8">
        <v>18649.949999999997</v>
      </c>
      <c r="AB139" s="8">
        <v>18649.949999999997</v>
      </c>
      <c r="AC139" s="8">
        <v>0</v>
      </c>
      <c r="AD139" s="8">
        <v>0</v>
      </c>
      <c r="AE139" s="8">
        <v>18649.949999999997</v>
      </c>
      <c r="AF139" s="8">
        <v>0</v>
      </c>
      <c r="AG139" s="1" t="s">
        <v>115</v>
      </c>
      <c r="AH139" s="1" t="s">
        <v>146</v>
      </c>
      <c r="AI139" s="1">
        <v>2</v>
      </c>
      <c r="AJ139" s="3">
        <v>45917</v>
      </c>
      <c r="AK139" s="3">
        <v>45915</v>
      </c>
      <c r="AL139" s="3">
        <v>0</v>
      </c>
      <c r="AM139" s="3">
        <v>0</v>
      </c>
      <c r="AN139" s="3">
        <v>0</v>
      </c>
      <c r="AO139" s="3">
        <v>45916</v>
      </c>
      <c r="AP139" s="3">
        <v>45912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143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45901</v>
      </c>
      <c r="B140" s="14" t="s">
        <v>421</v>
      </c>
      <c r="C140" s="9" t="s">
        <v>109</v>
      </c>
      <c r="D140" s="13" t="s">
        <v>144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45930</v>
      </c>
      <c r="U140" s="11">
        <v>30000</v>
      </c>
      <c r="V140" s="10">
        <v>0</v>
      </c>
      <c r="W140" s="10">
        <v>30000</v>
      </c>
      <c r="X140" s="10">
        <v>0</v>
      </c>
      <c r="Y140" s="10">
        <v>31500</v>
      </c>
      <c r="Z140" s="9" t="s">
        <v>88</v>
      </c>
      <c r="AA140" s="8">
        <v>37299.899999999994</v>
      </c>
      <c r="AB140" s="8">
        <v>0</v>
      </c>
      <c r="AC140" s="8">
        <v>37299.899999999994</v>
      </c>
      <c r="AD140" s="8">
        <v>0</v>
      </c>
      <c r="AE140" s="8">
        <v>37299.899999999994</v>
      </c>
      <c r="AF140" s="8">
        <v>0</v>
      </c>
      <c r="AG140" s="1" t="s">
        <v>115</v>
      </c>
      <c r="AH140" s="1" t="s">
        <v>75</v>
      </c>
      <c r="AI140" s="1">
        <v>4</v>
      </c>
      <c r="AJ140" s="3">
        <v>45930</v>
      </c>
      <c r="AK140" s="3">
        <v>45926</v>
      </c>
      <c r="AL140" s="3">
        <v>45919</v>
      </c>
      <c r="AM140" s="3">
        <v>45927</v>
      </c>
      <c r="AN140" s="3">
        <v>45928</v>
      </c>
      <c r="AO140" s="3">
        <v>45929</v>
      </c>
      <c r="AP140" s="3">
        <v>45925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3846.8630200000002</v>
      </c>
    </row>
    <row r="141" spans="1:56" ht="27.75" customHeight="1" x14ac:dyDescent="0.45">
      <c r="A141" s="3">
        <v>45901</v>
      </c>
      <c r="B141" s="14" t="s">
        <v>422</v>
      </c>
      <c r="C141" s="9" t="s">
        <v>109</v>
      </c>
      <c r="D141" s="13" t="s">
        <v>144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45945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88</v>
      </c>
      <c r="AA141" s="8">
        <v>12433.3</v>
      </c>
      <c r="AB141" s="8">
        <v>0</v>
      </c>
      <c r="AC141" s="8">
        <v>12433.3</v>
      </c>
      <c r="AD141" s="8">
        <v>0</v>
      </c>
      <c r="AE141" s="8">
        <v>12433.3</v>
      </c>
      <c r="AF141" s="8">
        <v>0</v>
      </c>
      <c r="AG141" s="1" t="s">
        <v>117</v>
      </c>
      <c r="AH141" s="1" t="s">
        <v>75</v>
      </c>
      <c r="AI141" s="1">
        <v>4</v>
      </c>
      <c r="AJ141" s="3">
        <v>45945</v>
      </c>
      <c r="AK141" s="3">
        <v>45941</v>
      </c>
      <c r="AL141" s="3">
        <v>45934</v>
      </c>
      <c r="AM141" s="3">
        <v>45942</v>
      </c>
      <c r="AN141" s="3">
        <v>45943</v>
      </c>
      <c r="AO141" s="3">
        <v>45944</v>
      </c>
      <c r="AP141" s="3">
        <v>45940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1282.2876733333333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120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88</v>
      </c>
      <c r="AA142" s="8">
        <v>93247.26333999999</v>
      </c>
      <c r="AB142" s="8">
        <v>43514.063339999993</v>
      </c>
      <c r="AC142" s="8">
        <v>49733.2</v>
      </c>
      <c r="AD142" s="8">
        <v>14214.163339999999</v>
      </c>
      <c r="AE142" s="8">
        <v>79033.099999999991</v>
      </c>
      <c r="AF142" s="8" t="s">
        <v>58</v>
      </c>
      <c r="AG142" s="1" t="s">
        <v>116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7.75" customHeight="1" x14ac:dyDescent="0.45">
      <c r="A143" s="3">
        <v>45895</v>
      </c>
      <c r="B143" s="14" t="s">
        <v>375</v>
      </c>
      <c r="C143" s="9" t="s">
        <v>147</v>
      </c>
      <c r="D143" s="13" t="s">
        <v>148</v>
      </c>
      <c r="E143" s="9">
        <v>28</v>
      </c>
      <c r="F143" s="9">
        <v>41</v>
      </c>
      <c r="G143" s="9" t="s">
        <v>60</v>
      </c>
      <c r="H143" s="9">
        <v>0</v>
      </c>
      <c r="I143" s="9">
        <v>120</v>
      </c>
      <c r="J143" s="9" t="s">
        <v>78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45909</v>
      </c>
      <c r="U143" s="11">
        <v>13000</v>
      </c>
      <c r="V143" s="10">
        <v>3000</v>
      </c>
      <c r="W143" s="10">
        <v>10000</v>
      </c>
      <c r="X143" s="10">
        <v>53544</v>
      </c>
      <c r="Y143" s="10">
        <v>0</v>
      </c>
      <c r="Z143" s="9" t="s">
        <v>127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74</v>
      </c>
      <c r="AI143" s="1">
        <v>2</v>
      </c>
      <c r="AJ143" s="3">
        <v>45909</v>
      </c>
      <c r="AK143" s="3">
        <v>0</v>
      </c>
      <c r="AL143" s="3">
        <v>45900</v>
      </c>
      <c r="AM143" s="3">
        <v>45907</v>
      </c>
      <c r="AN143" s="3">
        <v>45908</v>
      </c>
      <c r="AO143" s="3">
        <v>45908</v>
      </c>
      <c r="AP143" s="3">
        <v>45904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147</v>
      </c>
      <c r="D144" s="13" t="s">
        <v>148</v>
      </c>
      <c r="E144" s="9">
        <v>28</v>
      </c>
      <c r="F144" s="9">
        <v>41</v>
      </c>
      <c r="G144" s="9" t="s">
        <v>60</v>
      </c>
      <c r="H144" s="9">
        <v>0</v>
      </c>
      <c r="I144" s="9">
        <v>120</v>
      </c>
      <c r="J144" s="9" t="s">
        <v>78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45920</v>
      </c>
      <c r="U144" s="11">
        <v>50000</v>
      </c>
      <c r="V144" s="10">
        <v>0</v>
      </c>
      <c r="W144" s="10">
        <v>50000</v>
      </c>
      <c r="X144" s="10">
        <v>0</v>
      </c>
      <c r="Y144" s="10">
        <v>52500</v>
      </c>
      <c r="Z144" s="9" t="s">
        <v>127</v>
      </c>
      <c r="AA144" s="8">
        <v>59372.5</v>
      </c>
      <c r="AB144" s="8">
        <v>10630</v>
      </c>
      <c r="AC144" s="8">
        <v>48742.5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45920</v>
      </c>
      <c r="AK144" s="3">
        <v>0</v>
      </c>
      <c r="AL144" s="3">
        <v>45911</v>
      </c>
      <c r="AM144" s="3">
        <v>45918</v>
      </c>
      <c r="AN144" s="3">
        <v>45919</v>
      </c>
      <c r="AO144" s="3">
        <v>45919</v>
      </c>
      <c r="AP144" s="3">
        <v>45915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5478.1154166666665</v>
      </c>
    </row>
    <row r="145" spans="1:56" ht="27.75" customHeight="1" x14ac:dyDescent="0.45">
      <c r="A145" s="3" t="s">
        <v>135</v>
      </c>
      <c r="B145" s="14" t="s">
        <v>135</v>
      </c>
      <c r="C145" s="9" t="s">
        <v>109</v>
      </c>
      <c r="D145" s="13" t="s">
        <v>59</v>
      </c>
      <c r="E145" s="9">
        <v>28</v>
      </c>
      <c r="F145" s="9">
        <v>47</v>
      </c>
      <c r="G145" s="9" t="s">
        <v>60</v>
      </c>
      <c r="H145" s="9" t="s">
        <v>66</v>
      </c>
      <c r="I145" s="9">
        <v>180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110</v>
      </c>
      <c r="T145" s="12">
        <v>45925</v>
      </c>
      <c r="U145" s="11">
        <v>5000</v>
      </c>
      <c r="V145" s="10">
        <v>0</v>
      </c>
      <c r="W145" s="10">
        <v>5000</v>
      </c>
      <c r="X145" s="10">
        <v>0</v>
      </c>
      <c r="Y145" s="10">
        <v>0</v>
      </c>
      <c r="Z145" s="9" t="s">
        <v>127</v>
      </c>
      <c r="AA145" s="8">
        <v>6775.4500000000007</v>
      </c>
      <c r="AB145" s="8">
        <v>0</v>
      </c>
      <c r="AC145" s="8">
        <v>6775.4500000000007</v>
      </c>
      <c r="AD145" s="8">
        <v>0</v>
      </c>
      <c r="AE145" s="8">
        <v>6775.4500000000007</v>
      </c>
      <c r="AF145" s="8">
        <v>0</v>
      </c>
      <c r="AG145" s="1">
        <v>0</v>
      </c>
      <c r="AH145" s="1" t="s">
        <v>146</v>
      </c>
      <c r="AI145" s="1">
        <v>2</v>
      </c>
      <c r="AJ145" s="3">
        <v>45925</v>
      </c>
      <c r="AK145" s="3">
        <v>45923</v>
      </c>
      <c r="AL145" s="3">
        <v>0</v>
      </c>
      <c r="AM145" s="3">
        <v>0</v>
      </c>
      <c r="AN145" s="3">
        <v>0</v>
      </c>
      <c r="AO145" s="3">
        <v>45924</v>
      </c>
      <c r="AP145" s="3">
        <v>45920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143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761.48529722222236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28</v>
      </c>
      <c r="F146" s="9">
        <v>43</v>
      </c>
      <c r="G146" s="9">
        <v>0</v>
      </c>
      <c r="H146" s="9">
        <v>0</v>
      </c>
      <c r="I146" s="9">
        <v>130</v>
      </c>
      <c r="J146" s="9" t="s">
        <v>57</v>
      </c>
      <c r="K146" s="9">
        <v>3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127</v>
      </c>
      <c r="AA146" s="8">
        <v>66147.95</v>
      </c>
      <c r="AB146" s="8">
        <v>10630</v>
      </c>
      <c r="AC146" s="8">
        <v>55517.95</v>
      </c>
      <c r="AD146" s="8">
        <v>0</v>
      </c>
      <c r="AE146" s="8">
        <v>6775.4500000000007</v>
      </c>
      <c r="AF146" s="8" t="s">
        <v>58</v>
      </c>
      <c r="AG146" s="1">
        <v>0</v>
      </c>
      <c r="AH146" s="1">
        <v>0</v>
      </c>
      <c r="AI146" s="1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149</v>
      </c>
      <c r="BD146" s="56">
        <v>0</v>
      </c>
    </row>
  </sheetData>
  <autoFilter ref="A5:BD14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6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29C3-8943-4AD4-BC47-C1517939AAFB}">
  <sheetPr>
    <tabColor rgb="FFFFFF00"/>
  </sheetPr>
  <dimension ref="A1:BD156"/>
  <sheetViews>
    <sheetView topLeftCell="A5" zoomScale="80" zoomScaleNormal="80" workbookViewId="0">
      <selection activeCell="U16" sqref="U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45903</v>
      </c>
      <c r="E3" s="84" t="s">
        <v>52</v>
      </c>
      <c r="F3" s="84"/>
      <c r="G3" s="85">
        <v>10.28</v>
      </c>
      <c r="H3" s="8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7">
        <v>10.3</v>
      </c>
      <c r="F4" s="88"/>
      <c r="G4" s="89"/>
      <c r="H4" s="90"/>
      <c r="I4" s="91" t="s">
        <v>50</v>
      </c>
      <c r="J4" s="92"/>
      <c r="K4" s="93"/>
      <c r="L4" s="31" t="s">
        <v>89</v>
      </c>
      <c r="M4" s="94" t="s">
        <v>49</v>
      </c>
      <c r="N4" s="95"/>
      <c r="O4" s="95"/>
      <c r="P4" s="9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2" t="s">
        <v>46</v>
      </c>
      <c r="AA4" s="8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283</v>
      </c>
      <c r="C6" s="9" t="s">
        <v>276</v>
      </c>
      <c r="D6" s="13" t="s">
        <v>277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287</v>
      </c>
      <c r="AG6" s="1" t="s">
        <v>115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45896</v>
      </c>
      <c r="B7" s="14" t="s">
        <v>376</v>
      </c>
      <c r="C7" s="9" t="s">
        <v>233</v>
      </c>
      <c r="D7" s="13" t="s">
        <v>372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359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 t="s">
        <v>58</v>
      </c>
      <c r="AG8" s="1" t="s">
        <v>119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378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45904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379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116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424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405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45909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45909</v>
      </c>
      <c r="AK10" s="3">
        <v>0</v>
      </c>
      <c r="AL10" s="3">
        <v>45900</v>
      </c>
      <c r="AM10" s="3">
        <v>45907</v>
      </c>
      <c r="AN10" s="3">
        <v>45908</v>
      </c>
      <c r="AO10" s="3">
        <v>45908</v>
      </c>
      <c r="AP10" s="3">
        <v>45904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45897</v>
      </c>
      <c r="B11" s="14" t="s">
        <v>377</v>
      </c>
      <c r="C11" s="9" t="s">
        <v>73</v>
      </c>
      <c r="D11" s="13" t="s">
        <v>406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141</v>
      </c>
      <c r="T11" s="12">
        <v>45909</v>
      </c>
      <c r="U11" s="11">
        <v>5000</v>
      </c>
      <c r="V11" s="10">
        <v>0</v>
      </c>
      <c r="W11" s="10">
        <v>5000</v>
      </c>
      <c r="X11" s="10">
        <v>735</v>
      </c>
      <c r="Y11" s="10">
        <v>4478.25</v>
      </c>
      <c r="Z11" s="9" t="s">
        <v>379</v>
      </c>
      <c r="AA11" s="8">
        <v>3315.7410825000002</v>
      </c>
      <c r="AB11" s="8">
        <v>0</v>
      </c>
      <c r="AC11" s="8">
        <v>3315.7410825000002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45909</v>
      </c>
      <c r="AK11" s="3">
        <v>0</v>
      </c>
      <c r="AL11" s="3">
        <v>45900</v>
      </c>
      <c r="AM11" s="3">
        <v>45907</v>
      </c>
      <c r="AN11" s="3">
        <v>45908</v>
      </c>
      <c r="AO11" s="3">
        <v>45908</v>
      </c>
      <c r="AP11" s="3">
        <v>45904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202.77598797866671</v>
      </c>
    </row>
    <row r="12" spans="1:56" ht="27.75" customHeight="1" x14ac:dyDescent="0.45">
      <c r="A12" s="3">
        <v>45897</v>
      </c>
      <c r="B12" s="14" t="s">
        <v>377</v>
      </c>
      <c r="C12" s="9" t="s">
        <v>73</v>
      </c>
      <c r="D12" s="13" t="s">
        <v>425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141</v>
      </c>
      <c r="T12" s="12">
        <v>45925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379</v>
      </c>
      <c r="AA12" s="8">
        <v>3702.0499999999997</v>
      </c>
      <c r="AB12" s="8">
        <v>0</v>
      </c>
      <c r="AC12" s="8">
        <v>3702.0499999999997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>
        <v>45925</v>
      </c>
      <c r="AK12" s="3">
        <v>0</v>
      </c>
      <c r="AL12" s="3">
        <v>45916</v>
      </c>
      <c r="AM12" s="3">
        <v>45923</v>
      </c>
      <c r="AN12" s="3">
        <v>45924</v>
      </c>
      <c r="AO12" s="3">
        <v>45924</v>
      </c>
      <c r="AP12" s="3">
        <v>45920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226.40092444444446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379</v>
      </c>
      <c r="AA13" s="8">
        <v>10719.841082499999</v>
      </c>
      <c r="AB13" s="8">
        <v>0</v>
      </c>
      <c r="AC13" s="8">
        <v>10719.841082499999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129</v>
      </c>
      <c r="BD13" s="56">
        <v>0</v>
      </c>
    </row>
    <row r="14" spans="1:56" ht="27.75" customHeight="1" x14ac:dyDescent="0.45">
      <c r="A14" s="3" t="s">
        <v>135</v>
      </c>
      <c r="B14" s="14" t="s">
        <v>135</v>
      </c>
      <c r="C14" s="9" t="s">
        <v>211</v>
      </c>
      <c r="D14" s="13" t="s">
        <v>236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133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>
        <v>0</v>
      </c>
      <c r="AG14" s="1" t="s">
        <v>115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729.46232000000009</v>
      </c>
    </row>
    <row r="15" spans="1:56" ht="27.75" customHeight="1" x14ac:dyDescent="0.45">
      <c r="A15" s="3">
        <v>0</v>
      </c>
      <c r="B15" s="14">
        <v>0</v>
      </c>
      <c r="C15" s="9" t="s">
        <v>201</v>
      </c>
      <c r="D15" s="13" t="s">
        <v>95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133</v>
      </c>
      <c r="AA15" s="8">
        <v>13201.65</v>
      </c>
      <c r="AB15" s="8">
        <v>2599</v>
      </c>
      <c r="AC15" s="8">
        <v>10602.65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45901</v>
      </c>
      <c r="B16" s="14" t="s">
        <v>426</v>
      </c>
      <c r="C16" s="9" t="s">
        <v>415</v>
      </c>
      <c r="D16" s="13" t="s">
        <v>416</v>
      </c>
      <c r="E16" s="9">
        <v>18</v>
      </c>
      <c r="F16" s="9">
        <v>26</v>
      </c>
      <c r="G16" s="9" t="s">
        <v>60</v>
      </c>
      <c r="H16" s="9" t="s">
        <v>66</v>
      </c>
      <c r="I16" s="9">
        <v>65</v>
      </c>
      <c r="J16" s="9" t="s">
        <v>57</v>
      </c>
      <c r="K16" s="9">
        <v>5</v>
      </c>
      <c r="L16" s="9" t="s">
        <v>91</v>
      </c>
      <c r="M16" s="10">
        <v>19</v>
      </c>
      <c r="N16" s="9">
        <v>29</v>
      </c>
      <c r="O16" s="9">
        <v>40</v>
      </c>
      <c r="P16" s="10">
        <v>67.968380191999998</v>
      </c>
      <c r="Q16" s="10">
        <v>0</v>
      </c>
      <c r="R16" s="10">
        <v>67.968380191999998</v>
      </c>
      <c r="S16" s="9" t="s">
        <v>67</v>
      </c>
      <c r="T16" s="12">
        <v>45912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417</v>
      </c>
      <c r="AA16" s="8">
        <v>3841.7500000000005</v>
      </c>
      <c r="AB16" s="8">
        <v>2000</v>
      </c>
      <c r="AC16" s="8">
        <v>1841.7500000000005</v>
      </c>
      <c r="AD16" s="8">
        <v>0</v>
      </c>
      <c r="AE16" s="8">
        <v>3841.7500000000005</v>
      </c>
      <c r="AF16" s="8">
        <v>0</v>
      </c>
      <c r="AG16" s="1" t="s">
        <v>116</v>
      </c>
      <c r="AH16" s="1" t="s">
        <v>68</v>
      </c>
      <c r="AI16" s="1">
        <v>4</v>
      </c>
      <c r="AJ16" s="3">
        <v>45912</v>
      </c>
      <c r="AK16" s="3">
        <v>45908</v>
      </c>
      <c r="AL16" s="3">
        <v>45902</v>
      </c>
      <c r="AM16" s="3">
        <v>45909</v>
      </c>
      <c r="AN16" s="3">
        <v>45910</v>
      </c>
      <c r="AO16" s="3">
        <v>45910</v>
      </c>
      <c r="AP16" s="3">
        <v>45907</v>
      </c>
      <c r="AQ16" s="3">
        <v>45911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117.87200000000006</v>
      </c>
    </row>
    <row r="17" spans="1:56" ht="27.75" customHeight="1" x14ac:dyDescent="0.45">
      <c r="A17" s="3">
        <v>0</v>
      </c>
      <c r="B17" s="14">
        <v>0</v>
      </c>
      <c r="C17" s="9">
        <v>0</v>
      </c>
      <c r="D17" s="13" t="s">
        <v>95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417</v>
      </c>
      <c r="AA17" s="8">
        <v>3841.7500000000005</v>
      </c>
      <c r="AB17" s="8">
        <v>2000</v>
      </c>
      <c r="AC17" s="8">
        <v>1841.7500000000005</v>
      </c>
      <c r="AD17" s="8">
        <v>0</v>
      </c>
      <c r="AE17" s="8">
        <v>3841.7500000000005</v>
      </c>
      <c r="AF17" s="8" t="s">
        <v>58</v>
      </c>
      <c r="AG17" s="1" t="s">
        <v>61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418</v>
      </c>
      <c r="BD17" s="56">
        <v>0</v>
      </c>
    </row>
    <row r="18" spans="1:56" ht="27.75" customHeight="1" x14ac:dyDescent="0.45">
      <c r="A18" s="3">
        <v>45898</v>
      </c>
      <c r="B18" s="14" t="s">
        <v>407</v>
      </c>
      <c r="C18" s="9" t="s">
        <v>136</v>
      </c>
      <c r="D18" s="13" t="s">
        <v>124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45910</v>
      </c>
      <c r="U18" s="11">
        <v>50000</v>
      </c>
      <c r="V18" s="10">
        <v>0</v>
      </c>
      <c r="W18" s="10">
        <v>50000</v>
      </c>
      <c r="X18" s="10">
        <v>0</v>
      </c>
      <c r="Y18" s="10">
        <v>52500</v>
      </c>
      <c r="Z18" s="9" t="s">
        <v>168</v>
      </c>
      <c r="AA18" s="8">
        <v>44005.499999999993</v>
      </c>
      <c r="AB18" s="8">
        <v>24047</v>
      </c>
      <c r="AC18" s="8">
        <v>19958.499999999993</v>
      </c>
      <c r="AD18" s="8">
        <v>0</v>
      </c>
      <c r="AE18" s="8">
        <v>0</v>
      </c>
      <c r="AF18" s="8">
        <v>0</v>
      </c>
      <c r="AG18" s="1" t="s">
        <v>116</v>
      </c>
      <c r="AH18" s="1" t="s">
        <v>74</v>
      </c>
      <c r="AI18" s="1">
        <v>2</v>
      </c>
      <c r="AJ18" s="3">
        <v>45910</v>
      </c>
      <c r="AK18" s="3">
        <v>0</v>
      </c>
      <c r="AL18" s="3">
        <v>45901</v>
      </c>
      <c r="AM18" s="3">
        <v>45908</v>
      </c>
      <c r="AN18" s="3">
        <v>45909</v>
      </c>
      <c r="AO18" s="3">
        <v>45909</v>
      </c>
      <c r="AP18" s="3">
        <v>45905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1449.4306222222219</v>
      </c>
    </row>
    <row r="19" spans="1:56" ht="27.75" customHeight="1" x14ac:dyDescent="0.45">
      <c r="A19" s="3">
        <v>45898</v>
      </c>
      <c r="B19" s="14" t="s">
        <v>408</v>
      </c>
      <c r="C19" s="9" t="s">
        <v>136</v>
      </c>
      <c r="D19" s="13" t="s">
        <v>199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45910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168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>
        <v>45910</v>
      </c>
      <c r="AK19" s="3">
        <v>0</v>
      </c>
      <c r="AL19" s="3">
        <v>45901</v>
      </c>
      <c r="AM19" s="3">
        <v>45908</v>
      </c>
      <c r="AN19" s="3">
        <v>45909</v>
      </c>
      <c r="AO19" s="3">
        <v>45909</v>
      </c>
      <c r="AP19" s="3">
        <v>45905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135</v>
      </c>
      <c r="B20" s="14" t="s">
        <v>135</v>
      </c>
      <c r="C20" s="9" t="s">
        <v>237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45925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168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115</v>
      </c>
      <c r="AH20" s="1" t="s">
        <v>74</v>
      </c>
      <c r="AI20" s="1">
        <v>2</v>
      </c>
      <c r="AJ20" s="3">
        <v>45925</v>
      </c>
      <c r="AK20" s="3">
        <v>0</v>
      </c>
      <c r="AL20" s="3">
        <v>45916</v>
      </c>
      <c r="AM20" s="3">
        <v>45923</v>
      </c>
      <c r="AN20" s="3">
        <v>45924</v>
      </c>
      <c r="AO20" s="3">
        <v>45924</v>
      </c>
      <c r="AP20" s="3">
        <v>45920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2556.6217600000009</v>
      </c>
    </row>
    <row r="21" spans="1:56" ht="27.75" customHeight="1" x14ac:dyDescent="0.45">
      <c r="A21" s="3" t="s">
        <v>135</v>
      </c>
      <c r="B21" s="14" t="s">
        <v>135</v>
      </c>
      <c r="C21" s="9" t="s">
        <v>204</v>
      </c>
      <c r="D21" s="13" t="s">
        <v>205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45925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168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115</v>
      </c>
      <c r="AH21" s="1" t="s">
        <v>72</v>
      </c>
      <c r="AI21" s="1">
        <v>3</v>
      </c>
      <c r="AJ21" s="3">
        <v>45925</v>
      </c>
      <c r="AK21" s="3">
        <v>0</v>
      </c>
      <c r="AL21" s="3">
        <v>45915</v>
      </c>
      <c r="AM21" s="3">
        <v>45922</v>
      </c>
      <c r="AN21" s="3">
        <v>45923</v>
      </c>
      <c r="AO21" s="3">
        <v>45923</v>
      </c>
      <c r="AP21" s="3">
        <v>45920</v>
      </c>
      <c r="AQ21" s="3">
        <v>45924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1343.6356095653334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168</v>
      </c>
      <c r="AA22" s="8">
        <v>132916.01432999998</v>
      </c>
      <c r="AB22" s="8">
        <v>24047</v>
      </c>
      <c r="AC22" s="8">
        <v>108869.01432999999</v>
      </c>
      <c r="AD22" s="8">
        <v>0</v>
      </c>
      <c r="AE22" s="8">
        <v>0</v>
      </c>
      <c r="AF22" s="8" t="s">
        <v>58</v>
      </c>
      <c r="AG22" s="1" t="s">
        <v>115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266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45904</v>
      </c>
      <c r="U23" s="11">
        <v>5000</v>
      </c>
      <c r="V23" s="10">
        <v>5000</v>
      </c>
      <c r="W23" s="10">
        <v>0</v>
      </c>
      <c r="X23" s="10">
        <v>5400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115</v>
      </c>
      <c r="AH23" s="1" t="s">
        <v>74</v>
      </c>
      <c r="AI23" s="1">
        <v>2</v>
      </c>
      <c r="AJ23" s="3">
        <v>45904</v>
      </c>
      <c r="AK23" s="3">
        <v>0</v>
      </c>
      <c r="AL23" s="3">
        <v>45895</v>
      </c>
      <c r="AM23" s="3">
        <v>45902</v>
      </c>
      <c r="AN23" s="3">
        <v>45903</v>
      </c>
      <c r="AO23" s="3">
        <v>45903</v>
      </c>
      <c r="AP23" s="3">
        <v>45899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>
        <v>997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45904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115</v>
      </c>
      <c r="AH24" s="1" t="s">
        <v>74</v>
      </c>
      <c r="AI24" s="1">
        <v>2</v>
      </c>
      <c r="AJ24" s="3">
        <v>45904</v>
      </c>
      <c r="AK24" s="3">
        <v>0</v>
      </c>
      <c r="AL24" s="3">
        <v>45895</v>
      </c>
      <c r="AM24" s="3">
        <v>45902</v>
      </c>
      <c r="AN24" s="3">
        <v>45903</v>
      </c>
      <c r="AO24" s="3">
        <v>45903</v>
      </c>
      <c r="AP24" s="3">
        <v>45899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326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45904</v>
      </c>
      <c r="U25" s="11">
        <v>5000</v>
      </c>
      <c r="V25" s="10">
        <v>5000</v>
      </c>
      <c r="W25" s="10">
        <v>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380</v>
      </c>
      <c r="C26" s="9" t="s">
        <v>73</v>
      </c>
      <c r="D26" s="13" t="s">
        <v>382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45904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115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380</v>
      </c>
      <c r="C27" s="9" t="s">
        <v>73</v>
      </c>
      <c r="D27" s="13" t="s">
        <v>294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45904</v>
      </c>
      <c r="U27" s="11">
        <v>5000</v>
      </c>
      <c r="V27" s="10">
        <v>5000</v>
      </c>
      <c r="W27" s="10">
        <v>0</v>
      </c>
      <c r="X27" s="10">
        <v>5500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116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383</v>
      </c>
      <c r="C28" s="9" t="s">
        <v>73</v>
      </c>
      <c r="D28" s="13" t="s">
        <v>288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45904</v>
      </c>
      <c r="U28" s="11">
        <v>10000</v>
      </c>
      <c r="V28" s="10">
        <v>10000</v>
      </c>
      <c r="W28" s="10">
        <v>0</v>
      </c>
      <c r="X28" s="10">
        <v>10400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117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383</v>
      </c>
      <c r="C29" s="9" t="s">
        <v>73</v>
      </c>
      <c r="D29" s="13" t="s">
        <v>384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45904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383</v>
      </c>
      <c r="C30" s="9" t="s">
        <v>73</v>
      </c>
      <c r="D30" s="13" t="s">
        <v>385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172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>
        <v>0</v>
      </c>
      <c r="AG30" s="1" t="s">
        <v>115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380</v>
      </c>
      <c r="C31" s="9" t="s">
        <v>73</v>
      </c>
      <c r="D31" s="13" t="s">
        <v>288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45906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117</v>
      </c>
      <c r="AH31" s="1" t="s">
        <v>74</v>
      </c>
      <c r="AI31" s="1">
        <v>2</v>
      </c>
      <c r="AJ31" s="3">
        <v>45906</v>
      </c>
      <c r="AK31" s="3">
        <v>0</v>
      </c>
      <c r="AL31" s="3">
        <v>45897</v>
      </c>
      <c r="AM31" s="3">
        <v>45904</v>
      </c>
      <c r="AN31" s="3">
        <v>45905</v>
      </c>
      <c r="AO31" s="3">
        <v>45905</v>
      </c>
      <c r="AP31" s="3">
        <v>45901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380</v>
      </c>
      <c r="C32" s="9" t="s">
        <v>73</v>
      </c>
      <c r="D32" s="13" t="s">
        <v>282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45906</v>
      </c>
      <c r="AK32" s="3">
        <v>0</v>
      </c>
      <c r="AL32" s="3">
        <v>45897</v>
      </c>
      <c r="AM32" s="3">
        <v>45904</v>
      </c>
      <c r="AN32" s="3">
        <v>45905</v>
      </c>
      <c r="AO32" s="3">
        <v>45905</v>
      </c>
      <c r="AP32" s="3">
        <v>45901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248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45906</v>
      </c>
      <c r="U33" s="11">
        <v>5000</v>
      </c>
      <c r="V33" s="10">
        <v>5746</v>
      </c>
      <c r="W33" s="10">
        <v>0</v>
      </c>
      <c r="X33" s="10">
        <v>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45896</v>
      </c>
      <c r="B34" s="14" t="s">
        <v>380</v>
      </c>
      <c r="C34" s="9" t="s">
        <v>73</v>
      </c>
      <c r="D34" s="13" t="s">
        <v>386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45906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116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45896</v>
      </c>
      <c r="B35" s="14" t="s">
        <v>380</v>
      </c>
      <c r="C35" s="9" t="s">
        <v>73</v>
      </c>
      <c r="D35" s="13" t="s">
        <v>305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115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45896</v>
      </c>
      <c r="B36" s="14" t="s">
        <v>383</v>
      </c>
      <c r="C36" s="9" t="s">
        <v>73</v>
      </c>
      <c r="D36" s="13" t="s">
        <v>265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45896</v>
      </c>
      <c r="B37" s="14" t="s">
        <v>383</v>
      </c>
      <c r="C37" s="9" t="s">
        <v>73</v>
      </c>
      <c r="D37" s="13" t="s">
        <v>291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>
        <v>0</v>
      </c>
      <c r="AG37" s="1" t="s">
        <v>115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45896</v>
      </c>
      <c r="B38" s="14" t="s">
        <v>383</v>
      </c>
      <c r="C38" s="9" t="s">
        <v>73</v>
      </c>
      <c r="D38" s="13" t="s">
        <v>292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45906</v>
      </c>
      <c r="U38" s="11">
        <v>5000</v>
      </c>
      <c r="V38" s="10">
        <v>4500</v>
      </c>
      <c r="W38" s="10">
        <v>500</v>
      </c>
      <c r="X38" s="10">
        <v>5250</v>
      </c>
      <c r="Y38" s="10">
        <v>0</v>
      </c>
      <c r="Z38" s="9" t="s">
        <v>172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115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45896</v>
      </c>
      <c r="B39" s="14" t="s">
        <v>380</v>
      </c>
      <c r="C39" s="9" t="s">
        <v>73</v>
      </c>
      <c r="D39" s="13" t="s">
        <v>289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45909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>
        <v>0</v>
      </c>
      <c r="AG39" s="1" t="s">
        <v>117</v>
      </c>
      <c r="AH39" s="1" t="s">
        <v>74</v>
      </c>
      <c r="AI39" s="1">
        <v>2</v>
      </c>
      <c r="AJ39" s="3">
        <v>45909</v>
      </c>
      <c r="AK39" s="3">
        <v>0</v>
      </c>
      <c r="AL39" s="3">
        <v>45900</v>
      </c>
      <c r="AM39" s="3">
        <v>45907</v>
      </c>
      <c r="AN39" s="3">
        <v>45908</v>
      </c>
      <c r="AO39" s="3">
        <v>45908</v>
      </c>
      <c r="AP39" s="3">
        <v>45904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45896</v>
      </c>
      <c r="B40" s="14" t="s">
        <v>380</v>
      </c>
      <c r="C40" s="9" t="s">
        <v>73</v>
      </c>
      <c r="D40" s="13" t="s">
        <v>281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45909</v>
      </c>
      <c r="U40" s="11">
        <v>5000</v>
      </c>
      <c r="V40" s="10">
        <v>5000</v>
      </c>
      <c r="W40" s="10">
        <v>0</v>
      </c>
      <c r="X40" s="10">
        <v>5250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74</v>
      </c>
      <c r="AI40" s="1">
        <v>2</v>
      </c>
      <c r="AJ40" s="3">
        <v>45909</v>
      </c>
      <c r="AK40" s="3">
        <v>0</v>
      </c>
      <c r="AL40" s="3">
        <v>45900</v>
      </c>
      <c r="AM40" s="3">
        <v>45907</v>
      </c>
      <c r="AN40" s="3">
        <v>45908</v>
      </c>
      <c r="AO40" s="3">
        <v>45908</v>
      </c>
      <c r="AP40" s="3">
        <v>45904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45896</v>
      </c>
      <c r="B41" s="14" t="s">
        <v>380</v>
      </c>
      <c r="C41" s="9" t="s">
        <v>73</v>
      </c>
      <c r="D41" s="13" t="s">
        <v>275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45909</v>
      </c>
      <c r="U41" s="11">
        <v>5000</v>
      </c>
      <c r="V41" s="10">
        <v>5000</v>
      </c>
      <c r="W41" s="10">
        <v>0</v>
      </c>
      <c r="X41" s="10">
        <v>5250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45896</v>
      </c>
      <c r="B42" s="14" t="s">
        <v>380</v>
      </c>
      <c r="C42" s="9" t="s">
        <v>73</v>
      </c>
      <c r="D42" s="13" t="s">
        <v>301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45909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116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45896</v>
      </c>
      <c r="B43" s="14" t="s">
        <v>380</v>
      </c>
      <c r="C43" s="9" t="s">
        <v>73</v>
      </c>
      <c r="D43" s="13" t="s">
        <v>292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45909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117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45898</v>
      </c>
      <c r="B44" s="14" t="s">
        <v>383</v>
      </c>
      <c r="C44" s="9" t="s">
        <v>73</v>
      </c>
      <c r="D44" s="13" t="s">
        <v>293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>
        <v>0</v>
      </c>
      <c r="AG44" s="1" t="s">
        <v>61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0</v>
      </c>
    </row>
    <row r="45" spans="1:56" ht="27.75" customHeight="1" x14ac:dyDescent="0.45">
      <c r="A45" s="3">
        <v>45898</v>
      </c>
      <c r="B45" s="14" t="s">
        <v>383</v>
      </c>
      <c r="C45" s="9" t="s">
        <v>73</v>
      </c>
      <c r="D45" s="13" t="s">
        <v>266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45909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0</v>
      </c>
    </row>
    <row r="46" spans="1:56" ht="27.75" customHeight="1" x14ac:dyDescent="0.45">
      <c r="A46" s="3">
        <v>45898</v>
      </c>
      <c r="B46" s="14" t="s">
        <v>383</v>
      </c>
      <c r="C46" s="9" t="s">
        <v>73</v>
      </c>
      <c r="D46" s="13" t="s">
        <v>290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45909</v>
      </c>
      <c r="U46" s="11">
        <v>5000</v>
      </c>
      <c r="V46" s="10">
        <v>0</v>
      </c>
      <c r="W46" s="10">
        <v>5000</v>
      </c>
      <c r="X46" s="10">
        <v>5400</v>
      </c>
      <c r="Y46" s="10">
        <v>0</v>
      </c>
      <c r="Z46" s="9" t="s">
        <v>172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115</v>
      </c>
      <c r="AH46" s="1" t="s">
        <v>74</v>
      </c>
      <c r="AI46" s="1">
        <v>2</v>
      </c>
      <c r="AJ46" s="3">
        <v>45909</v>
      </c>
      <c r="AK46" s="3">
        <v>0</v>
      </c>
      <c r="AL46" s="3">
        <v>45900</v>
      </c>
      <c r="AM46" s="3">
        <v>45907</v>
      </c>
      <c r="AN46" s="3">
        <v>45908</v>
      </c>
      <c r="AO46" s="3">
        <v>45908</v>
      </c>
      <c r="AP46" s="3">
        <v>45904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0</v>
      </c>
    </row>
    <row r="47" spans="1:56" ht="27.75" customHeight="1" x14ac:dyDescent="0.45">
      <c r="A47" s="3" t="s">
        <v>135</v>
      </c>
      <c r="B47" s="14" t="s">
        <v>135</v>
      </c>
      <c r="C47" s="9" t="s">
        <v>73</v>
      </c>
      <c r="D47" s="13" t="s">
        <v>61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45930</v>
      </c>
      <c r="U47" s="11">
        <v>270000</v>
      </c>
      <c r="V47" s="10">
        <v>0</v>
      </c>
      <c r="W47" s="10">
        <v>270000</v>
      </c>
      <c r="X47" s="10">
        <v>0</v>
      </c>
      <c r="Y47" s="10">
        <v>283500</v>
      </c>
      <c r="Z47" s="9" t="s">
        <v>172</v>
      </c>
      <c r="AA47" s="8">
        <v>252717.30000000002</v>
      </c>
      <c r="AB47" s="8">
        <v>12401</v>
      </c>
      <c r="AC47" s="8">
        <v>240316.30000000002</v>
      </c>
      <c r="AD47" s="8">
        <v>0</v>
      </c>
      <c r="AE47" s="8">
        <v>0</v>
      </c>
      <c r="AF47" s="8">
        <v>0</v>
      </c>
      <c r="AG47" s="1" t="s">
        <v>115</v>
      </c>
      <c r="AH47" s="1" t="s">
        <v>74</v>
      </c>
      <c r="AI47" s="1">
        <v>2</v>
      </c>
      <c r="AJ47" s="3">
        <v>45930</v>
      </c>
      <c r="AK47" s="3">
        <v>0</v>
      </c>
      <c r="AL47" s="3">
        <v>45921</v>
      </c>
      <c r="AM47" s="3">
        <v>45928</v>
      </c>
      <c r="AN47" s="3">
        <v>45929</v>
      </c>
      <c r="AO47" s="3">
        <v>45929</v>
      </c>
      <c r="AP47" s="3">
        <v>45925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18101.691788444445</v>
      </c>
    </row>
    <row r="48" spans="1:56" ht="27.7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172</v>
      </c>
      <c r="AA48" s="8">
        <v>290156.90000000002</v>
      </c>
      <c r="AB48" s="8">
        <v>49840.600000000006</v>
      </c>
      <c r="AC48" s="8">
        <v>240316.30000000002</v>
      </c>
      <c r="AD48" s="8">
        <v>0</v>
      </c>
      <c r="AE48" s="8">
        <v>0</v>
      </c>
      <c r="AF48" s="8" t="s">
        <v>58</v>
      </c>
      <c r="AG48" s="1" t="s">
        <v>115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174</v>
      </c>
      <c r="BD48" s="56">
        <v>0</v>
      </c>
    </row>
    <row r="49" spans="1:56" ht="27.75" customHeight="1" x14ac:dyDescent="0.45">
      <c r="A49" s="3">
        <v>45796</v>
      </c>
      <c r="B49" s="14" t="s">
        <v>255</v>
      </c>
      <c r="C49" s="9" t="s">
        <v>139</v>
      </c>
      <c r="D49" s="13" t="s">
        <v>250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196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 t="s">
        <v>63</v>
      </c>
      <c r="U49" s="11">
        <v>503</v>
      </c>
      <c r="V49" s="10">
        <v>0</v>
      </c>
      <c r="W49" s="10">
        <v>503</v>
      </c>
      <c r="X49" s="10">
        <v>5250</v>
      </c>
      <c r="Y49" s="10">
        <v>0</v>
      </c>
      <c r="Z49" s="9" t="s">
        <v>112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115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191</v>
      </c>
      <c r="BD49" s="56">
        <v>0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34</v>
      </c>
      <c r="G50" s="9" t="s">
        <v>60</v>
      </c>
      <c r="H50" s="9">
        <v>0</v>
      </c>
      <c r="I50" s="9">
        <v>80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112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58</v>
      </c>
      <c r="AG50" s="1" t="s">
        <v>115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192</v>
      </c>
      <c r="BD50" s="56">
        <v>0</v>
      </c>
    </row>
    <row r="51" spans="1:56" ht="27.75" customHeight="1" x14ac:dyDescent="0.45">
      <c r="A51" s="3">
        <v>45887</v>
      </c>
      <c r="B51" s="14" t="s">
        <v>346</v>
      </c>
      <c r="C51" s="9" t="s">
        <v>139</v>
      </c>
      <c r="D51" s="13" t="s">
        <v>181</v>
      </c>
      <c r="E51" s="9">
        <v>20</v>
      </c>
      <c r="F51" s="9">
        <v>35</v>
      </c>
      <c r="G51" s="9" t="s">
        <v>60</v>
      </c>
      <c r="H51" s="9" t="s">
        <v>76</v>
      </c>
      <c r="I51" s="9">
        <v>97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45904</v>
      </c>
      <c r="U51" s="11">
        <v>5040</v>
      </c>
      <c r="V51" s="10">
        <v>5040</v>
      </c>
      <c r="W51" s="10">
        <v>0</v>
      </c>
      <c r="X51" s="10">
        <v>10200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388</v>
      </c>
      <c r="AG51" s="1" t="s">
        <v>115</v>
      </c>
      <c r="AH51" s="1" t="s">
        <v>75</v>
      </c>
      <c r="AI51" s="1">
        <v>4</v>
      </c>
      <c r="AJ51" s="3">
        <v>45904</v>
      </c>
      <c r="AK51" s="3">
        <v>45900</v>
      </c>
      <c r="AL51" s="3">
        <v>45893</v>
      </c>
      <c r="AM51" s="3">
        <v>45901</v>
      </c>
      <c r="AN51" s="3">
        <v>45902</v>
      </c>
      <c r="AO51" s="3">
        <v>45903</v>
      </c>
      <c r="AP51" s="3">
        <v>45899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134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45877</v>
      </c>
      <c r="B52" s="14" t="s">
        <v>318</v>
      </c>
      <c r="C52" s="9" t="s">
        <v>79</v>
      </c>
      <c r="D52" s="13" t="s">
        <v>319</v>
      </c>
      <c r="E52" s="9">
        <v>20</v>
      </c>
      <c r="F52" s="9">
        <v>38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45904</v>
      </c>
      <c r="U52" s="11">
        <v>3000</v>
      </c>
      <c r="V52" s="10">
        <v>3000</v>
      </c>
      <c r="W52" s="10">
        <v>0</v>
      </c>
      <c r="X52" s="10">
        <v>3300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45904</v>
      </c>
      <c r="AK52" s="3">
        <v>45900</v>
      </c>
      <c r="AL52" s="3">
        <v>45893</v>
      </c>
      <c r="AM52" s="3">
        <v>45901</v>
      </c>
      <c r="AN52" s="3">
        <v>45902</v>
      </c>
      <c r="AO52" s="3">
        <v>45903</v>
      </c>
      <c r="AP52" s="3">
        <v>45899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45892</v>
      </c>
      <c r="B53" s="14" t="s">
        <v>371</v>
      </c>
      <c r="C53" s="9" t="s">
        <v>355</v>
      </c>
      <c r="D53" s="13" t="s">
        <v>356</v>
      </c>
      <c r="E53" s="9">
        <v>20</v>
      </c>
      <c r="F53" s="9">
        <v>30</v>
      </c>
      <c r="G53" s="9" t="s">
        <v>60</v>
      </c>
      <c r="H53" s="9" t="s">
        <v>66</v>
      </c>
      <c r="I53" s="9">
        <v>80</v>
      </c>
      <c r="J53" s="9" t="s">
        <v>57</v>
      </c>
      <c r="K53" s="9">
        <v>5</v>
      </c>
      <c r="L53" s="9" t="s">
        <v>357</v>
      </c>
      <c r="M53" s="10">
        <v>21</v>
      </c>
      <c r="N53" s="9">
        <v>33</v>
      </c>
      <c r="O53" s="9">
        <v>40</v>
      </c>
      <c r="P53" s="10">
        <v>0</v>
      </c>
      <c r="Q53" s="10">
        <v>0</v>
      </c>
      <c r="R53" s="10">
        <v>0</v>
      </c>
      <c r="S53" s="9" t="s">
        <v>71</v>
      </c>
      <c r="T53" s="12">
        <v>45905</v>
      </c>
      <c r="U53" s="11">
        <v>10000</v>
      </c>
      <c r="V53" s="10">
        <v>10000</v>
      </c>
      <c r="W53" s="10">
        <v>0</v>
      </c>
      <c r="X53" s="10">
        <v>10500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117</v>
      </c>
      <c r="AH53" s="1" t="s">
        <v>68</v>
      </c>
      <c r="AI53" s="1">
        <v>4</v>
      </c>
      <c r="AJ53" s="3">
        <v>45905</v>
      </c>
      <c r="AK53" s="3">
        <v>45901</v>
      </c>
      <c r="AL53" s="3">
        <v>45895</v>
      </c>
      <c r="AM53" s="3">
        <v>45902</v>
      </c>
      <c r="AN53" s="3">
        <v>45903</v>
      </c>
      <c r="AO53" s="3">
        <v>45903</v>
      </c>
      <c r="AP53" s="3">
        <v>45900</v>
      </c>
      <c r="AQ53" s="3">
        <v>45904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45850</v>
      </c>
      <c r="B54" s="14" t="s">
        <v>284</v>
      </c>
      <c r="C54" s="9" t="s">
        <v>107</v>
      </c>
      <c r="D54" s="13" t="s">
        <v>285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45905</v>
      </c>
      <c r="U54" s="11">
        <v>3000</v>
      </c>
      <c r="V54" s="10">
        <v>3000</v>
      </c>
      <c r="W54" s="10">
        <v>0</v>
      </c>
      <c r="X54" s="10">
        <v>3300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45905</v>
      </c>
      <c r="AK54" s="3">
        <v>45901</v>
      </c>
      <c r="AL54" s="3">
        <v>45894</v>
      </c>
      <c r="AM54" s="3">
        <v>45902</v>
      </c>
      <c r="AN54" s="3">
        <v>45903</v>
      </c>
      <c r="AO54" s="3">
        <v>45904</v>
      </c>
      <c r="AP54" s="3">
        <v>45900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 t="s">
        <v>427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45892</v>
      </c>
      <c r="B55" s="14" t="s">
        <v>360</v>
      </c>
      <c r="C55" s="9" t="s">
        <v>139</v>
      </c>
      <c r="D55" s="13" t="s">
        <v>329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 t="s">
        <v>63</v>
      </c>
      <c r="U55" s="11">
        <v>640</v>
      </c>
      <c r="V55" s="10">
        <v>0</v>
      </c>
      <c r="W55" s="10">
        <v>640</v>
      </c>
      <c r="X55" s="10">
        <v>6000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116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 t="s">
        <v>370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45892</v>
      </c>
      <c r="B56" s="14" t="s">
        <v>362</v>
      </c>
      <c r="C56" s="9" t="s">
        <v>139</v>
      </c>
      <c r="D56" s="13" t="s">
        <v>131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45908</v>
      </c>
      <c r="U56" s="11">
        <v>1840</v>
      </c>
      <c r="V56" s="10">
        <v>80</v>
      </c>
      <c r="W56" s="10">
        <v>1760</v>
      </c>
      <c r="X56" s="10">
        <v>10650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45908</v>
      </c>
      <c r="AK56" s="3">
        <v>45904</v>
      </c>
      <c r="AL56" s="3">
        <v>45897</v>
      </c>
      <c r="AM56" s="3">
        <v>45905</v>
      </c>
      <c r="AN56" s="3">
        <v>45906</v>
      </c>
      <c r="AO56" s="3">
        <v>45907</v>
      </c>
      <c r="AP56" s="3">
        <v>45903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45782</v>
      </c>
      <c r="B57" s="14" t="s">
        <v>249</v>
      </c>
      <c r="C57" s="9" t="s">
        <v>79</v>
      </c>
      <c r="D57" s="13" t="s">
        <v>243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45909</v>
      </c>
      <c r="U57" s="11">
        <v>5000</v>
      </c>
      <c r="V57" s="10">
        <v>4473</v>
      </c>
      <c r="W57" s="10">
        <v>527</v>
      </c>
      <c r="X57" s="10">
        <v>5200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45909</v>
      </c>
      <c r="AK57" s="3">
        <v>45905</v>
      </c>
      <c r="AL57" s="3">
        <v>45898</v>
      </c>
      <c r="AM57" s="3">
        <v>45906</v>
      </c>
      <c r="AN57" s="3">
        <v>45907</v>
      </c>
      <c r="AO57" s="3">
        <v>45908</v>
      </c>
      <c r="AP57" s="3">
        <v>45904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45902</v>
      </c>
      <c r="B58" s="14" t="s">
        <v>128</v>
      </c>
      <c r="C58" s="9" t="s">
        <v>267</v>
      </c>
      <c r="D58" s="13" t="s">
        <v>428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45906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80</v>
      </c>
      <c r="AA58" s="8">
        <v>10756.900000000001</v>
      </c>
      <c r="AB58" s="8">
        <v>10756.900000000001</v>
      </c>
      <c r="AC58" s="8">
        <v>0</v>
      </c>
      <c r="AD58" s="8">
        <v>0</v>
      </c>
      <c r="AE58" s="8">
        <v>10756.900000000001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45906</v>
      </c>
      <c r="AK58" s="3">
        <v>45902</v>
      </c>
      <c r="AL58" s="3">
        <v>45895</v>
      </c>
      <c r="AM58" s="3">
        <v>45903</v>
      </c>
      <c r="AN58" s="3">
        <v>45904</v>
      </c>
      <c r="AO58" s="3">
        <v>45905</v>
      </c>
      <c r="AP58" s="3">
        <v>45901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45902</v>
      </c>
      <c r="B59" s="14" t="s">
        <v>128</v>
      </c>
      <c r="C59" s="9" t="s">
        <v>267</v>
      </c>
      <c r="D59" s="13" t="s">
        <v>429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45906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80</v>
      </c>
      <c r="AA59" s="8">
        <v>10756.900000000001</v>
      </c>
      <c r="AB59" s="8">
        <v>10756.900000000001</v>
      </c>
      <c r="AC59" s="8">
        <v>0</v>
      </c>
      <c r="AD59" s="8">
        <v>0</v>
      </c>
      <c r="AE59" s="8">
        <v>10756.900000000001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45906</v>
      </c>
      <c r="AK59" s="3">
        <v>45902</v>
      </c>
      <c r="AL59" s="3">
        <v>45895</v>
      </c>
      <c r="AM59" s="3">
        <v>45903</v>
      </c>
      <c r="AN59" s="3">
        <v>45904</v>
      </c>
      <c r="AO59" s="3">
        <v>45905</v>
      </c>
      <c r="AP59" s="3">
        <v>45901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45902</v>
      </c>
      <c r="B60" s="14" t="s">
        <v>128</v>
      </c>
      <c r="C60" s="9" t="s">
        <v>267</v>
      </c>
      <c r="D60" s="13" t="s">
        <v>428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45930</v>
      </c>
      <c r="U60" s="11">
        <v>20000</v>
      </c>
      <c r="V60" s="10">
        <v>0</v>
      </c>
      <c r="W60" s="10">
        <v>20000</v>
      </c>
      <c r="X60" s="10">
        <v>0</v>
      </c>
      <c r="Y60" s="10">
        <v>21000</v>
      </c>
      <c r="Z60" s="9" t="s">
        <v>80</v>
      </c>
      <c r="AA60" s="8">
        <v>21513.800000000003</v>
      </c>
      <c r="AB60" s="8">
        <v>2078</v>
      </c>
      <c r="AC60" s="8">
        <v>19435.800000000003</v>
      </c>
      <c r="AD60" s="8">
        <v>0</v>
      </c>
      <c r="AE60" s="8">
        <v>21513.800000000003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45930</v>
      </c>
      <c r="AK60" s="3">
        <v>45926</v>
      </c>
      <c r="AL60" s="3">
        <v>45919</v>
      </c>
      <c r="AM60" s="3">
        <v>45927</v>
      </c>
      <c r="AN60" s="3">
        <v>45928</v>
      </c>
      <c r="AO60" s="3">
        <v>45929</v>
      </c>
      <c r="AP60" s="3">
        <v>45925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1468.4826666666668</v>
      </c>
    </row>
    <row r="61" spans="1:56" ht="27.75" customHeight="1" x14ac:dyDescent="0.45">
      <c r="A61" s="3">
        <v>45902</v>
      </c>
      <c r="B61" s="14" t="s">
        <v>128</v>
      </c>
      <c r="C61" s="9" t="s">
        <v>267</v>
      </c>
      <c r="D61" s="13" t="s">
        <v>429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45930</v>
      </c>
      <c r="U61" s="11">
        <v>20000</v>
      </c>
      <c r="V61" s="10">
        <v>0</v>
      </c>
      <c r="W61" s="10">
        <v>20000</v>
      </c>
      <c r="X61" s="10">
        <v>0</v>
      </c>
      <c r="Y61" s="10">
        <v>21000</v>
      </c>
      <c r="Z61" s="9" t="s">
        <v>80</v>
      </c>
      <c r="AA61" s="8">
        <v>21513.800000000003</v>
      </c>
      <c r="AB61" s="8">
        <v>6183</v>
      </c>
      <c r="AC61" s="8">
        <v>15330.800000000003</v>
      </c>
      <c r="AD61" s="8">
        <v>0</v>
      </c>
      <c r="AE61" s="8">
        <v>21513.800000000003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45930</v>
      </c>
      <c r="AK61" s="3">
        <v>45926</v>
      </c>
      <c r="AL61" s="3">
        <v>45919</v>
      </c>
      <c r="AM61" s="3">
        <v>45927</v>
      </c>
      <c r="AN61" s="3">
        <v>45928</v>
      </c>
      <c r="AO61" s="3">
        <v>45929</v>
      </c>
      <c r="AP61" s="3">
        <v>45925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1158.3271111111112</v>
      </c>
    </row>
    <row r="62" spans="1:56" ht="27.75" customHeight="1" x14ac:dyDescent="0.45">
      <c r="A62" s="3">
        <v>45902</v>
      </c>
      <c r="B62" s="14" t="s">
        <v>128</v>
      </c>
      <c r="C62" s="9" t="s">
        <v>267</v>
      </c>
      <c r="D62" s="13" t="s">
        <v>430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45930</v>
      </c>
      <c r="U62" s="11">
        <v>20000</v>
      </c>
      <c r="V62" s="10">
        <v>0</v>
      </c>
      <c r="W62" s="10">
        <v>20000</v>
      </c>
      <c r="X62" s="10">
        <v>0</v>
      </c>
      <c r="Y62" s="10">
        <v>21000</v>
      </c>
      <c r="Z62" s="9" t="s">
        <v>80</v>
      </c>
      <c r="AA62" s="8">
        <v>21513.800000000003</v>
      </c>
      <c r="AB62" s="8">
        <v>0</v>
      </c>
      <c r="AC62" s="8">
        <v>21513.800000000003</v>
      </c>
      <c r="AD62" s="8">
        <v>0</v>
      </c>
      <c r="AE62" s="8">
        <v>21513.800000000003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45930</v>
      </c>
      <c r="AK62" s="3">
        <v>45926</v>
      </c>
      <c r="AL62" s="3">
        <v>45919</v>
      </c>
      <c r="AM62" s="3">
        <v>45927</v>
      </c>
      <c r="AN62" s="3">
        <v>45928</v>
      </c>
      <c r="AO62" s="3">
        <v>45929</v>
      </c>
      <c r="AP62" s="3">
        <v>45925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1625.4871111111113</v>
      </c>
    </row>
    <row r="63" spans="1:56" ht="27.75" customHeight="1" x14ac:dyDescent="0.45">
      <c r="A63" s="3">
        <v>45902</v>
      </c>
      <c r="B63" s="14" t="s">
        <v>128</v>
      </c>
      <c r="C63" s="9" t="s">
        <v>267</v>
      </c>
      <c r="D63" s="13" t="s">
        <v>431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45930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80</v>
      </c>
      <c r="AA63" s="8">
        <v>10756.900000000001</v>
      </c>
      <c r="AB63" s="8">
        <v>0</v>
      </c>
      <c r="AC63" s="8">
        <v>10756.900000000001</v>
      </c>
      <c r="AD63" s="8">
        <v>0</v>
      </c>
      <c r="AE63" s="8">
        <v>10756.900000000001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812.74355555555564</v>
      </c>
    </row>
    <row r="64" spans="1:56" ht="27.75" customHeight="1" x14ac:dyDescent="0.45">
      <c r="A64" s="3">
        <v>45902</v>
      </c>
      <c r="B64" s="14" t="s">
        <v>128</v>
      </c>
      <c r="C64" s="9" t="s">
        <v>267</v>
      </c>
      <c r="D64" s="13" t="s">
        <v>432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45930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80</v>
      </c>
      <c r="AA64" s="8">
        <v>10756.900000000001</v>
      </c>
      <c r="AB64" s="8">
        <v>0</v>
      </c>
      <c r="AC64" s="8">
        <v>10756.900000000001</v>
      </c>
      <c r="AD64" s="8">
        <v>0</v>
      </c>
      <c r="AE64" s="8">
        <v>10756.900000000001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45930</v>
      </c>
      <c r="AK64" s="3">
        <v>45926</v>
      </c>
      <c r="AL64" s="3">
        <v>45919</v>
      </c>
      <c r="AM64" s="3">
        <v>45927</v>
      </c>
      <c r="AN64" s="3">
        <v>45928</v>
      </c>
      <c r="AO64" s="3">
        <v>45929</v>
      </c>
      <c r="AP64" s="3">
        <v>45925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812.74355555555564</v>
      </c>
    </row>
    <row r="65" spans="1:56" ht="27.75" customHeight="1" x14ac:dyDescent="0.45">
      <c r="A65" s="3">
        <v>45902</v>
      </c>
      <c r="B65" s="14" t="s">
        <v>128</v>
      </c>
      <c r="C65" s="9" t="s">
        <v>267</v>
      </c>
      <c r="D65" s="13" t="s">
        <v>433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80</v>
      </c>
      <c r="AA65" s="8">
        <v>10756.900000000001</v>
      </c>
      <c r="AB65" s="8">
        <v>0</v>
      </c>
      <c r="AC65" s="8">
        <v>10756.900000000001</v>
      </c>
      <c r="AD65" s="8">
        <v>0</v>
      </c>
      <c r="AE65" s="8">
        <v>10756.900000000001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812.74355555555564</v>
      </c>
    </row>
    <row r="66" spans="1:56" ht="27.75" customHeight="1" x14ac:dyDescent="0.45">
      <c r="A66" s="3">
        <v>45902</v>
      </c>
      <c r="B66" s="14" t="s">
        <v>128</v>
      </c>
      <c r="C66" s="9" t="s">
        <v>267</v>
      </c>
      <c r="D66" s="13" t="s">
        <v>434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80</v>
      </c>
      <c r="AA66" s="8">
        <v>5378.4500000000007</v>
      </c>
      <c r="AB66" s="8">
        <v>0</v>
      </c>
      <c r="AC66" s="8">
        <v>5378.4500000000007</v>
      </c>
      <c r="AD66" s="8">
        <v>0</v>
      </c>
      <c r="AE66" s="8">
        <v>5378.4500000000007</v>
      </c>
      <c r="AF66" s="8">
        <v>0</v>
      </c>
      <c r="AG66" s="1" t="s">
        <v>61</v>
      </c>
      <c r="AH66" s="1" t="s">
        <v>75</v>
      </c>
      <c r="AI66" s="1">
        <v>4</v>
      </c>
      <c r="AJ66" s="3">
        <v>45930</v>
      </c>
      <c r="AK66" s="3">
        <v>45926</v>
      </c>
      <c r="AL66" s="3">
        <v>45919</v>
      </c>
      <c r="AM66" s="3">
        <v>45927</v>
      </c>
      <c r="AN66" s="3">
        <v>45928</v>
      </c>
      <c r="AO66" s="3">
        <v>45929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406.37177777777782</v>
      </c>
    </row>
    <row r="67" spans="1:56" ht="27.75" customHeight="1" x14ac:dyDescent="0.45">
      <c r="A67" s="3">
        <v>45902</v>
      </c>
      <c r="B67" s="14" t="s">
        <v>128</v>
      </c>
      <c r="C67" s="9" t="s">
        <v>267</v>
      </c>
      <c r="D67" s="13" t="s">
        <v>435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5378.4500000000007</v>
      </c>
      <c r="AB67" s="8">
        <v>0</v>
      </c>
      <c r="AC67" s="8">
        <v>5378.4500000000007</v>
      </c>
      <c r="AD67" s="8">
        <v>0</v>
      </c>
      <c r="AE67" s="8">
        <v>5378.4500000000007</v>
      </c>
      <c r="AF67" s="8">
        <v>0</v>
      </c>
      <c r="AG67" s="1" t="s">
        <v>61</v>
      </c>
      <c r="AH67" s="1" t="s">
        <v>75</v>
      </c>
      <c r="AI67" s="1">
        <v>4</v>
      </c>
      <c r="AJ67" s="3">
        <v>45930</v>
      </c>
      <c r="AK67" s="3">
        <v>45926</v>
      </c>
      <c r="AL67" s="3">
        <v>45919</v>
      </c>
      <c r="AM67" s="3">
        <v>45927</v>
      </c>
      <c r="AN67" s="3">
        <v>45928</v>
      </c>
      <c r="AO67" s="3">
        <v>45929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406.37177777777782</v>
      </c>
    </row>
    <row r="68" spans="1:56" ht="27.75" customHeight="1" x14ac:dyDescent="0.45">
      <c r="A68" s="3">
        <v>45873</v>
      </c>
      <c r="B68" s="14" t="s">
        <v>308</v>
      </c>
      <c r="C68" s="9" t="s">
        <v>107</v>
      </c>
      <c r="D68" s="13" t="s">
        <v>309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45922</v>
      </c>
      <c r="U68" s="11">
        <v>4000</v>
      </c>
      <c r="V68" s="10">
        <v>0</v>
      </c>
      <c r="W68" s="10">
        <v>4000</v>
      </c>
      <c r="X68" s="10">
        <v>0</v>
      </c>
      <c r="Y68" s="10">
        <v>4200</v>
      </c>
      <c r="Z68" s="9" t="s">
        <v>80</v>
      </c>
      <c r="AA68" s="8">
        <v>4414.5199999999995</v>
      </c>
      <c r="AB68" s="8">
        <v>4414.5199999999995</v>
      </c>
      <c r="AC68" s="8">
        <v>0</v>
      </c>
      <c r="AD68" s="8">
        <v>0</v>
      </c>
      <c r="AE68" s="8">
        <v>4414.5199999999995</v>
      </c>
      <c r="AF68" s="8" t="s">
        <v>307</v>
      </c>
      <c r="AG68" s="1" t="s">
        <v>61</v>
      </c>
      <c r="AH68" s="1" t="s">
        <v>75</v>
      </c>
      <c r="AI68" s="1">
        <v>4</v>
      </c>
      <c r="AJ68" s="3">
        <v>45922</v>
      </c>
      <c r="AK68" s="3">
        <v>45918</v>
      </c>
      <c r="AL68" s="3">
        <v>45911</v>
      </c>
      <c r="AM68" s="3">
        <v>45919</v>
      </c>
      <c r="AN68" s="3">
        <v>45920</v>
      </c>
      <c r="AO68" s="3">
        <v>45921</v>
      </c>
      <c r="AP68" s="3">
        <v>45917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 t="s">
        <v>135</v>
      </c>
      <c r="B69" s="14" t="s">
        <v>135</v>
      </c>
      <c r="C69" s="9" t="s">
        <v>139</v>
      </c>
      <c r="D69" s="13" t="s">
        <v>61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45925</v>
      </c>
      <c r="U69" s="11">
        <v>100000</v>
      </c>
      <c r="V69" s="10">
        <v>0</v>
      </c>
      <c r="W69" s="10">
        <v>100000</v>
      </c>
      <c r="X69" s="10">
        <v>0</v>
      </c>
      <c r="Y69" s="10">
        <v>105000</v>
      </c>
      <c r="Z69" s="9" t="s">
        <v>80</v>
      </c>
      <c r="AA69" s="8">
        <v>104775.00000000001</v>
      </c>
      <c r="AB69" s="8">
        <v>0</v>
      </c>
      <c r="AC69" s="8">
        <v>104775.00000000001</v>
      </c>
      <c r="AD69" s="8">
        <v>0</v>
      </c>
      <c r="AE69" s="8">
        <v>104775.00000000001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45925</v>
      </c>
      <c r="AK69" s="3">
        <v>45921</v>
      </c>
      <c r="AL69" s="3">
        <v>45914</v>
      </c>
      <c r="AM69" s="3">
        <v>45922</v>
      </c>
      <c r="AN69" s="3">
        <v>45923</v>
      </c>
      <c r="AO69" s="3">
        <v>45924</v>
      </c>
      <c r="AP69" s="3">
        <v>45920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7916.333333333333</v>
      </c>
    </row>
    <row r="70" spans="1:56" ht="27.75" customHeight="1" x14ac:dyDescent="0.45">
      <c r="A70" s="3" t="s">
        <v>135</v>
      </c>
      <c r="B70" s="14" t="s">
        <v>135</v>
      </c>
      <c r="C70" s="9" t="s">
        <v>79</v>
      </c>
      <c r="D70" s="13" t="s">
        <v>61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45925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22072.6</v>
      </c>
      <c r="AB70" s="8">
        <v>0</v>
      </c>
      <c r="AC70" s="8">
        <v>22072.6</v>
      </c>
      <c r="AD70" s="8">
        <v>0</v>
      </c>
      <c r="AE70" s="8">
        <v>22072.6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45925</v>
      </c>
      <c r="AK70" s="3">
        <v>45921</v>
      </c>
      <c r="AL70" s="3">
        <v>45914</v>
      </c>
      <c r="AM70" s="3">
        <v>45922</v>
      </c>
      <c r="AN70" s="3">
        <v>45923</v>
      </c>
      <c r="AO70" s="3">
        <v>45924</v>
      </c>
      <c r="AP70" s="3">
        <v>45920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1667.7075555555555</v>
      </c>
    </row>
    <row r="71" spans="1:56" ht="27.75" customHeight="1" x14ac:dyDescent="0.45">
      <c r="A71" s="3" t="s">
        <v>135</v>
      </c>
      <c r="B71" s="14" t="s">
        <v>135</v>
      </c>
      <c r="C71" s="9" t="s">
        <v>97</v>
      </c>
      <c r="D71" s="13" t="s">
        <v>61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>
        <v>45925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21513.800000000003</v>
      </c>
      <c r="AB71" s="8">
        <v>0</v>
      </c>
      <c r="AC71" s="8">
        <v>21513.800000000003</v>
      </c>
      <c r="AD71" s="8">
        <v>0</v>
      </c>
      <c r="AE71" s="8">
        <v>21513.800000000003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45925</v>
      </c>
      <c r="AK71" s="3">
        <v>45921</v>
      </c>
      <c r="AL71" s="3">
        <v>45914</v>
      </c>
      <c r="AM71" s="3">
        <v>45922</v>
      </c>
      <c r="AN71" s="3">
        <v>45923</v>
      </c>
      <c r="AO71" s="3">
        <v>45924</v>
      </c>
      <c r="AP71" s="3">
        <v>45920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1625.4871111111113</v>
      </c>
    </row>
    <row r="72" spans="1:56" ht="27.75" customHeight="1" x14ac:dyDescent="0.45">
      <c r="A72" s="3">
        <v>45892</v>
      </c>
      <c r="B72" s="14" t="s">
        <v>363</v>
      </c>
      <c r="C72" s="9" t="s">
        <v>79</v>
      </c>
      <c r="D72" s="13" t="s">
        <v>364</v>
      </c>
      <c r="E72" s="9">
        <v>20</v>
      </c>
      <c r="F72" s="9">
        <v>37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3227.07</v>
      </c>
      <c r="AB72" s="8">
        <v>3227.07</v>
      </c>
      <c r="AC72" s="8">
        <v>0</v>
      </c>
      <c r="AD72" s="8">
        <v>0</v>
      </c>
      <c r="AE72" s="8">
        <v>3227.07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45930</v>
      </c>
      <c r="AK72" s="3">
        <v>45926</v>
      </c>
      <c r="AL72" s="3">
        <v>45919</v>
      </c>
      <c r="AM72" s="3">
        <v>45927</v>
      </c>
      <c r="AN72" s="3">
        <v>45928</v>
      </c>
      <c r="AO72" s="3">
        <v>45929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7.75" customHeight="1" x14ac:dyDescent="0.45">
      <c r="A73" s="3">
        <v>45891</v>
      </c>
      <c r="B73" s="14" t="s">
        <v>389</v>
      </c>
      <c r="C73" s="9" t="s">
        <v>79</v>
      </c>
      <c r="D73" s="13" t="s">
        <v>390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9000</v>
      </c>
      <c r="V73" s="10">
        <v>0</v>
      </c>
      <c r="W73" s="10">
        <v>9000</v>
      </c>
      <c r="X73" s="10">
        <v>0</v>
      </c>
      <c r="Y73" s="10">
        <v>9450</v>
      </c>
      <c r="Z73" s="9" t="s">
        <v>80</v>
      </c>
      <c r="AA73" s="8">
        <v>9932.67</v>
      </c>
      <c r="AB73" s="8">
        <v>9932.67</v>
      </c>
      <c r="AC73" s="8">
        <v>0</v>
      </c>
      <c r="AD73" s="8">
        <v>0</v>
      </c>
      <c r="AE73" s="8">
        <v>9932.67</v>
      </c>
      <c r="AF73" s="8">
        <v>0</v>
      </c>
      <c r="AG73" s="1" t="s">
        <v>115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45">
      <c r="A74" s="3">
        <v>45891</v>
      </c>
      <c r="B74" s="14" t="s">
        <v>391</v>
      </c>
      <c r="C74" s="9" t="s">
        <v>79</v>
      </c>
      <c r="D74" s="13" t="s">
        <v>392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4000</v>
      </c>
      <c r="V74" s="10">
        <v>0</v>
      </c>
      <c r="W74" s="10">
        <v>4000</v>
      </c>
      <c r="X74" s="10">
        <v>0</v>
      </c>
      <c r="Y74" s="10">
        <v>4200</v>
      </c>
      <c r="Z74" s="9" t="s">
        <v>80</v>
      </c>
      <c r="AA74" s="8">
        <v>4414.5199999999995</v>
      </c>
      <c r="AB74" s="8">
        <v>4414.5199999999995</v>
      </c>
      <c r="AC74" s="8">
        <v>0</v>
      </c>
      <c r="AD74" s="8">
        <v>0</v>
      </c>
      <c r="AE74" s="8">
        <v>4414.5199999999995</v>
      </c>
      <c r="AF74" s="8">
        <v>0</v>
      </c>
      <c r="AG74" s="1" t="s">
        <v>116</v>
      </c>
      <c r="AH74" s="1" t="s">
        <v>75</v>
      </c>
      <c r="AI74" s="1">
        <v>5</v>
      </c>
      <c r="AJ74" s="3">
        <v>45930</v>
      </c>
      <c r="AK74" s="3">
        <v>45925</v>
      </c>
      <c r="AL74" s="3">
        <v>45918</v>
      </c>
      <c r="AM74" s="3">
        <v>45926</v>
      </c>
      <c r="AN74" s="3">
        <v>45927</v>
      </c>
      <c r="AO74" s="3">
        <v>45928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45891</v>
      </c>
      <c r="B75" s="14" t="s">
        <v>393</v>
      </c>
      <c r="C75" s="9" t="s">
        <v>79</v>
      </c>
      <c r="D75" s="13" t="s">
        <v>394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45930</v>
      </c>
      <c r="U75" s="11">
        <v>9000</v>
      </c>
      <c r="V75" s="10">
        <v>0</v>
      </c>
      <c r="W75" s="10">
        <v>9000</v>
      </c>
      <c r="X75" s="10">
        <v>0</v>
      </c>
      <c r="Y75" s="10">
        <v>9450</v>
      </c>
      <c r="Z75" s="9" t="s">
        <v>80</v>
      </c>
      <c r="AA75" s="8">
        <v>9932.67</v>
      </c>
      <c r="AB75" s="8">
        <v>5333</v>
      </c>
      <c r="AC75" s="8">
        <v>4599.67</v>
      </c>
      <c r="AD75" s="8">
        <v>0</v>
      </c>
      <c r="AE75" s="8">
        <v>9932.67</v>
      </c>
      <c r="AF75" s="8">
        <v>0</v>
      </c>
      <c r="AG75" s="1" t="s">
        <v>116</v>
      </c>
      <c r="AH75" s="1" t="s">
        <v>75</v>
      </c>
      <c r="AI75" s="1">
        <v>5</v>
      </c>
      <c r="AJ75" s="3">
        <v>45930</v>
      </c>
      <c r="AK75" s="3">
        <v>45925</v>
      </c>
      <c r="AL75" s="3">
        <v>45918</v>
      </c>
      <c r="AM75" s="3">
        <v>45926</v>
      </c>
      <c r="AN75" s="3">
        <v>45927</v>
      </c>
      <c r="AO75" s="3">
        <v>45928</v>
      </c>
      <c r="AP75" s="3">
        <v>45925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347.53062222222229</v>
      </c>
    </row>
    <row r="76" spans="1:56" ht="27.75" customHeight="1" x14ac:dyDescent="0.45">
      <c r="A76" s="3">
        <v>45887</v>
      </c>
      <c r="B76" s="14" t="s">
        <v>345</v>
      </c>
      <c r="C76" s="9" t="s">
        <v>139</v>
      </c>
      <c r="D76" s="13" t="s">
        <v>224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 t="s">
        <v>63</v>
      </c>
      <c r="U76" s="11">
        <v>104</v>
      </c>
      <c r="V76" s="10">
        <v>0</v>
      </c>
      <c r="W76" s="10">
        <v>104</v>
      </c>
      <c r="X76" s="10">
        <v>11230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134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45896</v>
      </c>
      <c r="B77" s="14" t="s">
        <v>395</v>
      </c>
      <c r="C77" s="9" t="s">
        <v>79</v>
      </c>
      <c r="D77" s="13" t="s">
        <v>310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0</v>
      </c>
      <c r="AC77" s="8">
        <v>3310.89</v>
      </c>
      <c r="AD77" s="8">
        <v>0</v>
      </c>
      <c r="AE77" s="8">
        <v>3310.89</v>
      </c>
      <c r="AF77" s="8">
        <v>0</v>
      </c>
      <c r="AG77" s="1" t="s">
        <v>115</v>
      </c>
      <c r="AH77" s="1" t="s">
        <v>75</v>
      </c>
      <c r="AI77" s="1">
        <v>5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250.15613333333337</v>
      </c>
    </row>
    <row r="78" spans="1:56" ht="27.75" customHeight="1" x14ac:dyDescent="0.45">
      <c r="A78" s="3">
        <v>45896</v>
      </c>
      <c r="B78" s="14" t="s">
        <v>396</v>
      </c>
      <c r="C78" s="9" t="s">
        <v>79</v>
      </c>
      <c r="D78" s="13" t="s">
        <v>397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8000</v>
      </c>
      <c r="V78" s="10">
        <v>0</v>
      </c>
      <c r="W78" s="10">
        <v>8000</v>
      </c>
      <c r="X78" s="10">
        <v>0</v>
      </c>
      <c r="Y78" s="10">
        <v>8400</v>
      </c>
      <c r="Z78" s="9" t="s">
        <v>80</v>
      </c>
      <c r="AA78" s="8">
        <v>8829.0399999999991</v>
      </c>
      <c r="AB78" s="8">
        <v>0</v>
      </c>
      <c r="AC78" s="8">
        <v>8829.0399999999991</v>
      </c>
      <c r="AD78" s="8">
        <v>0</v>
      </c>
      <c r="AE78" s="8">
        <v>8829.0399999999991</v>
      </c>
      <c r="AF78" s="8">
        <v>0</v>
      </c>
      <c r="AG78" s="1" t="s">
        <v>115</v>
      </c>
      <c r="AH78" s="1" t="s">
        <v>75</v>
      </c>
      <c r="AI78" s="1">
        <v>5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667.08302222222221</v>
      </c>
    </row>
    <row r="79" spans="1:56" ht="27.75" customHeight="1" x14ac:dyDescent="0.45">
      <c r="A79" s="3">
        <v>45892</v>
      </c>
      <c r="B79" s="14" t="s">
        <v>365</v>
      </c>
      <c r="C79" s="9" t="s">
        <v>79</v>
      </c>
      <c r="D79" s="13" t="s">
        <v>220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6000</v>
      </c>
      <c r="V79" s="10">
        <v>0</v>
      </c>
      <c r="W79" s="10">
        <v>6000</v>
      </c>
      <c r="X79" s="10">
        <v>0</v>
      </c>
      <c r="Y79" s="10">
        <v>6300</v>
      </c>
      <c r="Z79" s="9" t="s">
        <v>80</v>
      </c>
      <c r="AA79" s="8">
        <v>6621.78</v>
      </c>
      <c r="AB79" s="8">
        <v>0</v>
      </c>
      <c r="AC79" s="8">
        <v>6621.78</v>
      </c>
      <c r="AD79" s="8">
        <v>0</v>
      </c>
      <c r="AE79" s="8">
        <v>6621.78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500.31226666666674</v>
      </c>
    </row>
    <row r="80" spans="1:56" ht="27.75" customHeight="1" x14ac:dyDescent="0.45">
      <c r="A80" s="3">
        <v>45796</v>
      </c>
      <c r="B80" s="14" t="s">
        <v>258</v>
      </c>
      <c r="C80" s="9" t="s">
        <v>139</v>
      </c>
      <c r="D80" s="13" t="s">
        <v>145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240</v>
      </c>
      <c r="V80" s="10">
        <v>0</v>
      </c>
      <c r="W80" s="10">
        <v>240</v>
      </c>
      <c r="X80" s="10">
        <v>0</v>
      </c>
      <c r="Y80" s="10">
        <v>252</v>
      </c>
      <c r="Z80" s="9" t="s">
        <v>80</v>
      </c>
      <c r="AA80" s="8">
        <v>251.46</v>
      </c>
      <c r="AB80" s="8">
        <v>0</v>
      </c>
      <c r="AC80" s="8">
        <v>251.46</v>
      </c>
      <c r="AD80" s="8">
        <v>0</v>
      </c>
      <c r="AE80" s="8">
        <v>251.46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254</v>
      </c>
      <c r="AZ80" s="2">
        <v>0</v>
      </c>
      <c r="BA80" s="2">
        <v>0</v>
      </c>
      <c r="BB80" s="2">
        <v>0</v>
      </c>
      <c r="BC80" s="1" t="s">
        <v>104</v>
      </c>
      <c r="BD80" s="56">
        <v>18.999199999999998</v>
      </c>
    </row>
    <row r="81" spans="1:56" ht="27.75" customHeight="1" x14ac:dyDescent="0.45">
      <c r="A81" s="3">
        <v>45876</v>
      </c>
      <c r="B81" s="14" t="s">
        <v>328</v>
      </c>
      <c r="C81" s="9" t="s">
        <v>107</v>
      </c>
      <c r="D81" s="13" t="s">
        <v>314</v>
      </c>
      <c r="E81" s="9">
        <v>20</v>
      </c>
      <c r="F81" s="9">
        <v>40</v>
      </c>
      <c r="G81" s="9" t="s">
        <v>60</v>
      </c>
      <c r="H81" s="9" t="s">
        <v>66</v>
      </c>
      <c r="I81" s="9">
        <v>108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3075</v>
      </c>
      <c r="W81" s="10">
        <v>0</v>
      </c>
      <c r="X81" s="10">
        <v>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45877</v>
      </c>
      <c r="B82" s="14" t="s">
        <v>318</v>
      </c>
      <c r="C82" s="9" t="s">
        <v>79</v>
      </c>
      <c r="D82" s="13" t="s">
        <v>319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7000</v>
      </c>
      <c r="V82" s="10">
        <v>0</v>
      </c>
      <c r="W82" s="10">
        <v>7000</v>
      </c>
      <c r="X82" s="10">
        <v>0</v>
      </c>
      <c r="Y82" s="10">
        <v>7350</v>
      </c>
      <c r="Z82" s="9" t="s">
        <v>80</v>
      </c>
      <c r="AA82" s="8">
        <v>7725.41</v>
      </c>
      <c r="AB82" s="8">
        <v>0</v>
      </c>
      <c r="AC82" s="8">
        <v>7725.41</v>
      </c>
      <c r="AD82" s="8">
        <v>0</v>
      </c>
      <c r="AE82" s="8">
        <v>7725.41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583.69764444444445</v>
      </c>
    </row>
    <row r="83" spans="1:56" ht="27.75" customHeight="1" x14ac:dyDescent="0.45">
      <c r="A83" s="3" t="s">
        <v>135</v>
      </c>
      <c r="B83" s="14" t="s">
        <v>135</v>
      </c>
      <c r="C83" s="9" t="s">
        <v>270</v>
      </c>
      <c r="D83" s="13" t="s">
        <v>61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 t="s">
        <v>63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80</v>
      </c>
      <c r="AA83" s="8">
        <v>110363</v>
      </c>
      <c r="AB83" s="8">
        <v>0</v>
      </c>
      <c r="AC83" s="8">
        <v>110363</v>
      </c>
      <c r="AD83" s="8">
        <v>0</v>
      </c>
      <c r="AE83" s="8">
        <v>110363</v>
      </c>
      <c r="AF83" s="8">
        <v>0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8338.5377777777776</v>
      </c>
    </row>
    <row r="84" spans="1:56" ht="27.75" customHeight="1" x14ac:dyDescent="0.45">
      <c r="A84" s="3">
        <v>45825</v>
      </c>
      <c r="B84" s="14" t="s">
        <v>269</v>
      </c>
      <c r="C84" s="9" t="s">
        <v>139</v>
      </c>
      <c r="D84" s="13" t="s">
        <v>239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246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894</v>
      </c>
      <c r="V84" s="10">
        <v>525</v>
      </c>
      <c r="W84" s="10">
        <v>369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134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45796</v>
      </c>
      <c r="B85" s="14" t="s">
        <v>256</v>
      </c>
      <c r="C85" s="9" t="s">
        <v>139</v>
      </c>
      <c r="D85" s="13" t="s">
        <v>251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366</v>
      </c>
      <c r="V85" s="10">
        <v>0</v>
      </c>
      <c r="W85" s="10">
        <v>366</v>
      </c>
      <c r="X85" s="10">
        <v>5113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116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45796</v>
      </c>
      <c r="B86" s="14" t="s">
        <v>257</v>
      </c>
      <c r="C86" s="9" t="s">
        <v>139</v>
      </c>
      <c r="D86" s="13" t="s">
        <v>253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302</v>
      </c>
      <c r="V86" s="10">
        <v>0</v>
      </c>
      <c r="W86" s="10">
        <v>302</v>
      </c>
      <c r="X86" s="10">
        <v>5300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45782</v>
      </c>
      <c r="B87" s="14" t="s">
        <v>249</v>
      </c>
      <c r="C87" s="9" t="s">
        <v>79</v>
      </c>
      <c r="D87" s="13" t="s">
        <v>243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416.92688888888887</v>
      </c>
    </row>
    <row r="88" spans="1:56" ht="27.75" customHeight="1" x14ac:dyDescent="0.45">
      <c r="A88" s="3">
        <v>45798</v>
      </c>
      <c r="B88" s="14" t="s">
        <v>263</v>
      </c>
      <c r="C88" s="9" t="s">
        <v>107</v>
      </c>
      <c r="D88" s="13" t="s">
        <v>261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134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416.92688888888887</v>
      </c>
    </row>
    <row r="89" spans="1:56" ht="27.75" customHeight="1" x14ac:dyDescent="0.45">
      <c r="A89" s="3">
        <v>45674</v>
      </c>
      <c r="B89" s="14" t="s">
        <v>226</v>
      </c>
      <c r="C89" s="9" t="s">
        <v>139</v>
      </c>
      <c r="D89" s="13" t="s">
        <v>225</v>
      </c>
      <c r="E89" s="9">
        <v>20</v>
      </c>
      <c r="F89" s="9">
        <v>35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196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152</v>
      </c>
      <c r="V89" s="10">
        <v>0</v>
      </c>
      <c r="W89" s="10">
        <v>152</v>
      </c>
      <c r="X89" s="10">
        <v>6000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5987</v>
      </c>
      <c r="AG89" s="1" t="s">
        <v>115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235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45611</v>
      </c>
      <c r="B90" s="14" t="s">
        <v>195</v>
      </c>
      <c r="C90" s="9" t="s">
        <v>139</v>
      </c>
      <c r="D90" s="13" t="s">
        <v>194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117</v>
      </c>
      <c r="V90" s="10">
        <v>0</v>
      </c>
      <c r="W90" s="10">
        <v>117</v>
      </c>
      <c r="X90" s="10">
        <v>10065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45523</v>
      </c>
      <c r="B91" s="14" t="s">
        <v>178</v>
      </c>
      <c r="C91" s="9" t="s">
        <v>139</v>
      </c>
      <c r="D91" s="13" t="s">
        <v>176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1260</v>
      </c>
      <c r="V91" s="10">
        <v>0</v>
      </c>
      <c r="W91" s="10">
        <v>1260</v>
      </c>
      <c r="X91" s="10">
        <v>11095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117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45523</v>
      </c>
      <c r="B92" s="14" t="s">
        <v>178</v>
      </c>
      <c r="C92" s="9" t="s">
        <v>139</v>
      </c>
      <c r="D92" s="13" t="s">
        <v>177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 t="s">
        <v>63</v>
      </c>
      <c r="U92" s="11">
        <v>89</v>
      </c>
      <c r="V92" s="10">
        <v>0</v>
      </c>
      <c r="W92" s="10">
        <v>89</v>
      </c>
      <c r="X92" s="10">
        <v>11180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45799</v>
      </c>
      <c r="B93" s="14" t="s">
        <v>264</v>
      </c>
      <c r="C93" s="9" t="s">
        <v>259</v>
      </c>
      <c r="D93" s="13" t="s">
        <v>260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132</v>
      </c>
      <c r="U93" s="11">
        <v>4000</v>
      </c>
      <c r="V93" s="10">
        <v>2840</v>
      </c>
      <c r="W93" s="10">
        <v>1160</v>
      </c>
      <c r="X93" s="10">
        <v>8450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45799</v>
      </c>
      <c r="B94" s="14" t="s">
        <v>264</v>
      </c>
      <c r="C94" s="9" t="s">
        <v>259</v>
      </c>
      <c r="D94" s="13" t="s">
        <v>358</v>
      </c>
      <c r="E94" s="9">
        <v>20</v>
      </c>
      <c r="F94" s="9">
        <v>34</v>
      </c>
      <c r="G94" s="9" t="s">
        <v>60</v>
      </c>
      <c r="H94" s="9" t="s">
        <v>66</v>
      </c>
      <c r="I94" s="9">
        <v>95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 t="s">
        <v>132</v>
      </c>
      <c r="U94" s="11">
        <v>4000</v>
      </c>
      <c r="V94" s="10">
        <v>2654</v>
      </c>
      <c r="W94" s="10">
        <v>1346</v>
      </c>
      <c r="X94" s="10">
        <v>4000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210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45741</v>
      </c>
      <c r="B95" s="14" t="s">
        <v>242</v>
      </c>
      <c r="C95" s="9" t="s">
        <v>107</v>
      </c>
      <c r="D95" s="13" t="s">
        <v>241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132</v>
      </c>
      <c r="U95" s="11">
        <v>4000</v>
      </c>
      <c r="V95" s="10">
        <v>3867</v>
      </c>
      <c r="W95" s="10">
        <v>133</v>
      </c>
      <c r="X95" s="10">
        <v>4200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132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244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45720</v>
      </c>
      <c r="B96" s="14" t="s">
        <v>128</v>
      </c>
      <c r="C96" s="9" t="s">
        <v>107</v>
      </c>
      <c r="D96" s="13" t="s">
        <v>209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132</v>
      </c>
      <c r="U96" s="11">
        <v>4000</v>
      </c>
      <c r="V96" s="10">
        <v>4010</v>
      </c>
      <c r="W96" s="10">
        <v>0</v>
      </c>
      <c r="X96" s="10">
        <v>4470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132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45720</v>
      </c>
      <c r="B97" s="14" t="s">
        <v>128</v>
      </c>
      <c r="C97" s="9" t="s">
        <v>107</v>
      </c>
      <c r="D97" s="13" t="s">
        <v>219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132</v>
      </c>
      <c r="U97" s="11">
        <v>3000</v>
      </c>
      <c r="V97" s="10">
        <v>3065</v>
      </c>
      <c r="W97" s="10">
        <v>0</v>
      </c>
      <c r="X97" s="10">
        <v>3300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115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45541</v>
      </c>
      <c r="B98" s="14" t="s">
        <v>182</v>
      </c>
      <c r="C98" s="9" t="s">
        <v>107</v>
      </c>
      <c r="D98" s="13" t="s">
        <v>183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132</v>
      </c>
      <c r="U98" s="11">
        <v>3000</v>
      </c>
      <c r="V98" s="10">
        <v>3318</v>
      </c>
      <c r="W98" s="10">
        <v>0</v>
      </c>
      <c r="X98" s="10">
        <v>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184</v>
      </c>
      <c r="AG98" s="1" t="s">
        <v>61</v>
      </c>
      <c r="AH98" s="1" t="s">
        <v>75</v>
      </c>
      <c r="AI98" s="1">
        <v>4</v>
      </c>
      <c r="AJ98" s="3" t="s">
        <v>132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 t="s">
        <v>222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45581</v>
      </c>
      <c r="B99" s="14" t="s">
        <v>187</v>
      </c>
      <c r="C99" s="9" t="s">
        <v>107</v>
      </c>
      <c r="D99" s="13" t="s">
        <v>188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132</v>
      </c>
      <c r="U99" s="11">
        <v>3000</v>
      </c>
      <c r="V99" s="10">
        <v>3194</v>
      </c>
      <c r="W99" s="10">
        <v>0</v>
      </c>
      <c r="X99" s="10">
        <v>5632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132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84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80</v>
      </c>
      <c r="AA100" s="8">
        <v>457503.53000000009</v>
      </c>
      <c r="AB100" s="8">
        <v>57096.579999999994</v>
      </c>
      <c r="AC100" s="8">
        <v>400406.95000000013</v>
      </c>
      <c r="AD100" s="8">
        <v>0</v>
      </c>
      <c r="AE100" s="8">
        <v>457503.53000000009</v>
      </c>
      <c r="AF100" s="8" t="s">
        <v>58</v>
      </c>
      <c r="AG100" s="1" t="s">
        <v>115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 t="s">
        <v>135</v>
      </c>
      <c r="B101" s="14" t="s">
        <v>135</v>
      </c>
      <c r="C101" s="9" t="s">
        <v>270</v>
      </c>
      <c r="D101" s="13" t="s">
        <v>61</v>
      </c>
      <c r="E101" s="9">
        <v>20</v>
      </c>
      <c r="F101" s="9">
        <v>39</v>
      </c>
      <c r="G101" s="9" t="s">
        <v>60</v>
      </c>
      <c r="H101" s="9">
        <v>0</v>
      </c>
      <c r="I101" s="9">
        <v>84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100000</v>
      </c>
      <c r="V101" s="10">
        <v>0</v>
      </c>
      <c r="W101" s="10">
        <v>100000</v>
      </c>
      <c r="X101" s="10">
        <v>0</v>
      </c>
      <c r="Y101" s="10">
        <v>105000</v>
      </c>
      <c r="Z101" s="9" t="s">
        <v>271</v>
      </c>
      <c r="AA101" s="8">
        <v>113157.00000000001</v>
      </c>
      <c r="AB101" s="8">
        <v>0</v>
      </c>
      <c r="AC101" s="8">
        <v>113157.00000000001</v>
      </c>
      <c r="AD101" s="8">
        <v>0</v>
      </c>
      <c r="AE101" s="8">
        <v>0</v>
      </c>
      <c r="AF101" s="8">
        <v>0</v>
      </c>
      <c r="AG101" s="1" t="s">
        <v>115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272</v>
      </c>
      <c r="BD101" s="56">
        <v>8914.2570000000014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82</v>
      </c>
      <c r="J102" s="9" t="s">
        <v>78</v>
      </c>
      <c r="K102" s="9">
        <v>2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271</v>
      </c>
      <c r="AA102" s="8">
        <v>113157.00000000001</v>
      </c>
      <c r="AB102" s="8">
        <v>0</v>
      </c>
      <c r="AC102" s="8">
        <v>113157.00000000001</v>
      </c>
      <c r="AD102" s="8">
        <v>0</v>
      </c>
      <c r="AE102" s="8">
        <v>0</v>
      </c>
      <c r="AF102" s="8" t="s">
        <v>58</v>
      </c>
      <c r="AG102" s="1" t="s">
        <v>116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273</v>
      </c>
      <c r="BD102" s="56">
        <v>0</v>
      </c>
    </row>
    <row r="103" spans="1:56" ht="27.75" customHeight="1" x14ac:dyDescent="0.45">
      <c r="A103" s="3">
        <v>45887</v>
      </c>
      <c r="B103" s="14" t="s">
        <v>348</v>
      </c>
      <c r="C103" s="9" t="s">
        <v>139</v>
      </c>
      <c r="D103" s="13" t="s">
        <v>268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45904</v>
      </c>
      <c r="U103" s="11">
        <v>6080</v>
      </c>
      <c r="V103" s="10">
        <v>6080</v>
      </c>
      <c r="W103" s="10">
        <v>0</v>
      </c>
      <c r="X103" s="10">
        <v>31160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119</v>
      </c>
      <c r="AH103" s="1" t="s">
        <v>74</v>
      </c>
      <c r="AI103" s="1">
        <v>2</v>
      </c>
      <c r="AJ103" s="3">
        <v>45904</v>
      </c>
      <c r="AK103" s="3">
        <v>0</v>
      </c>
      <c r="AL103" s="3">
        <v>45895</v>
      </c>
      <c r="AM103" s="3">
        <v>45902</v>
      </c>
      <c r="AN103" s="3">
        <v>45903</v>
      </c>
      <c r="AO103" s="3">
        <v>45903</v>
      </c>
      <c r="AP103" s="3">
        <v>45899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334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45896</v>
      </c>
      <c r="B104" s="14" t="s">
        <v>409</v>
      </c>
      <c r="C104" s="9" t="s">
        <v>73</v>
      </c>
      <c r="D104" s="13" t="s">
        <v>398</v>
      </c>
      <c r="E104" s="9">
        <v>20</v>
      </c>
      <c r="F104" s="9">
        <v>32</v>
      </c>
      <c r="G104" s="9" t="s">
        <v>60</v>
      </c>
      <c r="H104" s="9">
        <v>0</v>
      </c>
      <c r="I104" s="9">
        <v>72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141</v>
      </c>
      <c r="T104" s="12">
        <v>45906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4679.9500000000007</v>
      </c>
      <c r="AB104" s="8">
        <v>4679.9500000000007</v>
      </c>
      <c r="AC104" s="8">
        <v>0</v>
      </c>
      <c r="AD104" s="8">
        <v>0</v>
      </c>
      <c r="AE104" s="8">
        <v>0</v>
      </c>
      <c r="AF104" s="8">
        <v>0</v>
      </c>
      <c r="AG104" s="1" t="s">
        <v>117</v>
      </c>
      <c r="AH104" s="1" t="s">
        <v>74</v>
      </c>
      <c r="AI104" s="1">
        <v>2</v>
      </c>
      <c r="AJ104" s="3">
        <v>45906</v>
      </c>
      <c r="AK104" s="3">
        <v>0</v>
      </c>
      <c r="AL104" s="3">
        <v>45897</v>
      </c>
      <c r="AM104" s="3">
        <v>45904</v>
      </c>
      <c r="AN104" s="3">
        <v>45905</v>
      </c>
      <c r="AO104" s="3">
        <v>45905</v>
      </c>
      <c r="AP104" s="3">
        <v>45901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45896</v>
      </c>
      <c r="B105" s="14" t="s">
        <v>409</v>
      </c>
      <c r="C105" s="9" t="s">
        <v>73</v>
      </c>
      <c r="D105" s="13" t="s">
        <v>399</v>
      </c>
      <c r="E105" s="9">
        <v>20</v>
      </c>
      <c r="F105" s="9">
        <v>32</v>
      </c>
      <c r="G105" s="9" t="s">
        <v>60</v>
      </c>
      <c r="H105" s="9">
        <v>0</v>
      </c>
      <c r="I105" s="9">
        <v>72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141</v>
      </c>
      <c r="T105" s="12">
        <v>45906</v>
      </c>
      <c r="U105" s="11">
        <v>5000</v>
      </c>
      <c r="V105" s="10">
        <v>0</v>
      </c>
      <c r="W105" s="10">
        <v>5000</v>
      </c>
      <c r="X105" s="10">
        <v>5400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74</v>
      </c>
      <c r="AI105" s="1">
        <v>2</v>
      </c>
      <c r="AJ105" s="3">
        <v>45906</v>
      </c>
      <c r="AK105" s="3">
        <v>0</v>
      </c>
      <c r="AL105" s="3">
        <v>45897</v>
      </c>
      <c r="AM105" s="3">
        <v>45904</v>
      </c>
      <c r="AN105" s="3">
        <v>45905</v>
      </c>
      <c r="AO105" s="3">
        <v>45905</v>
      </c>
      <c r="AP105" s="3">
        <v>45901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45892</v>
      </c>
      <c r="B106" s="14" t="s">
        <v>366</v>
      </c>
      <c r="C106" s="9" t="s">
        <v>139</v>
      </c>
      <c r="D106" s="13" t="s">
        <v>367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196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45908</v>
      </c>
      <c r="U106" s="11">
        <v>10000</v>
      </c>
      <c r="V106" s="10">
        <v>1196</v>
      </c>
      <c r="W106" s="10">
        <v>8804</v>
      </c>
      <c r="X106" s="10">
        <v>6751</v>
      </c>
      <c r="Y106" s="10">
        <v>3411.4500000000003</v>
      </c>
      <c r="Z106" s="9" t="s">
        <v>81</v>
      </c>
      <c r="AA106" s="8">
        <v>3574.3467375000009</v>
      </c>
      <c r="AB106" s="8">
        <v>3574.3467375000009</v>
      </c>
      <c r="AC106" s="8">
        <v>0</v>
      </c>
      <c r="AD106" s="8">
        <v>0</v>
      </c>
      <c r="AE106" s="8">
        <v>0</v>
      </c>
      <c r="AF106" s="8" t="s">
        <v>210</v>
      </c>
      <c r="AG106" s="1" t="s">
        <v>116</v>
      </c>
      <c r="AH106" s="1" t="s">
        <v>74</v>
      </c>
      <c r="AI106" s="1">
        <v>2</v>
      </c>
      <c r="AJ106" s="3">
        <v>45908</v>
      </c>
      <c r="AK106" s="3">
        <v>0</v>
      </c>
      <c r="AL106" s="3">
        <v>45899</v>
      </c>
      <c r="AM106" s="3">
        <v>45906</v>
      </c>
      <c r="AN106" s="3">
        <v>45907</v>
      </c>
      <c r="AO106" s="3">
        <v>45907</v>
      </c>
      <c r="AP106" s="3">
        <v>45903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45887</v>
      </c>
      <c r="B107" s="14" t="s">
        <v>347</v>
      </c>
      <c r="C107" s="9" t="s">
        <v>139</v>
      </c>
      <c r="D107" s="13" t="s">
        <v>332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196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45915</v>
      </c>
      <c r="U107" s="11">
        <v>16374</v>
      </c>
      <c r="V107" s="10">
        <v>5040</v>
      </c>
      <c r="W107" s="10">
        <v>11334</v>
      </c>
      <c r="X107" s="10">
        <v>18825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210</v>
      </c>
      <c r="AG107" s="1" t="s">
        <v>116</v>
      </c>
      <c r="AH107" s="1" t="s">
        <v>74</v>
      </c>
      <c r="AI107" s="1">
        <v>2</v>
      </c>
      <c r="AJ107" s="3">
        <v>45915</v>
      </c>
      <c r="AK107" s="3">
        <v>0</v>
      </c>
      <c r="AL107" s="3">
        <v>45906</v>
      </c>
      <c r="AM107" s="3">
        <v>45913</v>
      </c>
      <c r="AN107" s="3">
        <v>45914</v>
      </c>
      <c r="AO107" s="3">
        <v>45914</v>
      </c>
      <c r="AP107" s="3">
        <v>45910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 t="s">
        <v>333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45887</v>
      </c>
      <c r="B108" s="14" t="s">
        <v>348</v>
      </c>
      <c r="C108" s="9" t="s">
        <v>139</v>
      </c>
      <c r="D108" s="13" t="s">
        <v>268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196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45919</v>
      </c>
      <c r="U108" s="11">
        <v>40000</v>
      </c>
      <c r="V108" s="10">
        <v>20000</v>
      </c>
      <c r="W108" s="10">
        <v>20000</v>
      </c>
      <c r="X108" s="10">
        <v>40982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210</v>
      </c>
      <c r="AG108" s="1" t="s">
        <v>61</v>
      </c>
      <c r="AH108" s="1" t="s">
        <v>74</v>
      </c>
      <c r="AI108" s="1">
        <v>2</v>
      </c>
      <c r="AJ108" s="3">
        <v>45919</v>
      </c>
      <c r="AK108" s="3">
        <v>0</v>
      </c>
      <c r="AL108" s="3">
        <v>45910</v>
      </c>
      <c r="AM108" s="3">
        <v>45917</v>
      </c>
      <c r="AN108" s="3">
        <v>45918</v>
      </c>
      <c r="AO108" s="3">
        <v>45918</v>
      </c>
      <c r="AP108" s="3">
        <v>45914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334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45887</v>
      </c>
      <c r="B109" s="14" t="s">
        <v>348</v>
      </c>
      <c r="C109" s="9" t="s">
        <v>139</v>
      </c>
      <c r="D109" s="13" t="s">
        <v>268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196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45922</v>
      </c>
      <c r="U109" s="11">
        <v>30000</v>
      </c>
      <c r="V109" s="10">
        <v>0</v>
      </c>
      <c r="W109" s="10">
        <v>30000</v>
      </c>
      <c r="X109" s="10">
        <v>0</v>
      </c>
      <c r="Y109" s="10">
        <v>31500</v>
      </c>
      <c r="Z109" s="9" t="s">
        <v>81</v>
      </c>
      <c r="AA109" s="8">
        <v>31432.500000000004</v>
      </c>
      <c r="AB109" s="8">
        <v>31432.500000000004</v>
      </c>
      <c r="AC109" s="8">
        <v>0</v>
      </c>
      <c r="AD109" s="8">
        <v>0</v>
      </c>
      <c r="AE109" s="8">
        <v>0</v>
      </c>
      <c r="AF109" s="8" t="s">
        <v>210</v>
      </c>
      <c r="AG109" s="1" t="s">
        <v>115</v>
      </c>
      <c r="AH109" s="1" t="s">
        <v>74</v>
      </c>
      <c r="AI109" s="1">
        <v>2</v>
      </c>
      <c r="AJ109" s="3">
        <v>45922</v>
      </c>
      <c r="AK109" s="3">
        <v>0</v>
      </c>
      <c r="AL109" s="3">
        <v>45913</v>
      </c>
      <c r="AM109" s="3">
        <v>45920</v>
      </c>
      <c r="AN109" s="3">
        <v>45921</v>
      </c>
      <c r="AO109" s="3">
        <v>45921</v>
      </c>
      <c r="AP109" s="3">
        <v>45917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 t="s">
        <v>334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45887</v>
      </c>
      <c r="B110" s="14" t="s">
        <v>348</v>
      </c>
      <c r="C110" s="9" t="s">
        <v>139</v>
      </c>
      <c r="D110" s="13" t="s">
        <v>268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196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45926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81</v>
      </c>
      <c r="AA110" s="8">
        <v>20955</v>
      </c>
      <c r="AB110" s="8">
        <v>20955</v>
      </c>
      <c r="AC110" s="8">
        <v>0</v>
      </c>
      <c r="AD110" s="8">
        <v>0</v>
      </c>
      <c r="AE110" s="8">
        <v>0</v>
      </c>
      <c r="AF110" s="8" t="s">
        <v>210</v>
      </c>
      <c r="AG110" s="1" t="s">
        <v>115</v>
      </c>
      <c r="AH110" s="1" t="s">
        <v>74</v>
      </c>
      <c r="AI110" s="1">
        <v>2</v>
      </c>
      <c r="AJ110" s="3">
        <v>45926</v>
      </c>
      <c r="AK110" s="3">
        <v>0</v>
      </c>
      <c r="AL110" s="3">
        <v>45917</v>
      </c>
      <c r="AM110" s="3">
        <v>45924</v>
      </c>
      <c r="AN110" s="3">
        <v>45925</v>
      </c>
      <c r="AO110" s="3">
        <v>45925</v>
      </c>
      <c r="AP110" s="3">
        <v>45921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334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 t="s">
        <v>135</v>
      </c>
      <c r="B111" s="14" t="s">
        <v>135</v>
      </c>
      <c r="C111" s="9" t="s">
        <v>139</v>
      </c>
      <c r="D111" s="13" t="s">
        <v>61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196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 t="s">
        <v>63</v>
      </c>
      <c r="U111" s="11">
        <v>290000</v>
      </c>
      <c r="V111" s="10">
        <v>0</v>
      </c>
      <c r="W111" s="10">
        <v>290000</v>
      </c>
      <c r="X111" s="10">
        <v>0</v>
      </c>
      <c r="Y111" s="10">
        <v>304500</v>
      </c>
      <c r="Z111" s="9" t="s">
        <v>81</v>
      </c>
      <c r="AA111" s="8">
        <v>303847.5</v>
      </c>
      <c r="AB111" s="8">
        <v>119419</v>
      </c>
      <c r="AC111" s="8">
        <v>184428.5</v>
      </c>
      <c r="AD111" s="8">
        <v>0</v>
      </c>
      <c r="AE111" s="8">
        <v>0</v>
      </c>
      <c r="AF111" s="8" t="s">
        <v>210</v>
      </c>
      <c r="AG111" s="1" t="s">
        <v>115</v>
      </c>
      <c r="AH111" s="1" t="s">
        <v>74</v>
      </c>
      <c r="AI111" s="1">
        <v>2</v>
      </c>
      <c r="AJ111" s="3" t="s">
        <v>63</v>
      </c>
      <c r="AK111" s="3">
        <v>0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14098.534222222223</v>
      </c>
    </row>
    <row r="112" spans="1:56" ht="27.7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37</v>
      </c>
      <c r="G112" s="9">
        <v>0</v>
      </c>
      <c r="H112" s="9">
        <v>0</v>
      </c>
      <c r="I112" s="9">
        <v>80</v>
      </c>
      <c r="J112" s="9" t="s">
        <v>57</v>
      </c>
      <c r="K112" s="9">
        <v>3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81</v>
      </c>
      <c r="AA112" s="8">
        <v>364489.2967375</v>
      </c>
      <c r="AB112" s="8">
        <v>180060.7967375</v>
      </c>
      <c r="AC112" s="8">
        <v>184428.5</v>
      </c>
      <c r="AD112" s="8">
        <v>0</v>
      </c>
      <c r="AE112" s="8">
        <v>0</v>
      </c>
      <c r="AF112" s="8" t="s">
        <v>58</v>
      </c>
      <c r="AG112" s="1" t="s">
        <v>115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45876</v>
      </c>
      <c r="B113" s="14" t="s">
        <v>324</v>
      </c>
      <c r="C113" s="9" t="s">
        <v>303</v>
      </c>
      <c r="D113" s="13" t="s">
        <v>311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0</v>
      </c>
      <c r="Q113" s="10">
        <v>0</v>
      </c>
      <c r="R113" s="10">
        <v>0</v>
      </c>
      <c r="S113" s="9" t="s">
        <v>71</v>
      </c>
      <c r="T113" s="12">
        <v>45904</v>
      </c>
      <c r="U113" s="11">
        <v>20000</v>
      </c>
      <c r="V113" s="10">
        <v>20006</v>
      </c>
      <c r="W113" s="10">
        <v>0</v>
      </c>
      <c r="X113" s="10">
        <v>21000</v>
      </c>
      <c r="Y113" s="10">
        <v>0</v>
      </c>
      <c r="Z113" s="9" t="s">
        <v>120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68</v>
      </c>
      <c r="AI113" s="1">
        <v>4</v>
      </c>
      <c r="AJ113" s="3">
        <v>45904</v>
      </c>
      <c r="AK113" s="3">
        <v>45900</v>
      </c>
      <c r="AL113" s="3">
        <v>45894</v>
      </c>
      <c r="AM113" s="3">
        <v>45901</v>
      </c>
      <c r="AN113" s="3">
        <v>45902</v>
      </c>
      <c r="AO113" s="3">
        <v>45902</v>
      </c>
      <c r="AP113" s="3">
        <v>45899</v>
      </c>
      <c r="AQ113" s="3">
        <v>45903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132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45876</v>
      </c>
      <c r="B114" s="14" t="s">
        <v>325</v>
      </c>
      <c r="C114" s="9" t="s">
        <v>303</v>
      </c>
      <c r="D114" s="13" t="s">
        <v>304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1.6065702062079996</v>
      </c>
      <c r="Q114" s="10">
        <v>0</v>
      </c>
      <c r="R114" s="10">
        <v>1.6065702062079996</v>
      </c>
      <c r="S114" s="9" t="s">
        <v>71</v>
      </c>
      <c r="T114" s="12">
        <v>45904</v>
      </c>
      <c r="U114" s="11">
        <v>10000</v>
      </c>
      <c r="V114" s="10">
        <v>9926</v>
      </c>
      <c r="W114" s="10">
        <v>74</v>
      </c>
      <c r="X114" s="10">
        <v>10500</v>
      </c>
      <c r="Y114" s="10">
        <v>0</v>
      </c>
      <c r="Z114" s="9" t="s">
        <v>120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68</v>
      </c>
      <c r="AI114" s="1">
        <v>4</v>
      </c>
      <c r="AJ114" s="3">
        <v>45904</v>
      </c>
      <c r="AK114" s="3">
        <v>45900</v>
      </c>
      <c r="AL114" s="3">
        <v>45894</v>
      </c>
      <c r="AM114" s="3">
        <v>45901</v>
      </c>
      <c r="AN114" s="3">
        <v>45902</v>
      </c>
      <c r="AO114" s="3">
        <v>45902</v>
      </c>
      <c r="AP114" s="3">
        <v>45899</v>
      </c>
      <c r="AQ114" s="3">
        <v>45903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132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45892</v>
      </c>
      <c r="B115" s="14" t="s">
        <v>368</v>
      </c>
      <c r="C115" s="9" t="s">
        <v>79</v>
      </c>
      <c r="D115" s="13" t="s">
        <v>369</v>
      </c>
      <c r="E115" s="9">
        <v>21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0</v>
      </c>
      <c r="Q115" s="10">
        <v>0</v>
      </c>
      <c r="R115" s="10">
        <v>0</v>
      </c>
      <c r="S115" s="9" t="s">
        <v>67</v>
      </c>
      <c r="T115" s="12">
        <v>45904</v>
      </c>
      <c r="U115" s="11">
        <v>3000</v>
      </c>
      <c r="V115" s="10">
        <v>3000</v>
      </c>
      <c r="W115" s="10">
        <v>0</v>
      </c>
      <c r="X115" s="10">
        <v>3100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>
        <v>45904</v>
      </c>
      <c r="AK115" s="3">
        <v>45900</v>
      </c>
      <c r="AL115" s="3">
        <v>45894</v>
      </c>
      <c r="AM115" s="3">
        <v>45901</v>
      </c>
      <c r="AN115" s="3">
        <v>45902</v>
      </c>
      <c r="AO115" s="3">
        <v>45902</v>
      </c>
      <c r="AP115" s="3">
        <v>45899</v>
      </c>
      <c r="AQ115" s="3">
        <v>45903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336</v>
      </c>
      <c r="C116" s="9" t="s">
        <v>107</v>
      </c>
      <c r="D116" s="13" t="s">
        <v>316</v>
      </c>
      <c r="E116" s="9">
        <v>21</v>
      </c>
      <c r="F116" s="9">
        <v>38</v>
      </c>
      <c r="G116" s="9" t="s">
        <v>60</v>
      </c>
      <c r="H116" s="9" t="s">
        <v>66</v>
      </c>
      <c r="I116" s="9">
        <v>102</v>
      </c>
      <c r="J116" s="9" t="s">
        <v>57</v>
      </c>
      <c r="K116" s="9">
        <v>5</v>
      </c>
      <c r="L116" s="9" t="s">
        <v>90</v>
      </c>
      <c r="M116" s="10">
        <v>22</v>
      </c>
      <c r="N116" s="9">
        <v>40</v>
      </c>
      <c r="O116" s="9">
        <v>40</v>
      </c>
      <c r="P116" s="10">
        <v>65.13122457599998</v>
      </c>
      <c r="Q116" s="10">
        <v>0</v>
      </c>
      <c r="R116" s="10">
        <v>65.13122457599998</v>
      </c>
      <c r="S116" s="9" t="s">
        <v>67</v>
      </c>
      <c r="T116" s="12">
        <v>45926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120</v>
      </c>
      <c r="AA116" s="8">
        <v>3310.89</v>
      </c>
      <c r="AB116" s="8">
        <v>3310.89</v>
      </c>
      <c r="AC116" s="8">
        <v>0</v>
      </c>
      <c r="AD116" s="8">
        <v>3310.89</v>
      </c>
      <c r="AE116" s="8">
        <v>0</v>
      </c>
      <c r="AF116" s="8">
        <v>0</v>
      </c>
      <c r="AG116" s="1" t="s">
        <v>61</v>
      </c>
      <c r="AH116" s="1" t="s">
        <v>68</v>
      </c>
      <c r="AI116" s="1">
        <v>4</v>
      </c>
      <c r="AJ116" s="3">
        <v>45926</v>
      </c>
      <c r="AK116" s="3">
        <v>45922</v>
      </c>
      <c r="AL116" s="3">
        <v>45916</v>
      </c>
      <c r="AM116" s="3">
        <v>45923</v>
      </c>
      <c r="AN116" s="3">
        <v>45924</v>
      </c>
      <c r="AO116" s="3">
        <v>45924</v>
      </c>
      <c r="AP116" s="3">
        <v>45921</v>
      </c>
      <c r="AQ116" s="3">
        <v>45925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45631</v>
      </c>
      <c r="B117" s="14" t="s">
        <v>203</v>
      </c>
      <c r="C117" s="9" t="s">
        <v>109</v>
      </c>
      <c r="D117" s="13" t="s">
        <v>144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>
        <v>45908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120</v>
      </c>
      <c r="AA117" s="8">
        <v>17211.04</v>
      </c>
      <c r="AB117" s="8">
        <v>17211.04</v>
      </c>
      <c r="AC117" s="8">
        <v>0</v>
      </c>
      <c r="AD117" s="8">
        <v>0</v>
      </c>
      <c r="AE117" s="8">
        <v>17211.04</v>
      </c>
      <c r="AF117" s="8">
        <v>0</v>
      </c>
      <c r="AG117" s="1" t="s">
        <v>116</v>
      </c>
      <c r="AH117" s="1" t="s">
        <v>68</v>
      </c>
      <c r="AI117" s="1">
        <v>4</v>
      </c>
      <c r="AJ117" s="3">
        <v>45908</v>
      </c>
      <c r="AK117" s="3">
        <v>45904</v>
      </c>
      <c r="AL117" s="3">
        <v>45898</v>
      </c>
      <c r="AM117" s="3">
        <v>45905</v>
      </c>
      <c r="AN117" s="3">
        <v>45906</v>
      </c>
      <c r="AO117" s="3">
        <v>45906</v>
      </c>
      <c r="AP117" s="3">
        <v>45903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218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45631</v>
      </c>
      <c r="B118" s="14" t="s">
        <v>202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9000</v>
      </c>
      <c r="V118" s="10">
        <v>0</v>
      </c>
      <c r="W118" s="10">
        <v>9000</v>
      </c>
      <c r="X118" s="10">
        <v>0</v>
      </c>
      <c r="Y118" s="10">
        <v>9450</v>
      </c>
      <c r="Z118" s="9" t="s">
        <v>120</v>
      </c>
      <c r="AA118" s="8">
        <v>9681.2100000000009</v>
      </c>
      <c r="AB118" s="8">
        <v>9681.2100000000009</v>
      </c>
      <c r="AC118" s="8">
        <v>0</v>
      </c>
      <c r="AD118" s="8">
        <v>0</v>
      </c>
      <c r="AE118" s="8">
        <v>9681.2100000000009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217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 t="s">
        <v>135</v>
      </c>
      <c r="B119" s="14" t="s">
        <v>135</v>
      </c>
      <c r="C119" s="9" t="s">
        <v>111</v>
      </c>
      <c r="D119" s="13" t="s">
        <v>61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45925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120</v>
      </c>
      <c r="AA119" s="8">
        <v>107569.00000000001</v>
      </c>
      <c r="AB119" s="8">
        <v>107569.00000000001</v>
      </c>
      <c r="AC119" s="8">
        <v>0</v>
      </c>
      <c r="AD119" s="8">
        <v>107569.00000000001</v>
      </c>
      <c r="AE119" s="8">
        <v>0</v>
      </c>
      <c r="AF119" s="8">
        <v>0</v>
      </c>
      <c r="AG119" s="1" t="s">
        <v>116</v>
      </c>
      <c r="AH119" s="1" t="s">
        <v>68</v>
      </c>
      <c r="AI119" s="1">
        <v>4</v>
      </c>
      <c r="AJ119" s="3">
        <v>45925</v>
      </c>
      <c r="AK119" s="3">
        <v>45921</v>
      </c>
      <c r="AL119" s="3">
        <v>45915</v>
      </c>
      <c r="AM119" s="3">
        <v>45922</v>
      </c>
      <c r="AN119" s="3">
        <v>45923</v>
      </c>
      <c r="AO119" s="3">
        <v>45923</v>
      </c>
      <c r="AP119" s="3">
        <v>45920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45896</v>
      </c>
      <c r="B120" s="14" t="s">
        <v>400</v>
      </c>
      <c r="C120" s="9" t="s">
        <v>107</v>
      </c>
      <c r="D120" s="13" t="s">
        <v>401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90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120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45896</v>
      </c>
      <c r="B121" s="14" t="s">
        <v>402</v>
      </c>
      <c r="C121" s="9" t="s">
        <v>107</v>
      </c>
      <c r="D121" s="13" t="s">
        <v>313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90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120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45896</v>
      </c>
      <c r="B122" s="14" t="s">
        <v>403</v>
      </c>
      <c r="C122" s="9" t="s">
        <v>107</v>
      </c>
      <c r="D122" s="13" t="s">
        <v>404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3310.89</v>
      </c>
      <c r="AB122" s="8">
        <v>3310.89</v>
      </c>
      <c r="AC122" s="8">
        <v>0</v>
      </c>
      <c r="AD122" s="8">
        <v>0</v>
      </c>
      <c r="AE122" s="8">
        <v>3310.89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45876</v>
      </c>
      <c r="B123" s="14" t="s">
        <v>335</v>
      </c>
      <c r="C123" s="9" t="s">
        <v>107</v>
      </c>
      <c r="D123" s="13" t="s">
        <v>315</v>
      </c>
      <c r="E123" s="9">
        <v>21</v>
      </c>
      <c r="F123" s="9">
        <v>40</v>
      </c>
      <c r="G123" s="9" t="s">
        <v>60</v>
      </c>
      <c r="H123" s="9" t="s">
        <v>66</v>
      </c>
      <c r="I123" s="9">
        <v>108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42</v>
      </c>
      <c r="O123" s="9">
        <v>40</v>
      </c>
      <c r="P123" s="10">
        <v>68.387785804799989</v>
      </c>
      <c r="Q123" s="10">
        <v>0</v>
      </c>
      <c r="R123" s="10">
        <v>68.387785804799989</v>
      </c>
      <c r="S123" s="9" t="s">
        <v>71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120</v>
      </c>
      <c r="AA123" s="8">
        <v>3478.5300000000007</v>
      </c>
      <c r="AB123" s="8">
        <v>3478.5300000000007</v>
      </c>
      <c r="AC123" s="8">
        <v>0</v>
      </c>
      <c r="AD123" s="8">
        <v>0</v>
      </c>
      <c r="AE123" s="8">
        <v>3478.5300000000007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45876</v>
      </c>
      <c r="B124" s="14" t="s">
        <v>337</v>
      </c>
      <c r="C124" s="9" t="s">
        <v>107</v>
      </c>
      <c r="D124" s="13" t="s">
        <v>317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42</v>
      </c>
      <c r="O124" s="9">
        <v>40</v>
      </c>
      <c r="P124" s="10">
        <v>113.97964300799998</v>
      </c>
      <c r="Q124" s="10">
        <v>0</v>
      </c>
      <c r="R124" s="10">
        <v>113.97964300799998</v>
      </c>
      <c r="S124" s="9" t="s">
        <v>71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120</v>
      </c>
      <c r="AA124" s="8">
        <v>5797.55</v>
      </c>
      <c r="AB124" s="8">
        <v>5797.55</v>
      </c>
      <c r="AC124" s="8">
        <v>0</v>
      </c>
      <c r="AD124" s="8">
        <v>0</v>
      </c>
      <c r="AE124" s="8">
        <v>5797.55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 t="s">
        <v>135</v>
      </c>
      <c r="B125" s="14" t="s">
        <v>135</v>
      </c>
      <c r="C125" s="9" t="s">
        <v>109</v>
      </c>
      <c r="D125" s="13" t="s">
        <v>144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110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120</v>
      </c>
      <c r="AA125" s="8">
        <v>10756.900000000001</v>
      </c>
      <c r="AB125" s="8">
        <v>10756.900000000001</v>
      </c>
      <c r="AC125" s="8">
        <v>0</v>
      </c>
      <c r="AD125" s="8">
        <v>0</v>
      </c>
      <c r="AE125" s="8">
        <v>10756.900000000001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>
        <v>45854</v>
      </c>
      <c r="B126" s="14" t="s">
        <v>295</v>
      </c>
      <c r="C126" s="9" t="s">
        <v>79</v>
      </c>
      <c r="D126" s="13" t="s">
        <v>296</v>
      </c>
      <c r="E126" s="9">
        <v>21</v>
      </c>
      <c r="F126" s="9">
        <v>38</v>
      </c>
      <c r="G126" s="9" t="s">
        <v>60</v>
      </c>
      <c r="H126" s="9" t="s">
        <v>76</v>
      </c>
      <c r="I126" s="9">
        <v>102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120</v>
      </c>
      <c r="AA126" s="8">
        <v>3310.89</v>
      </c>
      <c r="AB126" s="8">
        <v>3310.89</v>
      </c>
      <c r="AC126" s="8">
        <v>0</v>
      </c>
      <c r="AD126" s="8">
        <v>0</v>
      </c>
      <c r="AE126" s="8">
        <v>3310.89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45854</v>
      </c>
      <c r="B127" s="14" t="s">
        <v>297</v>
      </c>
      <c r="C127" s="9" t="s">
        <v>79</v>
      </c>
      <c r="D127" s="13" t="s">
        <v>298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115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45826</v>
      </c>
      <c r="B128" s="14" t="s">
        <v>274</v>
      </c>
      <c r="C128" s="9" t="s">
        <v>107</v>
      </c>
      <c r="D128" s="13" t="s">
        <v>262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163.47937368575995</v>
      </c>
      <c r="Q128" s="10">
        <v>0</v>
      </c>
      <c r="R128" s="10">
        <v>163.47937368575995</v>
      </c>
      <c r="S128" s="9" t="s">
        <v>67</v>
      </c>
      <c r="T128" s="12" t="s">
        <v>63</v>
      </c>
      <c r="U128" s="11">
        <v>8000</v>
      </c>
      <c r="V128" s="10">
        <v>470</v>
      </c>
      <c r="W128" s="10">
        <v>7530</v>
      </c>
      <c r="X128" s="10">
        <v>0</v>
      </c>
      <c r="Y128" s="10">
        <v>7906.5</v>
      </c>
      <c r="Z128" s="9" t="s">
        <v>120</v>
      </c>
      <c r="AA128" s="8">
        <v>8310.3338999999996</v>
      </c>
      <c r="AB128" s="8">
        <v>8310.3338999999996</v>
      </c>
      <c r="AC128" s="8">
        <v>0</v>
      </c>
      <c r="AD128" s="8">
        <v>0</v>
      </c>
      <c r="AE128" s="8">
        <v>8310.3338999999996</v>
      </c>
      <c r="AF128" s="8">
        <v>0</v>
      </c>
      <c r="AG128" s="1" t="s">
        <v>115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45066</v>
      </c>
      <c r="B129" s="14" t="s">
        <v>126</v>
      </c>
      <c r="C129" s="9" t="s">
        <v>79</v>
      </c>
      <c r="D129" s="13" t="s">
        <v>125</v>
      </c>
      <c r="E129" s="9">
        <v>21</v>
      </c>
      <c r="F129" s="9">
        <v>38</v>
      </c>
      <c r="G129" s="9" t="s">
        <v>60</v>
      </c>
      <c r="H129" s="9" t="s">
        <v>76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120</v>
      </c>
      <c r="AA129" s="8">
        <v>5518.15</v>
      </c>
      <c r="AB129" s="8">
        <v>5518.15</v>
      </c>
      <c r="AC129" s="8">
        <v>0</v>
      </c>
      <c r="AD129" s="8">
        <v>0</v>
      </c>
      <c r="AE129" s="8">
        <v>5518.15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</v>
      </c>
      <c r="F130" s="9">
        <v>37</v>
      </c>
      <c r="G130" s="9">
        <v>0</v>
      </c>
      <c r="H130" s="9">
        <v>0</v>
      </c>
      <c r="I130" s="9">
        <v>74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 t="s">
        <v>82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120</v>
      </c>
      <c r="AA130" s="8">
        <v>190395.31390000004</v>
      </c>
      <c r="AB130" s="8">
        <v>190395.31390000004</v>
      </c>
      <c r="AC130" s="8">
        <v>0</v>
      </c>
      <c r="AD130" s="8">
        <v>110879.89000000001</v>
      </c>
      <c r="AE130" s="8">
        <v>79515.423899999994</v>
      </c>
      <c r="AF130" s="8" t="s">
        <v>58</v>
      </c>
      <c r="AG130" s="1" t="s">
        <v>61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216</v>
      </c>
      <c r="D131" s="13" t="s">
        <v>216</v>
      </c>
      <c r="E131" s="9">
        <v>23</v>
      </c>
      <c r="F131" s="9">
        <v>34</v>
      </c>
      <c r="G131" s="9" t="s">
        <v>60</v>
      </c>
      <c r="H131" s="9">
        <v>0</v>
      </c>
      <c r="I131" s="9">
        <v>68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45930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83</v>
      </c>
      <c r="AA131" s="8">
        <v>29756.100000000002</v>
      </c>
      <c r="AB131" s="8">
        <v>27294</v>
      </c>
      <c r="AC131" s="8">
        <v>2462.1000000000022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45930</v>
      </c>
      <c r="AK131" s="3">
        <v>0</v>
      </c>
      <c r="AL131" s="3">
        <v>45921</v>
      </c>
      <c r="AM131" s="3">
        <v>45928</v>
      </c>
      <c r="AN131" s="3">
        <v>45929</v>
      </c>
      <c r="AO131" s="3">
        <v>45929</v>
      </c>
      <c r="AP131" s="3">
        <v>45925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184.04197500000012</v>
      </c>
    </row>
    <row r="132" spans="1:56" ht="27.75" customHeight="1" x14ac:dyDescent="0.45">
      <c r="A132" s="3" t="s">
        <v>135</v>
      </c>
      <c r="B132" s="14" t="s">
        <v>135</v>
      </c>
      <c r="C132" s="9" t="s">
        <v>221</v>
      </c>
      <c r="D132" s="13" t="s">
        <v>61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92</v>
      </c>
      <c r="M132" s="10">
        <v>24</v>
      </c>
      <c r="N132" s="9">
        <v>37</v>
      </c>
      <c r="O132" s="9">
        <v>50</v>
      </c>
      <c r="P132" s="10">
        <v>821.54158271999995</v>
      </c>
      <c r="Q132" s="10">
        <v>0</v>
      </c>
      <c r="R132" s="10">
        <v>821.54158271999995</v>
      </c>
      <c r="S132" s="9" t="s">
        <v>123</v>
      </c>
      <c r="T132" s="12">
        <v>45930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83</v>
      </c>
      <c r="AA132" s="8">
        <v>29756.100000000002</v>
      </c>
      <c r="AB132" s="8">
        <v>0</v>
      </c>
      <c r="AC132" s="8">
        <v>29756.100000000002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72</v>
      </c>
      <c r="AI132" s="1">
        <v>3</v>
      </c>
      <c r="AJ132" s="3">
        <v>45930</v>
      </c>
      <c r="AK132" s="3">
        <v>0</v>
      </c>
      <c r="AL132" s="3">
        <v>45920</v>
      </c>
      <c r="AM132" s="3">
        <v>45927</v>
      </c>
      <c r="AN132" s="3">
        <v>45928</v>
      </c>
      <c r="AO132" s="3">
        <v>45928</v>
      </c>
      <c r="AP132" s="3">
        <v>45925</v>
      </c>
      <c r="AQ132" s="3">
        <v>45929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2224.2684750000003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83</v>
      </c>
      <c r="AA133" s="8">
        <v>59512.200000000004</v>
      </c>
      <c r="AB133" s="8">
        <v>27294</v>
      </c>
      <c r="AC133" s="8">
        <v>32218.200000000004</v>
      </c>
      <c r="AD133" s="8">
        <v>0</v>
      </c>
      <c r="AE133" s="8">
        <v>0</v>
      </c>
      <c r="AF133" s="8" t="s">
        <v>58</v>
      </c>
      <c r="AG133" s="1" t="s">
        <v>118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45901</v>
      </c>
      <c r="B134" s="14" t="s">
        <v>419</v>
      </c>
      <c r="C134" s="9" t="s">
        <v>147</v>
      </c>
      <c r="D134" s="13" t="s">
        <v>59</v>
      </c>
      <c r="E134" s="9">
        <v>23</v>
      </c>
      <c r="F134" s="9">
        <v>37</v>
      </c>
      <c r="G134" s="9" t="s">
        <v>60</v>
      </c>
      <c r="H134" s="9">
        <v>0</v>
      </c>
      <c r="I134" s="9">
        <v>85</v>
      </c>
      <c r="J134" s="9" t="s">
        <v>57</v>
      </c>
      <c r="K134" s="9">
        <v>5</v>
      </c>
      <c r="L134" s="9" t="s">
        <v>92</v>
      </c>
      <c r="M134" s="10">
        <v>24</v>
      </c>
      <c r="N134" s="9">
        <v>40</v>
      </c>
      <c r="O134" s="9">
        <v>40</v>
      </c>
      <c r="P134" s="10">
        <v>0</v>
      </c>
      <c r="Q134" s="10">
        <v>0</v>
      </c>
      <c r="R134" s="10">
        <v>0</v>
      </c>
      <c r="S134" s="9" t="s">
        <v>71</v>
      </c>
      <c r="T134" s="12">
        <v>45909</v>
      </c>
      <c r="U134" s="11">
        <v>5000</v>
      </c>
      <c r="V134" s="10">
        <v>5000</v>
      </c>
      <c r="W134" s="10">
        <v>0</v>
      </c>
      <c r="X134" s="10">
        <v>0</v>
      </c>
      <c r="Y134" s="10">
        <v>0</v>
      </c>
      <c r="Z134" s="9" t="s">
        <v>411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312</v>
      </c>
      <c r="AI134" s="1">
        <v>2</v>
      </c>
      <c r="AJ134" s="3">
        <v>45909</v>
      </c>
      <c r="AK134" s="3">
        <v>0</v>
      </c>
      <c r="AL134" s="3">
        <v>0</v>
      </c>
      <c r="AM134" s="3">
        <v>0</v>
      </c>
      <c r="AN134" s="3">
        <v>0</v>
      </c>
      <c r="AO134" s="3">
        <v>45907</v>
      </c>
      <c r="AP134" s="3">
        <v>45904</v>
      </c>
      <c r="AQ134" s="3">
        <v>45908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412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 t="s">
        <v>60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411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58</v>
      </c>
      <c r="AG135" s="1" t="s">
        <v>115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412</v>
      </c>
      <c r="BD135" s="56">
        <v>0</v>
      </c>
    </row>
    <row r="136" spans="1:56" ht="27.75" customHeight="1" x14ac:dyDescent="0.45">
      <c r="A136" s="3">
        <v>45727</v>
      </c>
      <c r="B136" s="14" t="s">
        <v>240</v>
      </c>
      <c r="C136" s="9" t="s">
        <v>111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196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213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215</v>
      </c>
      <c r="AG136" s="1" t="s">
        <v>115</v>
      </c>
      <c r="AH136" s="1" t="s">
        <v>146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143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213</v>
      </c>
      <c r="AA137" s="8">
        <v>1159.5100000000002</v>
      </c>
      <c r="AB137" s="8">
        <v>1159.5100000000002</v>
      </c>
      <c r="AC137" s="8">
        <v>0</v>
      </c>
      <c r="AD137" s="8">
        <v>1159.5100000000002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214</v>
      </c>
      <c r="BD137" s="56">
        <v>0</v>
      </c>
    </row>
    <row r="138" spans="1:56" ht="27.75" customHeight="1" x14ac:dyDescent="0.45">
      <c r="A138" s="3">
        <v>45601</v>
      </c>
      <c r="B138" s="14" t="s">
        <v>193</v>
      </c>
      <c r="C138" s="9" t="s">
        <v>93</v>
      </c>
      <c r="D138" s="13" t="s">
        <v>142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3207.7128103679997</v>
      </c>
      <c r="Q138" s="10">
        <v>0</v>
      </c>
      <c r="R138" s="10">
        <v>3207.7128103679997</v>
      </c>
      <c r="S138" s="9" t="s">
        <v>299</v>
      </c>
      <c r="T138" s="12" t="s">
        <v>63</v>
      </c>
      <c r="U138" s="11">
        <v>100000</v>
      </c>
      <c r="V138" s="10">
        <v>1500</v>
      </c>
      <c r="W138" s="10">
        <v>98500</v>
      </c>
      <c r="X138" s="10">
        <v>0</v>
      </c>
      <c r="Y138" s="10">
        <v>103425</v>
      </c>
      <c r="Z138" s="9" t="s">
        <v>99</v>
      </c>
      <c r="AA138" s="8">
        <v>105955.465</v>
      </c>
      <c r="AB138" s="8">
        <v>7595</v>
      </c>
      <c r="AC138" s="8">
        <v>98360.464999999997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72</v>
      </c>
      <c r="AI138" s="1">
        <v>3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113</v>
      </c>
      <c r="BD138" s="56">
        <v>12600.330757068057</v>
      </c>
    </row>
    <row r="139" spans="1:56" ht="27.75" customHeight="1" x14ac:dyDescent="0.45">
      <c r="A139" s="3">
        <v>45601</v>
      </c>
      <c r="B139" s="14" t="s">
        <v>193</v>
      </c>
      <c r="C139" s="9" t="s">
        <v>93</v>
      </c>
      <c r="D139" s="13" t="s">
        <v>142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11003.203948644863</v>
      </c>
      <c r="Q139" s="10">
        <v>0</v>
      </c>
      <c r="R139" s="10">
        <v>11003.203948644863</v>
      </c>
      <c r="S139" s="9" t="s">
        <v>299</v>
      </c>
      <c r="T139" s="12" t="s">
        <v>63</v>
      </c>
      <c r="U139" s="11">
        <v>337878</v>
      </c>
      <c r="V139" s="10">
        <v>0</v>
      </c>
      <c r="W139" s="10">
        <v>337878</v>
      </c>
      <c r="X139" s="10">
        <v>0</v>
      </c>
      <c r="Y139" s="10">
        <v>354771.9</v>
      </c>
      <c r="Z139" s="9" t="s">
        <v>99</v>
      </c>
      <c r="AA139" s="8">
        <v>363451.98582000006</v>
      </c>
      <c r="AB139" s="8">
        <v>0</v>
      </c>
      <c r="AC139" s="8">
        <v>363451.98582000006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113</v>
      </c>
      <c r="BD139" s="56">
        <v>46559.511849046357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128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99</v>
      </c>
      <c r="AA140" s="8">
        <v>469407.45082000003</v>
      </c>
      <c r="AB140" s="8">
        <v>7595</v>
      </c>
      <c r="AC140" s="8">
        <v>461812.45082000003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114</v>
      </c>
      <c r="BD140" s="56">
        <v>0</v>
      </c>
    </row>
    <row r="141" spans="1:56" ht="27.75" customHeight="1" x14ac:dyDescent="0.45">
      <c r="A141" s="3">
        <v>45894</v>
      </c>
      <c r="B141" s="14" t="s">
        <v>374</v>
      </c>
      <c r="C141" s="9" t="s">
        <v>137</v>
      </c>
      <c r="D141" s="13" t="s">
        <v>59</v>
      </c>
      <c r="E141" s="9">
        <v>26</v>
      </c>
      <c r="F141" s="9">
        <v>39</v>
      </c>
      <c r="G141" s="9" t="s">
        <v>60</v>
      </c>
      <c r="H141" s="9">
        <v>0</v>
      </c>
      <c r="I141" s="9">
        <v>93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123</v>
      </c>
      <c r="T141" s="12">
        <v>45904</v>
      </c>
      <c r="U141" s="11">
        <v>5000</v>
      </c>
      <c r="V141" s="10">
        <v>1800</v>
      </c>
      <c r="W141" s="10">
        <v>3200</v>
      </c>
      <c r="X141" s="10">
        <v>0</v>
      </c>
      <c r="Y141" s="10">
        <v>0</v>
      </c>
      <c r="Z141" s="9" t="s">
        <v>84</v>
      </c>
      <c r="AA141" s="8">
        <v>3621.0239999999999</v>
      </c>
      <c r="AB141" s="8">
        <v>3621.0239999999999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77</v>
      </c>
      <c r="AI141" s="1">
        <v>1</v>
      </c>
      <c r="AJ141" s="3">
        <v>45904</v>
      </c>
      <c r="AK141" s="3">
        <v>0</v>
      </c>
      <c r="AL141" s="3">
        <v>0</v>
      </c>
      <c r="AM141" s="3">
        <v>0</v>
      </c>
      <c r="AN141" s="3">
        <v>0</v>
      </c>
      <c r="AO141" s="3">
        <v>45903</v>
      </c>
      <c r="AP141" s="3">
        <v>45899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 t="s">
        <v>135</v>
      </c>
      <c r="B142" s="14" t="s">
        <v>135</v>
      </c>
      <c r="C142" s="9" t="s">
        <v>179</v>
      </c>
      <c r="D142" s="13" t="s">
        <v>61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229.14349009919997</v>
      </c>
      <c r="Q142" s="10">
        <v>0</v>
      </c>
      <c r="R142" s="10">
        <v>229.14349009919997</v>
      </c>
      <c r="S142" s="9" t="s">
        <v>185</v>
      </c>
      <c r="T142" s="12">
        <v>45930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84</v>
      </c>
      <c r="AA142" s="8">
        <v>9499.6</v>
      </c>
      <c r="AB142" s="8">
        <v>0</v>
      </c>
      <c r="AC142" s="8">
        <v>9499.6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72</v>
      </c>
      <c r="AI142" s="1">
        <v>3</v>
      </c>
      <c r="AJ142" s="3">
        <v>45930</v>
      </c>
      <c r="AK142" s="3">
        <v>0</v>
      </c>
      <c r="AL142" s="3">
        <v>45920</v>
      </c>
      <c r="AM142" s="3">
        <v>45927</v>
      </c>
      <c r="AN142" s="3">
        <v>45928</v>
      </c>
      <c r="AO142" s="3">
        <v>45928</v>
      </c>
      <c r="AP142" s="3">
        <v>45925</v>
      </c>
      <c r="AQ142" s="3">
        <v>45929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767.03992444444452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 t="s">
        <v>60</v>
      </c>
      <c r="H143" s="9">
        <v>0</v>
      </c>
      <c r="I143" s="9">
        <v>102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13120.624</v>
      </c>
      <c r="AB143" s="8">
        <v>3621.0239999999999</v>
      </c>
      <c r="AC143" s="8">
        <v>9499.6</v>
      </c>
      <c r="AD143" s="8">
        <v>0</v>
      </c>
      <c r="AE143" s="8">
        <v>0</v>
      </c>
      <c r="AF143" s="8" t="s">
        <v>58</v>
      </c>
      <c r="AG143" s="1" t="s">
        <v>115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109</v>
      </c>
      <c r="D144" s="13" t="s">
        <v>59</v>
      </c>
      <c r="E144" s="9">
        <v>26</v>
      </c>
      <c r="F144" s="9">
        <v>43</v>
      </c>
      <c r="G144" s="9" t="s">
        <v>60</v>
      </c>
      <c r="H144" s="9">
        <v>0</v>
      </c>
      <c r="I144" s="9">
        <v>116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45925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197</v>
      </c>
      <c r="AA144" s="8">
        <v>12433.3</v>
      </c>
      <c r="AB144" s="8">
        <v>12433.3</v>
      </c>
      <c r="AC144" s="8">
        <v>0</v>
      </c>
      <c r="AD144" s="8">
        <v>0</v>
      </c>
      <c r="AE144" s="8">
        <v>0</v>
      </c>
      <c r="AF144" s="8">
        <v>0</v>
      </c>
      <c r="AG144" s="1" t="s">
        <v>118</v>
      </c>
      <c r="AH144" s="1" t="s">
        <v>77</v>
      </c>
      <c r="AI144" s="1">
        <v>1</v>
      </c>
      <c r="AJ144" s="3">
        <v>45925</v>
      </c>
      <c r="AK144" s="3">
        <v>0</v>
      </c>
      <c r="AL144" s="3">
        <v>0</v>
      </c>
      <c r="AM144" s="3">
        <v>0</v>
      </c>
      <c r="AN144" s="3">
        <v>0</v>
      </c>
      <c r="AO144" s="3">
        <v>45924</v>
      </c>
      <c r="AP144" s="3">
        <v>45920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116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197</v>
      </c>
      <c r="AA145" s="8">
        <v>12433.3</v>
      </c>
      <c r="AB145" s="8">
        <v>12433.3</v>
      </c>
      <c r="AC145" s="8">
        <v>0</v>
      </c>
      <c r="AD145" s="8">
        <v>0</v>
      </c>
      <c r="AE145" s="8">
        <v>0</v>
      </c>
      <c r="AF145" s="8" t="s">
        <v>58</v>
      </c>
      <c r="AG145" s="1" t="s">
        <v>118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198</v>
      </c>
      <c r="BD145" s="56">
        <v>0</v>
      </c>
    </row>
    <row r="146" spans="1:56" ht="27.75" customHeight="1" x14ac:dyDescent="0.45">
      <c r="A146" s="3">
        <v>45901</v>
      </c>
      <c r="B146" s="14" t="s">
        <v>420</v>
      </c>
      <c r="C146" s="9" t="s">
        <v>109</v>
      </c>
      <c r="D146" s="13" t="s">
        <v>144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45908</v>
      </c>
      <c r="U146" s="11">
        <v>30000</v>
      </c>
      <c r="V146" s="10">
        <v>0</v>
      </c>
      <c r="W146" s="10">
        <v>30000</v>
      </c>
      <c r="X146" s="10">
        <v>3250</v>
      </c>
      <c r="Y146" s="10">
        <v>28087.5</v>
      </c>
      <c r="Z146" s="9" t="s">
        <v>88</v>
      </c>
      <c r="AA146" s="8">
        <v>34922.031374999999</v>
      </c>
      <c r="AB146" s="8">
        <v>34922.031374999999</v>
      </c>
      <c r="AC146" s="8">
        <v>0</v>
      </c>
      <c r="AD146" s="8">
        <v>0</v>
      </c>
      <c r="AE146" s="8">
        <v>34922.031374999999</v>
      </c>
      <c r="AF146" s="8">
        <v>0</v>
      </c>
      <c r="AG146" s="1" t="s">
        <v>116</v>
      </c>
      <c r="AH146" s="1" t="s">
        <v>75</v>
      </c>
      <c r="AI146" s="1">
        <v>4</v>
      </c>
      <c r="AJ146" s="3">
        <v>45908</v>
      </c>
      <c r="AK146" s="3">
        <v>45904</v>
      </c>
      <c r="AL146" s="3">
        <v>45897</v>
      </c>
      <c r="AM146" s="3">
        <v>45905</v>
      </c>
      <c r="AN146" s="3">
        <v>45906</v>
      </c>
      <c r="AO146" s="3">
        <v>45907</v>
      </c>
      <c r="AP146" s="3">
        <v>45903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 t="s">
        <v>436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45898</v>
      </c>
      <c r="B147" s="14" t="s">
        <v>413</v>
      </c>
      <c r="C147" s="9" t="s">
        <v>109</v>
      </c>
      <c r="D147" s="13" t="s">
        <v>59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45909</v>
      </c>
      <c r="U147" s="11">
        <v>15000</v>
      </c>
      <c r="V147" s="10">
        <v>0</v>
      </c>
      <c r="W147" s="10">
        <v>15000</v>
      </c>
      <c r="X147" s="10">
        <v>0</v>
      </c>
      <c r="Y147" s="10">
        <v>0</v>
      </c>
      <c r="Z147" s="9" t="s">
        <v>88</v>
      </c>
      <c r="AA147" s="8">
        <v>18649.949999999997</v>
      </c>
      <c r="AB147" s="8">
        <v>18649.949999999997</v>
      </c>
      <c r="AC147" s="8">
        <v>0</v>
      </c>
      <c r="AD147" s="8">
        <v>0</v>
      </c>
      <c r="AE147" s="8">
        <v>18649.949999999997</v>
      </c>
      <c r="AF147" s="8">
        <v>0</v>
      </c>
      <c r="AG147" s="1" t="s">
        <v>116</v>
      </c>
      <c r="AH147" s="1" t="s">
        <v>146</v>
      </c>
      <c r="AI147" s="1">
        <v>2</v>
      </c>
      <c r="AJ147" s="3">
        <v>45909</v>
      </c>
      <c r="AK147" s="3">
        <v>45907</v>
      </c>
      <c r="AL147" s="3">
        <v>0</v>
      </c>
      <c r="AM147" s="3">
        <v>0</v>
      </c>
      <c r="AN147" s="3">
        <v>0</v>
      </c>
      <c r="AO147" s="3">
        <v>45908</v>
      </c>
      <c r="AP147" s="3">
        <v>45904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143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45898</v>
      </c>
      <c r="B148" s="14" t="s">
        <v>414</v>
      </c>
      <c r="C148" s="9" t="s">
        <v>109</v>
      </c>
      <c r="D148" s="13" t="s">
        <v>59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45917</v>
      </c>
      <c r="U148" s="11">
        <v>15000</v>
      </c>
      <c r="V148" s="10">
        <v>0</v>
      </c>
      <c r="W148" s="10">
        <v>15000</v>
      </c>
      <c r="X148" s="10">
        <v>0</v>
      </c>
      <c r="Y148" s="10">
        <v>0</v>
      </c>
      <c r="Z148" s="9" t="s">
        <v>88</v>
      </c>
      <c r="AA148" s="8">
        <v>18649.949999999997</v>
      </c>
      <c r="AB148" s="8">
        <v>18649.949999999997</v>
      </c>
      <c r="AC148" s="8">
        <v>0</v>
      </c>
      <c r="AD148" s="8">
        <v>0</v>
      </c>
      <c r="AE148" s="8">
        <v>18649.949999999997</v>
      </c>
      <c r="AF148" s="8">
        <v>0</v>
      </c>
      <c r="AG148" s="1" t="s">
        <v>115</v>
      </c>
      <c r="AH148" s="1" t="s">
        <v>146</v>
      </c>
      <c r="AI148" s="1">
        <v>2</v>
      </c>
      <c r="AJ148" s="3">
        <v>45917</v>
      </c>
      <c r="AK148" s="3">
        <v>45915</v>
      </c>
      <c r="AL148" s="3">
        <v>0</v>
      </c>
      <c r="AM148" s="3">
        <v>0</v>
      </c>
      <c r="AN148" s="3">
        <v>0</v>
      </c>
      <c r="AO148" s="3">
        <v>45916</v>
      </c>
      <c r="AP148" s="3">
        <v>45912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143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>
        <v>45901</v>
      </c>
      <c r="B149" s="14" t="s">
        <v>421</v>
      </c>
      <c r="C149" s="9" t="s">
        <v>109</v>
      </c>
      <c r="D149" s="13" t="s">
        <v>144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110</v>
      </c>
      <c r="T149" s="12">
        <v>45930</v>
      </c>
      <c r="U149" s="11">
        <v>30000</v>
      </c>
      <c r="V149" s="10">
        <v>0</v>
      </c>
      <c r="W149" s="10">
        <v>30000</v>
      </c>
      <c r="X149" s="10">
        <v>0</v>
      </c>
      <c r="Y149" s="10">
        <v>31500</v>
      </c>
      <c r="Z149" s="9" t="s">
        <v>88</v>
      </c>
      <c r="AA149" s="8">
        <v>37299.899999999994</v>
      </c>
      <c r="AB149" s="8">
        <v>0</v>
      </c>
      <c r="AC149" s="8">
        <v>37299.899999999994</v>
      </c>
      <c r="AD149" s="8">
        <v>0</v>
      </c>
      <c r="AE149" s="8">
        <v>37299.899999999994</v>
      </c>
      <c r="AF149" s="8">
        <v>0</v>
      </c>
      <c r="AG149" s="1" t="s">
        <v>115</v>
      </c>
      <c r="AH149" s="1" t="s">
        <v>75</v>
      </c>
      <c r="AI149" s="1">
        <v>4</v>
      </c>
      <c r="AJ149" s="3">
        <v>45930</v>
      </c>
      <c r="AK149" s="3">
        <v>45926</v>
      </c>
      <c r="AL149" s="3">
        <v>45919</v>
      </c>
      <c r="AM149" s="3">
        <v>45927</v>
      </c>
      <c r="AN149" s="3">
        <v>45928</v>
      </c>
      <c r="AO149" s="3">
        <v>45929</v>
      </c>
      <c r="AP149" s="3">
        <v>45925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3846.8630200000002</v>
      </c>
    </row>
    <row r="150" spans="1:56" ht="27.75" customHeight="1" x14ac:dyDescent="0.45">
      <c r="A150" s="3">
        <v>45901</v>
      </c>
      <c r="B150" s="14" t="s">
        <v>422</v>
      </c>
      <c r="C150" s="9" t="s">
        <v>109</v>
      </c>
      <c r="D150" s="13" t="s">
        <v>144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110</v>
      </c>
      <c r="T150" s="12">
        <v>45945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88</v>
      </c>
      <c r="AA150" s="8">
        <v>12433.3</v>
      </c>
      <c r="AB150" s="8">
        <v>0</v>
      </c>
      <c r="AC150" s="8">
        <v>12433.3</v>
      </c>
      <c r="AD150" s="8">
        <v>0</v>
      </c>
      <c r="AE150" s="8">
        <v>12433.3</v>
      </c>
      <c r="AF150" s="8">
        <v>0</v>
      </c>
      <c r="AG150" s="1" t="s">
        <v>115</v>
      </c>
      <c r="AH150" s="1" t="s">
        <v>75</v>
      </c>
      <c r="AI150" s="1">
        <v>4</v>
      </c>
      <c r="AJ150" s="3">
        <v>45945</v>
      </c>
      <c r="AK150" s="3">
        <v>45941</v>
      </c>
      <c r="AL150" s="3">
        <v>45934</v>
      </c>
      <c r="AM150" s="3">
        <v>45942</v>
      </c>
      <c r="AN150" s="3">
        <v>45943</v>
      </c>
      <c r="AO150" s="3">
        <v>45944</v>
      </c>
      <c r="AP150" s="3">
        <v>45940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1282.2876733333333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26</v>
      </c>
      <c r="F151" s="9">
        <v>43</v>
      </c>
      <c r="G151" s="9">
        <v>0</v>
      </c>
      <c r="H151" s="9">
        <v>0</v>
      </c>
      <c r="I151" s="9">
        <v>120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88</v>
      </c>
      <c r="AA151" s="8">
        <v>121955.13137499998</v>
      </c>
      <c r="AB151" s="8">
        <v>72221.931374999986</v>
      </c>
      <c r="AC151" s="8">
        <v>49733.2</v>
      </c>
      <c r="AD151" s="8">
        <v>0</v>
      </c>
      <c r="AE151" s="8">
        <v>121955.13137499998</v>
      </c>
      <c r="AF151" s="8" t="s">
        <v>58</v>
      </c>
      <c r="AG151" s="1" t="s">
        <v>117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7.75" customHeight="1" x14ac:dyDescent="0.45">
      <c r="A152" s="3">
        <v>45857</v>
      </c>
      <c r="B152" s="14" t="s">
        <v>300</v>
      </c>
      <c r="C152" s="9" t="s">
        <v>147</v>
      </c>
      <c r="D152" s="13" t="s">
        <v>148</v>
      </c>
      <c r="E152" s="9">
        <v>28</v>
      </c>
      <c r="F152" s="9">
        <v>41</v>
      </c>
      <c r="G152" s="9" t="s">
        <v>60</v>
      </c>
      <c r="H152" s="9">
        <v>0</v>
      </c>
      <c r="I152" s="9">
        <v>120</v>
      </c>
      <c r="J152" s="9" t="s">
        <v>78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>
        <v>45909</v>
      </c>
      <c r="U152" s="11">
        <v>3000</v>
      </c>
      <c r="V152" s="10">
        <v>2841</v>
      </c>
      <c r="W152" s="10">
        <v>159</v>
      </c>
      <c r="X152" s="10">
        <v>34283</v>
      </c>
      <c r="Y152" s="10">
        <v>0</v>
      </c>
      <c r="Z152" s="9" t="s">
        <v>127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118</v>
      </c>
      <c r="AH152" s="1" t="s">
        <v>74</v>
      </c>
      <c r="AI152" s="1">
        <v>2</v>
      </c>
      <c r="AJ152" s="3">
        <v>45909</v>
      </c>
      <c r="AK152" s="3">
        <v>0</v>
      </c>
      <c r="AL152" s="3">
        <v>45900</v>
      </c>
      <c r="AM152" s="3">
        <v>45907</v>
      </c>
      <c r="AN152" s="3">
        <v>45908</v>
      </c>
      <c r="AO152" s="3">
        <v>45908</v>
      </c>
      <c r="AP152" s="3">
        <v>45904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0</v>
      </c>
    </row>
    <row r="153" spans="1:56" ht="27.75" customHeight="1" x14ac:dyDescent="0.45">
      <c r="A153" s="3">
        <v>45895</v>
      </c>
      <c r="B153" s="14" t="s">
        <v>375</v>
      </c>
      <c r="C153" s="9" t="s">
        <v>147</v>
      </c>
      <c r="D153" s="13" t="s">
        <v>148</v>
      </c>
      <c r="E153" s="9">
        <v>28</v>
      </c>
      <c r="F153" s="9">
        <v>41</v>
      </c>
      <c r="G153" s="9" t="s">
        <v>60</v>
      </c>
      <c r="H153" s="9">
        <v>0</v>
      </c>
      <c r="I153" s="9">
        <v>120</v>
      </c>
      <c r="J153" s="9" t="s">
        <v>78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45909</v>
      </c>
      <c r="U153" s="11">
        <v>50000</v>
      </c>
      <c r="V153" s="10">
        <v>30000</v>
      </c>
      <c r="W153" s="10">
        <v>20000</v>
      </c>
      <c r="X153" s="10">
        <v>53544</v>
      </c>
      <c r="Y153" s="10">
        <v>0</v>
      </c>
      <c r="Z153" s="9" t="s">
        <v>127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115</v>
      </c>
      <c r="AH153" s="1" t="s">
        <v>74</v>
      </c>
      <c r="AI153" s="1">
        <v>2</v>
      </c>
      <c r="AJ153" s="3">
        <v>45909</v>
      </c>
      <c r="AK153" s="3">
        <v>0</v>
      </c>
      <c r="AL153" s="3">
        <v>45900</v>
      </c>
      <c r="AM153" s="3">
        <v>45907</v>
      </c>
      <c r="AN153" s="3">
        <v>45908</v>
      </c>
      <c r="AO153" s="3">
        <v>45908</v>
      </c>
      <c r="AP153" s="3">
        <v>45904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7.75" customHeight="1" x14ac:dyDescent="0.45">
      <c r="A154" s="3" t="s">
        <v>135</v>
      </c>
      <c r="B154" s="14" t="s">
        <v>135</v>
      </c>
      <c r="C154" s="9" t="s">
        <v>147</v>
      </c>
      <c r="D154" s="13" t="s">
        <v>148</v>
      </c>
      <c r="E154" s="9">
        <v>28</v>
      </c>
      <c r="F154" s="9">
        <v>41</v>
      </c>
      <c r="G154" s="9" t="s">
        <v>60</v>
      </c>
      <c r="H154" s="9">
        <v>0</v>
      </c>
      <c r="I154" s="9">
        <v>120</v>
      </c>
      <c r="J154" s="9" t="s">
        <v>78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45920</v>
      </c>
      <c r="U154" s="11">
        <v>50000</v>
      </c>
      <c r="V154" s="10">
        <v>0</v>
      </c>
      <c r="W154" s="10">
        <v>50000</v>
      </c>
      <c r="X154" s="10">
        <v>0</v>
      </c>
      <c r="Y154" s="10">
        <v>52500</v>
      </c>
      <c r="Z154" s="9" t="s">
        <v>127</v>
      </c>
      <c r="AA154" s="8">
        <v>59372.5</v>
      </c>
      <c r="AB154" s="8">
        <v>1490</v>
      </c>
      <c r="AC154" s="8">
        <v>57882.5</v>
      </c>
      <c r="AD154" s="8">
        <v>0</v>
      </c>
      <c r="AE154" s="8">
        <v>0</v>
      </c>
      <c r="AF154" s="8">
        <v>0</v>
      </c>
      <c r="AG154" s="1" t="s">
        <v>115</v>
      </c>
      <c r="AH154" s="1" t="s">
        <v>74</v>
      </c>
      <c r="AI154" s="1">
        <v>2</v>
      </c>
      <c r="AJ154" s="3">
        <v>45920</v>
      </c>
      <c r="AK154" s="3">
        <v>0</v>
      </c>
      <c r="AL154" s="3">
        <v>45911</v>
      </c>
      <c r="AM154" s="3">
        <v>45918</v>
      </c>
      <c r="AN154" s="3">
        <v>45919</v>
      </c>
      <c r="AO154" s="3">
        <v>45919</v>
      </c>
      <c r="AP154" s="3">
        <v>45915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6505.3498611111108</v>
      </c>
    </row>
    <row r="155" spans="1:56" ht="27.75" customHeight="1" x14ac:dyDescent="0.45">
      <c r="A155" s="3" t="s">
        <v>135</v>
      </c>
      <c r="B155" s="14" t="s">
        <v>135</v>
      </c>
      <c r="C155" s="9" t="s">
        <v>109</v>
      </c>
      <c r="D155" s="13" t="s">
        <v>59</v>
      </c>
      <c r="E155" s="9">
        <v>28</v>
      </c>
      <c r="F155" s="9">
        <v>47</v>
      </c>
      <c r="G155" s="9" t="s">
        <v>60</v>
      </c>
      <c r="H155" s="9" t="s">
        <v>66</v>
      </c>
      <c r="I155" s="9">
        <v>180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110</v>
      </c>
      <c r="T155" s="12">
        <v>45925</v>
      </c>
      <c r="U155" s="11">
        <v>5000</v>
      </c>
      <c r="V155" s="10">
        <v>0</v>
      </c>
      <c r="W155" s="10">
        <v>5000</v>
      </c>
      <c r="X155" s="10">
        <v>0</v>
      </c>
      <c r="Y155" s="10">
        <v>0</v>
      </c>
      <c r="Z155" s="9" t="s">
        <v>127</v>
      </c>
      <c r="AA155" s="8">
        <v>6775.4500000000007</v>
      </c>
      <c r="AB155" s="8">
        <v>6775.4500000000007</v>
      </c>
      <c r="AC155" s="8">
        <v>0</v>
      </c>
      <c r="AD155" s="8">
        <v>0</v>
      </c>
      <c r="AE155" s="8">
        <v>6775.4500000000007</v>
      </c>
      <c r="AF155" s="8">
        <v>0</v>
      </c>
      <c r="AG155" s="1">
        <v>0</v>
      </c>
      <c r="AH155" s="1" t="s">
        <v>146</v>
      </c>
      <c r="AI155" s="1">
        <v>2</v>
      </c>
      <c r="AJ155" s="3">
        <v>45925</v>
      </c>
      <c r="AK155" s="3">
        <v>45923</v>
      </c>
      <c r="AL155" s="3">
        <v>0</v>
      </c>
      <c r="AM155" s="3">
        <v>0</v>
      </c>
      <c r="AN155" s="3">
        <v>0</v>
      </c>
      <c r="AO155" s="3">
        <v>45924</v>
      </c>
      <c r="AP155" s="3">
        <v>45920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143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28</v>
      </c>
      <c r="F156" s="9">
        <v>43</v>
      </c>
      <c r="G156" s="9">
        <v>0</v>
      </c>
      <c r="H156" s="9">
        <v>0</v>
      </c>
      <c r="I156" s="9">
        <v>130</v>
      </c>
      <c r="J156" s="9" t="s">
        <v>57</v>
      </c>
      <c r="K156" s="9">
        <v>3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127</v>
      </c>
      <c r="AA156" s="8">
        <v>66147.95</v>
      </c>
      <c r="AB156" s="8">
        <v>8265.4500000000007</v>
      </c>
      <c r="AC156" s="8">
        <v>57882.5</v>
      </c>
      <c r="AD156" s="8">
        <v>0</v>
      </c>
      <c r="AE156" s="8">
        <v>6775.4500000000007</v>
      </c>
      <c r="AF156" s="8" t="s">
        <v>58</v>
      </c>
      <c r="AG156" s="1">
        <v>0</v>
      </c>
      <c r="AH156" s="1">
        <v>0</v>
      </c>
      <c r="AI156" s="1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149</v>
      </c>
      <c r="BD156" s="56">
        <v>0</v>
      </c>
    </row>
  </sheetData>
  <autoFilter ref="A5:BD156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6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636A-3249-4789-8CE9-07AB613B6F20}">
  <sheetPr>
    <tabColor rgb="FFFFFF00"/>
  </sheetPr>
  <dimension ref="A1:BD148"/>
  <sheetViews>
    <sheetView zoomScale="80" zoomScaleNormal="80" workbookViewId="0">
      <selection activeCell="R19" sqref="R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45902</v>
      </c>
      <c r="E3" s="84" t="s">
        <v>52</v>
      </c>
      <c r="F3" s="84"/>
      <c r="G3" s="85">
        <v>10.01</v>
      </c>
      <c r="H3" s="8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6" t="s">
        <v>51</v>
      </c>
      <c r="B4" s="28" t="s">
        <v>43</v>
      </c>
      <c r="C4" s="29" t="s">
        <v>42</v>
      </c>
      <c r="D4" s="30"/>
      <c r="E4" s="87">
        <v>10.3</v>
      </c>
      <c r="F4" s="88"/>
      <c r="G4" s="89"/>
      <c r="H4" s="90"/>
      <c r="I4" s="91" t="s">
        <v>50</v>
      </c>
      <c r="J4" s="92"/>
      <c r="K4" s="93"/>
      <c r="L4" s="31" t="s">
        <v>89</v>
      </c>
      <c r="M4" s="94" t="s">
        <v>49</v>
      </c>
      <c r="N4" s="95"/>
      <c r="O4" s="95"/>
      <c r="P4" s="9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2" t="s">
        <v>46</v>
      </c>
      <c r="AA4" s="8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6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283</v>
      </c>
      <c r="C6" s="9" t="s">
        <v>276</v>
      </c>
      <c r="D6" s="13" t="s">
        <v>277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287</v>
      </c>
      <c r="AG6" s="1" t="s">
        <v>116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45896</v>
      </c>
      <c r="B7" s="14" t="s">
        <v>376</v>
      </c>
      <c r="C7" s="9" t="s">
        <v>233</v>
      </c>
      <c r="D7" s="13" t="s">
        <v>372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359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378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45904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379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0</v>
      </c>
      <c r="AF9" s="8">
        <v>0</v>
      </c>
      <c r="AG9" s="1" t="s">
        <v>61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226.40092444444446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405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45909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45909</v>
      </c>
      <c r="AK10" s="3">
        <v>0</v>
      </c>
      <c r="AL10" s="3">
        <v>45900</v>
      </c>
      <c r="AM10" s="3">
        <v>45907</v>
      </c>
      <c r="AN10" s="3">
        <v>45908</v>
      </c>
      <c r="AO10" s="3">
        <v>45908</v>
      </c>
      <c r="AP10" s="3">
        <v>45904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45897</v>
      </c>
      <c r="B11" s="14" t="s">
        <v>377</v>
      </c>
      <c r="C11" s="9" t="s">
        <v>73</v>
      </c>
      <c r="D11" s="13" t="s">
        <v>406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141</v>
      </c>
      <c r="T11" s="12">
        <v>45909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379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45909</v>
      </c>
      <c r="AK11" s="3">
        <v>0</v>
      </c>
      <c r="AL11" s="3">
        <v>45900</v>
      </c>
      <c r="AM11" s="3">
        <v>45907</v>
      </c>
      <c r="AN11" s="3">
        <v>45908</v>
      </c>
      <c r="AO11" s="3">
        <v>45908</v>
      </c>
      <c r="AP11" s="3">
        <v>45904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226.40092444444446</v>
      </c>
    </row>
    <row r="12" spans="1:56" ht="27.75" customHeight="1" x14ac:dyDescent="0.45">
      <c r="A12" s="3">
        <v>45897</v>
      </c>
      <c r="B12" s="14" t="s">
        <v>377</v>
      </c>
      <c r="C12" s="9" t="s">
        <v>73</v>
      </c>
      <c r="D12" s="13" t="s">
        <v>61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141</v>
      </c>
      <c r="T12" s="12" t="s">
        <v>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379</v>
      </c>
      <c r="AA12" s="8">
        <v>3702.0499999999997</v>
      </c>
      <c r="AB12" s="8">
        <v>0</v>
      </c>
      <c r="AC12" s="8">
        <v>3702.0499999999997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226.40092444444446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379</v>
      </c>
      <c r="AA13" s="8">
        <v>14808.199999999999</v>
      </c>
      <c r="AB13" s="8">
        <v>0</v>
      </c>
      <c r="AC13" s="8">
        <v>14808.199999999999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129</v>
      </c>
      <c r="BD13" s="56">
        <v>0</v>
      </c>
    </row>
    <row r="14" spans="1:56" ht="27.75" customHeight="1" x14ac:dyDescent="0.45">
      <c r="A14" s="3" t="s">
        <v>135</v>
      </c>
      <c r="B14" s="14" t="s">
        <v>135</v>
      </c>
      <c r="C14" s="9" t="s">
        <v>211</v>
      </c>
      <c r="D14" s="13" t="s">
        <v>236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133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>
        <v>0</v>
      </c>
      <c r="AG14" s="1" t="s">
        <v>115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729.46232000000009</v>
      </c>
    </row>
    <row r="15" spans="1:56" ht="27.75" customHeight="1" x14ac:dyDescent="0.45">
      <c r="A15" s="3">
        <v>0</v>
      </c>
      <c r="B15" s="14">
        <v>0</v>
      </c>
      <c r="C15" s="9" t="s">
        <v>201</v>
      </c>
      <c r="D15" s="13" t="s">
        <v>95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133</v>
      </c>
      <c r="AA15" s="8">
        <v>13201.65</v>
      </c>
      <c r="AB15" s="8">
        <v>2599</v>
      </c>
      <c r="AC15" s="8">
        <v>10602.65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45901</v>
      </c>
      <c r="B16" s="14" t="s">
        <v>128</v>
      </c>
      <c r="C16" s="9" t="s">
        <v>415</v>
      </c>
      <c r="D16" s="13" t="s">
        <v>416</v>
      </c>
      <c r="E16" s="9">
        <v>18</v>
      </c>
      <c r="F16" s="9">
        <v>26</v>
      </c>
      <c r="G16" s="9" t="s">
        <v>60</v>
      </c>
      <c r="H16" s="9" t="s">
        <v>66</v>
      </c>
      <c r="I16" s="9">
        <v>65</v>
      </c>
      <c r="J16" s="9" t="s">
        <v>57</v>
      </c>
      <c r="K16" s="9">
        <v>5</v>
      </c>
      <c r="L16" s="9" t="s">
        <v>91</v>
      </c>
      <c r="M16" s="10">
        <v>19</v>
      </c>
      <c r="N16" s="9">
        <v>29</v>
      </c>
      <c r="O16" s="9">
        <v>40</v>
      </c>
      <c r="P16" s="10">
        <v>67.968380191999998</v>
      </c>
      <c r="Q16" s="10">
        <v>0</v>
      </c>
      <c r="R16" s="10">
        <v>67.968380191999998</v>
      </c>
      <c r="S16" s="9" t="s">
        <v>67</v>
      </c>
      <c r="T16" s="12">
        <v>45912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417</v>
      </c>
      <c r="AA16" s="8">
        <v>3841.7500000000005</v>
      </c>
      <c r="AB16" s="8">
        <v>0</v>
      </c>
      <c r="AC16" s="8">
        <v>3841.7500000000005</v>
      </c>
      <c r="AD16" s="8">
        <v>0</v>
      </c>
      <c r="AE16" s="8">
        <v>3841.7500000000005</v>
      </c>
      <c r="AF16" s="8">
        <v>0</v>
      </c>
      <c r="AG16" s="1" t="s">
        <v>116</v>
      </c>
      <c r="AH16" s="1" t="s">
        <v>68</v>
      </c>
      <c r="AI16" s="1">
        <v>4</v>
      </c>
      <c r="AJ16" s="3">
        <v>45912</v>
      </c>
      <c r="AK16" s="3">
        <v>45908</v>
      </c>
      <c r="AL16" s="3">
        <v>45902</v>
      </c>
      <c r="AM16" s="3">
        <v>45909</v>
      </c>
      <c r="AN16" s="3">
        <v>45910</v>
      </c>
      <c r="AO16" s="3">
        <v>45910</v>
      </c>
      <c r="AP16" s="3">
        <v>45907</v>
      </c>
      <c r="AQ16" s="3">
        <v>45911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245.8720000000001</v>
      </c>
    </row>
    <row r="17" spans="1:56" ht="27.75" customHeight="1" x14ac:dyDescent="0.45">
      <c r="A17" s="3">
        <v>0</v>
      </c>
      <c r="B17" s="14">
        <v>0</v>
      </c>
      <c r="C17" s="9">
        <v>0</v>
      </c>
      <c r="D17" s="13" t="s">
        <v>95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417</v>
      </c>
      <c r="AA17" s="8">
        <v>3841.7500000000005</v>
      </c>
      <c r="AB17" s="8">
        <v>0</v>
      </c>
      <c r="AC17" s="8">
        <v>3841.7500000000005</v>
      </c>
      <c r="AD17" s="8">
        <v>0</v>
      </c>
      <c r="AE17" s="8">
        <v>3841.7500000000005</v>
      </c>
      <c r="AF17" s="8" t="s">
        <v>58</v>
      </c>
      <c r="AG17" s="1" t="s">
        <v>61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418</v>
      </c>
      <c r="BD17" s="56">
        <v>0</v>
      </c>
    </row>
    <row r="18" spans="1:56" ht="27.75" customHeight="1" x14ac:dyDescent="0.45">
      <c r="A18" s="3">
        <v>45898</v>
      </c>
      <c r="B18" s="14" t="s">
        <v>407</v>
      </c>
      <c r="C18" s="9" t="s">
        <v>136</v>
      </c>
      <c r="D18" s="13" t="s">
        <v>124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45910</v>
      </c>
      <c r="U18" s="11">
        <v>50000</v>
      </c>
      <c r="V18" s="10">
        <v>0</v>
      </c>
      <c r="W18" s="10">
        <v>50000</v>
      </c>
      <c r="X18" s="10">
        <v>0</v>
      </c>
      <c r="Y18" s="10">
        <v>52500</v>
      </c>
      <c r="Z18" s="9" t="s">
        <v>168</v>
      </c>
      <c r="AA18" s="8">
        <v>44005.499999999993</v>
      </c>
      <c r="AB18" s="8">
        <v>24047</v>
      </c>
      <c r="AC18" s="8">
        <v>19958.499999999993</v>
      </c>
      <c r="AD18" s="8">
        <v>0</v>
      </c>
      <c r="AE18" s="8">
        <v>0</v>
      </c>
      <c r="AF18" s="8">
        <v>0</v>
      </c>
      <c r="AG18" s="1" t="s">
        <v>116</v>
      </c>
      <c r="AH18" s="1" t="s">
        <v>74</v>
      </c>
      <c r="AI18" s="1">
        <v>2</v>
      </c>
      <c r="AJ18" s="3">
        <v>45910</v>
      </c>
      <c r="AK18" s="3">
        <v>0</v>
      </c>
      <c r="AL18" s="3">
        <v>45901</v>
      </c>
      <c r="AM18" s="3">
        <v>45908</v>
      </c>
      <c r="AN18" s="3">
        <v>45909</v>
      </c>
      <c r="AO18" s="3">
        <v>45909</v>
      </c>
      <c r="AP18" s="3">
        <v>45905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1449.4306222222219</v>
      </c>
    </row>
    <row r="19" spans="1:56" ht="27.75" customHeight="1" x14ac:dyDescent="0.45">
      <c r="A19" s="3">
        <v>45898</v>
      </c>
      <c r="B19" s="14" t="s">
        <v>408</v>
      </c>
      <c r="C19" s="9" t="s">
        <v>136</v>
      </c>
      <c r="D19" s="13" t="s">
        <v>199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45910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168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>
        <v>45910</v>
      </c>
      <c r="AK19" s="3">
        <v>0</v>
      </c>
      <c r="AL19" s="3">
        <v>45901</v>
      </c>
      <c r="AM19" s="3">
        <v>45908</v>
      </c>
      <c r="AN19" s="3">
        <v>45909</v>
      </c>
      <c r="AO19" s="3">
        <v>45909</v>
      </c>
      <c r="AP19" s="3">
        <v>45905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135</v>
      </c>
      <c r="B20" s="14" t="s">
        <v>135</v>
      </c>
      <c r="C20" s="9" t="s">
        <v>237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45925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168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45925</v>
      </c>
      <c r="AK20" s="3">
        <v>0</v>
      </c>
      <c r="AL20" s="3">
        <v>45916</v>
      </c>
      <c r="AM20" s="3">
        <v>45923</v>
      </c>
      <c r="AN20" s="3">
        <v>45924</v>
      </c>
      <c r="AO20" s="3">
        <v>45924</v>
      </c>
      <c r="AP20" s="3">
        <v>45920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2556.6217600000009</v>
      </c>
    </row>
    <row r="21" spans="1:56" ht="27.75" customHeight="1" x14ac:dyDescent="0.45">
      <c r="A21" s="3" t="s">
        <v>135</v>
      </c>
      <c r="B21" s="14" t="s">
        <v>135</v>
      </c>
      <c r="C21" s="9" t="s">
        <v>204</v>
      </c>
      <c r="D21" s="13" t="s">
        <v>205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45925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168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115</v>
      </c>
      <c r="AH21" s="1" t="s">
        <v>72</v>
      </c>
      <c r="AI21" s="1">
        <v>3</v>
      </c>
      <c r="AJ21" s="3">
        <v>45925</v>
      </c>
      <c r="AK21" s="3">
        <v>0</v>
      </c>
      <c r="AL21" s="3">
        <v>45915</v>
      </c>
      <c r="AM21" s="3">
        <v>45922</v>
      </c>
      <c r="AN21" s="3">
        <v>45923</v>
      </c>
      <c r="AO21" s="3">
        <v>45923</v>
      </c>
      <c r="AP21" s="3">
        <v>45920</v>
      </c>
      <c r="AQ21" s="3">
        <v>45924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1343.6356095653334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168</v>
      </c>
      <c r="AA22" s="8">
        <v>132916.01432999998</v>
      </c>
      <c r="AB22" s="8">
        <v>24047</v>
      </c>
      <c r="AC22" s="8">
        <v>108869.01432999999</v>
      </c>
      <c r="AD22" s="8">
        <v>0</v>
      </c>
      <c r="AE22" s="8">
        <v>0</v>
      </c>
      <c r="AF22" s="8" t="s">
        <v>58</v>
      </c>
      <c r="AG22" s="1" t="s">
        <v>117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266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45904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119</v>
      </c>
      <c r="AH23" s="1" t="s">
        <v>74</v>
      </c>
      <c r="AI23" s="1">
        <v>2</v>
      </c>
      <c r="AJ23" s="3">
        <v>45904</v>
      </c>
      <c r="AK23" s="3">
        <v>0</v>
      </c>
      <c r="AL23" s="3">
        <v>45895</v>
      </c>
      <c r="AM23" s="3">
        <v>45902</v>
      </c>
      <c r="AN23" s="3">
        <v>45903</v>
      </c>
      <c r="AO23" s="3">
        <v>45903</v>
      </c>
      <c r="AP23" s="3">
        <v>45899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>
        <v>997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45904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45904</v>
      </c>
      <c r="AK24" s="3">
        <v>0</v>
      </c>
      <c r="AL24" s="3">
        <v>45895</v>
      </c>
      <c r="AM24" s="3">
        <v>45902</v>
      </c>
      <c r="AN24" s="3">
        <v>45903</v>
      </c>
      <c r="AO24" s="3">
        <v>45903</v>
      </c>
      <c r="AP24" s="3">
        <v>45899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326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45904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172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117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380</v>
      </c>
      <c r="C26" s="9" t="s">
        <v>73</v>
      </c>
      <c r="D26" s="13" t="s">
        <v>382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45904</v>
      </c>
      <c r="U26" s="11">
        <v>5000</v>
      </c>
      <c r="V26" s="10">
        <v>0</v>
      </c>
      <c r="W26" s="10">
        <v>5000</v>
      </c>
      <c r="X26" s="10">
        <v>1930</v>
      </c>
      <c r="Y26" s="10">
        <v>3223.5</v>
      </c>
      <c r="Z26" s="9" t="s">
        <v>172</v>
      </c>
      <c r="AA26" s="8">
        <v>3017.1637650000002</v>
      </c>
      <c r="AB26" s="8">
        <v>3017.1637650000002</v>
      </c>
      <c r="AC26" s="8">
        <v>0</v>
      </c>
      <c r="AD26" s="8">
        <v>0</v>
      </c>
      <c r="AE26" s="8">
        <v>0</v>
      </c>
      <c r="AF26" s="8">
        <v>0</v>
      </c>
      <c r="AG26" s="1" t="s">
        <v>116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380</v>
      </c>
      <c r="C27" s="9" t="s">
        <v>73</v>
      </c>
      <c r="D27" s="13" t="s">
        <v>294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172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116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383</v>
      </c>
      <c r="C28" s="9" t="s">
        <v>73</v>
      </c>
      <c r="D28" s="13" t="s">
        <v>288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45904</v>
      </c>
      <c r="U28" s="11">
        <v>10000</v>
      </c>
      <c r="V28" s="10">
        <v>6500</v>
      </c>
      <c r="W28" s="10">
        <v>3500</v>
      </c>
      <c r="X28" s="10">
        <v>10400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117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383</v>
      </c>
      <c r="C29" s="9" t="s">
        <v>73</v>
      </c>
      <c r="D29" s="13" t="s">
        <v>384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383</v>
      </c>
      <c r="C30" s="9" t="s">
        <v>73</v>
      </c>
      <c r="D30" s="13" t="s">
        <v>385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172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>
        <v>0</v>
      </c>
      <c r="AG30" s="1" t="s">
        <v>115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380</v>
      </c>
      <c r="C31" s="9" t="s">
        <v>73</v>
      </c>
      <c r="D31" s="13" t="s">
        <v>288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45906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45906</v>
      </c>
      <c r="AK31" s="3">
        <v>0</v>
      </c>
      <c r="AL31" s="3">
        <v>45897</v>
      </c>
      <c r="AM31" s="3">
        <v>45904</v>
      </c>
      <c r="AN31" s="3">
        <v>45905</v>
      </c>
      <c r="AO31" s="3">
        <v>45905</v>
      </c>
      <c r="AP31" s="3">
        <v>45901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380</v>
      </c>
      <c r="C32" s="9" t="s">
        <v>73</v>
      </c>
      <c r="D32" s="13" t="s">
        <v>282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74</v>
      </c>
      <c r="AI32" s="1">
        <v>2</v>
      </c>
      <c r="AJ32" s="3">
        <v>45906</v>
      </c>
      <c r="AK32" s="3">
        <v>0</v>
      </c>
      <c r="AL32" s="3">
        <v>45897</v>
      </c>
      <c r="AM32" s="3">
        <v>45904</v>
      </c>
      <c r="AN32" s="3">
        <v>45905</v>
      </c>
      <c r="AO32" s="3">
        <v>45905</v>
      </c>
      <c r="AP32" s="3">
        <v>45901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248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45906</v>
      </c>
      <c r="U33" s="11">
        <v>5000</v>
      </c>
      <c r="V33" s="10">
        <v>5746</v>
      </c>
      <c r="W33" s="10">
        <v>0</v>
      </c>
      <c r="X33" s="10">
        <v>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45896</v>
      </c>
      <c r="B34" s="14" t="s">
        <v>380</v>
      </c>
      <c r="C34" s="9" t="s">
        <v>73</v>
      </c>
      <c r="D34" s="13" t="s">
        <v>386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116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45896</v>
      </c>
      <c r="B35" s="14" t="s">
        <v>380</v>
      </c>
      <c r="C35" s="9" t="s">
        <v>73</v>
      </c>
      <c r="D35" s="13" t="s">
        <v>305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117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45896</v>
      </c>
      <c r="B36" s="14" t="s">
        <v>383</v>
      </c>
      <c r="C36" s="9" t="s">
        <v>73</v>
      </c>
      <c r="D36" s="13" t="s">
        <v>265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45896</v>
      </c>
      <c r="B37" s="14" t="s">
        <v>383</v>
      </c>
      <c r="C37" s="9" t="s">
        <v>73</v>
      </c>
      <c r="D37" s="13" t="s">
        <v>291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>
        <v>0</v>
      </c>
      <c r="AG37" s="1" t="s">
        <v>115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45896</v>
      </c>
      <c r="B38" s="14" t="s">
        <v>383</v>
      </c>
      <c r="C38" s="9" t="s">
        <v>73</v>
      </c>
      <c r="D38" s="13" t="s">
        <v>292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45906</v>
      </c>
      <c r="U38" s="11">
        <v>5000</v>
      </c>
      <c r="V38" s="10">
        <v>3000</v>
      </c>
      <c r="W38" s="10">
        <v>2000</v>
      </c>
      <c r="X38" s="10">
        <v>5250</v>
      </c>
      <c r="Y38" s="10">
        <v>0</v>
      </c>
      <c r="Z38" s="9" t="s">
        <v>172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115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45">
      <c r="A39" s="3">
        <v>45896</v>
      </c>
      <c r="B39" s="14" t="s">
        <v>380</v>
      </c>
      <c r="C39" s="9" t="s">
        <v>73</v>
      </c>
      <c r="D39" s="13" t="s">
        <v>289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45909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>
        <v>0</v>
      </c>
      <c r="AG39" s="1" t="s">
        <v>117</v>
      </c>
      <c r="AH39" s="1" t="s">
        <v>74</v>
      </c>
      <c r="AI39" s="1">
        <v>2</v>
      </c>
      <c r="AJ39" s="3">
        <v>45909</v>
      </c>
      <c r="AK39" s="3">
        <v>0</v>
      </c>
      <c r="AL39" s="3">
        <v>45900</v>
      </c>
      <c r="AM39" s="3">
        <v>45907</v>
      </c>
      <c r="AN39" s="3">
        <v>45908</v>
      </c>
      <c r="AO39" s="3">
        <v>45908</v>
      </c>
      <c r="AP39" s="3">
        <v>45904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45">
      <c r="A40" s="3">
        <v>45896</v>
      </c>
      <c r="B40" s="14" t="s">
        <v>380</v>
      </c>
      <c r="C40" s="9" t="s">
        <v>73</v>
      </c>
      <c r="D40" s="13" t="s">
        <v>281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45909</v>
      </c>
      <c r="U40" s="11">
        <v>5000</v>
      </c>
      <c r="V40" s="10">
        <v>5000</v>
      </c>
      <c r="W40" s="10">
        <v>0</v>
      </c>
      <c r="X40" s="10">
        <v>5250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74</v>
      </c>
      <c r="AI40" s="1">
        <v>2</v>
      </c>
      <c r="AJ40" s="3">
        <v>45909</v>
      </c>
      <c r="AK40" s="3">
        <v>0</v>
      </c>
      <c r="AL40" s="3">
        <v>45900</v>
      </c>
      <c r="AM40" s="3">
        <v>45907</v>
      </c>
      <c r="AN40" s="3">
        <v>45908</v>
      </c>
      <c r="AO40" s="3">
        <v>45908</v>
      </c>
      <c r="AP40" s="3">
        <v>45904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45896</v>
      </c>
      <c r="B41" s="14" t="s">
        <v>380</v>
      </c>
      <c r="C41" s="9" t="s">
        <v>73</v>
      </c>
      <c r="D41" s="13" t="s">
        <v>275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45909</v>
      </c>
      <c r="U41" s="11">
        <v>5000</v>
      </c>
      <c r="V41" s="10">
        <v>5000</v>
      </c>
      <c r="W41" s="10">
        <v>0</v>
      </c>
      <c r="X41" s="10">
        <v>5250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45">
      <c r="A42" s="3">
        <v>45896</v>
      </c>
      <c r="B42" s="14" t="s">
        <v>380</v>
      </c>
      <c r="C42" s="9" t="s">
        <v>73</v>
      </c>
      <c r="D42" s="13" t="s">
        <v>301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45909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116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45896</v>
      </c>
      <c r="B43" s="14" t="s">
        <v>380</v>
      </c>
      <c r="C43" s="9" t="s">
        <v>73</v>
      </c>
      <c r="D43" s="13" t="s">
        <v>292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45909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119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45898</v>
      </c>
      <c r="B44" s="14" t="s">
        <v>383</v>
      </c>
      <c r="C44" s="9" t="s">
        <v>73</v>
      </c>
      <c r="D44" s="13" t="s">
        <v>293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>
        <v>0</v>
      </c>
      <c r="AG44" s="1" t="s">
        <v>61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0</v>
      </c>
    </row>
    <row r="45" spans="1:56" ht="27.75" customHeight="1" x14ac:dyDescent="0.45">
      <c r="A45" s="3">
        <v>45898</v>
      </c>
      <c r="B45" s="14" t="s">
        <v>383</v>
      </c>
      <c r="C45" s="9" t="s">
        <v>73</v>
      </c>
      <c r="D45" s="13" t="s">
        <v>266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45909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>
        <v>0</v>
      </c>
      <c r="AG45" s="1" t="s">
        <v>115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352.51463377777782</v>
      </c>
    </row>
    <row r="46" spans="1:56" ht="27.75" customHeight="1" x14ac:dyDescent="0.45">
      <c r="A46" s="3">
        <v>45898</v>
      </c>
      <c r="B46" s="14" t="s">
        <v>383</v>
      </c>
      <c r="C46" s="9" t="s">
        <v>73</v>
      </c>
      <c r="D46" s="13" t="s">
        <v>290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45909</v>
      </c>
      <c r="U46" s="11">
        <v>5000</v>
      </c>
      <c r="V46" s="10">
        <v>0</v>
      </c>
      <c r="W46" s="10">
        <v>5000</v>
      </c>
      <c r="X46" s="10">
        <v>180</v>
      </c>
      <c r="Y46" s="10">
        <v>5061</v>
      </c>
      <c r="Z46" s="9" t="s">
        <v>172</v>
      </c>
      <c r="AA46" s="8">
        <v>4737.0453900000002</v>
      </c>
      <c r="AB46" s="8">
        <v>4737.0453900000002</v>
      </c>
      <c r="AC46" s="8">
        <v>0</v>
      </c>
      <c r="AD46" s="8">
        <v>0</v>
      </c>
      <c r="AE46" s="8">
        <v>0</v>
      </c>
      <c r="AF46" s="8">
        <v>0</v>
      </c>
      <c r="AG46" s="1" t="s">
        <v>115</v>
      </c>
      <c r="AH46" s="1" t="s">
        <v>74</v>
      </c>
      <c r="AI46" s="1">
        <v>2</v>
      </c>
      <c r="AJ46" s="3">
        <v>45909</v>
      </c>
      <c r="AK46" s="3">
        <v>0</v>
      </c>
      <c r="AL46" s="3">
        <v>45900</v>
      </c>
      <c r="AM46" s="3">
        <v>45907</v>
      </c>
      <c r="AN46" s="3">
        <v>45908</v>
      </c>
      <c r="AO46" s="3">
        <v>45908</v>
      </c>
      <c r="AP46" s="3">
        <v>45904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0</v>
      </c>
    </row>
    <row r="47" spans="1:56" ht="27.75" customHeight="1" x14ac:dyDescent="0.45">
      <c r="A47" s="3" t="s">
        <v>135</v>
      </c>
      <c r="B47" s="14" t="s">
        <v>135</v>
      </c>
      <c r="C47" s="9" t="s">
        <v>73</v>
      </c>
      <c r="D47" s="13" t="s">
        <v>61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45930</v>
      </c>
      <c r="U47" s="11">
        <v>270000</v>
      </c>
      <c r="V47" s="10">
        <v>0</v>
      </c>
      <c r="W47" s="10">
        <v>270000</v>
      </c>
      <c r="X47" s="10">
        <v>0</v>
      </c>
      <c r="Y47" s="10">
        <v>283500</v>
      </c>
      <c r="Z47" s="9" t="s">
        <v>172</v>
      </c>
      <c r="AA47" s="8">
        <v>252717.30000000002</v>
      </c>
      <c r="AB47" s="8">
        <v>0</v>
      </c>
      <c r="AC47" s="8">
        <v>252717.30000000002</v>
      </c>
      <c r="AD47" s="8">
        <v>0</v>
      </c>
      <c r="AE47" s="8">
        <v>0</v>
      </c>
      <c r="AF47" s="8">
        <v>0</v>
      </c>
      <c r="AG47" s="1" t="s">
        <v>117</v>
      </c>
      <c r="AH47" s="1" t="s">
        <v>74</v>
      </c>
      <c r="AI47" s="1">
        <v>2</v>
      </c>
      <c r="AJ47" s="3">
        <v>45930</v>
      </c>
      <c r="AK47" s="3">
        <v>0</v>
      </c>
      <c r="AL47" s="3">
        <v>45921</v>
      </c>
      <c r="AM47" s="3">
        <v>45928</v>
      </c>
      <c r="AN47" s="3">
        <v>45929</v>
      </c>
      <c r="AO47" s="3">
        <v>45929</v>
      </c>
      <c r="AP47" s="3">
        <v>45925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19035.790224</v>
      </c>
    </row>
    <row r="48" spans="1:56" ht="27.7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172</v>
      </c>
      <c r="AA48" s="8">
        <v>311950.95915500005</v>
      </c>
      <c r="AB48" s="8">
        <v>54553.709155000004</v>
      </c>
      <c r="AC48" s="8">
        <v>257397.25000000003</v>
      </c>
      <c r="AD48" s="8">
        <v>0</v>
      </c>
      <c r="AE48" s="8">
        <v>0</v>
      </c>
      <c r="AF48" s="8" t="s">
        <v>58</v>
      </c>
      <c r="AG48" s="1" t="s">
        <v>115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174</v>
      </c>
      <c r="BD48" s="56">
        <v>0</v>
      </c>
    </row>
    <row r="49" spans="1:56" ht="27.75" customHeight="1" x14ac:dyDescent="0.45">
      <c r="A49" s="3">
        <v>45887</v>
      </c>
      <c r="B49" s="14" t="s">
        <v>341</v>
      </c>
      <c r="C49" s="9" t="s">
        <v>139</v>
      </c>
      <c r="D49" s="13" t="s">
        <v>327</v>
      </c>
      <c r="E49" s="9">
        <v>19</v>
      </c>
      <c r="F49" s="9">
        <v>35</v>
      </c>
      <c r="G49" s="9" t="s">
        <v>60</v>
      </c>
      <c r="H49" s="9" t="s">
        <v>76</v>
      </c>
      <c r="I49" s="9">
        <v>102</v>
      </c>
      <c r="J49" s="9" t="s">
        <v>57</v>
      </c>
      <c r="K49" s="9">
        <v>5</v>
      </c>
      <c r="L49" s="9" t="s">
        <v>196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108</v>
      </c>
      <c r="T49" s="12">
        <v>45904</v>
      </c>
      <c r="U49" s="11">
        <v>5040</v>
      </c>
      <c r="V49" s="10">
        <v>3287</v>
      </c>
      <c r="W49" s="10">
        <v>1753</v>
      </c>
      <c r="X49" s="10">
        <v>5346</v>
      </c>
      <c r="Y49" s="10">
        <v>0</v>
      </c>
      <c r="Z49" s="9" t="s">
        <v>112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45904</v>
      </c>
      <c r="AK49" s="3">
        <v>45900</v>
      </c>
      <c r="AL49" s="3">
        <v>45893</v>
      </c>
      <c r="AM49" s="3">
        <v>45901</v>
      </c>
      <c r="AN49" s="3">
        <v>45902</v>
      </c>
      <c r="AO49" s="3">
        <v>45903</v>
      </c>
      <c r="AP49" s="3">
        <v>45899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 t="s">
        <v>373</v>
      </c>
      <c r="AZ49" s="2">
        <v>0</v>
      </c>
      <c r="BA49" s="2">
        <v>0</v>
      </c>
      <c r="BB49" s="2">
        <v>0</v>
      </c>
      <c r="BC49" s="1" t="s">
        <v>191</v>
      </c>
      <c r="BD49" s="56">
        <v>0</v>
      </c>
    </row>
    <row r="50" spans="1:56" ht="27.75" customHeight="1" x14ac:dyDescent="0.45">
      <c r="A50" s="3">
        <v>45796</v>
      </c>
      <c r="B50" s="14" t="s">
        <v>255</v>
      </c>
      <c r="C50" s="9" t="s">
        <v>139</v>
      </c>
      <c r="D50" s="13" t="s">
        <v>250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196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 t="s">
        <v>63</v>
      </c>
      <c r="U50" s="11">
        <v>503</v>
      </c>
      <c r="V50" s="10">
        <v>0</v>
      </c>
      <c r="W50" s="10">
        <v>503</v>
      </c>
      <c r="X50" s="10">
        <v>5250</v>
      </c>
      <c r="Y50" s="10">
        <v>0</v>
      </c>
      <c r="Z50" s="9" t="s">
        <v>112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115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191</v>
      </c>
      <c r="BD50" s="56">
        <v>0</v>
      </c>
    </row>
    <row r="51" spans="1:56" ht="27.7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34</v>
      </c>
      <c r="G51" s="9" t="s">
        <v>60</v>
      </c>
      <c r="H51" s="9">
        <v>0</v>
      </c>
      <c r="I51" s="9">
        <v>80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112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58</v>
      </c>
      <c r="AG51" s="1" t="s">
        <v>115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192</v>
      </c>
      <c r="BD51" s="56">
        <v>0</v>
      </c>
    </row>
    <row r="52" spans="1:56" ht="27.75" customHeight="1" x14ac:dyDescent="0.45">
      <c r="A52" s="3">
        <v>45887</v>
      </c>
      <c r="B52" s="14" t="s">
        <v>346</v>
      </c>
      <c r="C52" s="9" t="s">
        <v>139</v>
      </c>
      <c r="D52" s="13" t="s">
        <v>181</v>
      </c>
      <c r="E52" s="9">
        <v>20</v>
      </c>
      <c r="F52" s="9">
        <v>35</v>
      </c>
      <c r="G52" s="9" t="s">
        <v>60</v>
      </c>
      <c r="H52" s="9" t="s">
        <v>76</v>
      </c>
      <c r="I52" s="9">
        <v>97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45904</v>
      </c>
      <c r="U52" s="11">
        <v>5040</v>
      </c>
      <c r="V52" s="10">
        <v>5040</v>
      </c>
      <c r="W52" s="10">
        <v>0</v>
      </c>
      <c r="X52" s="10">
        <v>10200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388</v>
      </c>
      <c r="AG52" s="1" t="s">
        <v>115</v>
      </c>
      <c r="AH52" s="1" t="s">
        <v>75</v>
      </c>
      <c r="AI52" s="1">
        <v>4</v>
      </c>
      <c r="AJ52" s="3">
        <v>45904</v>
      </c>
      <c r="AK52" s="3">
        <v>45900</v>
      </c>
      <c r="AL52" s="3">
        <v>45893</v>
      </c>
      <c r="AM52" s="3">
        <v>45901</v>
      </c>
      <c r="AN52" s="3">
        <v>45902</v>
      </c>
      <c r="AO52" s="3">
        <v>45903</v>
      </c>
      <c r="AP52" s="3">
        <v>45899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134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45877</v>
      </c>
      <c r="B53" s="14" t="s">
        <v>318</v>
      </c>
      <c r="C53" s="9" t="s">
        <v>79</v>
      </c>
      <c r="D53" s="13" t="s">
        <v>319</v>
      </c>
      <c r="E53" s="9">
        <v>20</v>
      </c>
      <c r="F53" s="9">
        <v>38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45904</v>
      </c>
      <c r="U53" s="11">
        <v>3000</v>
      </c>
      <c r="V53" s="10">
        <v>3000</v>
      </c>
      <c r="W53" s="10">
        <v>0</v>
      </c>
      <c r="X53" s="10">
        <v>3300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45904</v>
      </c>
      <c r="AK53" s="3">
        <v>45900</v>
      </c>
      <c r="AL53" s="3">
        <v>45893</v>
      </c>
      <c r="AM53" s="3">
        <v>45901</v>
      </c>
      <c r="AN53" s="3">
        <v>45902</v>
      </c>
      <c r="AO53" s="3">
        <v>45903</v>
      </c>
      <c r="AP53" s="3">
        <v>45899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45892</v>
      </c>
      <c r="B54" s="14" t="s">
        <v>360</v>
      </c>
      <c r="C54" s="9" t="s">
        <v>139</v>
      </c>
      <c r="D54" s="13" t="s">
        <v>361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45905</v>
      </c>
      <c r="U54" s="11">
        <v>5040</v>
      </c>
      <c r="V54" s="10">
        <v>5040</v>
      </c>
      <c r="W54" s="10">
        <v>0</v>
      </c>
      <c r="X54" s="10">
        <v>6100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45905</v>
      </c>
      <c r="AK54" s="3">
        <v>45901</v>
      </c>
      <c r="AL54" s="3">
        <v>45894</v>
      </c>
      <c r="AM54" s="3">
        <v>45902</v>
      </c>
      <c r="AN54" s="3">
        <v>45903</v>
      </c>
      <c r="AO54" s="3">
        <v>45904</v>
      </c>
      <c r="AP54" s="3">
        <v>45900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45892</v>
      </c>
      <c r="B55" s="14" t="s">
        <v>371</v>
      </c>
      <c r="C55" s="9" t="s">
        <v>355</v>
      </c>
      <c r="D55" s="13" t="s">
        <v>356</v>
      </c>
      <c r="E55" s="9">
        <v>20</v>
      </c>
      <c r="F55" s="9">
        <v>30</v>
      </c>
      <c r="G55" s="9" t="s">
        <v>60</v>
      </c>
      <c r="H55" s="9" t="s">
        <v>66</v>
      </c>
      <c r="I55" s="9">
        <v>80</v>
      </c>
      <c r="J55" s="9" t="s">
        <v>57</v>
      </c>
      <c r="K55" s="9">
        <v>5</v>
      </c>
      <c r="L55" s="9" t="s">
        <v>357</v>
      </c>
      <c r="M55" s="10">
        <v>21</v>
      </c>
      <c r="N55" s="9">
        <v>33</v>
      </c>
      <c r="O55" s="9">
        <v>40</v>
      </c>
      <c r="P55" s="10">
        <v>0</v>
      </c>
      <c r="Q55" s="10">
        <v>0</v>
      </c>
      <c r="R55" s="10">
        <v>0</v>
      </c>
      <c r="S55" s="9" t="s">
        <v>71</v>
      </c>
      <c r="T55" s="12">
        <v>45905</v>
      </c>
      <c r="U55" s="11">
        <v>10000</v>
      </c>
      <c r="V55" s="10">
        <v>10000</v>
      </c>
      <c r="W55" s="10">
        <v>0</v>
      </c>
      <c r="X55" s="10">
        <v>10500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117</v>
      </c>
      <c r="AH55" s="1" t="s">
        <v>68</v>
      </c>
      <c r="AI55" s="1">
        <v>4</v>
      </c>
      <c r="AJ55" s="3">
        <v>45905</v>
      </c>
      <c r="AK55" s="3">
        <v>45901</v>
      </c>
      <c r="AL55" s="3">
        <v>45895</v>
      </c>
      <c r="AM55" s="3">
        <v>45902</v>
      </c>
      <c r="AN55" s="3">
        <v>45903</v>
      </c>
      <c r="AO55" s="3">
        <v>45903</v>
      </c>
      <c r="AP55" s="3">
        <v>45900</v>
      </c>
      <c r="AQ55" s="3">
        <v>45904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45850</v>
      </c>
      <c r="B56" s="14" t="s">
        <v>284</v>
      </c>
      <c r="C56" s="9" t="s">
        <v>107</v>
      </c>
      <c r="D56" s="13" t="s">
        <v>285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45905</v>
      </c>
      <c r="U56" s="11">
        <v>3000</v>
      </c>
      <c r="V56" s="10">
        <v>0</v>
      </c>
      <c r="W56" s="10">
        <v>3000</v>
      </c>
      <c r="X56" s="10">
        <v>0</v>
      </c>
      <c r="Y56" s="10">
        <v>3150</v>
      </c>
      <c r="Z56" s="9" t="s">
        <v>80</v>
      </c>
      <c r="AA56" s="8">
        <v>3310.89</v>
      </c>
      <c r="AB56" s="8">
        <v>3310.89</v>
      </c>
      <c r="AC56" s="8">
        <v>0</v>
      </c>
      <c r="AD56" s="8">
        <v>0</v>
      </c>
      <c r="AE56" s="8">
        <v>3310.89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45905</v>
      </c>
      <c r="AK56" s="3">
        <v>45901</v>
      </c>
      <c r="AL56" s="3">
        <v>45894</v>
      </c>
      <c r="AM56" s="3">
        <v>45902</v>
      </c>
      <c r="AN56" s="3">
        <v>45903</v>
      </c>
      <c r="AO56" s="3">
        <v>45904</v>
      </c>
      <c r="AP56" s="3">
        <v>45900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45892</v>
      </c>
      <c r="B57" s="14" t="s">
        <v>360</v>
      </c>
      <c r="C57" s="9" t="s">
        <v>139</v>
      </c>
      <c r="D57" s="13" t="s">
        <v>329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45908</v>
      </c>
      <c r="U57" s="11">
        <v>5040</v>
      </c>
      <c r="V57" s="10">
        <v>4400</v>
      </c>
      <c r="W57" s="10">
        <v>640</v>
      </c>
      <c r="X57" s="10">
        <v>6000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45908</v>
      </c>
      <c r="AK57" s="3">
        <v>45904</v>
      </c>
      <c r="AL57" s="3">
        <v>45897</v>
      </c>
      <c r="AM57" s="3">
        <v>45905</v>
      </c>
      <c r="AN57" s="3">
        <v>45906</v>
      </c>
      <c r="AO57" s="3">
        <v>45907</v>
      </c>
      <c r="AP57" s="3">
        <v>45903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>
        <v>0</v>
      </c>
      <c r="AY57" s="2" t="s">
        <v>370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45892</v>
      </c>
      <c r="B58" s="14" t="s">
        <v>362</v>
      </c>
      <c r="C58" s="9" t="s">
        <v>139</v>
      </c>
      <c r="D58" s="13" t="s">
        <v>131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45908</v>
      </c>
      <c r="U58" s="11">
        <v>1800</v>
      </c>
      <c r="V58" s="10">
        <v>0</v>
      </c>
      <c r="W58" s="10">
        <v>1800</v>
      </c>
      <c r="X58" s="10">
        <v>10650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45908</v>
      </c>
      <c r="AK58" s="3">
        <v>45904</v>
      </c>
      <c r="AL58" s="3">
        <v>45897</v>
      </c>
      <c r="AM58" s="3">
        <v>45905</v>
      </c>
      <c r="AN58" s="3">
        <v>45906</v>
      </c>
      <c r="AO58" s="3">
        <v>45907</v>
      </c>
      <c r="AP58" s="3">
        <v>45903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45782</v>
      </c>
      <c r="B59" s="14" t="s">
        <v>249</v>
      </c>
      <c r="C59" s="9" t="s">
        <v>79</v>
      </c>
      <c r="D59" s="13" t="s">
        <v>243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45909</v>
      </c>
      <c r="U59" s="11">
        <v>5000</v>
      </c>
      <c r="V59" s="10">
        <v>4473</v>
      </c>
      <c r="W59" s="10">
        <v>527</v>
      </c>
      <c r="X59" s="10">
        <v>5200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61</v>
      </c>
      <c r="AH59" s="1" t="s">
        <v>75</v>
      </c>
      <c r="AI59" s="1">
        <v>4</v>
      </c>
      <c r="AJ59" s="3">
        <v>45909</v>
      </c>
      <c r="AK59" s="3">
        <v>45905</v>
      </c>
      <c r="AL59" s="3">
        <v>45898</v>
      </c>
      <c r="AM59" s="3">
        <v>45906</v>
      </c>
      <c r="AN59" s="3">
        <v>45907</v>
      </c>
      <c r="AO59" s="3">
        <v>45908</v>
      </c>
      <c r="AP59" s="3">
        <v>45904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134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45896</v>
      </c>
      <c r="B60" s="14" t="s">
        <v>387</v>
      </c>
      <c r="C60" s="9" t="s">
        <v>139</v>
      </c>
      <c r="D60" s="13" t="s">
        <v>252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45910</v>
      </c>
      <c r="U60" s="11">
        <v>5040</v>
      </c>
      <c r="V60" s="10">
        <v>0</v>
      </c>
      <c r="W60" s="10">
        <v>5040</v>
      </c>
      <c r="X60" s="10">
        <v>6182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61</v>
      </c>
      <c r="AH60" s="1" t="s">
        <v>75</v>
      </c>
      <c r="AI60" s="1">
        <v>4</v>
      </c>
      <c r="AJ60" s="3">
        <v>45910</v>
      </c>
      <c r="AK60" s="3">
        <v>45906</v>
      </c>
      <c r="AL60" s="3">
        <v>45899</v>
      </c>
      <c r="AM60" s="3">
        <v>45907</v>
      </c>
      <c r="AN60" s="3">
        <v>45908</v>
      </c>
      <c r="AO60" s="3">
        <v>45909</v>
      </c>
      <c r="AP60" s="3">
        <v>45905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45873</v>
      </c>
      <c r="B61" s="14" t="s">
        <v>308</v>
      </c>
      <c r="C61" s="9" t="s">
        <v>107</v>
      </c>
      <c r="D61" s="13" t="s">
        <v>309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45922</v>
      </c>
      <c r="U61" s="11">
        <v>4000</v>
      </c>
      <c r="V61" s="10">
        <v>0</v>
      </c>
      <c r="W61" s="10">
        <v>4000</v>
      </c>
      <c r="X61" s="10">
        <v>0</v>
      </c>
      <c r="Y61" s="10">
        <v>4200</v>
      </c>
      <c r="Z61" s="9" t="s">
        <v>80</v>
      </c>
      <c r="AA61" s="8">
        <v>4414.5199999999995</v>
      </c>
      <c r="AB61" s="8">
        <v>4414.5199999999995</v>
      </c>
      <c r="AC61" s="8">
        <v>0</v>
      </c>
      <c r="AD61" s="8">
        <v>0</v>
      </c>
      <c r="AE61" s="8">
        <v>4414.5199999999995</v>
      </c>
      <c r="AF61" s="8" t="s">
        <v>307</v>
      </c>
      <c r="AG61" s="1" t="s">
        <v>61</v>
      </c>
      <c r="AH61" s="1" t="s">
        <v>75</v>
      </c>
      <c r="AI61" s="1">
        <v>4</v>
      </c>
      <c r="AJ61" s="3">
        <v>45922</v>
      </c>
      <c r="AK61" s="3">
        <v>45918</v>
      </c>
      <c r="AL61" s="3">
        <v>45911</v>
      </c>
      <c r="AM61" s="3">
        <v>45919</v>
      </c>
      <c r="AN61" s="3">
        <v>45920</v>
      </c>
      <c r="AO61" s="3">
        <v>45921</v>
      </c>
      <c r="AP61" s="3">
        <v>45917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 t="s">
        <v>135</v>
      </c>
      <c r="B62" s="14" t="s">
        <v>135</v>
      </c>
      <c r="C62" s="9" t="s">
        <v>139</v>
      </c>
      <c r="D62" s="13" t="s">
        <v>61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45925</v>
      </c>
      <c r="U62" s="11">
        <v>100000</v>
      </c>
      <c r="V62" s="10">
        <v>0</v>
      </c>
      <c r="W62" s="10">
        <v>100000</v>
      </c>
      <c r="X62" s="10">
        <v>0</v>
      </c>
      <c r="Y62" s="10">
        <v>105000</v>
      </c>
      <c r="Z62" s="9" t="s">
        <v>80</v>
      </c>
      <c r="AA62" s="8">
        <v>104775.00000000001</v>
      </c>
      <c r="AB62" s="8">
        <v>0</v>
      </c>
      <c r="AC62" s="8">
        <v>104775.00000000001</v>
      </c>
      <c r="AD62" s="8">
        <v>0</v>
      </c>
      <c r="AE62" s="8">
        <v>104775.00000000001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45925</v>
      </c>
      <c r="AK62" s="3">
        <v>45921</v>
      </c>
      <c r="AL62" s="3">
        <v>45914</v>
      </c>
      <c r="AM62" s="3">
        <v>45922</v>
      </c>
      <c r="AN62" s="3">
        <v>45923</v>
      </c>
      <c r="AO62" s="3">
        <v>45924</v>
      </c>
      <c r="AP62" s="3">
        <v>45920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7916.333333333333</v>
      </c>
    </row>
    <row r="63" spans="1:56" ht="27.75" customHeight="1" x14ac:dyDescent="0.45">
      <c r="A63" s="3" t="s">
        <v>135</v>
      </c>
      <c r="B63" s="14" t="s">
        <v>135</v>
      </c>
      <c r="C63" s="9" t="s">
        <v>79</v>
      </c>
      <c r="D63" s="13" t="s">
        <v>61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45925</v>
      </c>
      <c r="U63" s="11">
        <v>20000</v>
      </c>
      <c r="V63" s="10">
        <v>0</v>
      </c>
      <c r="W63" s="10">
        <v>20000</v>
      </c>
      <c r="X63" s="10">
        <v>0</v>
      </c>
      <c r="Y63" s="10">
        <v>21000</v>
      </c>
      <c r="Z63" s="9" t="s">
        <v>80</v>
      </c>
      <c r="AA63" s="8">
        <v>22072.6</v>
      </c>
      <c r="AB63" s="8">
        <v>0</v>
      </c>
      <c r="AC63" s="8">
        <v>22072.6</v>
      </c>
      <c r="AD63" s="8">
        <v>0</v>
      </c>
      <c r="AE63" s="8">
        <v>22072.6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45925</v>
      </c>
      <c r="AK63" s="3">
        <v>45921</v>
      </c>
      <c r="AL63" s="3">
        <v>45914</v>
      </c>
      <c r="AM63" s="3">
        <v>45922</v>
      </c>
      <c r="AN63" s="3">
        <v>45923</v>
      </c>
      <c r="AO63" s="3">
        <v>45924</v>
      </c>
      <c r="AP63" s="3">
        <v>45920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1667.7075555555555</v>
      </c>
    </row>
    <row r="64" spans="1:56" ht="27.75" customHeight="1" x14ac:dyDescent="0.45">
      <c r="A64" s="3" t="s">
        <v>135</v>
      </c>
      <c r="B64" s="14" t="s">
        <v>135</v>
      </c>
      <c r="C64" s="9" t="s">
        <v>97</v>
      </c>
      <c r="D64" s="13" t="s">
        <v>61</v>
      </c>
      <c r="E64" s="9">
        <v>20</v>
      </c>
      <c r="F64" s="9">
        <v>37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45925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80</v>
      </c>
      <c r="AA64" s="8">
        <v>21513.800000000003</v>
      </c>
      <c r="AB64" s="8">
        <v>0</v>
      </c>
      <c r="AC64" s="8">
        <v>21513.800000000003</v>
      </c>
      <c r="AD64" s="8">
        <v>0</v>
      </c>
      <c r="AE64" s="8">
        <v>21513.800000000003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45925</v>
      </c>
      <c r="AK64" s="3">
        <v>45921</v>
      </c>
      <c r="AL64" s="3">
        <v>45914</v>
      </c>
      <c r="AM64" s="3">
        <v>45922</v>
      </c>
      <c r="AN64" s="3">
        <v>45923</v>
      </c>
      <c r="AO64" s="3">
        <v>45924</v>
      </c>
      <c r="AP64" s="3">
        <v>45920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1625.4871111111113</v>
      </c>
    </row>
    <row r="65" spans="1:56" ht="27.75" customHeight="1" x14ac:dyDescent="0.45">
      <c r="A65" s="3">
        <v>45892</v>
      </c>
      <c r="B65" s="14" t="s">
        <v>363</v>
      </c>
      <c r="C65" s="9" t="s">
        <v>79</v>
      </c>
      <c r="D65" s="13" t="s">
        <v>364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45930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3227.07</v>
      </c>
      <c r="AB65" s="8">
        <v>3227.07</v>
      </c>
      <c r="AC65" s="8">
        <v>0</v>
      </c>
      <c r="AD65" s="8">
        <v>0</v>
      </c>
      <c r="AE65" s="8">
        <v>3227.07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45930</v>
      </c>
      <c r="AK65" s="3">
        <v>45926</v>
      </c>
      <c r="AL65" s="3">
        <v>45919</v>
      </c>
      <c r="AM65" s="3">
        <v>45927</v>
      </c>
      <c r="AN65" s="3">
        <v>45928</v>
      </c>
      <c r="AO65" s="3">
        <v>45929</v>
      </c>
      <c r="AP65" s="3">
        <v>45925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45891</v>
      </c>
      <c r="B66" s="14" t="s">
        <v>389</v>
      </c>
      <c r="C66" s="9" t="s">
        <v>79</v>
      </c>
      <c r="D66" s="13" t="s">
        <v>390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45930</v>
      </c>
      <c r="U66" s="11">
        <v>9000</v>
      </c>
      <c r="V66" s="10">
        <v>0</v>
      </c>
      <c r="W66" s="10">
        <v>9000</v>
      </c>
      <c r="X66" s="10">
        <v>0</v>
      </c>
      <c r="Y66" s="10">
        <v>9450</v>
      </c>
      <c r="Z66" s="9" t="s">
        <v>80</v>
      </c>
      <c r="AA66" s="8">
        <v>9932.67</v>
      </c>
      <c r="AB66" s="8">
        <v>9932.67</v>
      </c>
      <c r="AC66" s="8">
        <v>0</v>
      </c>
      <c r="AD66" s="8">
        <v>0</v>
      </c>
      <c r="AE66" s="8">
        <v>9932.67</v>
      </c>
      <c r="AF66" s="8">
        <v>0</v>
      </c>
      <c r="AG66" s="1" t="s">
        <v>115</v>
      </c>
      <c r="AH66" s="1" t="s">
        <v>75</v>
      </c>
      <c r="AI66" s="1">
        <v>5</v>
      </c>
      <c r="AJ66" s="3">
        <v>45930</v>
      </c>
      <c r="AK66" s="3">
        <v>45925</v>
      </c>
      <c r="AL66" s="3">
        <v>45918</v>
      </c>
      <c r="AM66" s="3">
        <v>45926</v>
      </c>
      <c r="AN66" s="3">
        <v>45927</v>
      </c>
      <c r="AO66" s="3">
        <v>45928</v>
      </c>
      <c r="AP66" s="3">
        <v>45925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45891</v>
      </c>
      <c r="B67" s="14" t="s">
        <v>391</v>
      </c>
      <c r="C67" s="9" t="s">
        <v>79</v>
      </c>
      <c r="D67" s="13" t="s">
        <v>392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45930</v>
      </c>
      <c r="U67" s="11">
        <v>4000</v>
      </c>
      <c r="V67" s="10">
        <v>0</v>
      </c>
      <c r="W67" s="10">
        <v>4000</v>
      </c>
      <c r="X67" s="10">
        <v>0</v>
      </c>
      <c r="Y67" s="10">
        <v>4200</v>
      </c>
      <c r="Z67" s="9" t="s">
        <v>80</v>
      </c>
      <c r="AA67" s="8">
        <v>4414.5199999999995</v>
      </c>
      <c r="AB67" s="8">
        <v>4414.5199999999995</v>
      </c>
      <c r="AC67" s="8">
        <v>0</v>
      </c>
      <c r="AD67" s="8">
        <v>0</v>
      </c>
      <c r="AE67" s="8">
        <v>4414.5199999999995</v>
      </c>
      <c r="AF67" s="8">
        <v>0</v>
      </c>
      <c r="AG67" s="1" t="s">
        <v>116</v>
      </c>
      <c r="AH67" s="1" t="s">
        <v>75</v>
      </c>
      <c r="AI67" s="1">
        <v>5</v>
      </c>
      <c r="AJ67" s="3">
        <v>45930</v>
      </c>
      <c r="AK67" s="3">
        <v>45925</v>
      </c>
      <c r="AL67" s="3">
        <v>45918</v>
      </c>
      <c r="AM67" s="3">
        <v>45926</v>
      </c>
      <c r="AN67" s="3">
        <v>45927</v>
      </c>
      <c r="AO67" s="3">
        <v>45928</v>
      </c>
      <c r="AP67" s="3">
        <v>45925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45891</v>
      </c>
      <c r="B68" s="14" t="s">
        <v>393</v>
      </c>
      <c r="C68" s="9" t="s">
        <v>79</v>
      </c>
      <c r="D68" s="13" t="s">
        <v>394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45930</v>
      </c>
      <c r="U68" s="11">
        <v>9000</v>
      </c>
      <c r="V68" s="10">
        <v>0</v>
      </c>
      <c r="W68" s="10">
        <v>9000</v>
      </c>
      <c r="X68" s="10">
        <v>0</v>
      </c>
      <c r="Y68" s="10">
        <v>9450</v>
      </c>
      <c r="Z68" s="9" t="s">
        <v>80</v>
      </c>
      <c r="AA68" s="8">
        <v>9932.67</v>
      </c>
      <c r="AB68" s="8">
        <v>5333</v>
      </c>
      <c r="AC68" s="8">
        <v>4599.67</v>
      </c>
      <c r="AD68" s="8">
        <v>0</v>
      </c>
      <c r="AE68" s="8">
        <v>9932.67</v>
      </c>
      <c r="AF68" s="8">
        <v>0</v>
      </c>
      <c r="AG68" s="1" t="s">
        <v>116</v>
      </c>
      <c r="AH68" s="1" t="s">
        <v>75</v>
      </c>
      <c r="AI68" s="1">
        <v>5</v>
      </c>
      <c r="AJ68" s="3">
        <v>45930</v>
      </c>
      <c r="AK68" s="3">
        <v>45925</v>
      </c>
      <c r="AL68" s="3">
        <v>45918</v>
      </c>
      <c r="AM68" s="3">
        <v>45926</v>
      </c>
      <c r="AN68" s="3">
        <v>45927</v>
      </c>
      <c r="AO68" s="3">
        <v>45928</v>
      </c>
      <c r="AP68" s="3">
        <v>45925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347.53062222222229</v>
      </c>
    </row>
    <row r="69" spans="1:56" ht="27.75" customHeight="1" x14ac:dyDescent="0.45">
      <c r="A69" s="3">
        <v>45887</v>
      </c>
      <c r="B69" s="14" t="s">
        <v>345</v>
      </c>
      <c r="C69" s="9" t="s">
        <v>139</v>
      </c>
      <c r="D69" s="13" t="s">
        <v>224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 t="s">
        <v>63</v>
      </c>
      <c r="U69" s="11">
        <v>104</v>
      </c>
      <c r="V69" s="10">
        <v>0</v>
      </c>
      <c r="W69" s="10">
        <v>104</v>
      </c>
      <c r="X69" s="10">
        <v>11230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134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45">
      <c r="A70" s="3">
        <v>45896</v>
      </c>
      <c r="B70" s="14" t="s">
        <v>395</v>
      </c>
      <c r="C70" s="9" t="s">
        <v>79</v>
      </c>
      <c r="D70" s="13" t="s">
        <v>310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0</v>
      </c>
      <c r="AC70" s="8">
        <v>3310.89</v>
      </c>
      <c r="AD70" s="8">
        <v>0</v>
      </c>
      <c r="AE70" s="8">
        <v>3310.89</v>
      </c>
      <c r="AF70" s="8">
        <v>0</v>
      </c>
      <c r="AG70" s="1" t="s">
        <v>115</v>
      </c>
      <c r="AH70" s="1" t="s">
        <v>75</v>
      </c>
      <c r="AI70" s="1">
        <v>5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250.15613333333337</v>
      </c>
    </row>
    <row r="71" spans="1:56" ht="27.75" customHeight="1" x14ac:dyDescent="0.45">
      <c r="A71" s="3">
        <v>45896</v>
      </c>
      <c r="B71" s="14" t="s">
        <v>396</v>
      </c>
      <c r="C71" s="9" t="s">
        <v>79</v>
      </c>
      <c r="D71" s="13" t="s">
        <v>397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8000</v>
      </c>
      <c r="V71" s="10">
        <v>0</v>
      </c>
      <c r="W71" s="10">
        <v>8000</v>
      </c>
      <c r="X71" s="10">
        <v>0</v>
      </c>
      <c r="Y71" s="10">
        <v>8400</v>
      </c>
      <c r="Z71" s="9" t="s">
        <v>80</v>
      </c>
      <c r="AA71" s="8">
        <v>8829.0399999999991</v>
      </c>
      <c r="AB71" s="8">
        <v>0</v>
      </c>
      <c r="AC71" s="8">
        <v>8829.0399999999991</v>
      </c>
      <c r="AD71" s="8">
        <v>0</v>
      </c>
      <c r="AE71" s="8">
        <v>8829.0399999999991</v>
      </c>
      <c r="AF71" s="8">
        <v>0</v>
      </c>
      <c r="AG71" s="1" t="s">
        <v>115</v>
      </c>
      <c r="AH71" s="1" t="s">
        <v>75</v>
      </c>
      <c r="AI71" s="1">
        <v>5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667.08302222222221</v>
      </c>
    </row>
    <row r="72" spans="1:56" ht="27.75" customHeight="1" x14ac:dyDescent="0.45">
      <c r="A72" s="3">
        <v>45892</v>
      </c>
      <c r="B72" s="14" t="s">
        <v>365</v>
      </c>
      <c r="C72" s="9" t="s">
        <v>79</v>
      </c>
      <c r="D72" s="13" t="s">
        <v>220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6000</v>
      </c>
      <c r="V72" s="10">
        <v>0</v>
      </c>
      <c r="W72" s="10">
        <v>6000</v>
      </c>
      <c r="X72" s="10">
        <v>0</v>
      </c>
      <c r="Y72" s="10">
        <v>6300</v>
      </c>
      <c r="Z72" s="9" t="s">
        <v>80</v>
      </c>
      <c r="AA72" s="8">
        <v>6621.78</v>
      </c>
      <c r="AB72" s="8">
        <v>0</v>
      </c>
      <c r="AC72" s="8">
        <v>6621.78</v>
      </c>
      <c r="AD72" s="8">
        <v>0</v>
      </c>
      <c r="AE72" s="8">
        <v>6621.78</v>
      </c>
      <c r="AF72" s="8">
        <v>0</v>
      </c>
      <c r="AG72" s="1" t="s">
        <v>116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500.31226666666674</v>
      </c>
    </row>
    <row r="73" spans="1:56" ht="27.75" customHeight="1" x14ac:dyDescent="0.45">
      <c r="A73" s="3">
        <v>45796</v>
      </c>
      <c r="B73" s="14" t="s">
        <v>258</v>
      </c>
      <c r="C73" s="9" t="s">
        <v>139</v>
      </c>
      <c r="D73" s="13" t="s">
        <v>145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 t="s">
        <v>63</v>
      </c>
      <c r="U73" s="11">
        <v>240</v>
      </c>
      <c r="V73" s="10">
        <v>0</v>
      </c>
      <c r="W73" s="10">
        <v>240</v>
      </c>
      <c r="X73" s="10">
        <v>0</v>
      </c>
      <c r="Y73" s="10">
        <v>252</v>
      </c>
      <c r="Z73" s="9" t="s">
        <v>80</v>
      </c>
      <c r="AA73" s="8">
        <v>251.46</v>
      </c>
      <c r="AB73" s="8">
        <v>0</v>
      </c>
      <c r="AC73" s="8">
        <v>251.46</v>
      </c>
      <c r="AD73" s="8">
        <v>0</v>
      </c>
      <c r="AE73" s="8">
        <v>251.46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254</v>
      </c>
      <c r="AZ73" s="2">
        <v>0</v>
      </c>
      <c r="BA73" s="2">
        <v>0</v>
      </c>
      <c r="BB73" s="2">
        <v>0</v>
      </c>
      <c r="BC73" s="1" t="s">
        <v>104</v>
      </c>
      <c r="BD73" s="56">
        <v>18.999199999999998</v>
      </c>
    </row>
    <row r="74" spans="1:56" ht="27.75" customHeight="1" x14ac:dyDescent="0.45">
      <c r="A74" s="3">
        <v>45876</v>
      </c>
      <c r="B74" s="14" t="s">
        <v>328</v>
      </c>
      <c r="C74" s="9" t="s">
        <v>107</v>
      </c>
      <c r="D74" s="13" t="s">
        <v>314</v>
      </c>
      <c r="E74" s="9">
        <v>20</v>
      </c>
      <c r="F74" s="9">
        <v>40</v>
      </c>
      <c r="G74" s="9" t="s">
        <v>60</v>
      </c>
      <c r="H74" s="9" t="s">
        <v>66</v>
      </c>
      <c r="I74" s="9">
        <v>108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3000</v>
      </c>
      <c r="V74" s="10">
        <v>3075</v>
      </c>
      <c r="W74" s="10">
        <v>0</v>
      </c>
      <c r="X74" s="10">
        <v>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115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0</v>
      </c>
    </row>
    <row r="75" spans="1:56" ht="27.75" customHeight="1" x14ac:dyDescent="0.45">
      <c r="A75" s="3">
        <v>45877</v>
      </c>
      <c r="B75" s="14" t="s">
        <v>318</v>
      </c>
      <c r="C75" s="9" t="s">
        <v>79</v>
      </c>
      <c r="D75" s="13" t="s">
        <v>319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7000</v>
      </c>
      <c r="V75" s="10">
        <v>0</v>
      </c>
      <c r="W75" s="10">
        <v>7000</v>
      </c>
      <c r="X75" s="10">
        <v>0</v>
      </c>
      <c r="Y75" s="10">
        <v>7350</v>
      </c>
      <c r="Z75" s="9" t="s">
        <v>80</v>
      </c>
      <c r="AA75" s="8">
        <v>7725.41</v>
      </c>
      <c r="AB75" s="8">
        <v>0</v>
      </c>
      <c r="AC75" s="8">
        <v>7725.41</v>
      </c>
      <c r="AD75" s="8">
        <v>0</v>
      </c>
      <c r="AE75" s="8">
        <v>7725.41</v>
      </c>
      <c r="AF75" s="8">
        <v>0</v>
      </c>
      <c r="AG75" s="1" t="s">
        <v>115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583.69764444444445</v>
      </c>
    </row>
    <row r="76" spans="1:56" ht="27.75" customHeight="1" x14ac:dyDescent="0.45">
      <c r="A76" s="3" t="s">
        <v>135</v>
      </c>
      <c r="B76" s="14" t="s">
        <v>135</v>
      </c>
      <c r="C76" s="9" t="s">
        <v>270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110</v>
      </c>
      <c r="T76" s="12" t="s">
        <v>63</v>
      </c>
      <c r="U76" s="11">
        <v>100000</v>
      </c>
      <c r="V76" s="10">
        <v>0</v>
      </c>
      <c r="W76" s="10">
        <v>100000</v>
      </c>
      <c r="X76" s="10">
        <v>0</v>
      </c>
      <c r="Y76" s="10">
        <v>105000</v>
      </c>
      <c r="Z76" s="9" t="s">
        <v>80</v>
      </c>
      <c r="AA76" s="8">
        <v>110363</v>
      </c>
      <c r="AB76" s="8">
        <v>0</v>
      </c>
      <c r="AC76" s="8">
        <v>110363</v>
      </c>
      <c r="AD76" s="8">
        <v>0</v>
      </c>
      <c r="AE76" s="8">
        <v>110363</v>
      </c>
      <c r="AF76" s="8">
        <v>0</v>
      </c>
      <c r="AG76" s="1" t="s">
        <v>115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8338.5377777777776</v>
      </c>
    </row>
    <row r="77" spans="1:56" ht="27.75" customHeight="1" x14ac:dyDescent="0.45">
      <c r="A77" s="3">
        <v>45825</v>
      </c>
      <c r="B77" s="14" t="s">
        <v>269</v>
      </c>
      <c r="C77" s="9" t="s">
        <v>139</v>
      </c>
      <c r="D77" s="13" t="s">
        <v>239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246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 t="s">
        <v>63</v>
      </c>
      <c r="U77" s="11">
        <v>894</v>
      </c>
      <c r="V77" s="10">
        <v>525</v>
      </c>
      <c r="W77" s="10">
        <v>369</v>
      </c>
      <c r="X77" s="10">
        <v>6000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116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134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45">
      <c r="A78" s="3">
        <v>45796</v>
      </c>
      <c r="B78" s="14" t="s">
        <v>256</v>
      </c>
      <c r="C78" s="9" t="s">
        <v>139</v>
      </c>
      <c r="D78" s="13" t="s">
        <v>251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 t="s">
        <v>63</v>
      </c>
      <c r="U78" s="11">
        <v>366</v>
      </c>
      <c r="V78" s="10">
        <v>0</v>
      </c>
      <c r="W78" s="10">
        <v>366</v>
      </c>
      <c r="X78" s="10">
        <v>5113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45">
      <c r="A79" s="3">
        <v>45796</v>
      </c>
      <c r="B79" s="14" t="s">
        <v>257</v>
      </c>
      <c r="C79" s="9" t="s">
        <v>139</v>
      </c>
      <c r="D79" s="13" t="s">
        <v>253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302</v>
      </c>
      <c r="V79" s="10">
        <v>0</v>
      </c>
      <c r="W79" s="10">
        <v>302</v>
      </c>
      <c r="X79" s="10">
        <v>5300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115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0</v>
      </c>
    </row>
    <row r="80" spans="1:56" ht="27.75" customHeight="1" x14ac:dyDescent="0.45">
      <c r="A80" s="3">
        <v>45782</v>
      </c>
      <c r="B80" s="14" t="s">
        <v>249</v>
      </c>
      <c r="C80" s="9" t="s">
        <v>79</v>
      </c>
      <c r="D80" s="13" t="s">
        <v>243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134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416.92688888888887</v>
      </c>
    </row>
    <row r="81" spans="1:56" ht="27.75" customHeight="1" x14ac:dyDescent="0.45">
      <c r="A81" s="3">
        <v>45798</v>
      </c>
      <c r="B81" s="14" t="s">
        <v>263</v>
      </c>
      <c r="C81" s="9" t="s">
        <v>107</v>
      </c>
      <c r="D81" s="13" t="s">
        <v>261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117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134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416.92688888888887</v>
      </c>
    </row>
    <row r="82" spans="1:56" ht="27.75" customHeight="1" x14ac:dyDescent="0.45">
      <c r="A82" s="3">
        <v>45674</v>
      </c>
      <c r="B82" s="14" t="s">
        <v>226</v>
      </c>
      <c r="C82" s="9" t="s">
        <v>139</v>
      </c>
      <c r="D82" s="13" t="s">
        <v>225</v>
      </c>
      <c r="E82" s="9">
        <v>20</v>
      </c>
      <c r="F82" s="9">
        <v>35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196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 t="s">
        <v>63</v>
      </c>
      <c r="U82" s="11">
        <v>152</v>
      </c>
      <c r="V82" s="10">
        <v>0</v>
      </c>
      <c r="W82" s="10">
        <v>152</v>
      </c>
      <c r="X82" s="10">
        <v>6000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5987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235</v>
      </c>
      <c r="AZ82" s="2">
        <v>0</v>
      </c>
      <c r="BA82" s="2">
        <v>0</v>
      </c>
      <c r="BB82" s="2">
        <v>0</v>
      </c>
      <c r="BC82" s="1" t="s">
        <v>104</v>
      </c>
      <c r="BD82" s="56">
        <v>0</v>
      </c>
    </row>
    <row r="83" spans="1:56" ht="27.75" customHeight="1" x14ac:dyDescent="0.45">
      <c r="A83" s="3">
        <v>45611</v>
      </c>
      <c r="B83" s="14" t="s">
        <v>195</v>
      </c>
      <c r="C83" s="9" t="s">
        <v>139</v>
      </c>
      <c r="D83" s="13" t="s">
        <v>194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117</v>
      </c>
      <c r="V83" s="10">
        <v>0</v>
      </c>
      <c r="W83" s="10">
        <v>117</v>
      </c>
      <c r="X83" s="10">
        <v>10065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45523</v>
      </c>
      <c r="B84" s="14" t="s">
        <v>178</v>
      </c>
      <c r="C84" s="9" t="s">
        <v>139</v>
      </c>
      <c r="D84" s="13" t="s">
        <v>176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1260</v>
      </c>
      <c r="V84" s="10">
        <v>0</v>
      </c>
      <c r="W84" s="10">
        <v>1260</v>
      </c>
      <c r="X84" s="10">
        <v>11095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45523</v>
      </c>
      <c r="B85" s="14" t="s">
        <v>178</v>
      </c>
      <c r="C85" s="9" t="s">
        <v>139</v>
      </c>
      <c r="D85" s="13" t="s">
        <v>177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89</v>
      </c>
      <c r="V85" s="10">
        <v>0</v>
      </c>
      <c r="W85" s="10">
        <v>89</v>
      </c>
      <c r="X85" s="10">
        <v>11180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45799</v>
      </c>
      <c r="B86" s="14" t="s">
        <v>264</v>
      </c>
      <c r="C86" s="9" t="s">
        <v>259</v>
      </c>
      <c r="D86" s="13" t="s">
        <v>260</v>
      </c>
      <c r="E86" s="9">
        <v>20</v>
      </c>
      <c r="F86" s="9">
        <v>34</v>
      </c>
      <c r="G86" s="9" t="s">
        <v>60</v>
      </c>
      <c r="H86" s="9" t="s">
        <v>66</v>
      </c>
      <c r="I86" s="9">
        <v>95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71</v>
      </c>
      <c r="T86" s="12" t="s">
        <v>132</v>
      </c>
      <c r="U86" s="11">
        <v>4000</v>
      </c>
      <c r="V86" s="10">
        <v>2840</v>
      </c>
      <c r="W86" s="10">
        <v>1160</v>
      </c>
      <c r="X86" s="10">
        <v>8450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210</v>
      </c>
      <c r="AG86" s="1" t="s">
        <v>115</v>
      </c>
      <c r="AH86" s="1" t="s">
        <v>75</v>
      </c>
      <c r="AI86" s="1">
        <v>4</v>
      </c>
      <c r="AJ86" s="3" t="s">
        <v>132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45799</v>
      </c>
      <c r="B87" s="14" t="s">
        <v>264</v>
      </c>
      <c r="C87" s="9" t="s">
        <v>259</v>
      </c>
      <c r="D87" s="13" t="s">
        <v>358</v>
      </c>
      <c r="E87" s="9">
        <v>20</v>
      </c>
      <c r="F87" s="9">
        <v>34</v>
      </c>
      <c r="G87" s="9" t="s">
        <v>60</v>
      </c>
      <c r="H87" s="9" t="s">
        <v>66</v>
      </c>
      <c r="I87" s="9">
        <v>95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 t="s">
        <v>132</v>
      </c>
      <c r="U87" s="11">
        <v>4000</v>
      </c>
      <c r="V87" s="10">
        <v>2654</v>
      </c>
      <c r="W87" s="10">
        <v>1346</v>
      </c>
      <c r="X87" s="10">
        <v>4000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210</v>
      </c>
      <c r="AG87" s="1" t="s">
        <v>115</v>
      </c>
      <c r="AH87" s="1" t="s">
        <v>75</v>
      </c>
      <c r="AI87" s="1">
        <v>4</v>
      </c>
      <c r="AJ87" s="3" t="s">
        <v>132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0</v>
      </c>
    </row>
    <row r="88" spans="1:56" ht="27.75" customHeight="1" x14ac:dyDescent="0.45">
      <c r="A88" s="3">
        <v>45741</v>
      </c>
      <c r="B88" s="14" t="s">
        <v>242</v>
      </c>
      <c r="C88" s="9" t="s">
        <v>107</v>
      </c>
      <c r="D88" s="13" t="s">
        <v>241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132</v>
      </c>
      <c r="U88" s="11">
        <v>4000</v>
      </c>
      <c r="V88" s="10">
        <v>3867</v>
      </c>
      <c r="W88" s="10">
        <v>133</v>
      </c>
      <c r="X88" s="10">
        <v>4200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115</v>
      </c>
      <c r="AH88" s="1" t="s">
        <v>75</v>
      </c>
      <c r="AI88" s="1">
        <v>4</v>
      </c>
      <c r="AJ88" s="3" t="s">
        <v>132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244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45720</v>
      </c>
      <c r="B89" s="14" t="s">
        <v>128</v>
      </c>
      <c r="C89" s="9" t="s">
        <v>107</v>
      </c>
      <c r="D89" s="13" t="s">
        <v>209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132</v>
      </c>
      <c r="U89" s="11">
        <v>4000</v>
      </c>
      <c r="V89" s="10">
        <v>4010</v>
      </c>
      <c r="W89" s="10">
        <v>0</v>
      </c>
      <c r="X89" s="10">
        <v>4470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132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45720</v>
      </c>
      <c r="B90" s="14" t="s">
        <v>128</v>
      </c>
      <c r="C90" s="9" t="s">
        <v>107</v>
      </c>
      <c r="D90" s="13" t="s">
        <v>219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132</v>
      </c>
      <c r="U90" s="11">
        <v>3000</v>
      </c>
      <c r="V90" s="10">
        <v>3065</v>
      </c>
      <c r="W90" s="10">
        <v>0</v>
      </c>
      <c r="X90" s="10">
        <v>3300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132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45541</v>
      </c>
      <c r="B91" s="14" t="s">
        <v>182</v>
      </c>
      <c r="C91" s="9" t="s">
        <v>107</v>
      </c>
      <c r="D91" s="13" t="s">
        <v>183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132</v>
      </c>
      <c r="U91" s="11">
        <v>3000</v>
      </c>
      <c r="V91" s="10">
        <v>3318</v>
      </c>
      <c r="W91" s="10">
        <v>0</v>
      </c>
      <c r="X91" s="10">
        <v>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184</v>
      </c>
      <c r="AG91" s="1" t="s">
        <v>61</v>
      </c>
      <c r="AH91" s="1" t="s">
        <v>75</v>
      </c>
      <c r="AI91" s="1">
        <v>4</v>
      </c>
      <c r="AJ91" s="3" t="s">
        <v>132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>
        <v>0</v>
      </c>
      <c r="AY91" s="2" t="s">
        <v>222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45581</v>
      </c>
      <c r="B92" s="14" t="s">
        <v>187</v>
      </c>
      <c r="C92" s="9" t="s">
        <v>107</v>
      </c>
      <c r="D92" s="13" t="s">
        <v>188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132</v>
      </c>
      <c r="U92" s="11">
        <v>3000</v>
      </c>
      <c r="V92" s="10">
        <v>3194</v>
      </c>
      <c r="W92" s="10">
        <v>0</v>
      </c>
      <c r="X92" s="10">
        <v>5632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0</v>
      </c>
      <c r="B93" s="14">
        <v>0</v>
      </c>
      <c r="C93" s="9">
        <v>0</v>
      </c>
      <c r="D93" s="13">
        <v>0</v>
      </c>
      <c r="E93" s="9">
        <v>20</v>
      </c>
      <c r="F93" s="9">
        <v>38</v>
      </c>
      <c r="G93" s="9">
        <v>0</v>
      </c>
      <c r="H93" s="9">
        <v>0</v>
      </c>
      <c r="I93" s="9">
        <v>84</v>
      </c>
      <c r="J93" s="9" t="s">
        <v>57</v>
      </c>
      <c r="K93" s="9">
        <v>5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80</v>
      </c>
      <c r="AA93" s="8">
        <v>331731.62000000011</v>
      </c>
      <c r="AB93" s="8">
        <v>30632.670000000002</v>
      </c>
      <c r="AC93" s="8">
        <v>301098.95000000007</v>
      </c>
      <c r="AD93" s="8">
        <v>0</v>
      </c>
      <c r="AE93" s="8">
        <v>331731.62000000011</v>
      </c>
      <c r="AF93" s="8" t="s">
        <v>58</v>
      </c>
      <c r="AG93" s="1" t="s">
        <v>115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 t="s">
        <v>135</v>
      </c>
      <c r="B94" s="14" t="s">
        <v>135</v>
      </c>
      <c r="C94" s="9" t="s">
        <v>270</v>
      </c>
      <c r="D94" s="13" t="s">
        <v>61</v>
      </c>
      <c r="E94" s="9">
        <v>20</v>
      </c>
      <c r="F94" s="9">
        <v>39</v>
      </c>
      <c r="G94" s="9" t="s">
        <v>60</v>
      </c>
      <c r="H94" s="9">
        <v>0</v>
      </c>
      <c r="I94" s="9">
        <v>84</v>
      </c>
      <c r="J94" s="9" t="s">
        <v>78</v>
      </c>
      <c r="K94" s="9">
        <v>0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 t="s">
        <v>63</v>
      </c>
      <c r="U94" s="11">
        <v>100000</v>
      </c>
      <c r="V94" s="10">
        <v>0</v>
      </c>
      <c r="W94" s="10">
        <v>100000</v>
      </c>
      <c r="X94" s="10">
        <v>0</v>
      </c>
      <c r="Y94" s="10">
        <v>105000</v>
      </c>
      <c r="Z94" s="9" t="s">
        <v>271</v>
      </c>
      <c r="AA94" s="8">
        <v>113157.00000000001</v>
      </c>
      <c r="AB94" s="8">
        <v>0</v>
      </c>
      <c r="AC94" s="8">
        <v>113157.00000000001</v>
      </c>
      <c r="AD94" s="8">
        <v>0</v>
      </c>
      <c r="AE94" s="8">
        <v>0</v>
      </c>
      <c r="AF94" s="8">
        <v>0</v>
      </c>
      <c r="AG94" s="1" t="s">
        <v>115</v>
      </c>
      <c r="AH94" s="1" t="s">
        <v>74</v>
      </c>
      <c r="AI94" s="1">
        <v>2</v>
      </c>
      <c r="AJ94" s="3" t="s">
        <v>63</v>
      </c>
      <c r="AK94" s="3">
        <v>0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272</v>
      </c>
      <c r="BD94" s="56">
        <v>8914.2570000000014</v>
      </c>
    </row>
    <row r="95" spans="1:56" ht="27.75" customHeight="1" x14ac:dyDescent="0.45">
      <c r="A95" s="3">
        <v>0</v>
      </c>
      <c r="B95" s="14">
        <v>0</v>
      </c>
      <c r="C95" s="9">
        <v>0</v>
      </c>
      <c r="D95" s="13">
        <v>0</v>
      </c>
      <c r="E95" s="9">
        <v>20</v>
      </c>
      <c r="F95" s="9">
        <v>38</v>
      </c>
      <c r="G95" s="9">
        <v>0</v>
      </c>
      <c r="H95" s="9">
        <v>0</v>
      </c>
      <c r="I95" s="9">
        <v>82</v>
      </c>
      <c r="J95" s="9" t="s">
        <v>78</v>
      </c>
      <c r="K95" s="9">
        <v>2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271</v>
      </c>
      <c r="AA95" s="8">
        <v>113157.00000000001</v>
      </c>
      <c r="AB95" s="8">
        <v>0</v>
      </c>
      <c r="AC95" s="8">
        <v>113157.00000000001</v>
      </c>
      <c r="AD95" s="8">
        <v>0</v>
      </c>
      <c r="AE95" s="8">
        <v>0</v>
      </c>
      <c r="AF95" s="8" t="s">
        <v>58</v>
      </c>
      <c r="AG95" s="1" t="s">
        <v>116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273</v>
      </c>
      <c r="BD95" s="56">
        <v>0</v>
      </c>
    </row>
    <row r="96" spans="1:56" ht="27.75" customHeight="1" x14ac:dyDescent="0.45">
      <c r="A96" s="3">
        <v>45887</v>
      </c>
      <c r="B96" s="14" t="s">
        <v>348</v>
      </c>
      <c r="C96" s="9" t="s">
        <v>139</v>
      </c>
      <c r="D96" s="13" t="s">
        <v>268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196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45904</v>
      </c>
      <c r="U96" s="11">
        <v>6080</v>
      </c>
      <c r="V96" s="10">
        <v>6080</v>
      </c>
      <c r="W96" s="10">
        <v>0</v>
      </c>
      <c r="X96" s="10">
        <v>31160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210</v>
      </c>
      <c r="AG96" s="1" t="s">
        <v>116</v>
      </c>
      <c r="AH96" s="1" t="s">
        <v>74</v>
      </c>
      <c r="AI96" s="1">
        <v>2</v>
      </c>
      <c r="AJ96" s="3">
        <v>45904</v>
      </c>
      <c r="AK96" s="3">
        <v>0</v>
      </c>
      <c r="AL96" s="3">
        <v>45895</v>
      </c>
      <c r="AM96" s="3">
        <v>45902</v>
      </c>
      <c r="AN96" s="3">
        <v>45903</v>
      </c>
      <c r="AO96" s="3">
        <v>45903</v>
      </c>
      <c r="AP96" s="3">
        <v>45899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 t="s">
        <v>334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45896</v>
      </c>
      <c r="B97" s="14" t="s">
        <v>409</v>
      </c>
      <c r="C97" s="9" t="s">
        <v>73</v>
      </c>
      <c r="D97" s="13" t="s">
        <v>398</v>
      </c>
      <c r="E97" s="9">
        <v>20</v>
      </c>
      <c r="F97" s="9">
        <v>32</v>
      </c>
      <c r="G97" s="9" t="s">
        <v>60</v>
      </c>
      <c r="H97" s="9">
        <v>0</v>
      </c>
      <c r="I97" s="9">
        <v>72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141</v>
      </c>
      <c r="T97" s="12">
        <v>45906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4679.9500000000007</v>
      </c>
      <c r="AB97" s="8">
        <v>4679.9500000000007</v>
      </c>
      <c r="AC97" s="8">
        <v>0</v>
      </c>
      <c r="AD97" s="8">
        <v>0</v>
      </c>
      <c r="AE97" s="8">
        <v>0</v>
      </c>
      <c r="AF97" s="8">
        <v>0</v>
      </c>
      <c r="AG97" s="1" t="s">
        <v>119</v>
      </c>
      <c r="AH97" s="1" t="s">
        <v>74</v>
      </c>
      <c r="AI97" s="1">
        <v>2</v>
      </c>
      <c r="AJ97" s="3">
        <v>45906</v>
      </c>
      <c r="AK97" s="3">
        <v>0</v>
      </c>
      <c r="AL97" s="3">
        <v>45897</v>
      </c>
      <c r="AM97" s="3">
        <v>45904</v>
      </c>
      <c r="AN97" s="3">
        <v>45905</v>
      </c>
      <c r="AO97" s="3">
        <v>45905</v>
      </c>
      <c r="AP97" s="3">
        <v>45901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45896</v>
      </c>
      <c r="B98" s="14" t="s">
        <v>409</v>
      </c>
      <c r="C98" s="9" t="s">
        <v>73</v>
      </c>
      <c r="D98" s="13" t="s">
        <v>399</v>
      </c>
      <c r="E98" s="9">
        <v>20</v>
      </c>
      <c r="F98" s="9">
        <v>32</v>
      </c>
      <c r="G98" s="9" t="s">
        <v>60</v>
      </c>
      <c r="H98" s="9">
        <v>0</v>
      </c>
      <c r="I98" s="9">
        <v>72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141</v>
      </c>
      <c r="T98" s="12">
        <v>45906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4679.9500000000007</v>
      </c>
      <c r="AB98" s="8">
        <v>4679.9500000000007</v>
      </c>
      <c r="AC98" s="8">
        <v>0</v>
      </c>
      <c r="AD98" s="8">
        <v>0</v>
      </c>
      <c r="AE98" s="8">
        <v>0</v>
      </c>
      <c r="AF98" s="8">
        <v>0</v>
      </c>
      <c r="AG98" s="1" t="s">
        <v>119</v>
      </c>
      <c r="AH98" s="1" t="s">
        <v>74</v>
      </c>
      <c r="AI98" s="1">
        <v>2</v>
      </c>
      <c r="AJ98" s="3">
        <v>45906</v>
      </c>
      <c r="AK98" s="3">
        <v>0</v>
      </c>
      <c r="AL98" s="3">
        <v>45897</v>
      </c>
      <c r="AM98" s="3">
        <v>45904</v>
      </c>
      <c r="AN98" s="3">
        <v>45905</v>
      </c>
      <c r="AO98" s="3">
        <v>45905</v>
      </c>
      <c r="AP98" s="3">
        <v>45901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45892</v>
      </c>
      <c r="B99" s="14" t="s">
        <v>366</v>
      </c>
      <c r="C99" s="9" t="s">
        <v>139</v>
      </c>
      <c r="D99" s="13" t="s">
        <v>367</v>
      </c>
      <c r="E99" s="9">
        <v>20</v>
      </c>
      <c r="F99" s="9">
        <v>36</v>
      </c>
      <c r="G99" s="9" t="s">
        <v>60</v>
      </c>
      <c r="H99" s="9">
        <v>0</v>
      </c>
      <c r="I99" s="9">
        <v>78</v>
      </c>
      <c r="J99" s="9" t="s">
        <v>57</v>
      </c>
      <c r="K99" s="9">
        <v>5</v>
      </c>
      <c r="L99" s="9" t="s">
        <v>196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45908</v>
      </c>
      <c r="U99" s="11">
        <v>10000</v>
      </c>
      <c r="V99" s="10">
        <v>1196</v>
      </c>
      <c r="W99" s="10">
        <v>8804</v>
      </c>
      <c r="X99" s="10">
        <v>0</v>
      </c>
      <c r="Y99" s="10">
        <v>9244.2000000000007</v>
      </c>
      <c r="Z99" s="9" t="s">
        <v>81</v>
      </c>
      <c r="AA99" s="8">
        <v>9224.3909999999996</v>
      </c>
      <c r="AB99" s="8">
        <v>9224.3909999999996</v>
      </c>
      <c r="AC99" s="8">
        <v>0</v>
      </c>
      <c r="AD99" s="8">
        <v>0</v>
      </c>
      <c r="AE99" s="8">
        <v>0</v>
      </c>
      <c r="AF99" s="8" t="s">
        <v>210</v>
      </c>
      <c r="AG99" s="1" t="s">
        <v>116</v>
      </c>
      <c r="AH99" s="1" t="s">
        <v>74</v>
      </c>
      <c r="AI99" s="1">
        <v>2</v>
      </c>
      <c r="AJ99" s="3">
        <v>45908</v>
      </c>
      <c r="AK99" s="3">
        <v>0</v>
      </c>
      <c r="AL99" s="3">
        <v>45899</v>
      </c>
      <c r="AM99" s="3">
        <v>45906</v>
      </c>
      <c r="AN99" s="3">
        <v>45907</v>
      </c>
      <c r="AO99" s="3">
        <v>45907</v>
      </c>
      <c r="AP99" s="3">
        <v>45903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45887</v>
      </c>
      <c r="B100" s="14" t="s">
        <v>347</v>
      </c>
      <c r="C100" s="9" t="s">
        <v>139</v>
      </c>
      <c r="D100" s="13" t="s">
        <v>332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196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45915</v>
      </c>
      <c r="U100" s="11">
        <v>16374</v>
      </c>
      <c r="V100" s="10">
        <v>5040</v>
      </c>
      <c r="W100" s="10">
        <v>11334</v>
      </c>
      <c r="X100" s="10">
        <v>2543</v>
      </c>
      <c r="Y100" s="10">
        <v>11900.7</v>
      </c>
      <c r="Z100" s="9" t="s">
        <v>81</v>
      </c>
      <c r="AA100" s="8">
        <v>11875.1985</v>
      </c>
      <c r="AB100" s="8">
        <v>11875.1985</v>
      </c>
      <c r="AC100" s="8">
        <v>0</v>
      </c>
      <c r="AD100" s="8">
        <v>0</v>
      </c>
      <c r="AE100" s="8">
        <v>0</v>
      </c>
      <c r="AF100" s="8" t="s">
        <v>210</v>
      </c>
      <c r="AG100" s="1" t="s">
        <v>116</v>
      </c>
      <c r="AH100" s="1" t="s">
        <v>74</v>
      </c>
      <c r="AI100" s="1">
        <v>2</v>
      </c>
      <c r="AJ100" s="3">
        <v>45915</v>
      </c>
      <c r="AK100" s="3">
        <v>0</v>
      </c>
      <c r="AL100" s="3">
        <v>45906</v>
      </c>
      <c r="AM100" s="3">
        <v>45913</v>
      </c>
      <c r="AN100" s="3">
        <v>45914</v>
      </c>
      <c r="AO100" s="3">
        <v>45914</v>
      </c>
      <c r="AP100" s="3">
        <v>45910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 t="s">
        <v>333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45887</v>
      </c>
      <c r="B101" s="14" t="s">
        <v>348</v>
      </c>
      <c r="C101" s="9" t="s">
        <v>139</v>
      </c>
      <c r="D101" s="13" t="s">
        <v>268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196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45919</v>
      </c>
      <c r="U101" s="11">
        <v>40000</v>
      </c>
      <c r="V101" s="10">
        <v>10000</v>
      </c>
      <c r="W101" s="10">
        <v>30000</v>
      </c>
      <c r="X101" s="10">
        <v>13341</v>
      </c>
      <c r="Y101" s="10">
        <v>27991.95</v>
      </c>
      <c r="Z101" s="9" t="s">
        <v>81</v>
      </c>
      <c r="AA101" s="8">
        <v>29328.565612500006</v>
      </c>
      <c r="AB101" s="8">
        <v>29328.565612500006</v>
      </c>
      <c r="AC101" s="8">
        <v>0</v>
      </c>
      <c r="AD101" s="8">
        <v>0</v>
      </c>
      <c r="AE101" s="8">
        <v>0</v>
      </c>
      <c r="AF101" s="8" t="s">
        <v>210</v>
      </c>
      <c r="AG101" s="1" t="s">
        <v>61</v>
      </c>
      <c r="AH101" s="1" t="s">
        <v>74</v>
      </c>
      <c r="AI101" s="1">
        <v>2</v>
      </c>
      <c r="AJ101" s="3">
        <v>45919</v>
      </c>
      <c r="AK101" s="3">
        <v>0</v>
      </c>
      <c r="AL101" s="3">
        <v>45910</v>
      </c>
      <c r="AM101" s="3">
        <v>45917</v>
      </c>
      <c r="AN101" s="3">
        <v>45918</v>
      </c>
      <c r="AO101" s="3">
        <v>45918</v>
      </c>
      <c r="AP101" s="3">
        <v>45914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 t="s">
        <v>334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45887</v>
      </c>
      <c r="B102" s="14" t="s">
        <v>348</v>
      </c>
      <c r="C102" s="9" t="s">
        <v>139</v>
      </c>
      <c r="D102" s="13" t="s">
        <v>268</v>
      </c>
      <c r="E102" s="9">
        <v>20</v>
      </c>
      <c r="F102" s="9">
        <v>36</v>
      </c>
      <c r="G102" s="9" t="s">
        <v>60</v>
      </c>
      <c r="H102" s="9">
        <v>0</v>
      </c>
      <c r="I102" s="9">
        <v>78</v>
      </c>
      <c r="J102" s="9" t="s">
        <v>57</v>
      </c>
      <c r="K102" s="9">
        <v>5</v>
      </c>
      <c r="L102" s="9" t="s">
        <v>196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45922</v>
      </c>
      <c r="U102" s="11">
        <v>30000</v>
      </c>
      <c r="V102" s="10">
        <v>0</v>
      </c>
      <c r="W102" s="10">
        <v>30000</v>
      </c>
      <c r="X102" s="10">
        <v>0</v>
      </c>
      <c r="Y102" s="10">
        <v>31500</v>
      </c>
      <c r="Z102" s="9" t="s">
        <v>81</v>
      </c>
      <c r="AA102" s="8">
        <v>31432.500000000004</v>
      </c>
      <c r="AB102" s="8">
        <v>31432.500000000004</v>
      </c>
      <c r="AC102" s="8">
        <v>0</v>
      </c>
      <c r="AD102" s="8">
        <v>0</v>
      </c>
      <c r="AE102" s="8">
        <v>0</v>
      </c>
      <c r="AF102" s="8" t="s">
        <v>210</v>
      </c>
      <c r="AG102" s="1" t="s">
        <v>115</v>
      </c>
      <c r="AH102" s="1" t="s">
        <v>74</v>
      </c>
      <c r="AI102" s="1">
        <v>2</v>
      </c>
      <c r="AJ102" s="3">
        <v>45922</v>
      </c>
      <c r="AK102" s="3">
        <v>0</v>
      </c>
      <c r="AL102" s="3">
        <v>45913</v>
      </c>
      <c r="AM102" s="3">
        <v>45920</v>
      </c>
      <c r="AN102" s="3">
        <v>45921</v>
      </c>
      <c r="AO102" s="3">
        <v>45921</v>
      </c>
      <c r="AP102" s="3">
        <v>45917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 t="s">
        <v>334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45887</v>
      </c>
      <c r="B103" s="14" t="s">
        <v>348</v>
      </c>
      <c r="C103" s="9" t="s">
        <v>139</v>
      </c>
      <c r="D103" s="13" t="s">
        <v>268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45926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81</v>
      </c>
      <c r="AA103" s="8">
        <v>20955</v>
      </c>
      <c r="AB103" s="8">
        <v>20955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74</v>
      </c>
      <c r="AI103" s="1">
        <v>2</v>
      </c>
      <c r="AJ103" s="3">
        <v>45926</v>
      </c>
      <c r="AK103" s="3">
        <v>0</v>
      </c>
      <c r="AL103" s="3">
        <v>45917</v>
      </c>
      <c r="AM103" s="3">
        <v>45924</v>
      </c>
      <c r="AN103" s="3">
        <v>45925</v>
      </c>
      <c r="AO103" s="3">
        <v>45925</v>
      </c>
      <c r="AP103" s="3">
        <v>45921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334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 t="s">
        <v>135</v>
      </c>
      <c r="B104" s="14" t="s">
        <v>135</v>
      </c>
      <c r="C104" s="9" t="s">
        <v>139</v>
      </c>
      <c r="D104" s="13" t="s">
        <v>61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196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 t="s">
        <v>63</v>
      </c>
      <c r="U104" s="11">
        <v>290000</v>
      </c>
      <c r="V104" s="10">
        <v>0</v>
      </c>
      <c r="W104" s="10">
        <v>290000</v>
      </c>
      <c r="X104" s="10">
        <v>0</v>
      </c>
      <c r="Y104" s="10">
        <v>304500</v>
      </c>
      <c r="Z104" s="9" t="s">
        <v>81</v>
      </c>
      <c r="AA104" s="8">
        <v>303847.5</v>
      </c>
      <c r="AB104" s="8">
        <v>99274</v>
      </c>
      <c r="AC104" s="8">
        <v>204573.5</v>
      </c>
      <c r="AD104" s="8">
        <v>0</v>
      </c>
      <c r="AE104" s="8">
        <v>0</v>
      </c>
      <c r="AF104" s="8" t="s">
        <v>210</v>
      </c>
      <c r="AG104" s="1" t="s">
        <v>115</v>
      </c>
      <c r="AH104" s="1" t="s">
        <v>74</v>
      </c>
      <c r="AI104" s="1">
        <v>2</v>
      </c>
      <c r="AJ104" s="3" t="s">
        <v>63</v>
      </c>
      <c r="AK104" s="3">
        <v>0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15638.507555555556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37</v>
      </c>
      <c r="G105" s="9">
        <v>0</v>
      </c>
      <c r="H105" s="9">
        <v>0</v>
      </c>
      <c r="I105" s="9">
        <v>80</v>
      </c>
      <c r="J105" s="9" t="s">
        <v>57</v>
      </c>
      <c r="K105" s="9">
        <v>3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81</v>
      </c>
      <c r="AA105" s="8">
        <v>416023.05511249998</v>
      </c>
      <c r="AB105" s="8">
        <v>211449.55511250001</v>
      </c>
      <c r="AC105" s="8">
        <v>204573.5</v>
      </c>
      <c r="AD105" s="8">
        <v>0</v>
      </c>
      <c r="AE105" s="8">
        <v>0</v>
      </c>
      <c r="AF105" s="8" t="s">
        <v>58</v>
      </c>
      <c r="AG105" s="1" t="s">
        <v>115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45876</v>
      </c>
      <c r="B106" s="14" t="s">
        <v>324</v>
      </c>
      <c r="C106" s="9" t="s">
        <v>303</v>
      </c>
      <c r="D106" s="13" t="s">
        <v>311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0</v>
      </c>
      <c r="Q106" s="10">
        <v>0</v>
      </c>
      <c r="R106" s="10">
        <v>0</v>
      </c>
      <c r="S106" s="9" t="s">
        <v>71</v>
      </c>
      <c r="T106" s="12">
        <v>45904</v>
      </c>
      <c r="U106" s="11">
        <v>20000</v>
      </c>
      <c r="V106" s="10">
        <v>20006</v>
      </c>
      <c r="W106" s="10">
        <v>0</v>
      </c>
      <c r="X106" s="10">
        <v>21000</v>
      </c>
      <c r="Y106" s="10">
        <v>0</v>
      </c>
      <c r="Z106" s="9" t="s">
        <v>120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116</v>
      </c>
      <c r="AH106" s="1" t="s">
        <v>68</v>
      </c>
      <c r="AI106" s="1">
        <v>4</v>
      </c>
      <c r="AJ106" s="3">
        <v>45904</v>
      </c>
      <c r="AK106" s="3">
        <v>45900</v>
      </c>
      <c r="AL106" s="3">
        <v>45894</v>
      </c>
      <c r="AM106" s="3">
        <v>45901</v>
      </c>
      <c r="AN106" s="3">
        <v>45902</v>
      </c>
      <c r="AO106" s="3">
        <v>45902</v>
      </c>
      <c r="AP106" s="3">
        <v>45899</v>
      </c>
      <c r="AQ106" s="3">
        <v>45903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132</v>
      </c>
      <c r="AZ106" s="2">
        <v>0</v>
      </c>
      <c r="BA106" s="2">
        <v>0</v>
      </c>
      <c r="BB106" s="2">
        <v>0</v>
      </c>
      <c r="BC106" s="1" t="s">
        <v>121</v>
      </c>
      <c r="BD106" s="56">
        <v>0</v>
      </c>
    </row>
    <row r="107" spans="1:56" ht="27.75" customHeight="1" x14ac:dyDescent="0.45">
      <c r="A107" s="3">
        <v>45876</v>
      </c>
      <c r="B107" s="14" t="s">
        <v>325</v>
      </c>
      <c r="C107" s="9" t="s">
        <v>303</v>
      </c>
      <c r="D107" s="13" t="s">
        <v>304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1.6065702062079996</v>
      </c>
      <c r="Q107" s="10">
        <v>0</v>
      </c>
      <c r="R107" s="10">
        <v>1.6065702062079996</v>
      </c>
      <c r="S107" s="9" t="s">
        <v>71</v>
      </c>
      <c r="T107" s="12">
        <v>45904</v>
      </c>
      <c r="U107" s="11">
        <v>10000</v>
      </c>
      <c r="V107" s="10">
        <v>9926</v>
      </c>
      <c r="W107" s="10">
        <v>74</v>
      </c>
      <c r="X107" s="10">
        <v>10500</v>
      </c>
      <c r="Y107" s="10">
        <v>0</v>
      </c>
      <c r="Z107" s="9" t="s">
        <v>120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116</v>
      </c>
      <c r="AH107" s="1" t="s">
        <v>68</v>
      </c>
      <c r="AI107" s="1">
        <v>4</v>
      </c>
      <c r="AJ107" s="3">
        <v>45904</v>
      </c>
      <c r="AK107" s="3">
        <v>45900</v>
      </c>
      <c r="AL107" s="3">
        <v>45894</v>
      </c>
      <c r="AM107" s="3">
        <v>45901</v>
      </c>
      <c r="AN107" s="3">
        <v>45902</v>
      </c>
      <c r="AO107" s="3">
        <v>45902</v>
      </c>
      <c r="AP107" s="3">
        <v>45899</v>
      </c>
      <c r="AQ107" s="3">
        <v>45903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132</v>
      </c>
      <c r="AZ107" s="2">
        <v>0</v>
      </c>
      <c r="BA107" s="2">
        <v>0</v>
      </c>
      <c r="BB107" s="2">
        <v>0</v>
      </c>
      <c r="BC107" s="1" t="s">
        <v>121</v>
      </c>
      <c r="BD107" s="56">
        <v>0</v>
      </c>
    </row>
    <row r="108" spans="1:56" ht="27.75" customHeight="1" x14ac:dyDescent="0.45">
      <c r="A108" s="3">
        <v>45892</v>
      </c>
      <c r="B108" s="14" t="s">
        <v>368</v>
      </c>
      <c r="C108" s="9" t="s">
        <v>79</v>
      </c>
      <c r="D108" s="13" t="s">
        <v>369</v>
      </c>
      <c r="E108" s="9">
        <v>21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42</v>
      </c>
      <c r="O108" s="9">
        <v>40</v>
      </c>
      <c r="P108" s="10">
        <v>0</v>
      </c>
      <c r="Q108" s="10">
        <v>0</v>
      </c>
      <c r="R108" s="10">
        <v>0</v>
      </c>
      <c r="S108" s="9" t="s">
        <v>67</v>
      </c>
      <c r="T108" s="12">
        <v>45904</v>
      </c>
      <c r="U108" s="11">
        <v>3000</v>
      </c>
      <c r="V108" s="10">
        <v>3000</v>
      </c>
      <c r="W108" s="10">
        <v>0</v>
      </c>
      <c r="X108" s="10">
        <v>3100</v>
      </c>
      <c r="Y108" s="10">
        <v>0</v>
      </c>
      <c r="Z108" s="9" t="s">
        <v>120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68</v>
      </c>
      <c r="AI108" s="1">
        <v>4</v>
      </c>
      <c r="AJ108" s="3">
        <v>45904</v>
      </c>
      <c r="AK108" s="3">
        <v>45900</v>
      </c>
      <c r="AL108" s="3">
        <v>45894</v>
      </c>
      <c r="AM108" s="3">
        <v>45901</v>
      </c>
      <c r="AN108" s="3">
        <v>45902</v>
      </c>
      <c r="AO108" s="3">
        <v>45902</v>
      </c>
      <c r="AP108" s="3">
        <v>45899</v>
      </c>
      <c r="AQ108" s="3">
        <v>45903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121</v>
      </c>
      <c r="BD108" s="56">
        <v>0</v>
      </c>
    </row>
    <row r="109" spans="1:56" ht="27.75" customHeight="1" x14ac:dyDescent="0.45">
      <c r="A109" s="3">
        <v>45876</v>
      </c>
      <c r="B109" s="14" t="s">
        <v>336</v>
      </c>
      <c r="C109" s="9" t="s">
        <v>107</v>
      </c>
      <c r="D109" s="13" t="s">
        <v>316</v>
      </c>
      <c r="E109" s="9">
        <v>21</v>
      </c>
      <c r="F109" s="9">
        <v>38</v>
      </c>
      <c r="G109" s="9" t="s">
        <v>60</v>
      </c>
      <c r="H109" s="9" t="s">
        <v>66</v>
      </c>
      <c r="I109" s="9">
        <v>102</v>
      </c>
      <c r="J109" s="9" t="s">
        <v>57</v>
      </c>
      <c r="K109" s="9">
        <v>5</v>
      </c>
      <c r="L109" s="9" t="s">
        <v>90</v>
      </c>
      <c r="M109" s="10">
        <v>22</v>
      </c>
      <c r="N109" s="9">
        <v>40</v>
      </c>
      <c r="O109" s="9">
        <v>40</v>
      </c>
      <c r="P109" s="10">
        <v>65.13122457599998</v>
      </c>
      <c r="Q109" s="10">
        <v>0</v>
      </c>
      <c r="R109" s="10">
        <v>65.13122457599998</v>
      </c>
      <c r="S109" s="9" t="s">
        <v>67</v>
      </c>
      <c r="T109" s="12">
        <v>45926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120</v>
      </c>
      <c r="AA109" s="8">
        <v>3310.89</v>
      </c>
      <c r="AB109" s="8">
        <v>3310.89</v>
      </c>
      <c r="AC109" s="8">
        <v>0</v>
      </c>
      <c r="AD109" s="8">
        <v>3310.89</v>
      </c>
      <c r="AE109" s="8">
        <v>0</v>
      </c>
      <c r="AF109" s="8">
        <v>0</v>
      </c>
      <c r="AG109" s="1" t="s">
        <v>61</v>
      </c>
      <c r="AH109" s="1" t="s">
        <v>68</v>
      </c>
      <c r="AI109" s="1">
        <v>4</v>
      </c>
      <c r="AJ109" s="3">
        <v>45926</v>
      </c>
      <c r="AK109" s="3">
        <v>45922</v>
      </c>
      <c r="AL109" s="3">
        <v>45916</v>
      </c>
      <c r="AM109" s="3">
        <v>45923</v>
      </c>
      <c r="AN109" s="3">
        <v>45924</v>
      </c>
      <c r="AO109" s="3">
        <v>45924</v>
      </c>
      <c r="AP109" s="3">
        <v>45921</v>
      </c>
      <c r="AQ109" s="3">
        <v>45925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121</v>
      </c>
      <c r="BD109" s="56">
        <v>0</v>
      </c>
    </row>
    <row r="110" spans="1:56" ht="27.75" customHeight="1" x14ac:dyDescent="0.45">
      <c r="A110" s="3">
        <v>45631</v>
      </c>
      <c r="B110" s="14" t="s">
        <v>203</v>
      </c>
      <c r="C110" s="9" t="s">
        <v>109</v>
      </c>
      <c r="D110" s="13" t="s">
        <v>144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>
        <v>45908</v>
      </c>
      <c r="U110" s="11">
        <v>16000</v>
      </c>
      <c r="V110" s="10">
        <v>0</v>
      </c>
      <c r="W110" s="10">
        <v>16000</v>
      </c>
      <c r="X110" s="10">
        <v>0</v>
      </c>
      <c r="Y110" s="10">
        <v>16800</v>
      </c>
      <c r="Z110" s="9" t="s">
        <v>120</v>
      </c>
      <c r="AA110" s="8">
        <v>17211.04</v>
      </c>
      <c r="AB110" s="8">
        <v>17211.04</v>
      </c>
      <c r="AC110" s="8">
        <v>0</v>
      </c>
      <c r="AD110" s="8">
        <v>0</v>
      </c>
      <c r="AE110" s="8">
        <v>17211.04</v>
      </c>
      <c r="AF110" s="8">
        <v>0</v>
      </c>
      <c r="AG110" s="1" t="s">
        <v>116</v>
      </c>
      <c r="AH110" s="1" t="s">
        <v>68</v>
      </c>
      <c r="AI110" s="1">
        <v>4</v>
      </c>
      <c r="AJ110" s="3">
        <v>45908</v>
      </c>
      <c r="AK110" s="3">
        <v>45904</v>
      </c>
      <c r="AL110" s="3">
        <v>45898</v>
      </c>
      <c r="AM110" s="3">
        <v>45905</v>
      </c>
      <c r="AN110" s="3">
        <v>45906</v>
      </c>
      <c r="AO110" s="3">
        <v>45906</v>
      </c>
      <c r="AP110" s="3">
        <v>45903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218</v>
      </c>
      <c r="AZ110" s="2">
        <v>0</v>
      </c>
      <c r="BA110" s="2">
        <v>0</v>
      </c>
      <c r="BB110" s="2">
        <v>0</v>
      </c>
      <c r="BC110" s="1" t="s">
        <v>121</v>
      </c>
      <c r="BD110" s="56">
        <v>0</v>
      </c>
    </row>
    <row r="111" spans="1:56" ht="27.75" customHeight="1" x14ac:dyDescent="0.45">
      <c r="A111" s="3">
        <v>45631</v>
      </c>
      <c r="B111" s="14" t="s">
        <v>202</v>
      </c>
      <c r="C111" s="9" t="s">
        <v>109</v>
      </c>
      <c r="D111" s="13" t="s">
        <v>144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110</v>
      </c>
      <c r="T111" s="12" t="s">
        <v>63</v>
      </c>
      <c r="U111" s="11">
        <v>9000</v>
      </c>
      <c r="V111" s="10">
        <v>0</v>
      </c>
      <c r="W111" s="10">
        <v>9000</v>
      </c>
      <c r="X111" s="10">
        <v>0</v>
      </c>
      <c r="Y111" s="10">
        <v>9450</v>
      </c>
      <c r="Z111" s="9" t="s">
        <v>120</v>
      </c>
      <c r="AA111" s="8">
        <v>9681.2100000000009</v>
      </c>
      <c r="AB111" s="8">
        <v>9681.2100000000009</v>
      </c>
      <c r="AC111" s="8">
        <v>0</v>
      </c>
      <c r="AD111" s="8">
        <v>0</v>
      </c>
      <c r="AE111" s="8">
        <v>9681.2100000000009</v>
      </c>
      <c r="AF111" s="8">
        <v>0</v>
      </c>
      <c r="AG111" s="1" t="s">
        <v>116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217</v>
      </c>
      <c r="AZ111" s="2">
        <v>0</v>
      </c>
      <c r="BA111" s="2">
        <v>0</v>
      </c>
      <c r="BB111" s="2">
        <v>0</v>
      </c>
      <c r="BC111" s="1" t="s">
        <v>121</v>
      </c>
      <c r="BD111" s="56">
        <v>0</v>
      </c>
    </row>
    <row r="112" spans="1:56" ht="27.75" customHeight="1" x14ac:dyDescent="0.45">
      <c r="A112" s="3" t="s">
        <v>135</v>
      </c>
      <c r="B112" s="14" t="s">
        <v>135</v>
      </c>
      <c r="C112" s="9" t="s">
        <v>111</v>
      </c>
      <c r="D112" s="13" t="s">
        <v>61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45925</v>
      </c>
      <c r="U112" s="11">
        <v>100000</v>
      </c>
      <c r="V112" s="10">
        <v>0</v>
      </c>
      <c r="W112" s="10">
        <v>100000</v>
      </c>
      <c r="X112" s="10">
        <v>0</v>
      </c>
      <c r="Y112" s="10">
        <v>105000</v>
      </c>
      <c r="Z112" s="9" t="s">
        <v>120</v>
      </c>
      <c r="AA112" s="8">
        <v>107569.00000000001</v>
      </c>
      <c r="AB112" s="8">
        <v>107569.00000000001</v>
      </c>
      <c r="AC112" s="8">
        <v>0</v>
      </c>
      <c r="AD112" s="8">
        <v>107569.00000000001</v>
      </c>
      <c r="AE112" s="8">
        <v>0</v>
      </c>
      <c r="AF112" s="8">
        <v>0</v>
      </c>
      <c r="AG112" s="1" t="s">
        <v>116</v>
      </c>
      <c r="AH112" s="1" t="s">
        <v>68</v>
      </c>
      <c r="AI112" s="1">
        <v>4</v>
      </c>
      <c r="AJ112" s="3">
        <v>45925</v>
      </c>
      <c r="AK112" s="3">
        <v>45921</v>
      </c>
      <c r="AL112" s="3">
        <v>45915</v>
      </c>
      <c r="AM112" s="3">
        <v>45922</v>
      </c>
      <c r="AN112" s="3">
        <v>45923</v>
      </c>
      <c r="AO112" s="3">
        <v>45923</v>
      </c>
      <c r="AP112" s="3">
        <v>45920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121</v>
      </c>
      <c r="BD112" s="56">
        <v>0</v>
      </c>
    </row>
    <row r="113" spans="1:56" ht="27.75" customHeight="1" x14ac:dyDescent="0.45">
      <c r="A113" s="3">
        <v>45896</v>
      </c>
      <c r="B113" s="14" t="s">
        <v>400</v>
      </c>
      <c r="C113" s="9" t="s">
        <v>107</v>
      </c>
      <c r="D113" s="13" t="s">
        <v>401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120</v>
      </c>
      <c r="AA113" s="8">
        <v>3310.89</v>
      </c>
      <c r="AB113" s="8">
        <v>3310.89</v>
      </c>
      <c r="AC113" s="8">
        <v>0</v>
      </c>
      <c r="AD113" s="8">
        <v>0</v>
      </c>
      <c r="AE113" s="8">
        <v>3310.89</v>
      </c>
      <c r="AF113" s="8">
        <v>0</v>
      </c>
      <c r="AG113" s="1" t="s">
        <v>116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45896</v>
      </c>
      <c r="B114" s="14" t="s">
        <v>402</v>
      </c>
      <c r="C114" s="9" t="s">
        <v>107</v>
      </c>
      <c r="D114" s="13" t="s">
        <v>313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40</v>
      </c>
      <c r="O114" s="9">
        <v>40</v>
      </c>
      <c r="P114" s="10">
        <v>108.55204095999999</v>
      </c>
      <c r="Q114" s="10">
        <v>0</v>
      </c>
      <c r="R114" s="10">
        <v>108.55204095999999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120</v>
      </c>
      <c r="AA114" s="8">
        <v>5518.15</v>
      </c>
      <c r="AB114" s="8">
        <v>5518.15</v>
      </c>
      <c r="AC114" s="8">
        <v>0</v>
      </c>
      <c r="AD114" s="8">
        <v>0</v>
      </c>
      <c r="AE114" s="8">
        <v>5518.15</v>
      </c>
      <c r="AF114" s="8">
        <v>0</v>
      </c>
      <c r="AG114" s="1" t="s">
        <v>116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45896</v>
      </c>
      <c r="B115" s="14" t="s">
        <v>403</v>
      </c>
      <c r="C115" s="9" t="s">
        <v>107</v>
      </c>
      <c r="D115" s="13" t="s">
        <v>404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90</v>
      </c>
      <c r="M115" s="10">
        <v>22</v>
      </c>
      <c r="N115" s="9">
        <v>40</v>
      </c>
      <c r="O115" s="9">
        <v>40</v>
      </c>
      <c r="P115" s="10">
        <v>65.13122457599998</v>
      </c>
      <c r="Q115" s="10">
        <v>0</v>
      </c>
      <c r="R115" s="10">
        <v>65.13122457599998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120</v>
      </c>
      <c r="AA115" s="8">
        <v>3310.89</v>
      </c>
      <c r="AB115" s="8">
        <v>3310.89</v>
      </c>
      <c r="AC115" s="8">
        <v>0</v>
      </c>
      <c r="AD115" s="8">
        <v>0</v>
      </c>
      <c r="AE115" s="8">
        <v>3310.89</v>
      </c>
      <c r="AF115" s="8">
        <v>0</v>
      </c>
      <c r="AG115" s="1" t="s">
        <v>116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335</v>
      </c>
      <c r="C116" s="9" t="s">
        <v>107</v>
      </c>
      <c r="D116" s="13" t="s">
        <v>315</v>
      </c>
      <c r="E116" s="9">
        <v>21</v>
      </c>
      <c r="F116" s="9">
        <v>40</v>
      </c>
      <c r="G116" s="9" t="s">
        <v>60</v>
      </c>
      <c r="H116" s="9" t="s">
        <v>66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68.387785804799989</v>
      </c>
      <c r="Q116" s="10">
        <v>0</v>
      </c>
      <c r="R116" s="10">
        <v>68.387785804799989</v>
      </c>
      <c r="S116" s="9" t="s">
        <v>71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120</v>
      </c>
      <c r="AA116" s="8">
        <v>3478.5300000000007</v>
      </c>
      <c r="AB116" s="8">
        <v>3478.5300000000007</v>
      </c>
      <c r="AC116" s="8">
        <v>0</v>
      </c>
      <c r="AD116" s="8">
        <v>0</v>
      </c>
      <c r="AE116" s="8">
        <v>3478.5300000000007</v>
      </c>
      <c r="AF116" s="8">
        <v>0</v>
      </c>
      <c r="AG116" s="1" t="s">
        <v>116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45876</v>
      </c>
      <c r="B117" s="14" t="s">
        <v>337</v>
      </c>
      <c r="C117" s="9" t="s">
        <v>107</v>
      </c>
      <c r="D117" s="13" t="s">
        <v>317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42</v>
      </c>
      <c r="O117" s="9">
        <v>40</v>
      </c>
      <c r="P117" s="10">
        <v>113.97964300799998</v>
      </c>
      <c r="Q117" s="10">
        <v>0</v>
      </c>
      <c r="R117" s="10">
        <v>113.97964300799998</v>
      </c>
      <c r="S117" s="9" t="s">
        <v>71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120</v>
      </c>
      <c r="AA117" s="8">
        <v>5797.55</v>
      </c>
      <c r="AB117" s="8">
        <v>5797.55</v>
      </c>
      <c r="AC117" s="8">
        <v>0</v>
      </c>
      <c r="AD117" s="8">
        <v>0</v>
      </c>
      <c r="AE117" s="8">
        <v>5797.55</v>
      </c>
      <c r="AF117" s="8">
        <v>0</v>
      </c>
      <c r="AG117" s="1" t="s">
        <v>116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 t="s">
        <v>135</v>
      </c>
      <c r="B118" s="14" t="s">
        <v>135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120</v>
      </c>
      <c r="AA118" s="8">
        <v>10756.900000000001</v>
      </c>
      <c r="AB118" s="8">
        <v>10756.900000000001</v>
      </c>
      <c r="AC118" s="8">
        <v>0</v>
      </c>
      <c r="AD118" s="8">
        <v>0</v>
      </c>
      <c r="AE118" s="8">
        <v>10756.900000000001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45854</v>
      </c>
      <c r="B119" s="14" t="s">
        <v>295</v>
      </c>
      <c r="C119" s="9" t="s">
        <v>79</v>
      </c>
      <c r="D119" s="13" t="s">
        <v>296</v>
      </c>
      <c r="E119" s="9">
        <v>21</v>
      </c>
      <c r="F119" s="9">
        <v>38</v>
      </c>
      <c r="G119" s="9" t="s">
        <v>60</v>
      </c>
      <c r="H119" s="9" t="s">
        <v>76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65.13122457599998</v>
      </c>
      <c r="Q119" s="10">
        <v>0</v>
      </c>
      <c r="R119" s="10">
        <v>65.13122457599998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120</v>
      </c>
      <c r="AA119" s="8">
        <v>3310.89</v>
      </c>
      <c r="AB119" s="8">
        <v>3310.89</v>
      </c>
      <c r="AC119" s="8">
        <v>0</v>
      </c>
      <c r="AD119" s="8">
        <v>0</v>
      </c>
      <c r="AE119" s="8">
        <v>3310.89</v>
      </c>
      <c r="AF119" s="8">
        <v>0</v>
      </c>
      <c r="AG119" s="1" t="s">
        <v>116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45854</v>
      </c>
      <c r="B120" s="14" t="s">
        <v>297</v>
      </c>
      <c r="C120" s="9" t="s">
        <v>79</v>
      </c>
      <c r="D120" s="13" t="s">
        <v>298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120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115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45826</v>
      </c>
      <c r="B121" s="14" t="s">
        <v>274</v>
      </c>
      <c r="C121" s="9" t="s">
        <v>107</v>
      </c>
      <c r="D121" s="13" t="s">
        <v>262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163.47937368575995</v>
      </c>
      <c r="Q121" s="10">
        <v>0</v>
      </c>
      <c r="R121" s="10">
        <v>163.47937368575995</v>
      </c>
      <c r="S121" s="9" t="s">
        <v>67</v>
      </c>
      <c r="T121" s="12" t="s">
        <v>63</v>
      </c>
      <c r="U121" s="11">
        <v>8000</v>
      </c>
      <c r="V121" s="10">
        <v>470</v>
      </c>
      <c r="W121" s="10">
        <v>7530</v>
      </c>
      <c r="X121" s="10">
        <v>0</v>
      </c>
      <c r="Y121" s="10">
        <v>7906.5</v>
      </c>
      <c r="Z121" s="9" t="s">
        <v>120</v>
      </c>
      <c r="AA121" s="8">
        <v>8310.3338999999996</v>
      </c>
      <c r="AB121" s="8">
        <v>8310.3338999999996</v>
      </c>
      <c r="AC121" s="8">
        <v>0</v>
      </c>
      <c r="AD121" s="8">
        <v>0</v>
      </c>
      <c r="AE121" s="8">
        <v>8310.3338999999996</v>
      </c>
      <c r="AF121" s="8">
        <v>0</v>
      </c>
      <c r="AG121" s="1" t="s">
        <v>115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45066</v>
      </c>
      <c r="B122" s="14" t="s">
        <v>126</v>
      </c>
      <c r="C122" s="9" t="s">
        <v>79</v>
      </c>
      <c r="D122" s="13" t="s">
        <v>125</v>
      </c>
      <c r="E122" s="9">
        <v>21</v>
      </c>
      <c r="F122" s="9">
        <v>38</v>
      </c>
      <c r="G122" s="9" t="s">
        <v>60</v>
      </c>
      <c r="H122" s="9" t="s">
        <v>76</v>
      </c>
      <c r="I122" s="9">
        <v>102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120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5518.15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21</v>
      </c>
      <c r="F123" s="9">
        <v>37</v>
      </c>
      <c r="G123" s="9">
        <v>0</v>
      </c>
      <c r="H123" s="9">
        <v>0</v>
      </c>
      <c r="I123" s="9">
        <v>74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 t="s">
        <v>82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120</v>
      </c>
      <c r="AA123" s="8">
        <v>190395.31390000004</v>
      </c>
      <c r="AB123" s="8">
        <v>190395.31390000004</v>
      </c>
      <c r="AC123" s="8">
        <v>0</v>
      </c>
      <c r="AD123" s="8">
        <v>110879.89000000001</v>
      </c>
      <c r="AE123" s="8">
        <v>79515.423899999994</v>
      </c>
      <c r="AF123" s="8" t="s">
        <v>58</v>
      </c>
      <c r="AG123" s="1" t="s">
        <v>61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122</v>
      </c>
      <c r="BD123" s="56">
        <v>0</v>
      </c>
    </row>
    <row r="124" spans="1:56" ht="27.75" customHeight="1" x14ac:dyDescent="0.45">
      <c r="A124" s="3" t="s">
        <v>135</v>
      </c>
      <c r="B124" s="14" t="s">
        <v>135</v>
      </c>
      <c r="C124" s="9" t="s">
        <v>216</v>
      </c>
      <c r="D124" s="13" t="s">
        <v>216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45930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27294</v>
      </c>
      <c r="AC124" s="8">
        <v>2462.1000000000022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74</v>
      </c>
      <c r="AI124" s="1">
        <v>2</v>
      </c>
      <c r="AJ124" s="3">
        <v>45930</v>
      </c>
      <c r="AK124" s="3">
        <v>0</v>
      </c>
      <c r="AL124" s="3">
        <v>45921</v>
      </c>
      <c r="AM124" s="3">
        <v>45928</v>
      </c>
      <c r="AN124" s="3">
        <v>45929</v>
      </c>
      <c r="AO124" s="3">
        <v>45929</v>
      </c>
      <c r="AP124" s="3">
        <v>45925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184.04197500000012</v>
      </c>
    </row>
    <row r="125" spans="1:56" ht="27.75" customHeight="1" x14ac:dyDescent="0.45">
      <c r="A125" s="3" t="s">
        <v>135</v>
      </c>
      <c r="B125" s="14" t="s">
        <v>135</v>
      </c>
      <c r="C125" s="9" t="s">
        <v>221</v>
      </c>
      <c r="D125" s="13" t="s">
        <v>61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92</v>
      </c>
      <c r="M125" s="10">
        <v>24</v>
      </c>
      <c r="N125" s="9">
        <v>37</v>
      </c>
      <c r="O125" s="9">
        <v>50</v>
      </c>
      <c r="P125" s="10">
        <v>821.54158271999995</v>
      </c>
      <c r="Q125" s="10">
        <v>0</v>
      </c>
      <c r="R125" s="10">
        <v>821.54158271999995</v>
      </c>
      <c r="S125" s="9" t="s">
        <v>123</v>
      </c>
      <c r="T125" s="12">
        <v>45930</v>
      </c>
      <c r="U125" s="11">
        <v>30000</v>
      </c>
      <c r="V125" s="10">
        <v>0</v>
      </c>
      <c r="W125" s="10">
        <v>30000</v>
      </c>
      <c r="X125" s="10">
        <v>0</v>
      </c>
      <c r="Y125" s="10">
        <v>31500</v>
      </c>
      <c r="Z125" s="9" t="s">
        <v>83</v>
      </c>
      <c r="AA125" s="8">
        <v>29756.100000000002</v>
      </c>
      <c r="AB125" s="8">
        <v>0</v>
      </c>
      <c r="AC125" s="8">
        <v>29756.100000000002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72</v>
      </c>
      <c r="AI125" s="1">
        <v>3</v>
      </c>
      <c r="AJ125" s="3">
        <v>45930</v>
      </c>
      <c r="AK125" s="3">
        <v>0</v>
      </c>
      <c r="AL125" s="3">
        <v>45920</v>
      </c>
      <c r="AM125" s="3">
        <v>45927</v>
      </c>
      <c r="AN125" s="3">
        <v>45928</v>
      </c>
      <c r="AO125" s="3">
        <v>45928</v>
      </c>
      <c r="AP125" s="3">
        <v>45925</v>
      </c>
      <c r="AQ125" s="3">
        <v>45929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2224.2684750000003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83</v>
      </c>
      <c r="AA126" s="8">
        <v>59512.200000000004</v>
      </c>
      <c r="AB126" s="8">
        <v>27294</v>
      </c>
      <c r="AC126" s="8">
        <v>32218.200000000004</v>
      </c>
      <c r="AD126" s="8">
        <v>0</v>
      </c>
      <c r="AE126" s="8">
        <v>0</v>
      </c>
      <c r="AF126" s="8" t="s">
        <v>58</v>
      </c>
      <c r="AG126" s="1" t="s">
        <v>118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7.75" customHeight="1" x14ac:dyDescent="0.45">
      <c r="A127" s="3">
        <v>45901</v>
      </c>
      <c r="B127" s="14" t="s">
        <v>419</v>
      </c>
      <c r="C127" s="9" t="s">
        <v>147</v>
      </c>
      <c r="D127" s="13" t="s">
        <v>59</v>
      </c>
      <c r="E127" s="9">
        <v>23</v>
      </c>
      <c r="F127" s="9">
        <v>37</v>
      </c>
      <c r="G127" s="9" t="s">
        <v>60</v>
      </c>
      <c r="H127" s="9">
        <v>0</v>
      </c>
      <c r="I127" s="9">
        <v>85</v>
      </c>
      <c r="J127" s="9" t="s">
        <v>57</v>
      </c>
      <c r="K127" s="9">
        <v>5</v>
      </c>
      <c r="L127" s="9" t="s">
        <v>92</v>
      </c>
      <c r="M127" s="10">
        <v>24</v>
      </c>
      <c r="N127" s="9">
        <v>40</v>
      </c>
      <c r="O127" s="9">
        <v>40</v>
      </c>
      <c r="P127" s="10">
        <v>0</v>
      </c>
      <c r="Q127" s="10">
        <v>0</v>
      </c>
      <c r="R127" s="10">
        <v>0</v>
      </c>
      <c r="S127" s="9" t="s">
        <v>71</v>
      </c>
      <c r="T127" s="12">
        <v>45909</v>
      </c>
      <c r="U127" s="11">
        <v>5000</v>
      </c>
      <c r="V127" s="10">
        <v>5000</v>
      </c>
      <c r="W127" s="10">
        <v>0</v>
      </c>
      <c r="X127" s="10">
        <v>0</v>
      </c>
      <c r="Y127" s="10">
        <v>0</v>
      </c>
      <c r="Z127" s="9" t="s">
        <v>411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312</v>
      </c>
      <c r="AI127" s="1">
        <v>2</v>
      </c>
      <c r="AJ127" s="3">
        <v>45909</v>
      </c>
      <c r="AK127" s="3">
        <v>0</v>
      </c>
      <c r="AL127" s="3">
        <v>0</v>
      </c>
      <c r="AM127" s="3">
        <v>0</v>
      </c>
      <c r="AN127" s="3">
        <v>0</v>
      </c>
      <c r="AO127" s="3">
        <v>45907</v>
      </c>
      <c r="AP127" s="3">
        <v>45904</v>
      </c>
      <c r="AQ127" s="3">
        <v>45908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412</v>
      </c>
      <c r="BD127" s="56">
        <v>0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23</v>
      </c>
      <c r="F128" s="9">
        <v>37</v>
      </c>
      <c r="G128" s="9" t="s">
        <v>60</v>
      </c>
      <c r="H128" s="9">
        <v>0</v>
      </c>
      <c r="I128" s="9">
        <v>85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411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58</v>
      </c>
      <c r="AG128" s="1" t="s">
        <v>115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412</v>
      </c>
      <c r="BD128" s="56">
        <v>0</v>
      </c>
    </row>
    <row r="129" spans="1:56" ht="27.75" customHeight="1" x14ac:dyDescent="0.45">
      <c r="A129" s="3">
        <v>45727</v>
      </c>
      <c r="B129" s="14" t="s">
        <v>240</v>
      </c>
      <c r="C129" s="9" t="s">
        <v>111</v>
      </c>
      <c r="D129" s="13" t="s">
        <v>59</v>
      </c>
      <c r="E129" s="9">
        <v>23</v>
      </c>
      <c r="F129" s="9">
        <v>40</v>
      </c>
      <c r="G129" s="9" t="s">
        <v>60</v>
      </c>
      <c r="H129" s="9" t="s">
        <v>66</v>
      </c>
      <c r="I129" s="9">
        <v>125</v>
      </c>
      <c r="J129" s="9" t="s">
        <v>57</v>
      </c>
      <c r="K129" s="9">
        <v>5</v>
      </c>
      <c r="L129" s="9" t="s">
        <v>196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1000</v>
      </c>
      <c r="V129" s="10">
        <v>0</v>
      </c>
      <c r="W129" s="10">
        <v>1000</v>
      </c>
      <c r="X129" s="10">
        <v>0</v>
      </c>
      <c r="Y129" s="10">
        <v>0</v>
      </c>
      <c r="Z129" s="9" t="s">
        <v>213</v>
      </c>
      <c r="AA129" s="8">
        <v>1159.5100000000002</v>
      </c>
      <c r="AB129" s="8">
        <v>1159.5100000000002</v>
      </c>
      <c r="AC129" s="8">
        <v>0</v>
      </c>
      <c r="AD129" s="8">
        <v>1159.5100000000002</v>
      </c>
      <c r="AE129" s="8">
        <v>0</v>
      </c>
      <c r="AF129" s="8" t="s">
        <v>215</v>
      </c>
      <c r="AG129" s="1" t="s">
        <v>115</v>
      </c>
      <c r="AH129" s="1" t="s">
        <v>146</v>
      </c>
      <c r="AI129" s="1">
        <v>2</v>
      </c>
      <c r="AJ129" s="3" t="s">
        <v>63</v>
      </c>
      <c r="AK129" s="3" t="e">
        <v>#VALUE!</v>
      </c>
      <c r="AL129" s="3">
        <v>0</v>
      </c>
      <c r="AM129" s="3">
        <v>0</v>
      </c>
      <c r="AN129" s="3">
        <v>0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143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23</v>
      </c>
      <c r="F130" s="9">
        <v>37</v>
      </c>
      <c r="G130" s="9">
        <v>0</v>
      </c>
      <c r="H130" s="9">
        <v>0</v>
      </c>
      <c r="I130" s="9">
        <v>85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213</v>
      </c>
      <c r="AA130" s="8">
        <v>1159.5100000000002</v>
      </c>
      <c r="AB130" s="8">
        <v>1159.5100000000002</v>
      </c>
      <c r="AC130" s="8">
        <v>0</v>
      </c>
      <c r="AD130" s="8">
        <v>1159.5100000000002</v>
      </c>
      <c r="AE130" s="8">
        <v>0</v>
      </c>
      <c r="AF130" s="8" t="s">
        <v>58</v>
      </c>
      <c r="AG130" s="1" t="s">
        <v>115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214</v>
      </c>
      <c r="BD130" s="56">
        <v>0</v>
      </c>
    </row>
    <row r="131" spans="1:56" ht="27.75" customHeight="1" x14ac:dyDescent="0.45">
      <c r="A131" s="3">
        <v>45601</v>
      </c>
      <c r="B131" s="14" t="s">
        <v>193</v>
      </c>
      <c r="C131" s="9" t="s">
        <v>93</v>
      </c>
      <c r="D131" s="13" t="s">
        <v>142</v>
      </c>
      <c r="E131" s="9">
        <v>23</v>
      </c>
      <c r="F131" s="9">
        <v>37</v>
      </c>
      <c r="G131" s="9" t="s">
        <v>60</v>
      </c>
      <c r="H131" s="9">
        <v>0</v>
      </c>
      <c r="I131" s="9">
        <v>130</v>
      </c>
      <c r="J131" s="9" t="s">
        <v>57</v>
      </c>
      <c r="K131" s="9">
        <v>5</v>
      </c>
      <c r="L131" s="9" t="s">
        <v>91</v>
      </c>
      <c r="M131" s="10">
        <v>24</v>
      </c>
      <c r="N131" s="9">
        <v>40</v>
      </c>
      <c r="O131" s="9">
        <v>55</v>
      </c>
      <c r="P131" s="10">
        <v>3207.7128103679997</v>
      </c>
      <c r="Q131" s="10">
        <v>0</v>
      </c>
      <c r="R131" s="10">
        <v>3207.7128103679997</v>
      </c>
      <c r="S131" s="9" t="s">
        <v>299</v>
      </c>
      <c r="T131" s="12" t="s">
        <v>63</v>
      </c>
      <c r="U131" s="11">
        <v>100000</v>
      </c>
      <c r="V131" s="10">
        <v>1500</v>
      </c>
      <c r="W131" s="10">
        <v>98500</v>
      </c>
      <c r="X131" s="10">
        <v>0</v>
      </c>
      <c r="Y131" s="10">
        <v>103425</v>
      </c>
      <c r="Z131" s="9" t="s">
        <v>99</v>
      </c>
      <c r="AA131" s="8">
        <v>105955.465</v>
      </c>
      <c r="AB131" s="8">
        <v>7595</v>
      </c>
      <c r="AC131" s="8">
        <v>98360.464999999997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72</v>
      </c>
      <c r="AI131" s="1">
        <v>3</v>
      </c>
      <c r="AJ131" s="3" t="s">
        <v>63</v>
      </c>
      <c r="AK131" s="3">
        <v>0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113</v>
      </c>
      <c r="BD131" s="56">
        <v>12600.330757068057</v>
      </c>
    </row>
    <row r="132" spans="1:56" ht="27.75" customHeight="1" x14ac:dyDescent="0.45">
      <c r="A132" s="3">
        <v>45601</v>
      </c>
      <c r="B132" s="14" t="s">
        <v>193</v>
      </c>
      <c r="C132" s="9" t="s">
        <v>93</v>
      </c>
      <c r="D132" s="13" t="s">
        <v>142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40</v>
      </c>
      <c r="O132" s="9">
        <v>55</v>
      </c>
      <c r="P132" s="10">
        <v>11003.203948644863</v>
      </c>
      <c r="Q132" s="10">
        <v>0</v>
      </c>
      <c r="R132" s="10">
        <v>11003.203948644863</v>
      </c>
      <c r="S132" s="9" t="s">
        <v>299</v>
      </c>
      <c r="T132" s="12" t="s">
        <v>63</v>
      </c>
      <c r="U132" s="11">
        <v>337878</v>
      </c>
      <c r="V132" s="10">
        <v>0</v>
      </c>
      <c r="W132" s="10">
        <v>337878</v>
      </c>
      <c r="X132" s="10">
        <v>0</v>
      </c>
      <c r="Y132" s="10">
        <v>354771.9</v>
      </c>
      <c r="Z132" s="9" t="s">
        <v>99</v>
      </c>
      <c r="AA132" s="8">
        <v>363451.98582000006</v>
      </c>
      <c r="AB132" s="8">
        <v>0</v>
      </c>
      <c r="AC132" s="8">
        <v>363451.98582000006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72</v>
      </c>
      <c r="AI132" s="1">
        <v>3</v>
      </c>
      <c r="AJ132" s="3" t="s">
        <v>63</v>
      </c>
      <c r="AK132" s="3">
        <v>0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113</v>
      </c>
      <c r="BD132" s="56">
        <v>46559.511849046357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37</v>
      </c>
      <c r="G133" s="9">
        <v>0</v>
      </c>
      <c r="H133" s="9">
        <v>0</v>
      </c>
      <c r="I133" s="9">
        <v>128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99</v>
      </c>
      <c r="AA133" s="8">
        <v>469407.45082000003</v>
      </c>
      <c r="AB133" s="8">
        <v>7595</v>
      </c>
      <c r="AC133" s="8">
        <v>461812.45082000003</v>
      </c>
      <c r="AD133" s="8">
        <v>0</v>
      </c>
      <c r="AE133" s="8">
        <v>0</v>
      </c>
      <c r="AF133" s="8" t="s">
        <v>58</v>
      </c>
      <c r="AG133" s="1" t="s">
        <v>115</v>
      </c>
      <c r="AH133" s="1">
        <v>0</v>
      </c>
      <c r="AI133" s="1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114</v>
      </c>
      <c r="BD133" s="56">
        <v>0</v>
      </c>
    </row>
    <row r="134" spans="1:56" ht="27.75" customHeight="1" x14ac:dyDescent="0.45">
      <c r="A134" s="3">
        <v>45894</v>
      </c>
      <c r="B134" s="14" t="s">
        <v>374</v>
      </c>
      <c r="C134" s="9" t="s">
        <v>137</v>
      </c>
      <c r="D134" s="13" t="s">
        <v>59</v>
      </c>
      <c r="E134" s="9">
        <v>26</v>
      </c>
      <c r="F134" s="9">
        <v>39</v>
      </c>
      <c r="G134" s="9" t="s">
        <v>60</v>
      </c>
      <c r="H134" s="9">
        <v>0</v>
      </c>
      <c r="I134" s="9">
        <v>93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123</v>
      </c>
      <c r="T134" s="12">
        <v>45904</v>
      </c>
      <c r="U134" s="11">
        <v>10000</v>
      </c>
      <c r="V134" s="10">
        <v>6800</v>
      </c>
      <c r="W134" s="10">
        <v>3200</v>
      </c>
      <c r="X134" s="10">
        <v>0</v>
      </c>
      <c r="Y134" s="10">
        <v>0</v>
      </c>
      <c r="Z134" s="9" t="s">
        <v>84</v>
      </c>
      <c r="AA134" s="8">
        <v>3621.0239999999999</v>
      </c>
      <c r="AB134" s="8">
        <v>2000</v>
      </c>
      <c r="AC134" s="8">
        <v>1621.0239999999999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77</v>
      </c>
      <c r="AI134" s="1">
        <v>1</v>
      </c>
      <c r="AJ134" s="3">
        <v>45904</v>
      </c>
      <c r="AK134" s="3">
        <v>0</v>
      </c>
      <c r="AL134" s="3">
        <v>0</v>
      </c>
      <c r="AM134" s="3">
        <v>0</v>
      </c>
      <c r="AN134" s="3">
        <v>0</v>
      </c>
      <c r="AO134" s="3">
        <v>45903</v>
      </c>
      <c r="AP134" s="3">
        <v>45899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130.8886823111111</v>
      </c>
    </row>
    <row r="135" spans="1:56" ht="27.75" customHeight="1" x14ac:dyDescent="0.45">
      <c r="A135" s="3" t="s">
        <v>135</v>
      </c>
      <c r="B135" s="14" t="s">
        <v>135</v>
      </c>
      <c r="C135" s="9" t="s">
        <v>179</v>
      </c>
      <c r="D135" s="13" t="s">
        <v>61</v>
      </c>
      <c r="E135" s="9">
        <v>26</v>
      </c>
      <c r="F135" s="9">
        <v>41</v>
      </c>
      <c r="G135" s="9" t="s">
        <v>60</v>
      </c>
      <c r="H135" s="9">
        <v>0</v>
      </c>
      <c r="I135" s="9">
        <v>97</v>
      </c>
      <c r="J135" s="9" t="s">
        <v>57</v>
      </c>
      <c r="K135" s="9">
        <v>5</v>
      </c>
      <c r="L135" s="9" t="s">
        <v>91</v>
      </c>
      <c r="M135" s="10">
        <v>27</v>
      </c>
      <c r="N135" s="9">
        <v>43</v>
      </c>
      <c r="O135" s="9">
        <v>40</v>
      </c>
      <c r="P135" s="10">
        <v>229.14349009919997</v>
      </c>
      <c r="Q135" s="10">
        <v>0</v>
      </c>
      <c r="R135" s="10">
        <v>229.14349009919997</v>
      </c>
      <c r="S135" s="9" t="s">
        <v>185</v>
      </c>
      <c r="T135" s="12">
        <v>45930</v>
      </c>
      <c r="U135" s="11">
        <v>8000</v>
      </c>
      <c r="V135" s="10">
        <v>0</v>
      </c>
      <c r="W135" s="10">
        <v>8000</v>
      </c>
      <c r="X135" s="10">
        <v>0</v>
      </c>
      <c r="Y135" s="10">
        <v>8400</v>
      </c>
      <c r="Z135" s="9" t="s">
        <v>84</v>
      </c>
      <c r="AA135" s="8">
        <v>9499.6</v>
      </c>
      <c r="AB135" s="8">
        <v>0</v>
      </c>
      <c r="AC135" s="8">
        <v>9499.6</v>
      </c>
      <c r="AD135" s="8">
        <v>0</v>
      </c>
      <c r="AE135" s="8">
        <v>0</v>
      </c>
      <c r="AF135" s="8">
        <v>0</v>
      </c>
      <c r="AG135" s="1" t="s">
        <v>115</v>
      </c>
      <c r="AH135" s="1" t="s">
        <v>72</v>
      </c>
      <c r="AI135" s="1">
        <v>3</v>
      </c>
      <c r="AJ135" s="3">
        <v>45930</v>
      </c>
      <c r="AK135" s="3">
        <v>0</v>
      </c>
      <c r="AL135" s="3">
        <v>45920</v>
      </c>
      <c r="AM135" s="3">
        <v>45927</v>
      </c>
      <c r="AN135" s="3">
        <v>45928</v>
      </c>
      <c r="AO135" s="3">
        <v>45928</v>
      </c>
      <c r="AP135" s="3">
        <v>45925</v>
      </c>
      <c r="AQ135" s="3">
        <v>45929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767.03992444444452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 t="s">
        <v>60</v>
      </c>
      <c r="H136" s="9">
        <v>0</v>
      </c>
      <c r="I136" s="9">
        <v>102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84</v>
      </c>
      <c r="AA136" s="8">
        <v>13120.624</v>
      </c>
      <c r="AB136" s="8">
        <v>2000</v>
      </c>
      <c r="AC136" s="8">
        <v>11120.624</v>
      </c>
      <c r="AD136" s="8">
        <v>0</v>
      </c>
      <c r="AE136" s="8">
        <v>0</v>
      </c>
      <c r="AF136" s="8" t="s">
        <v>58</v>
      </c>
      <c r="AG136" s="1" t="s">
        <v>115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45">
      <c r="A137" s="3" t="s">
        <v>135</v>
      </c>
      <c r="B137" s="14" t="s">
        <v>135</v>
      </c>
      <c r="C137" s="9" t="s">
        <v>109</v>
      </c>
      <c r="D137" s="13" t="s">
        <v>59</v>
      </c>
      <c r="E137" s="9">
        <v>26</v>
      </c>
      <c r="F137" s="9">
        <v>43</v>
      </c>
      <c r="G137" s="9" t="s">
        <v>60</v>
      </c>
      <c r="H137" s="9">
        <v>0</v>
      </c>
      <c r="I137" s="9">
        <v>116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>
        <v>45925</v>
      </c>
      <c r="U137" s="11">
        <v>10000</v>
      </c>
      <c r="V137" s="10">
        <v>0</v>
      </c>
      <c r="W137" s="10">
        <v>10000</v>
      </c>
      <c r="X137" s="10">
        <v>0</v>
      </c>
      <c r="Y137" s="10">
        <v>0</v>
      </c>
      <c r="Z137" s="9" t="s">
        <v>197</v>
      </c>
      <c r="AA137" s="8">
        <v>12433.3</v>
      </c>
      <c r="AB137" s="8">
        <v>12433.3</v>
      </c>
      <c r="AC137" s="8">
        <v>0</v>
      </c>
      <c r="AD137" s="8">
        <v>0</v>
      </c>
      <c r="AE137" s="8">
        <v>0</v>
      </c>
      <c r="AF137" s="8">
        <v>0</v>
      </c>
      <c r="AG137" s="1" t="s">
        <v>118</v>
      </c>
      <c r="AH137" s="1" t="s">
        <v>77</v>
      </c>
      <c r="AI137" s="1">
        <v>1</v>
      </c>
      <c r="AJ137" s="3">
        <v>45925</v>
      </c>
      <c r="AK137" s="3">
        <v>0</v>
      </c>
      <c r="AL137" s="3">
        <v>0</v>
      </c>
      <c r="AM137" s="3">
        <v>0</v>
      </c>
      <c r="AN137" s="3">
        <v>0</v>
      </c>
      <c r="AO137" s="3">
        <v>45924</v>
      </c>
      <c r="AP137" s="3">
        <v>45920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26</v>
      </c>
      <c r="F138" s="9">
        <v>43</v>
      </c>
      <c r="G138" s="9">
        <v>0</v>
      </c>
      <c r="H138" s="9">
        <v>0</v>
      </c>
      <c r="I138" s="9">
        <v>116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197</v>
      </c>
      <c r="AA138" s="8">
        <v>12433.3</v>
      </c>
      <c r="AB138" s="8">
        <v>12433.3</v>
      </c>
      <c r="AC138" s="8">
        <v>0</v>
      </c>
      <c r="AD138" s="8">
        <v>0</v>
      </c>
      <c r="AE138" s="8">
        <v>0</v>
      </c>
      <c r="AF138" s="8" t="s">
        <v>58</v>
      </c>
      <c r="AG138" s="1" t="s">
        <v>118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198</v>
      </c>
      <c r="BD138" s="56">
        <v>0</v>
      </c>
    </row>
    <row r="139" spans="1:56" ht="27.75" customHeight="1" x14ac:dyDescent="0.45">
      <c r="A139" s="3">
        <v>45901</v>
      </c>
      <c r="B139" s="14" t="s">
        <v>420</v>
      </c>
      <c r="C139" s="9" t="s">
        <v>109</v>
      </c>
      <c r="D139" s="13" t="s">
        <v>144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45908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88</v>
      </c>
      <c r="AA139" s="8">
        <v>37299.899999999994</v>
      </c>
      <c r="AB139" s="8">
        <v>37299.899999999994</v>
      </c>
      <c r="AC139" s="8">
        <v>0</v>
      </c>
      <c r="AD139" s="8">
        <v>0</v>
      </c>
      <c r="AE139" s="8">
        <v>37299.899999999994</v>
      </c>
      <c r="AF139" s="8">
        <v>0</v>
      </c>
      <c r="AG139" s="1" t="s">
        <v>116</v>
      </c>
      <c r="AH139" s="1" t="s">
        <v>75</v>
      </c>
      <c r="AI139" s="1">
        <v>4</v>
      </c>
      <c r="AJ139" s="3">
        <v>45908</v>
      </c>
      <c r="AK139" s="3">
        <v>45904</v>
      </c>
      <c r="AL139" s="3">
        <v>45897</v>
      </c>
      <c r="AM139" s="3">
        <v>45905</v>
      </c>
      <c r="AN139" s="3">
        <v>45906</v>
      </c>
      <c r="AO139" s="3">
        <v>45907</v>
      </c>
      <c r="AP139" s="3">
        <v>45903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45898</v>
      </c>
      <c r="B140" s="14" t="s">
        <v>413</v>
      </c>
      <c r="C140" s="9" t="s">
        <v>109</v>
      </c>
      <c r="D140" s="13" t="s">
        <v>59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45909</v>
      </c>
      <c r="U140" s="11">
        <v>15000</v>
      </c>
      <c r="V140" s="10">
        <v>0</v>
      </c>
      <c r="W140" s="10">
        <v>15000</v>
      </c>
      <c r="X140" s="10">
        <v>0</v>
      </c>
      <c r="Y140" s="10">
        <v>0</v>
      </c>
      <c r="Z140" s="9" t="s">
        <v>88</v>
      </c>
      <c r="AA140" s="8">
        <v>18649.949999999997</v>
      </c>
      <c r="AB140" s="8">
        <v>18649.949999999997</v>
      </c>
      <c r="AC140" s="8">
        <v>0</v>
      </c>
      <c r="AD140" s="8">
        <v>0</v>
      </c>
      <c r="AE140" s="8">
        <v>18649.949999999997</v>
      </c>
      <c r="AF140" s="8">
        <v>0</v>
      </c>
      <c r="AG140" s="1" t="s">
        <v>116</v>
      </c>
      <c r="AH140" s="1" t="s">
        <v>146</v>
      </c>
      <c r="AI140" s="1">
        <v>2</v>
      </c>
      <c r="AJ140" s="3">
        <v>45909</v>
      </c>
      <c r="AK140" s="3">
        <v>45907</v>
      </c>
      <c r="AL140" s="3">
        <v>0</v>
      </c>
      <c r="AM140" s="3">
        <v>0</v>
      </c>
      <c r="AN140" s="3">
        <v>0</v>
      </c>
      <c r="AO140" s="3">
        <v>45908</v>
      </c>
      <c r="AP140" s="3">
        <v>45904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143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45">
      <c r="A141" s="3">
        <v>45898</v>
      </c>
      <c r="B141" s="14" t="s">
        <v>414</v>
      </c>
      <c r="C141" s="9" t="s">
        <v>109</v>
      </c>
      <c r="D141" s="13" t="s">
        <v>59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45917</v>
      </c>
      <c r="U141" s="11">
        <v>15000</v>
      </c>
      <c r="V141" s="10">
        <v>0</v>
      </c>
      <c r="W141" s="10">
        <v>15000</v>
      </c>
      <c r="X141" s="10">
        <v>0</v>
      </c>
      <c r="Y141" s="10">
        <v>0</v>
      </c>
      <c r="Z141" s="9" t="s">
        <v>88</v>
      </c>
      <c r="AA141" s="8">
        <v>18649.949999999997</v>
      </c>
      <c r="AB141" s="8">
        <v>18649.949999999997</v>
      </c>
      <c r="AC141" s="8">
        <v>0</v>
      </c>
      <c r="AD141" s="8">
        <v>0</v>
      </c>
      <c r="AE141" s="8">
        <v>18649.949999999997</v>
      </c>
      <c r="AF141" s="8">
        <v>0</v>
      </c>
      <c r="AG141" s="1" t="s">
        <v>115</v>
      </c>
      <c r="AH141" s="1" t="s">
        <v>146</v>
      </c>
      <c r="AI141" s="1">
        <v>2</v>
      </c>
      <c r="AJ141" s="3">
        <v>45917</v>
      </c>
      <c r="AK141" s="3">
        <v>45915</v>
      </c>
      <c r="AL141" s="3">
        <v>0</v>
      </c>
      <c r="AM141" s="3">
        <v>0</v>
      </c>
      <c r="AN141" s="3">
        <v>0</v>
      </c>
      <c r="AO141" s="3">
        <v>45916</v>
      </c>
      <c r="AP141" s="3">
        <v>45912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143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7.75" customHeight="1" x14ac:dyDescent="0.45">
      <c r="A142" s="3">
        <v>45901</v>
      </c>
      <c r="B142" s="14" t="s">
        <v>421</v>
      </c>
      <c r="C142" s="9" t="s">
        <v>109</v>
      </c>
      <c r="D142" s="13" t="s">
        <v>144</v>
      </c>
      <c r="E142" s="9">
        <v>26</v>
      </c>
      <c r="F142" s="9">
        <v>43</v>
      </c>
      <c r="G142" s="9" t="s">
        <v>60</v>
      </c>
      <c r="H142" s="9" t="s">
        <v>66</v>
      </c>
      <c r="I142" s="9">
        <v>150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110</v>
      </c>
      <c r="T142" s="12">
        <v>45930</v>
      </c>
      <c r="U142" s="11">
        <v>30000</v>
      </c>
      <c r="V142" s="10">
        <v>0</v>
      </c>
      <c r="W142" s="10">
        <v>30000</v>
      </c>
      <c r="X142" s="10">
        <v>0</v>
      </c>
      <c r="Y142" s="10">
        <v>31500</v>
      </c>
      <c r="Z142" s="9" t="s">
        <v>88</v>
      </c>
      <c r="AA142" s="8">
        <v>37299.899999999994</v>
      </c>
      <c r="AB142" s="8">
        <v>0</v>
      </c>
      <c r="AC142" s="8">
        <v>37299.899999999994</v>
      </c>
      <c r="AD142" s="8">
        <v>0</v>
      </c>
      <c r="AE142" s="8">
        <v>37299.899999999994</v>
      </c>
      <c r="AF142" s="8">
        <v>0</v>
      </c>
      <c r="AG142" s="1" t="s">
        <v>115</v>
      </c>
      <c r="AH142" s="1" t="s">
        <v>75</v>
      </c>
      <c r="AI142" s="1">
        <v>4</v>
      </c>
      <c r="AJ142" s="3">
        <v>45930</v>
      </c>
      <c r="AK142" s="3">
        <v>45926</v>
      </c>
      <c r="AL142" s="3">
        <v>45919</v>
      </c>
      <c r="AM142" s="3">
        <v>45927</v>
      </c>
      <c r="AN142" s="3">
        <v>45928</v>
      </c>
      <c r="AO142" s="3">
        <v>45929</v>
      </c>
      <c r="AP142" s="3">
        <v>45925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3846.8630200000002</v>
      </c>
    </row>
    <row r="143" spans="1:56" ht="27.75" customHeight="1" x14ac:dyDescent="0.45">
      <c r="A143" s="3">
        <v>45901</v>
      </c>
      <c r="B143" s="14" t="s">
        <v>422</v>
      </c>
      <c r="C143" s="9" t="s">
        <v>109</v>
      </c>
      <c r="D143" s="13" t="s">
        <v>144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110</v>
      </c>
      <c r="T143" s="12">
        <v>45945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88</v>
      </c>
      <c r="AA143" s="8">
        <v>12433.3</v>
      </c>
      <c r="AB143" s="8">
        <v>0</v>
      </c>
      <c r="AC143" s="8">
        <v>12433.3</v>
      </c>
      <c r="AD143" s="8">
        <v>0</v>
      </c>
      <c r="AE143" s="8">
        <v>12433.3</v>
      </c>
      <c r="AF143" s="8">
        <v>0</v>
      </c>
      <c r="AG143" s="1" t="s">
        <v>115</v>
      </c>
      <c r="AH143" s="1" t="s">
        <v>75</v>
      </c>
      <c r="AI143" s="1">
        <v>4</v>
      </c>
      <c r="AJ143" s="3">
        <v>45945</v>
      </c>
      <c r="AK143" s="3">
        <v>45941</v>
      </c>
      <c r="AL143" s="3">
        <v>45934</v>
      </c>
      <c r="AM143" s="3">
        <v>45942</v>
      </c>
      <c r="AN143" s="3">
        <v>45943</v>
      </c>
      <c r="AO143" s="3">
        <v>45944</v>
      </c>
      <c r="AP143" s="3">
        <v>45940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1282.2876733333333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26</v>
      </c>
      <c r="F144" s="9">
        <v>43</v>
      </c>
      <c r="G144" s="9">
        <v>0</v>
      </c>
      <c r="H144" s="9">
        <v>0</v>
      </c>
      <c r="I144" s="9">
        <v>120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88</v>
      </c>
      <c r="AA144" s="8">
        <v>124332.99999999999</v>
      </c>
      <c r="AB144" s="8">
        <v>74599.799999999988</v>
      </c>
      <c r="AC144" s="8">
        <v>49733.2</v>
      </c>
      <c r="AD144" s="8">
        <v>0</v>
      </c>
      <c r="AE144" s="8">
        <v>124332.99999999999</v>
      </c>
      <c r="AF144" s="8" t="s">
        <v>58</v>
      </c>
      <c r="AG144" s="1" t="s">
        <v>117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45857</v>
      </c>
      <c r="B145" s="14" t="s">
        <v>300</v>
      </c>
      <c r="C145" s="9" t="s">
        <v>147</v>
      </c>
      <c r="D145" s="13" t="s">
        <v>148</v>
      </c>
      <c r="E145" s="9">
        <v>28</v>
      </c>
      <c r="F145" s="9">
        <v>41</v>
      </c>
      <c r="G145" s="9" t="s">
        <v>60</v>
      </c>
      <c r="H145" s="9">
        <v>0</v>
      </c>
      <c r="I145" s="9">
        <v>120</v>
      </c>
      <c r="J145" s="9" t="s">
        <v>78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45909</v>
      </c>
      <c r="U145" s="11">
        <v>3000</v>
      </c>
      <c r="V145" s="10">
        <v>2841</v>
      </c>
      <c r="W145" s="10">
        <v>159</v>
      </c>
      <c r="X145" s="10">
        <v>34283</v>
      </c>
      <c r="Y145" s="10">
        <v>0</v>
      </c>
      <c r="Z145" s="9" t="s">
        <v>127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45909</v>
      </c>
      <c r="AK145" s="3">
        <v>0</v>
      </c>
      <c r="AL145" s="3">
        <v>45900</v>
      </c>
      <c r="AM145" s="3">
        <v>45907</v>
      </c>
      <c r="AN145" s="3">
        <v>45908</v>
      </c>
      <c r="AO145" s="3">
        <v>45908</v>
      </c>
      <c r="AP145" s="3">
        <v>45904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7.75" customHeight="1" x14ac:dyDescent="0.45">
      <c r="A146" s="3">
        <v>45895</v>
      </c>
      <c r="B146" s="14" t="s">
        <v>375</v>
      </c>
      <c r="C146" s="9" t="s">
        <v>147</v>
      </c>
      <c r="D146" s="13" t="s">
        <v>148</v>
      </c>
      <c r="E146" s="9">
        <v>28</v>
      </c>
      <c r="F146" s="9">
        <v>41</v>
      </c>
      <c r="G146" s="9" t="s">
        <v>60</v>
      </c>
      <c r="H146" s="9">
        <v>0</v>
      </c>
      <c r="I146" s="9">
        <v>120</v>
      </c>
      <c r="J146" s="9" t="s">
        <v>78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45909</v>
      </c>
      <c r="U146" s="11">
        <v>50000</v>
      </c>
      <c r="V146" s="10">
        <v>10000</v>
      </c>
      <c r="W146" s="10">
        <v>40000</v>
      </c>
      <c r="X146" s="10">
        <v>49535</v>
      </c>
      <c r="Y146" s="10">
        <v>488.25</v>
      </c>
      <c r="Z146" s="9" t="s">
        <v>127</v>
      </c>
      <c r="AA146" s="8">
        <v>579.77246250000007</v>
      </c>
      <c r="AB146" s="8">
        <v>579.77246250000007</v>
      </c>
      <c r="AC146" s="8">
        <v>0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74</v>
      </c>
      <c r="AI146" s="1">
        <v>2</v>
      </c>
      <c r="AJ146" s="3">
        <v>45909</v>
      </c>
      <c r="AK146" s="3">
        <v>0</v>
      </c>
      <c r="AL146" s="3">
        <v>45900</v>
      </c>
      <c r="AM146" s="3">
        <v>45907</v>
      </c>
      <c r="AN146" s="3">
        <v>45908</v>
      </c>
      <c r="AO146" s="3">
        <v>45908</v>
      </c>
      <c r="AP146" s="3">
        <v>45904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 t="s">
        <v>135</v>
      </c>
      <c r="B147" s="14" t="s">
        <v>135</v>
      </c>
      <c r="C147" s="9" t="s">
        <v>109</v>
      </c>
      <c r="D147" s="13" t="s">
        <v>59</v>
      </c>
      <c r="E147" s="9">
        <v>28</v>
      </c>
      <c r="F147" s="9">
        <v>47</v>
      </c>
      <c r="G147" s="9" t="s">
        <v>60</v>
      </c>
      <c r="H147" s="9" t="s">
        <v>66</v>
      </c>
      <c r="I147" s="9">
        <v>180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45925</v>
      </c>
      <c r="U147" s="11">
        <v>5000</v>
      </c>
      <c r="V147" s="10">
        <v>0</v>
      </c>
      <c r="W147" s="10">
        <v>5000</v>
      </c>
      <c r="X147" s="10">
        <v>0</v>
      </c>
      <c r="Y147" s="10">
        <v>0</v>
      </c>
      <c r="Z147" s="9" t="s">
        <v>127</v>
      </c>
      <c r="AA147" s="8">
        <v>6775.4500000000007</v>
      </c>
      <c r="AB147" s="8">
        <v>6775.4500000000007</v>
      </c>
      <c r="AC147" s="8">
        <v>0</v>
      </c>
      <c r="AD147" s="8">
        <v>0</v>
      </c>
      <c r="AE147" s="8">
        <v>6775.4500000000007</v>
      </c>
      <c r="AF147" s="8">
        <v>0</v>
      </c>
      <c r="AG147" s="1">
        <v>0</v>
      </c>
      <c r="AH147" s="1" t="s">
        <v>146</v>
      </c>
      <c r="AI147" s="1">
        <v>2</v>
      </c>
      <c r="AJ147" s="3">
        <v>45925</v>
      </c>
      <c r="AK147" s="3">
        <v>45923</v>
      </c>
      <c r="AL147" s="3">
        <v>0</v>
      </c>
      <c r="AM147" s="3">
        <v>0</v>
      </c>
      <c r="AN147" s="3">
        <v>0</v>
      </c>
      <c r="AO147" s="3">
        <v>45924</v>
      </c>
      <c r="AP147" s="3">
        <v>45920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143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28</v>
      </c>
      <c r="F148" s="9">
        <v>43</v>
      </c>
      <c r="G148" s="9">
        <v>0</v>
      </c>
      <c r="H148" s="9">
        <v>0</v>
      </c>
      <c r="I148" s="9">
        <v>130</v>
      </c>
      <c r="J148" s="9" t="s">
        <v>57</v>
      </c>
      <c r="K148" s="9">
        <v>3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127</v>
      </c>
      <c r="AA148" s="8">
        <v>7355.2224625000008</v>
      </c>
      <c r="AB148" s="8">
        <v>7355.2224625000008</v>
      </c>
      <c r="AC148" s="8">
        <v>0</v>
      </c>
      <c r="AD148" s="8">
        <v>0</v>
      </c>
      <c r="AE148" s="8">
        <v>6775.4500000000007</v>
      </c>
      <c r="AF148" s="8" t="s">
        <v>58</v>
      </c>
      <c r="AG148" s="1">
        <v>0</v>
      </c>
      <c r="AH148" s="1">
        <v>0</v>
      </c>
      <c r="AI148" s="1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149</v>
      </c>
      <c r="BD148" s="56">
        <v>0</v>
      </c>
    </row>
  </sheetData>
  <autoFilter ref="A5:BD14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8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2E40F-AE33-4C2D-B7C9-B68054113280}">
  <sheetPr>
    <tabColor rgb="FFFFFF00"/>
  </sheetPr>
  <dimension ref="A1:BD153"/>
  <sheetViews>
    <sheetView topLeftCell="A5" zoomScale="80" zoomScaleNormal="80" workbookViewId="0">
      <selection activeCell="T9" sqref="T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45901</v>
      </c>
      <c r="E3" s="84" t="s">
        <v>52</v>
      </c>
      <c r="F3" s="84"/>
      <c r="G3" s="85">
        <v>11.09</v>
      </c>
      <c r="H3" s="8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7">
        <v>10.3</v>
      </c>
      <c r="F4" s="88"/>
      <c r="G4" s="89"/>
      <c r="H4" s="90"/>
      <c r="I4" s="91" t="s">
        <v>50</v>
      </c>
      <c r="J4" s="92"/>
      <c r="K4" s="93"/>
      <c r="L4" s="31" t="s">
        <v>89</v>
      </c>
      <c r="M4" s="94" t="s">
        <v>49</v>
      </c>
      <c r="N4" s="95"/>
      <c r="O4" s="95"/>
      <c r="P4" s="9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2" t="s">
        <v>46</v>
      </c>
      <c r="AA4" s="8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283</v>
      </c>
      <c r="C6" s="9" t="s">
        <v>276</v>
      </c>
      <c r="D6" s="13" t="s">
        <v>277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287</v>
      </c>
      <c r="AG6" s="1" t="s">
        <v>116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45896</v>
      </c>
      <c r="B7" s="14" t="s">
        <v>376</v>
      </c>
      <c r="C7" s="9" t="s">
        <v>233</v>
      </c>
      <c r="D7" s="13" t="s">
        <v>372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359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378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45904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379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0</v>
      </c>
      <c r="AF9" s="8">
        <v>0</v>
      </c>
      <c r="AG9" s="1" t="s">
        <v>61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226.40092444444446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405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45909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45909</v>
      </c>
      <c r="AK10" s="3">
        <v>0</v>
      </c>
      <c r="AL10" s="3">
        <v>45900</v>
      </c>
      <c r="AM10" s="3">
        <v>45907</v>
      </c>
      <c r="AN10" s="3">
        <v>45908</v>
      </c>
      <c r="AO10" s="3">
        <v>45908</v>
      </c>
      <c r="AP10" s="3">
        <v>45904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45897</v>
      </c>
      <c r="B11" s="14" t="s">
        <v>377</v>
      </c>
      <c r="C11" s="9" t="s">
        <v>73</v>
      </c>
      <c r="D11" s="13" t="s">
        <v>406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141</v>
      </c>
      <c r="T11" s="12">
        <v>45909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379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45909</v>
      </c>
      <c r="AK11" s="3">
        <v>0</v>
      </c>
      <c r="AL11" s="3">
        <v>45900</v>
      </c>
      <c r="AM11" s="3">
        <v>45907</v>
      </c>
      <c r="AN11" s="3">
        <v>45908</v>
      </c>
      <c r="AO11" s="3">
        <v>45908</v>
      </c>
      <c r="AP11" s="3">
        <v>45904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226.40092444444446</v>
      </c>
    </row>
    <row r="12" spans="1:56" ht="27.75" customHeight="1" x14ac:dyDescent="0.45">
      <c r="A12" s="3">
        <v>45897</v>
      </c>
      <c r="B12" s="14" t="s">
        <v>377</v>
      </c>
      <c r="C12" s="9" t="s">
        <v>73</v>
      </c>
      <c r="D12" s="13" t="s">
        <v>61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141</v>
      </c>
      <c r="T12" s="12" t="s">
        <v>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379</v>
      </c>
      <c r="AA12" s="8">
        <v>3702.0499999999997</v>
      </c>
      <c r="AB12" s="8">
        <v>0</v>
      </c>
      <c r="AC12" s="8">
        <v>3702.0499999999997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226.40092444444446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379</v>
      </c>
      <c r="AA13" s="8">
        <v>14808.199999999999</v>
      </c>
      <c r="AB13" s="8">
        <v>0</v>
      </c>
      <c r="AC13" s="8">
        <v>14808.199999999999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129</v>
      </c>
      <c r="BD13" s="56">
        <v>0</v>
      </c>
    </row>
    <row r="14" spans="1:56" ht="27.75" customHeight="1" x14ac:dyDescent="0.45">
      <c r="A14" s="3" t="s">
        <v>135</v>
      </c>
      <c r="B14" s="14" t="s">
        <v>135</v>
      </c>
      <c r="C14" s="9" t="s">
        <v>211</v>
      </c>
      <c r="D14" s="13" t="s">
        <v>236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133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>
        <v>0</v>
      </c>
      <c r="AG14" s="1" t="s">
        <v>116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729.46232000000009</v>
      </c>
    </row>
    <row r="15" spans="1:56" ht="27.75" customHeight="1" x14ac:dyDescent="0.45">
      <c r="A15" s="3">
        <v>0</v>
      </c>
      <c r="B15" s="14">
        <v>0</v>
      </c>
      <c r="C15" s="9" t="s">
        <v>201</v>
      </c>
      <c r="D15" s="13" t="s">
        <v>95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133</v>
      </c>
      <c r="AA15" s="8">
        <v>13201.65</v>
      </c>
      <c r="AB15" s="8">
        <v>2599</v>
      </c>
      <c r="AC15" s="8">
        <v>10602.65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45910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168</v>
      </c>
      <c r="AA16" s="8">
        <v>44005.499999999993</v>
      </c>
      <c r="AB16" s="8">
        <v>24047</v>
      </c>
      <c r="AC16" s="8">
        <v>19958.499999999993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45910</v>
      </c>
      <c r="AK16" s="3">
        <v>0</v>
      </c>
      <c r="AL16" s="3">
        <v>45901</v>
      </c>
      <c r="AM16" s="3">
        <v>45908</v>
      </c>
      <c r="AN16" s="3">
        <v>45909</v>
      </c>
      <c r="AO16" s="3">
        <v>45909</v>
      </c>
      <c r="AP16" s="3">
        <v>45905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1449.4306222222219</v>
      </c>
    </row>
    <row r="17" spans="1:56" ht="27.75" customHeight="1" x14ac:dyDescent="0.45">
      <c r="A17" s="3">
        <v>45898</v>
      </c>
      <c r="B17" s="14" t="s">
        <v>408</v>
      </c>
      <c r="C17" s="9" t="s">
        <v>136</v>
      </c>
      <c r="D17" s="13" t="s">
        <v>199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45910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168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45910</v>
      </c>
      <c r="AK17" s="3">
        <v>0</v>
      </c>
      <c r="AL17" s="3">
        <v>45901</v>
      </c>
      <c r="AM17" s="3">
        <v>45908</v>
      </c>
      <c r="AN17" s="3">
        <v>45909</v>
      </c>
      <c r="AO17" s="3">
        <v>45909</v>
      </c>
      <c r="AP17" s="3">
        <v>45905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2556.6217600000009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117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132916.01432999998</v>
      </c>
      <c r="AB20" s="8">
        <v>24047</v>
      </c>
      <c r="AC20" s="8">
        <v>108869.01432999999</v>
      </c>
      <c r="AD20" s="8">
        <v>0</v>
      </c>
      <c r="AE20" s="8">
        <v>0</v>
      </c>
      <c r="AF20" s="8" t="s">
        <v>58</v>
      </c>
      <c r="AG20" s="1" t="s">
        <v>117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189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45902</v>
      </c>
      <c r="U21" s="11">
        <v>10000</v>
      </c>
      <c r="V21" s="10">
        <v>5000</v>
      </c>
      <c r="W21" s="10">
        <v>5000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117</v>
      </c>
      <c r="AH21" s="1" t="s">
        <v>74</v>
      </c>
      <c r="AI21" s="1">
        <v>2</v>
      </c>
      <c r="AJ21" s="3">
        <v>45902</v>
      </c>
      <c r="AK21" s="3">
        <v>0</v>
      </c>
      <c r="AL21" s="3">
        <v>45893</v>
      </c>
      <c r="AM21" s="3">
        <v>45900</v>
      </c>
      <c r="AN21" s="3">
        <v>45901</v>
      </c>
      <c r="AO21" s="3">
        <v>45901</v>
      </c>
      <c r="AP21" s="3">
        <v>45897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45902</v>
      </c>
      <c r="U22" s="11">
        <v>5000</v>
      </c>
      <c r="V22" s="10">
        <v>0</v>
      </c>
      <c r="W22" s="10">
        <v>5000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116</v>
      </c>
      <c r="AH22" s="1" t="s">
        <v>74</v>
      </c>
      <c r="AI22" s="1">
        <v>2</v>
      </c>
      <c r="AJ22" s="3">
        <v>45902</v>
      </c>
      <c r="AK22" s="3">
        <v>0</v>
      </c>
      <c r="AL22" s="3">
        <v>45893</v>
      </c>
      <c r="AM22" s="3">
        <v>45900</v>
      </c>
      <c r="AN22" s="3">
        <v>45901</v>
      </c>
      <c r="AO22" s="3">
        <v>45901</v>
      </c>
      <c r="AP22" s="3">
        <v>45897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381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45902</v>
      </c>
      <c r="U23" s="11">
        <v>5000</v>
      </c>
      <c r="V23" s="10">
        <v>0</v>
      </c>
      <c r="W23" s="10">
        <v>5000</v>
      </c>
      <c r="X23" s="10">
        <v>5450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45902</v>
      </c>
      <c r="AK23" s="3">
        <v>0</v>
      </c>
      <c r="AL23" s="3">
        <v>45893</v>
      </c>
      <c r="AM23" s="3">
        <v>45900</v>
      </c>
      <c r="AN23" s="3">
        <v>45901</v>
      </c>
      <c r="AO23" s="3">
        <v>45901</v>
      </c>
      <c r="AP23" s="3">
        <v>45897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275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45902</v>
      </c>
      <c r="U24" s="11">
        <v>5000</v>
      </c>
      <c r="V24" s="10">
        <v>0</v>
      </c>
      <c r="W24" s="10">
        <v>5000</v>
      </c>
      <c r="X24" s="10">
        <v>5250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45902</v>
      </c>
      <c r="AK24" s="3">
        <v>0</v>
      </c>
      <c r="AL24" s="3">
        <v>45893</v>
      </c>
      <c r="AM24" s="3">
        <v>45900</v>
      </c>
      <c r="AN24" s="3">
        <v>45901</v>
      </c>
      <c r="AO24" s="3">
        <v>45901</v>
      </c>
      <c r="AP24" s="3">
        <v>45897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266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172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>
        <v>0</v>
      </c>
      <c r="AG25" s="1" t="s">
        <v>116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380</v>
      </c>
      <c r="C26" s="9" t="s">
        <v>73</v>
      </c>
      <c r="D26" s="13">
        <v>997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172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>
        <v>0</v>
      </c>
      <c r="AG26" s="1" t="s">
        <v>116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380</v>
      </c>
      <c r="C27" s="9" t="s">
        <v>73</v>
      </c>
      <c r="D27" s="13" t="s">
        <v>326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172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119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380</v>
      </c>
      <c r="C28" s="9" t="s">
        <v>73</v>
      </c>
      <c r="D28" s="13" t="s">
        <v>382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172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>
        <v>0</v>
      </c>
      <c r="AG28" s="1" t="s">
        <v>116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380</v>
      </c>
      <c r="C29" s="9" t="s">
        <v>73</v>
      </c>
      <c r="D29" s="13" t="s">
        <v>294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383</v>
      </c>
      <c r="C30" s="9" t="s">
        <v>73</v>
      </c>
      <c r="D30" s="13" t="s">
        <v>288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45904</v>
      </c>
      <c r="U30" s="11">
        <v>10000</v>
      </c>
      <c r="V30" s="10">
        <v>0</v>
      </c>
      <c r="W30" s="10">
        <v>10000</v>
      </c>
      <c r="X30" s="10">
        <v>7780</v>
      </c>
      <c r="Y30" s="10">
        <v>2331</v>
      </c>
      <c r="Z30" s="9" t="s">
        <v>172</v>
      </c>
      <c r="AA30" s="8">
        <v>2181.7926900000002</v>
      </c>
      <c r="AB30" s="8">
        <v>2181.7926900000002</v>
      </c>
      <c r="AC30" s="8">
        <v>0</v>
      </c>
      <c r="AD30" s="8">
        <v>0</v>
      </c>
      <c r="AE30" s="8">
        <v>0</v>
      </c>
      <c r="AF30" s="8">
        <v>0</v>
      </c>
      <c r="AG30" s="1" t="s">
        <v>116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383</v>
      </c>
      <c r="C31" s="9" t="s">
        <v>73</v>
      </c>
      <c r="D31" s="13" t="s">
        <v>384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172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45904</v>
      </c>
      <c r="AK31" s="3">
        <v>0</v>
      </c>
      <c r="AL31" s="3">
        <v>45895</v>
      </c>
      <c r="AM31" s="3">
        <v>45902</v>
      </c>
      <c r="AN31" s="3">
        <v>45903</v>
      </c>
      <c r="AO31" s="3">
        <v>45903</v>
      </c>
      <c r="AP31" s="3">
        <v>45899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383</v>
      </c>
      <c r="C32" s="9" t="s">
        <v>73</v>
      </c>
      <c r="D32" s="13" t="s">
        <v>385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115</v>
      </c>
      <c r="AH32" s="1" t="s">
        <v>74</v>
      </c>
      <c r="AI32" s="1">
        <v>2</v>
      </c>
      <c r="AJ32" s="3">
        <v>45904</v>
      </c>
      <c r="AK32" s="3">
        <v>0</v>
      </c>
      <c r="AL32" s="3">
        <v>45895</v>
      </c>
      <c r="AM32" s="3">
        <v>45902</v>
      </c>
      <c r="AN32" s="3">
        <v>45903</v>
      </c>
      <c r="AO32" s="3">
        <v>45903</v>
      </c>
      <c r="AP32" s="3">
        <v>45899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288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172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45896</v>
      </c>
      <c r="B34" s="14" t="s">
        <v>380</v>
      </c>
      <c r="C34" s="9" t="s">
        <v>73</v>
      </c>
      <c r="D34" s="13" t="s">
        <v>282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116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45896</v>
      </c>
      <c r="B35" s="14" t="s">
        <v>380</v>
      </c>
      <c r="C35" s="9" t="s">
        <v>73</v>
      </c>
      <c r="D35" s="13" t="s">
        <v>248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45906</v>
      </c>
      <c r="U35" s="11">
        <v>5000</v>
      </c>
      <c r="V35" s="10">
        <v>5746</v>
      </c>
      <c r="W35" s="10">
        <v>0</v>
      </c>
      <c r="X35" s="10">
        <v>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116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45896</v>
      </c>
      <c r="B36" s="14" t="s">
        <v>380</v>
      </c>
      <c r="C36" s="9" t="s">
        <v>73</v>
      </c>
      <c r="D36" s="13" t="s">
        <v>386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45896</v>
      </c>
      <c r="B37" s="14" t="s">
        <v>380</v>
      </c>
      <c r="C37" s="9" t="s">
        <v>73</v>
      </c>
      <c r="D37" s="13" t="s">
        <v>305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>
        <v>0</v>
      </c>
      <c r="AG37" s="1" t="s">
        <v>117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45896</v>
      </c>
      <c r="B38" s="14" t="s">
        <v>383</v>
      </c>
      <c r="C38" s="9" t="s">
        <v>73</v>
      </c>
      <c r="D38" s="13" t="s">
        <v>265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45906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>
        <v>0</v>
      </c>
      <c r="AG38" s="1" t="s">
        <v>116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352.51463377777782</v>
      </c>
    </row>
    <row r="39" spans="1:56" ht="27.75" customHeight="1" x14ac:dyDescent="0.45">
      <c r="A39" s="3">
        <v>45896</v>
      </c>
      <c r="B39" s="14" t="s">
        <v>383</v>
      </c>
      <c r="C39" s="9" t="s">
        <v>73</v>
      </c>
      <c r="D39" s="13" t="s">
        <v>291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45906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>
        <v>0</v>
      </c>
      <c r="AG39" s="1" t="s">
        <v>117</v>
      </c>
      <c r="AH39" s="1" t="s">
        <v>74</v>
      </c>
      <c r="AI39" s="1">
        <v>2</v>
      </c>
      <c r="AJ39" s="3">
        <v>45906</v>
      </c>
      <c r="AK39" s="3">
        <v>0</v>
      </c>
      <c r="AL39" s="3">
        <v>45897</v>
      </c>
      <c r="AM39" s="3">
        <v>45904</v>
      </c>
      <c r="AN39" s="3">
        <v>45905</v>
      </c>
      <c r="AO39" s="3">
        <v>45905</v>
      </c>
      <c r="AP39" s="3">
        <v>45901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352.51463377777782</v>
      </c>
    </row>
    <row r="40" spans="1:56" ht="27.75" customHeight="1" x14ac:dyDescent="0.45">
      <c r="A40" s="3">
        <v>45896</v>
      </c>
      <c r="B40" s="14" t="s">
        <v>383</v>
      </c>
      <c r="C40" s="9" t="s">
        <v>73</v>
      </c>
      <c r="D40" s="13" t="s">
        <v>292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45906</v>
      </c>
      <c r="U40" s="11">
        <v>5000</v>
      </c>
      <c r="V40" s="10">
        <v>0</v>
      </c>
      <c r="W40" s="10">
        <v>5000</v>
      </c>
      <c r="X40" s="10">
        <v>5250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74</v>
      </c>
      <c r="AI40" s="1">
        <v>2</v>
      </c>
      <c r="AJ40" s="3">
        <v>45906</v>
      </c>
      <c r="AK40" s="3">
        <v>0</v>
      </c>
      <c r="AL40" s="3">
        <v>45897</v>
      </c>
      <c r="AM40" s="3">
        <v>45904</v>
      </c>
      <c r="AN40" s="3">
        <v>45905</v>
      </c>
      <c r="AO40" s="3">
        <v>45905</v>
      </c>
      <c r="AP40" s="3">
        <v>45901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45896</v>
      </c>
      <c r="B41" s="14" t="s">
        <v>380</v>
      </c>
      <c r="C41" s="9" t="s">
        <v>73</v>
      </c>
      <c r="D41" s="13" t="s">
        <v>289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45909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352.51463377777782</v>
      </c>
    </row>
    <row r="42" spans="1:56" ht="27.75" customHeight="1" x14ac:dyDescent="0.45">
      <c r="A42" s="3">
        <v>45896</v>
      </c>
      <c r="B42" s="14" t="s">
        <v>380</v>
      </c>
      <c r="C42" s="9" t="s">
        <v>73</v>
      </c>
      <c r="D42" s="13" t="s">
        <v>281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45909</v>
      </c>
      <c r="U42" s="11">
        <v>5000</v>
      </c>
      <c r="V42" s="10">
        <v>0</v>
      </c>
      <c r="W42" s="10">
        <v>5000</v>
      </c>
      <c r="X42" s="10">
        <v>5250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117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45896</v>
      </c>
      <c r="B43" s="14" t="s">
        <v>380</v>
      </c>
      <c r="C43" s="9" t="s">
        <v>73</v>
      </c>
      <c r="D43" s="13" t="s">
        <v>275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45909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116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45896</v>
      </c>
      <c r="B44" s="14" t="s">
        <v>380</v>
      </c>
      <c r="C44" s="9" t="s">
        <v>73</v>
      </c>
      <c r="D44" s="13" t="s">
        <v>301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>
        <v>0</v>
      </c>
      <c r="AG44" s="1" t="s">
        <v>116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45896</v>
      </c>
      <c r="B45" s="14" t="s">
        <v>380</v>
      </c>
      <c r="C45" s="9" t="s">
        <v>73</v>
      </c>
      <c r="D45" s="13" t="s">
        <v>292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45909</v>
      </c>
      <c r="U45" s="11">
        <v>5000</v>
      </c>
      <c r="V45" s="10">
        <v>0</v>
      </c>
      <c r="W45" s="10">
        <v>5000</v>
      </c>
      <c r="X45" s="10">
        <v>5250</v>
      </c>
      <c r="Y45" s="10">
        <v>0</v>
      </c>
      <c r="Z45" s="9" t="s">
        <v>172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116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0</v>
      </c>
    </row>
    <row r="46" spans="1:56" ht="27.75" customHeight="1" x14ac:dyDescent="0.45">
      <c r="A46" s="3">
        <v>45898</v>
      </c>
      <c r="B46" s="14" t="s">
        <v>383</v>
      </c>
      <c r="C46" s="9" t="s">
        <v>73</v>
      </c>
      <c r="D46" s="13" t="s">
        <v>293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45909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>
        <v>0</v>
      </c>
      <c r="AG46" s="1" t="s">
        <v>61</v>
      </c>
      <c r="AH46" s="1" t="s">
        <v>74</v>
      </c>
      <c r="AI46" s="1">
        <v>2</v>
      </c>
      <c r="AJ46" s="3">
        <v>45909</v>
      </c>
      <c r="AK46" s="3">
        <v>0</v>
      </c>
      <c r="AL46" s="3">
        <v>45900</v>
      </c>
      <c r="AM46" s="3">
        <v>45907</v>
      </c>
      <c r="AN46" s="3">
        <v>45908</v>
      </c>
      <c r="AO46" s="3">
        <v>45908</v>
      </c>
      <c r="AP46" s="3">
        <v>45904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352.51463377777782</v>
      </c>
    </row>
    <row r="47" spans="1:56" ht="27.75" customHeight="1" x14ac:dyDescent="0.45">
      <c r="A47" s="3">
        <v>45898</v>
      </c>
      <c r="B47" s="14" t="s">
        <v>383</v>
      </c>
      <c r="C47" s="9" t="s">
        <v>73</v>
      </c>
      <c r="D47" s="13" t="s">
        <v>266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45909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172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>
        <v>0</v>
      </c>
      <c r="AG47" s="1" t="s">
        <v>115</v>
      </c>
      <c r="AH47" s="1" t="s">
        <v>74</v>
      </c>
      <c r="AI47" s="1">
        <v>2</v>
      </c>
      <c r="AJ47" s="3">
        <v>45909</v>
      </c>
      <c r="AK47" s="3">
        <v>0</v>
      </c>
      <c r="AL47" s="3">
        <v>45900</v>
      </c>
      <c r="AM47" s="3">
        <v>45907</v>
      </c>
      <c r="AN47" s="3">
        <v>45908</v>
      </c>
      <c r="AO47" s="3">
        <v>45908</v>
      </c>
      <c r="AP47" s="3">
        <v>45904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352.51463377777782</v>
      </c>
    </row>
    <row r="48" spans="1:56" ht="27.75" customHeight="1" x14ac:dyDescent="0.45">
      <c r="A48" s="3">
        <v>45898</v>
      </c>
      <c r="B48" s="14" t="s">
        <v>383</v>
      </c>
      <c r="C48" s="9" t="s">
        <v>73</v>
      </c>
      <c r="D48" s="13" t="s">
        <v>290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45909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>
        <v>0</v>
      </c>
      <c r="AG48" s="1" t="s">
        <v>115</v>
      </c>
      <c r="AH48" s="1" t="s">
        <v>74</v>
      </c>
      <c r="AI48" s="1">
        <v>2</v>
      </c>
      <c r="AJ48" s="3">
        <v>45909</v>
      </c>
      <c r="AK48" s="3">
        <v>0</v>
      </c>
      <c r="AL48" s="3">
        <v>45900</v>
      </c>
      <c r="AM48" s="3">
        <v>45907</v>
      </c>
      <c r="AN48" s="3">
        <v>45908</v>
      </c>
      <c r="AO48" s="3">
        <v>45908</v>
      </c>
      <c r="AP48" s="3">
        <v>45904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352.51463377777782</v>
      </c>
    </row>
    <row r="49" spans="1:56" ht="27.75" customHeight="1" x14ac:dyDescent="0.45">
      <c r="A49" s="3" t="s">
        <v>135</v>
      </c>
      <c r="B49" s="14" t="s">
        <v>135</v>
      </c>
      <c r="C49" s="9" t="s">
        <v>73</v>
      </c>
      <c r="D49" s="13" t="s">
        <v>61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270000</v>
      </c>
      <c r="V49" s="10">
        <v>0</v>
      </c>
      <c r="W49" s="10">
        <v>270000</v>
      </c>
      <c r="X49" s="10">
        <v>0</v>
      </c>
      <c r="Y49" s="10">
        <v>283500</v>
      </c>
      <c r="Z49" s="9" t="s">
        <v>172</v>
      </c>
      <c r="AA49" s="8">
        <v>252717.30000000002</v>
      </c>
      <c r="AB49" s="8">
        <v>0</v>
      </c>
      <c r="AC49" s="8">
        <v>252717.30000000002</v>
      </c>
      <c r="AD49" s="8">
        <v>0</v>
      </c>
      <c r="AE49" s="8">
        <v>0</v>
      </c>
      <c r="AF49" s="8">
        <v>0</v>
      </c>
      <c r="AG49" s="1" t="s">
        <v>119</v>
      </c>
      <c r="AH49" s="1" t="s">
        <v>74</v>
      </c>
      <c r="AI49" s="1">
        <v>2</v>
      </c>
      <c r="AJ49" s="3">
        <v>45930</v>
      </c>
      <c r="AK49" s="3">
        <v>0</v>
      </c>
      <c r="AL49" s="3">
        <v>45921</v>
      </c>
      <c r="AM49" s="3">
        <v>45928</v>
      </c>
      <c r="AN49" s="3">
        <v>45929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19035.790224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172</v>
      </c>
      <c r="AA50" s="8">
        <v>343818.14269000001</v>
      </c>
      <c r="AB50" s="8">
        <v>58341.192689999996</v>
      </c>
      <c r="AC50" s="8">
        <v>285476.95</v>
      </c>
      <c r="AD50" s="8">
        <v>0</v>
      </c>
      <c r="AE50" s="8">
        <v>0</v>
      </c>
      <c r="AF50" s="8" t="s">
        <v>58</v>
      </c>
      <c r="AG50" s="1" t="s">
        <v>115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174</v>
      </c>
      <c r="BD50" s="56">
        <v>0</v>
      </c>
    </row>
    <row r="51" spans="1:56" ht="27.75" customHeight="1" x14ac:dyDescent="0.45">
      <c r="A51" s="3">
        <v>45887</v>
      </c>
      <c r="B51" s="14" t="s">
        <v>341</v>
      </c>
      <c r="C51" s="9" t="s">
        <v>139</v>
      </c>
      <c r="D51" s="13" t="s">
        <v>327</v>
      </c>
      <c r="E51" s="9">
        <v>19</v>
      </c>
      <c r="F51" s="9">
        <v>35</v>
      </c>
      <c r="G51" s="9" t="s">
        <v>60</v>
      </c>
      <c r="H51" s="9" t="s">
        <v>76</v>
      </c>
      <c r="I51" s="9">
        <v>102</v>
      </c>
      <c r="J51" s="9" t="s">
        <v>57</v>
      </c>
      <c r="K51" s="9">
        <v>5</v>
      </c>
      <c r="L51" s="9" t="s">
        <v>196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45904</v>
      </c>
      <c r="U51" s="11">
        <v>5040</v>
      </c>
      <c r="V51" s="10">
        <v>0</v>
      </c>
      <c r="W51" s="10">
        <v>5040</v>
      </c>
      <c r="X51" s="10">
        <v>3811</v>
      </c>
      <c r="Y51" s="10">
        <v>1290.45</v>
      </c>
      <c r="Z51" s="9" t="s">
        <v>112</v>
      </c>
      <c r="AA51" s="8">
        <v>1316.0138145000001</v>
      </c>
      <c r="AB51" s="8">
        <v>1316.0138145000001</v>
      </c>
      <c r="AC51" s="8">
        <v>0</v>
      </c>
      <c r="AD51" s="8">
        <v>1316.0138145000001</v>
      </c>
      <c r="AE51" s="8">
        <v>0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45904</v>
      </c>
      <c r="AK51" s="3">
        <v>45900</v>
      </c>
      <c r="AL51" s="3">
        <v>45893</v>
      </c>
      <c r="AM51" s="3">
        <v>45901</v>
      </c>
      <c r="AN51" s="3">
        <v>45902</v>
      </c>
      <c r="AO51" s="3">
        <v>45903</v>
      </c>
      <c r="AP51" s="3">
        <v>45899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373</v>
      </c>
      <c r="AZ51" s="2">
        <v>0</v>
      </c>
      <c r="BA51" s="2">
        <v>0</v>
      </c>
      <c r="BB51" s="2">
        <v>0</v>
      </c>
      <c r="BC51" s="1" t="s">
        <v>191</v>
      </c>
      <c r="BD51" s="56">
        <v>0</v>
      </c>
    </row>
    <row r="52" spans="1:56" ht="27.75" customHeight="1" x14ac:dyDescent="0.45">
      <c r="A52" s="3">
        <v>45796</v>
      </c>
      <c r="B52" s="14" t="s">
        <v>255</v>
      </c>
      <c r="C52" s="9" t="s">
        <v>139</v>
      </c>
      <c r="D52" s="13" t="s">
        <v>250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196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 t="s">
        <v>63</v>
      </c>
      <c r="U52" s="11">
        <v>503</v>
      </c>
      <c r="V52" s="10">
        <v>0</v>
      </c>
      <c r="W52" s="10">
        <v>503</v>
      </c>
      <c r="X52" s="10">
        <v>5250</v>
      </c>
      <c r="Y52" s="10">
        <v>0</v>
      </c>
      <c r="Z52" s="9" t="s">
        <v>112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191</v>
      </c>
      <c r="BD52" s="56">
        <v>0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112</v>
      </c>
      <c r="AA53" s="8">
        <v>1316.0138145000001</v>
      </c>
      <c r="AB53" s="8">
        <v>1316.0138145000001</v>
      </c>
      <c r="AC53" s="8">
        <v>0</v>
      </c>
      <c r="AD53" s="8">
        <v>1316.0138145000001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192</v>
      </c>
      <c r="BD53" s="56">
        <v>0</v>
      </c>
    </row>
    <row r="54" spans="1:56" ht="27.75" customHeight="1" x14ac:dyDescent="0.45">
      <c r="A54" s="3">
        <v>45887</v>
      </c>
      <c r="B54" s="14" t="s">
        <v>344</v>
      </c>
      <c r="C54" s="9" t="s">
        <v>139</v>
      </c>
      <c r="D54" s="13" t="s">
        <v>306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45902</v>
      </c>
      <c r="U54" s="11">
        <v>5040</v>
      </c>
      <c r="V54" s="10">
        <v>5760</v>
      </c>
      <c r="W54" s="10">
        <v>0</v>
      </c>
      <c r="X54" s="10">
        <v>6055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117</v>
      </c>
      <c r="AH54" s="1" t="s">
        <v>75</v>
      </c>
      <c r="AI54" s="1">
        <v>4</v>
      </c>
      <c r="AJ54" s="3">
        <v>45902</v>
      </c>
      <c r="AK54" s="3">
        <v>45898</v>
      </c>
      <c r="AL54" s="3">
        <v>45891</v>
      </c>
      <c r="AM54" s="3">
        <v>45899</v>
      </c>
      <c r="AN54" s="3">
        <v>45900</v>
      </c>
      <c r="AO54" s="3">
        <v>45901</v>
      </c>
      <c r="AP54" s="3">
        <v>45897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134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45887</v>
      </c>
      <c r="B55" s="14" t="s">
        <v>345</v>
      </c>
      <c r="C55" s="9" t="s">
        <v>139</v>
      </c>
      <c r="D55" s="13" t="s">
        <v>331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45902</v>
      </c>
      <c r="U55" s="11">
        <v>5040</v>
      </c>
      <c r="V55" s="10">
        <v>2300</v>
      </c>
      <c r="W55" s="10">
        <v>2740</v>
      </c>
      <c r="X55" s="10">
        <v>6300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45902</v>
      </c>
      <c r="AK55" s="3">
        <v>45898</v>
      </c>
      <c r="AL55" s="3">
        <v>45891</v>
      </c>
      <c r="AM55" s="3">
        <v>45899</v>
      </c>
      <c r="AN55" s="3">
        <v>45900</v>
      </c>
      <c r="AO55" s="3">
        <v>45901</v>
      </c>
      <c r="AP55" s="3">
        <v>45897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134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45887</v>
      </c>
      <c r="B56" s="14" t="s">
        <v>343</v>
      </c>
      <c r="C56" s="9" t="s">
        <v>139</v>
      </c>
      <c r="D56" s="13" t="s">
        <v>238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45902</v>
      </c>
      <c r="U56" s="11">
        <v>5080</v>
      </c>
      <c r="V56" s="10">
        <v>6326</v>
      </c>
      <c r="W56" s="10">
        <v>0</v>
      </c>
      <c r="X56" s="10">
        <v>11600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 t="s">
        <v>75</v>
      </c>
      <c r="AI56" s="1">
        <v>4</v>
      </c>
      <c r="AJ56" s="3">
        <v>45902</v>
      </c>
      <c r="AK56" s="3">
        <v>45898</v>
      </c>
      <c r="AL56" s="3">
        <v>45891</v>
      </c>
      <c r="AM56" s="3">
        <v>45899</v>
      </c>
      <c r="AN56" s="3">
        <v>45900</v>
      </c>
      <c r="AO56" s="3">
        <v>45901</v>
      </c>
      <c r="AP56" s="3">
        <v>45897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134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45887</v>
      </c>
      <c r="B57" s="14" t="s">
        <v>346</v>
      </c>
      <c r="C57" s="9" t="s">
        <v>139</v>
      </c>
      <c r="D57" s="13" t="s">
        <v>181</v>
      </c>
      <c r="E57" s="9">
        <v>20</v>
      </c>
      <c r="F57" s="9">
        <v>35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45904</v>
      </c>
      <c r="U57" s="11">
        <v>5040</v>
      </c>
      <c r="V57" s="10">
        <v>0</v>
      </c>
      <c r="W57" s="10">
        <v>5040</v>
      </c>
      <c r="X57" s="10">
        <v>10200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388</v>
      </c>
      <c r="AG57" s="1" t="s">
        <v>115</v>
      </c>
      <c r="AH57" s="1" t="s">
        <v>75</v>
      </c>
      <c r="AI57" s="1">
        <v>4</v>
      </c>
      <c r="AJ57" s="3">
        <v>45904</v>
      </c>
      <c r="AK57" s="3">
        <v>45900</v>
      </c>
      <c r="AL57" s="3">
        <v>45893</v>
      </c>
      <c r="AM57" s="3">
        <v>45901</v>
      </c>
      <c r="AN57" s="3">
        <v>45902</v>
      </c>
      <c r="AO57" s="3">
        <v>45903</v>
      </c>
      <c r="AP57" s="3">
        <v>45899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134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45877</v>
      </c>
      <c r="B58" s="14" t="s">
        <v>318</v>
      </c>
      <c r="C58" s="9" t="s">
        <v>79</v>
      </c>
      <c r="D58" s="13" t="s">
        <v>319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45904</v>
      </c>
      <c r="U58" s="11">
        <v>3000</v>
      </c>
      <c r="V58" s="10">
        <v>0</v>
      </c>
      <c r="W58" s="10">
        <v>3000</v>
      </c>
      <c r="X58" s="10">
        <v>0</v>
      </c>
      <c r="Y58" s="10">
        <v>3150</v>
      </c>
      <c r="Z58" s="9" t="s">
        <v>80</v>
      </c>
      <c r="AA58" s="8">
        <v>3310.89</v>
      </c>
      <c r="AB58" s="8">
        <v>3310.89</v>
      </c>
      <c r="AC58" s="8">
        <v>0</v>
      </c>
      <c r="AD58" s="8">
        <v>3310.89</v>
      </c>
      <c r="AE58" s="8">
        <v>0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45904</v>
      </c>
      <c r="AK58" s="3">
        <v>45900</v>
      </c>
      <c r="AL58" s="3">
        <v>45893</v>
      </c>
      <c r="AM58" s="3">
        <v>45901</v>
      </c>
      <c r="AN58" s="3">
        <v>45902</v>
      </c>
      <c r="AO58" s="3">
        <v>45903</v>
      </c>
      <c r="AP58" s="3">
        <v>45899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45892</v>
      </c>
      <c r="B59" s="14" t="s">
        <v>360</v>
      </c>
      <c r="C59" s="9" t="s">
        <v>139</v>
      </c>
      <c r="D59" s="13" t="s">
        <v>361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45905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80</v>
      </c>
      <c r="AA59" s="8">
        <v>5280.6600000000008</v>
      </c>
      <c r="AB59" s="8">
        <v>5280.6600000000008</v>
      </c>
      <c r="AC59" s="8">
        <v>0</v>
      </c>
      <c r="AD59" s="8">
        <v>0</v>
      </c>
      <c r="AE59" s="8">
        <v>5280.6600000000008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45905</v>
      </c>
      <c r="AK59" s="3">
        <v>45901</v>
      </c>
      <c r="AL59" s="3">
        <v>45894</v>
      </c>
      <c r="AM59" s="3">
        <v>45902</v>
      </c>
      <c r="AN59" s="3">
        <v>45903</v>
      </c>
      <c r="AO59" s="3">
        <v>45904</v>
      </c>
      <c r="AP59" s="3">
        <v>45900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45892</v>
      </c>
      <c r="B60" s="14" t="s">
        <v>371</v>
      </c>
      <c r="C60" s="9" t="s">
        <v>355</v>
      </c>
      <c r="D60" s="13" t="s">
        <v>356</v>
      </c>
      <c r="E60" s="9">
        <v>20</v>
      </c>
      <c r="F60" s="9">
        <v>30</v>
      </c>
      <c r="G60" s="9" t="s">
        <v>60</v>
      </c>
      <c r="H60" s="9" t="s">
        <v>66</v>
      </c>
      <c r="I60" s="9">
        <v>80</v>
      </c>
      <c r="J60" s="9" t="s">
        <v>57</v>
      </c>
      <c r="K60" s="9">
        <v>5</v>
      </c>
      <c r="L60" s="9" t="s">
        <v>357</v>
      </c>
      <c r="M60" s="10">
        <v>21</v>
      </c>
      <c r="N60" s="9">
        <v>33</v>
      </c>
      <c r="O60" s="9">
        <v>40</v>
      </c>
      <c r="P60" s="10">
        <v>0</v>
      </c>
      <c r="Q60" s="10">
        <v>0</v>
      </c>
      <c r="R60" s="10">
        <v>0</v>
      </c>
      <c r="S60" s="9" t="s">
        <v>71</v>
      </c>
      <c r="T60" s="12">
        <v>45905</v>
      </c>
      <c r="U60" s="11">
        <v>10000</v>
      </c>
      <c r="V60" s="10">
        <v>10000</v>
      </c>
      <c r="W60" s="10">
        <v>0</v>
      </c>
      <c r="X60" s="10">
        <v>10500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117</v>
      </c>
      <c r="AH60" s="1" t="s">
        <v>68</v>
      </c>
      <c r="AI60" s="1">
        <v>4</v>
      </c>
      <c r="AJ60" s="3">
        <v>45905</v>
      </c>
      <c r="AK60" s="3">
        <v>45901</v>
      </c>
      <c r="AL60" s="3">
        <v>45895</v>
      </c>
      <c r="AM60" s="3">
        <v>45902</v>
      </c>
      <c r="AN60" s="3">
        <v>45903</v>
      </c>
      <c r="AO60" s="3">
        <v>45903</v>
      </c>
      <c r="AP60" s="3">
        <v>45900</v>
      </c>
      <c r="AQ60" s="3">
        <v>45904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45850</v>
      </c>
      <c r="B61" s="14" t="s">
        <v>284</v>
      </c>
      <c r="C61" s="9" t="s">
        <v>107</v>
      </c>
      <c r="D61" s="13" t="s">
        <v>285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45905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3310.89</v>
      </c>
      <c r="AB61" s="8">
        <v>3310.89</v>
      </c>
      <c r="AC61" s="8">
        <v>0</v>
      </c>
      <c r="AD61" s="8">
        <v>0</v>
      </c>
      <c r="AE61" s="8">
        <v>3310.89</v>
      </c>
      <c r="AF61" s="8">
        <v>0</v>
      </c>
      <c r="AG61" s="1" t="s">
        <v>119</v>
      </c>
      <c r="AH61" s="1" t="s">
        <v>75</v>
      </c>
      <c r="AI61" s="1">
        <v>4</v>
      </c>
      <c r="AJ61" s="3">
        <v>45905</v>
      </c>
      <c r="AK61" s="3">
        <v>45901</v>
      </c>
      <c r="AL61" s="3">
        <v>45894</v>
      </c>
      <c r="AM61" s="3">
        <v>45902</v>
      </c>
      <c r="AN61" s="3">
        <v>45903</v>
      </c>
      <c r="AO61" s="3">
        <v>45904</v>
      </c>
      <c r="AP61" s="3">
        <v>45900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45892</v>
      </c>
      <c r="B62" s="14" t="s">
        <v>360</v>
      </c>
      <c r="C62" s="9" t="s">
        <v>139</v>
      </c>
      <c r="D62" s="13" t="s">
        <v>329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45908</v>
      </c>
      <c r="U62" s="11">
        <v>5040</v>
      </c>
      <c r="V62" s="10">
        <v>4400</v>
      </c>
      <c r="W62" s="10">
        <v>640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45908</v>
      </c>
      <c r="AK62" s="3">
        <v>45904</v>
      </c>
      <c r="AL62" s="3">
        <v>45897</v>
      </c>
      <c r="AM62" s="3">
        <v>45905</v>
      </c>
      <c r="AN62" s="3">
        <v>45906</v>
      </c>
      <c r="AO62" s="3">
        <v>45907</v>
      </c>
      <c r="AP62" s="3">
        <v>45903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>
        <v>0</v>
      </c>
      <c r="AY62" s="2" t="s">
        <v>370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45892</v>
      </c>
      <c r="B63" s="14" t="s">
        <v>362</v>
      </c>
      <c r="C63" s="9" t="s">
        <v>139</v>
      </c>
      <c r="D63" s="13" t="s">
        <v>131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45908</v>
      </c>
      <c r="U63" s="11">
        <v>10000</v>
      </c>
      <c r="V63" s="10">
        <v>8200</v>
      </c>
      <c r="W63" s="10">
        <v>1800</v>
      </c>
      <c r="X63" s="10">
        <v>10650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45908</v>
      </c>
      <c r="AK63" s="3">
        <v>45904</v>
      </c>
      <c r="AL63" s="3">
        <v>45897</v>
      </c>
      <c r="AM63" s="3">
        <v>45905</v>
      </c>
      <c r="AN63" s="3">
        <v>45906</v>
      </c>
      <c r="AO63" s="3">
        <v>45907</v>
      </c>
      <c r="AP63" s="3">
        <v>45903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45782</v>
      </c>
      <c r="B64" s="14" t="s">
        <v>249</v>
      </c>
      <c r="C64" s="9" t="s">
        <v>79</v>
      </c>
      <c r="D64" s="13" t="s">
        <v>243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45909</v>
      </c>
      <c r="U64" s="11">
        <v>5000</v>
      </c>
      <c r="V64" s="10">
        <v>0</v>
      </c>
      <c r="W64" s="10">
        <v>5000</v>
      </c>
      <c r="X64" s="10">
        <v>3635</v>
      </c>
      <c r="Y64" s="10">
        <v>1433.25</v>
      </c>
      <c r="Z64" s="9" t="s">
        <v>80</v>
      </c>
      <c r="AA64" s="8">
        <v>1581.7776974999997</v>
      </c>
      <c r="AB64" s="8">
        <v>1581.7776974999997</v>
      </c>
      <c r="AC64" s="8">
        <v>0</v>
      </c>
      <c r="AD64" s="8">
        <v>1581.7776974999997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45909</v>
      </c>
      <c r="AK64" s="3">
        <v>45905</v>
      </c>
      <c r="AL64" s="3">
        <v>45898</v>
      </c>
      <c r="AM64" s="3">
        <v>45906</v>
      </c>
      <c r="AN64" s="3">
        <v>45907</v>
      </c>
      <c r="AO64" s="3">
        <v>45908</v>
      </c>
      <c r="AP64" s="3">
        <v>45904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134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45896</v>
      </c>
      <c r="B65" s="14" t="s">
        <v>387</v>
      </c>
      <c r="C65" s="9" t="s">
        <v>139</v>
      </c>
      <c r="D65" s="13" t="s">
        <v>330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45910</v>
      </c>
      <c r="U65" s="11">
        <v>5040</v>
      </c>
      <c r="V65" s="10">
        <v>7646</v>
      </c>
      <c r="W65" s="10">
        <v>0</v>
      </c>
      <c r="X65" s="10">
        <v>6178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61</v>
      </c>
      <c r="AH65" s="1" t="s">
        <v>75</v>
      </c>
      <c r="AI65" s="1">
        <v>4</v>
      </c>
      <c r="AJ65" s="3">
        <v>45910</v>
      </c>
      <c r="AK65" s="3">
        <v>45906</v>
      </c>
      <c r="AL65" s="3">
        <v>45899</v>
      </c>
      <c r="AM65" s="3">
        <v>45907</v>
      </c>
      <c r="AN65" s="3">
        <v>45908</v>
      </c>
      <c r="AO65" s="3">
        <v>45909</v>
      </c>
      <c r="AP65" s="3">
        <v>45905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45896</v>
      </c>
      <c r="B66" s="14" t="s">
        <v>387</v>
      </c>
      <c r="C66" s="9" t="s">
        <v>139</v>
      </c>
      <c r="D66" s="13" t="s">
        <v>252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45910</v>
      </c>
      <c r="U66" s="11">
        <v>5040</v>
      </c>
      <c r="V66" s="10">
        <v>0</v>
      </c>
      <c r="W66" s="10">
        <v>5040</v>
      </c>
      <c r="X66" s="10">
        <v>0</v>
      </c>
      <c r="Y66" s="10">
        <v>5292</v>
      </c>
      <c r="Z66" s="9" t="s">
        <v>80</v>
      </c>
      <c r="AA66" s="8">
        <v>5280.6600000000008</v>
      </c>
      <c r="AB66" s="8">
        <v>5280.6600000000008</v>
      </c>
      <c r="AC66" s="8">
        <v>0</v>
      </c>
      <c r="AD66" s="8">
        <v>0</v>
      </c>
      <c r="AE66" s="8">
        <v>5280.6600000000008</v>
      </c>
      <c r="AF66" s="8">
        <v>0</v>
      </c>
      <c r="AG66" s="1" t="s">
        <v>61</v>
      </c>
      <c r="AH66" s="1" t="s">
        <v>75</v>
      </c>
      <c r="AI66" s="1">
        <v>4</v>
      </c>
      <c r="AJ66" s="3">
        <v>45910</v>
      </c>
      <c r="AK66" s="3">
        <v>45906</v>
      </c>
      <c r="AL66" s="3">
        <v>45899</v>
      </c>
      <c r="AM66" s="3">
        <v>45907</v>
      </c>
      <c r="AN66" s="3">
        <v>45908</v>
      </c>
      <c r="AO66" s="3">
        <v>45909</v>
      </c>
      <c r="AP66" s="3">
        <v>45905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45873</v>
      </c>
      <c r="B67" s="14" t="s">
        <v>308</v>
      </c>
      <c r="C67" s="9" t="s">
        <v>107</v>
      </c>
      <c r="D67" s="13" t="s">
        <v>309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45922</v>
      </c>
      <c r="U67" s="11">
        <v>4000</v>
      </c>
      <c r="V67" s="10">
        <v>0</v>
      </c>
      <c r="W67" s="10">
        <v>4000</v>
      </c>
      <c r="X67" s="10">
        <v>0</v>
      </c>
      <c r="Y67" s="10">
        <v>4200</v>
      </c>
      <c r="Z67" s="9" t="s">
        <v>80</v>
      </c>
      <c r="AA67" s="8">
        <v>4414.5199999999995</v>
      </c>
      <c r="AB67" s="8">
        <v>0</v>
      </c>
      <c r="AC67" s="8">
        <v>4414.5199999999995</v>
      </c>
      <c r="AD67" s="8">
        <v>0</v>
      </c>
      <c r="AE67" s="8">
        <v>4414.5199999999995</v>
      </c>
      <c r="AF67" s="8" t="s">
        <v>307</v>
      </c>
      <c r="AG67" s="1" t="s">
        <v>61</v>
      </c>
      <c r="AH67" s="1" t="s">
        <v>75</v>
      </c>
      <c r="AI67" s="1">
        <v>4</v>
      </c>
      <c r="AJ67" s="3">
        <v>45922</v>
      </c>
      <c r="AK67" s="3">
        <v>45918</v>
      </c>
      <c r="AL67" s="3">
        <v>45911</v>
      </c>
      <c r="AM67" s="3">
        <v>45919</v>
      </c>
      <c r="AN67" s="3">
        <v>45920</v>
      </c>
      <c r="AO67" s="3">
        <v>45921</v>
      </c>
      <c r="AP67" s="3">
        <v>45917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333.54151111111111</v>
      </c>
    </row>
    <row r="68" spans="1:56" ht="27.75" customHeight="1" x14ac:dyDescent="0.45">
      <c r="A68" s="3" t="s">
        <v>135</v>
      </c>
      <c r="B68" s="14" t="s">
        <v>135</v>
      </c>
      <c r="C68" s="9" t="s">
        <v>139</v>
      </c>
      <c r="D68" s="13" t="s">
        <v>61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45925</v>
      </c>
      <c r="U68" s="11">
        <v>100000</v>
      </c>
      <c r="V68" s="10">
        <v>0</v>
      </c>
      <c r="W68" s="10">
        <v>100000</v>
      </c>
      <c r="X68" s="10">
        <v>0</v>
      </c>
      <c r="Y68" s="10">
        <v>105000</v>
      </c>
      <c r="Z68" s="9" t="s">
        <v>80</v>
      </c>
      <c r="AA68" s="8">
        <v>104775.00000000001</v>
      </c>
      <c r="AB68" s="8">
        <v>0</v>
      </c>
      <c r="AC68" s="8">
        <v>104775.00000000001</v>
      </c>
      <c r="AD68" s="8">
        <v>0</v>
      </c>
      <c r="AE68" s="8">
        <v>104775.00000000001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45925</v>
      </c>
      <c r="AK68" s="3">
        <v>45921</v>
      </c>
      <c r="AL68" s="3">
        <v>45914</v>
      </c>
      <c r="AM68" s="3">
        <v>45922</v>
      </c>
      <c r="AN68" s="3">
        <v>45923</v>
      </c>
      <c r="AO68" s="3">
        <v>45924</v>
      </c>
      <c r="AP68" s="3">
        <v>45920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7916.333333333333</v>
      </c>
    </row>
    <row r="69" spans="1:56" ht="27.75" customHeight="1" x14ac:dyDescent="0.45">
      <c r="A69" s="3" t="s">
        <v>135</v>
      </c>
      <c r="B69" s="14" t="s">
        <v>135</v>
      </c>
      <c r="C69" s="9" t="s">
        <v>79</v>
      </c>
      <c r="D69" s="13" t="s">
        <v>61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45925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80</v>
      </c>
      <c r="AA69" s="8">
        <v>22072.6</v>
      </c>
      <c r="AB69" s="8">
        <v>0</v>
      </c>
      <c r="AC69" s="8">
        <v>22072.6</v>
      </c>
      <c r="AD69" s="8">
        <v>0</v>
      </c>
      <c r="AE69" s="8">
        <v>22072.6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45925</v>
      </c>
      <c r="AK69" s="3">
        <v>45921</v>
      </c>
      <c r="AL69" s="3">
        <v>45914</v>
      </c>
      <c r="AM69" s="3">
        <v>45922</v>
      </c>
      <c r="AN69" s="3">
        <v>45923</v>
      </c>
      <c r="AO69" s="3">
        <v>45924</v>
      </c>
      <c r="AP69" s="3">
        <v>45920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1667.7075555555555</v>
      </c>
    </row>
    <row r="70" spans="1:56" ht="27.75" customHeight="1" x14ac:dyDescent="0.45">
      <c r="A70" s="3" t="s">
        <v>135</v>
      </c>
      <c r="B70" s="14" t="s">
        <v>135</v>
      </c>
      <c r="C70" s="9" t="s">
        <v>97</v>
      </c>
      <c r="D70" s="13" t="s">
        <v>61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71</v>
      </c>
      <c r="T70" s="12">
        <v>45925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21513.800000000003</v>
      </c>
      <c r="AB70" s="8">
        <v>0</v>
      </c>
      <c r="AC70" s="8">
        <v>21513.800000000003</v>
      </c>
      <c r="AD70" s="8">
        <v>0</v>
      </c>
      <c r="AE70" s="8">
        <v>21513.800000000003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45925</v>
      </c>
      <c r="AK70" s="3">
        <v>45921</v>
      </c>
      <c r="AL70" s="3">
        <v>45914</v>
      </c>
      <c r="AM70" s="3">
        <v>45922</v>
      </c>
      <c r="AN70" s="3">
        <v>45923</v>
      </c>
      <c r="AO70" s="3">
        <v>45924</v>
      </c>
      <c r="AP70" s="3">
        <v>45920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1625.4871111111113</v>
      </c>
    </row>
    <row r="71" spans="1:56" ht="27.75" customHeight="1" x14ac:dyDescent="0.45">
      <c r="A71" s="3">
        <v>45892</v>
      </c>
      <c r="B71" s="14" t="s">
        <v>363</v>
      </c>
      <c r="C71" s="9" t="s">
        <v>79</v>
      </c>
      <c r="D71" s="13" t="s">
        <v>364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3227.07</v>
      </c>
      <c r="AB71" s="8">
        <v>0</v>
      </c>
      <c r="AC71" s="8">
        <v>3227.07</v>
      </c>
      <c r="AD71" s="8">
        <v>0</v>
      </c>
      <c r="AE71" s="8">
        <v>3227.07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45930</v>
      </c>
      <c r="AK71" s="3">
        <v>45926</v>
      </c>
      <c r="AL71" s="3">
        <v>45919</v>
      </c>
      <c r="AM71" s="3">
        <v>45927</v>
      </c>
      <c r="AN71" s="3">
        <v>45928</v>
      </c>
      <c r="AO71" s="3">
        <v>45929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243.82306666666665</v>
      </c>
    </row>
    <row r="72" spans="1:56" ht="27.75" customHeight="1" x14ac:dyDescent="0.45">
      <c r="A72" s="3">
        <v>45891</v>
      </c>
      <c r="B72" s="14" t="s">
        <v>389</v>
      </c>
      <c r="C72" s="9" t="s">
        <v>79</v>
      </c>
      <c r="D72" s="13" t="s">
        <v>390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9000</v>
      </c>
      <c r="V72" s="10">
        <v>0</v>
      </c>
      <c r="W72" s="10">
        <v>9000</v>
      </c>
      <c r="X72" s="10">
        <v>0</v>
      </c>
      <c r="Y72" s="10">
        <v>9450</v>
      </c>
      <c r="Z72" s="9" t="s">
        <v>80</v>
      </c>
      <c r="AA72" s="8">
        <v>9932.67</v>
      </c>
      <c r="AB72" s="8">
        <v>0</v>
      </c>
      <c r="AC72" s="8">
        <v>9932.67</v>
      </c>
      <c r="AD72" s="8">
        <v>0</v>
      </c>
      <c r="AE72" s="8">
        <v>9932.67</v>
      </c>
      <c r="AF72" s="8">
        <v>0</v>
      </c>
      <c r="AG72" s="1" t="s">
        <v>115</v>
      </c>
      <c r="AH72" s="1" t="s">
        <v>75</v>
      </c>
      <c r="AI72" s="1">
        <v>5</v>
      </c>
      <c r="AJ72" s="3">
        <v>45930</v>
      </c>
      <c r="AK72" s="3">
        <v>45925</v>
      </c>
      <c r="AL72" s="3">
        <v>45918</v>
      </c>
      <c r="AM72" s="3">
        <v>45926</v>
      </c>
      <c r="AN72" s="3">
        <v>45927</v>
      </c>
      <c r="AO72" s="3">
        <v>45928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750.46839999999997</v>
      </c>
    </row>
    <row r="73" spans="1:56" ht="27.75" customHeight="1" x14ac:dyDescent="0.45">
      <c r="A73" s="3">
        <v>45891</v>
      </c>
      <c r="B73" s="14" t="s">
        <v>391</v>
      </c>
      <c r="C73" s="9" t="s">
        <v>79</v>
      </c>
      <c r="D73" s="13" t="s">
        <v>392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4000</v>
      </c>
      <c r="V73" s="10">
        <v>0</v>
      </c>
      <c r="W73" s="10">
        <v>4000</v>
      </c>
      <c r="X73" s="10">
        <v>0</v>
      </c>
      <c r="Y73" s="10">
        <v>4200</v>
      </c>
      <c r="Z73" s="9" t="s">
        <v>80</v>
      </c>
      <c r="AA73" s="8">
        <v>4414.5199999999995</v>
      </c>
      <c r="AB73" s="8">
        <v>0</v>
      </c>
      <c r="AC73" s="8">
        <v>4414.5199999999995</v>
      </c>
      <c r="AD73" s="8">
        <v>0</v>
      </c>
      <c r="AE73" s="8">
        <v>4414.5199999999995</v>
      </c>
      <c r="AF73" s="8">
        <v>0</v>
      </c>
      <c r="AG73" s="1" t="s">
        <v>116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333.54151111111111</v>
      </c>
    </row>
    <row r="74" spans="1:56" ht="27.75" customHeight="1" x14ac:dyDescent="0.45">
      <c r="A74" s="3">
        <v>45891</v>
      </c>
      <c r="B74" s="14" t="s">
        <v>393</v>
      </c>
      <c r="C74" s="9" t="s">
        <v>79</v>
      </c>
      <c r="D74" s="13" t="s">
        <v>394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45930</v>
      </c>
      <c r="U74" s="11">
        <v>9000</v>
      </c>
      <c r="V74" s="10">
        <v>0</v>
      </c>
      <c r="W74" s="10">
        <v>9000</v>
      </c>
      <c r="X74" s="10">
        <v>0</v>
      </c>
      <c r="Y74" s="10">
        <v>9450</v>
      </c>
      <c r="Z74" s="9" t="s">
        <v>80</v>
      </c>
      <c r="AA74" s="8">
        <v>9932.67</v>
      </c>
      <c r="AB74" s="8">
        <v>0</v>
      </c>
      <c r="AC74" s="8">
        <v>9932.67</v>
      </c>
      <c r="AD74" s="8">
        <v>0</v>
      </c>
      <c r="AE74" s="8">
        <v>9932.67</v>
      </c>
      <c r="AF74" s="8">
        <v>0</v>
      </c>
      <c r="AG74" s="1" t="s">
        <v>116</v>
      </c>
      <c r="AH74" s="1" t="s">
        <v>75</v>
      </c>
      <c r="AI74" s="1">
        <v>5</v>
      </c>
      <c r="AJ74" s="3">
        <v>45930</v>
      </c>
      <c r="AK74" s="3">
        <v>45925</v>
      </c>
      <c r="AL74" s="3">
        <v>45918</v>
      </c>
      <c r="AM74" s="3">
        <v>45926</v>
      </c>
      <c r="AN74" s="3">
        <v>45927</v>
      </c>
      <c r="AO74" s="3">
        <v>45928</v>
      </c>
      <c r="AP74" s="3">
        <v>45925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750.46839999999997</v>
      </c>
    </row>
    <row r="75" spans="1:56" ht="27.75" customHeight="1" x14ac:dyDescent="0.45">
      <c r="A75" s="3">
        <v>45887</v>
      </c>
      <c r="B75" s="14" t="s">
        <v>345</v>
      </c>
      <c r="C75" s="9" t="s">
        <v>139</v>
      </c>
      <c r="D75" s="13" t="s">
        <v>224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 t="s">
        <v>63</v>
      </c>
      <c r="U75" s="11">
        <v>104</v>
      </c>
      <c r="V75" s="10">
        <v>0</v>
      </c>
      <c r="W75" s="10">
        <v>104</v>
      </c>
      <c r="X75" s="10">
        <v>11230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116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134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45896</v>
      </c>
      <c r="B76" s="14" t="s">
        <v>395</v>
      </c>
      <c r="C76" s="9" t="s">
        <v>79</v>
      </c>
      <c r="D76" s="13" t="s">
        <v>310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80</v>
      </c>
      <c r="AA76" s="8">
        <v>3310.89</v>
      </c>
      <c r="AB76" s="8">
        <v>0</v>
      </c>
      <c r="AC76" s="8">
        <v>3310.89</v>
      </c>
      <c r="AD76" s="8">
        <v>0</v>
      </c>
      <c r="AE76" s="8">
        <v>3310.89</v>
      </c>
      <c r="AF76" s="8">
        <v>0</v>
      </c>
      <c r="AG76" s="1" t="s">
        <v>115</v>
      </c>
      <c r="AH76" s="1" t="s">
        <v>75</v>
      </c>
      <c r="AI76" s="1">
        <v>5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250.15613333333337</v>
      </c>
    </row>
    <row r="77" spans="1:56" ht="27.75" customHeight="1" x14ac:dyDescent="0.45">
      <c r="A77" s="3">
        <v>45896</v>
      </c>
      <c r="B77" s="14" t="s">
        <v>396</v>
      </c>
      <c r="C77" s="9" t="s">
        <v>79</v>
      </c>
      <c r="D77" s="13" t="s">
        <v>397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8000</v>
      </c>
      <c r="V77" s="10">
        <v>0</v>
      </c>
      <c r="W77" s="10">
        <v>8000</v>
      </c>
      <c r="X77" s="10">
        <v>0</v>
      </c>
      <c r="Y77" s="10">
        <v>8400</v>
      </c>
      <c r="Z77" s="9" t="s">
        <v>80</v>
      </c>
      <c r="AA77" s="8">
        <v>8829.0399999999991</v>
      </c>
      <c r="AB77" s="8">
        <v>0</v>
      </c>
      <c r="AC77" s="8">
        <v>8829.0399999999991</v>
      </c>
      <c r="AD77" s="8">
        <v>0</v>
      </c>
      <c r="AE77" s="8">
        <v>8829.0399999999991</v>
      </c>
      <c r="AF77" s="8">
        <v>0</v>
      </c>
      <c r="AG77" s="1" t="s">
        <v>115</v>
      </c>
      <c r="AH77" s="1" t="s">
        <v>75</v>
      </c>
      <c r="AI77" s="1">
        <v>5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667.08302222222221</v>
      </c>
    </row>
    <row r="78" spans="1:56" ht="27.75" customHeight="1" x14ac:dyDescent="0.45">
      <c r="A78" s="3">
        <v>45892</v>
      </c>
      <c r="B78" s="14" t="s">
        <v>365</v>
      </c>
      <c r="C78" s="9" t="s">
        <v>79</v>
      </c>
      <c r="D78" s="13" t="s">
        <v>220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6000</v>
      </c>
      <c r="V78" s="10">
        <v>0</v>
      </c>
      <c r="W78" s="10">
        <v>6000</v>
      </c>
      <c r="X78" s="10">
        <v>0</v>
      </c>
      <c r="Y78" s="10">
        <v>6300</v>
      </c>
      <c r="Z78" s="9" t="s">
        <v>80</v>
      </c>
      <c r="AA78" s="8">
        <v>6621.78</v>
      </c>
      <c r="AB78" s="8">
        <v>0</v>
      </c>
      <c r="AC78" s="8">
        <v>6621.78</v>
      </c>
      <c r="AD78" s="8">
        <v>0</v>
      </c>
      <c r="AE78" s="8">
        <v>6621.78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500.31226666666674</v>
      </c>
    </row>
    <row r="79" spans="1:56" ht="27.75" customHeight="1" x14ac:dyDescent="0.45">
      <c r="A79" s="3">
        <v>45796</v>
      </c>
      <c r="B79" s="14" t="s">
        <v>258</v>
      </c>
      <c r="C79" s="9" t="s">
        <v>139</v>
      </c>
      <c r="D79" s="13" t="s">
        <v>145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 t="s">
        <v>63</v>
      </c>
      <c r="U79" s="11">
        <v>240</v>
      </c>
      <c r="V79" s="10">
        <v>0</v>
      </c>
      <c r="W79" s="10">
        <v>240</v>
      </c>
      <c r="X79" s="10">
        <v>0</v>
      </c>
      <c r="Y79" s="10">
        <v>252</v>
      </c>
      <c r="Z79" s="9" t="s">
        <v>80</v>
      </c>
      <c r="AA79" s="8">
        <v>251.46</v>
      </c>
      <c r="AB79" s="8">
        <v>0</v>
      </c>
      <c r="AC79" s="8">
        <v>251.46</v>
      </c>
      <c r="AD79" s="8">
        <v>0</v>
      </c>
      <c r="AE79" s="8">
        <v>251.46</v>
      </c>
      <c r="AF79" s="8">
        <v>0</v>
      </c>
      <c r="AG79" s="1" t="s">
        <v>61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254</v>
      </c>
      <c r="AZ79" s="2">
        <v>0</v>
      </c>
      <c r="BA79" s="2">
        <v>0</v>
      </c>
      <c r="BB79" s="2">
        <v>0</v>
      </c>
      <c r="BC79" s="1" t="s">
        <v>104</v>
      </c>
      <c r="BD79" s="56">
        <v>18.999199999999998</v>
      </c>
    </row>
    <row r="80" spans="1:56" ht="27.75" customHeight="1" x14ac:dyDescent="0.45">
      <c r="A80" s="3">
        <v>45876</v>
      </c>
      <c r="B80" s="14" t="s">
        <v>328</v>
      </c>
      <c r="C80" s="9" t="s">
        <v>107</v>
      </c>
      <c r="D80" s="13" t="s">
        <v>314</v>
      </c>
      <c r="E80" s="9">
        <v>20</v>
      </c>
      <c r="F80" s="9">
        <v>40</v>
      </c>
      <c r="G80" s="9" t="s">
        <v>60</v>
      </c>
      <c r="H80" s="9" t="s">
        <v>66</v>
      </c>
      <c r="I80" s="9">
        <v>108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3000</v>
      </c>
      <c r="V80" s="10">
        <v>3075</v>
      </c>
      <c r="W80" s="10">
        <v>0</v>
      </c>
      <c r="X80" s="10">
        <v>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0</v>
      </c>
    </row>
    <row r="81" spans="1:56" ht="27.75" customHeight="1" x14ac:dyDescent="0.45">
      <c r="A81" s="3">
        <v>45877</v>
      </c>
      <c r="B81" s="14" t="s">
        <v>318</v>
      </c>
      <c r="C81" s="9" t="s">
        <v>79</v>
      </c>
      <c r="D81" s="13" t="s">
        <v>319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7000</v>
      </c>
      <c r="V81" s="10">
        <v>0</v>
      </c>
      <c r="W81" s="10">
        <v>7000</v>
      </c>
      <c r="X81" s="10">
        <v>0</v>
      </c>
      <c r="Y81" s="10">
        <v>7350</v>
      </c>
      <c r="Z81" s="9" t="s">
        <v>80</v>
      </c>
      <c r="AA81" s="8">
        <v>7725.41</v>
      </c>
      <c r="AB81" s="8">
        <v>0</v>
      </c>
      <c r="AC81" s="8">
        <v>7725.41</v>
      </c>
      <c r="AD81" s="8">
        <v>0</v>
      </c>
      <c r="AE81" s="8">
        <v>7725.41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583.69764444444445</v>
      </c>
    </row>
    <row r="82" spans="1:56" ht="27.75" customHeight="1" x14ac:dyDescent="0.45">
      <c r="A82" s="3" t="s">
        <v>135</v>
      </c>
      <c r="B82" s="14" t="s">
        <v>135</v>
      </c>
      <c r="C82" s="9" t="s">
        <v>270</v>
      </c>
      <c r="D82" s="13" t="s">
        <v>61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 t="s">
        <v>63</v>
      </c>
      <c r="U82" s="11">
        <v>100000</v>
      </c>
      <c r="V82" s="10">
        <v>0</v>
      </c>
      <c r="W82" s="10">
        <v>100000</v>
      </c>
      <c r="X82" s="10">
        <v>0</v>
      </c>
      <c r="Y82" s="10">
        <v>105000</v>
      </c>
      <c r="Z82" s="9" t="s">
        <v>80</v>
      </c>
      <c r="AA82" s="8">
        <v>110363</v>
      </c>
      <c r="AB82" s="8">
        <v>0</v>
      </c>
      <c r="AC82" s="8">
        <v>110363</v>
      </c>
      <c r="AD82" s="8">
        <v>0</v>
      </c>
      <c r="AE82" s="8">
        <v>110363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8338.5377777777776</v>
      </c>
    </row>
    <row r="83" spans="1:56" ht="27.75" customHeight="1" x14ac:dyDescent="0.45">
      <c r="A83" s="3">
        <v>45825</v>
      </c>
      <c r="B83" s="14" t="s">
        <v>269</v>
      </c>
      <c r="C83" s="9" t="s">
        <v>139</v>
      </c>
      <c r="D83" s="13" t="s">
        <v>239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246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 t="s">
        <v>63</v>
      </c>
      <c r="U83" s="11">
        <v>894</v>
      </c>
      <c r="V83" s="10">
        <v>525</v>
      </c>
      <c r="W83" s="10">
        <v>369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116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134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7.75" customHeight="1" x14ac:dyDescent="0.45">
      <c r="A84" s="3">
        <v>45796</v>
      </c>
      <c r="B84" s="14" t="s">
        <v>256</v>
      </c>
      <c r="C84" s="9" t="s">
        <v>139</v>
      </c>
      <c r="D84" s="13" t="s">
        <v>251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366</v>
      </c>
      <c r="V84" s="10">
        <v>0</v>
      </c>
      <c r="W84" s="10">
        <v>366</v>
      </c>
      <c r="X84" s="10">
        <v>5113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45796</v>
      </c>
      <c r="B85" s="14" t="s">
        <v>257</v>
      </c>
      <c r="C85" s="9" t="s">
        <v>139</v>
      </c>
      <c r="D85" s="13" t="s">
        <v>253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302</v>
      </c>
      <c r="V85" s="10">
        <v>0</v>
      </c>
      <c r="W85" s="10">
        <v>302</v>
      </c>
      <c r="X85" s="10">
        <v>5300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115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45782</v>
      </c>
      <c r="B86" s="14" t="s">
        <v>249</v>
      </c>
      <c r="C86" s="9" t="s">
        <v>79</v>
      </c>
      <c r="D86" s="13" t="s">
        <v>243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134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416.92688888888887</v>
      </c>
    </row>
    <row r="87" spans="1:56" ht="27.75" customHeight="1" x14ac:dyDescent="0.45">
      <c r="A87" s="3">
        <v>45798</v>
      </c>
      <c r="B87" s="14" t="s">
        <v>263</v>
      </c>
      <c r="C87" s="9" t="s">
        <v>107</v>
      </c>
      <c r="D87" s="13" t="s">
        <v>261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416.92688888888887</v>
      </c>
    </row>
    <row r="88" spans="1:56" ht="27.75" customHeight="1" x14ac:dyDescent="0.45">
      <c r="A88" s="3">
        <v>45674</v>
      </c>
      <c r="B88" s="14" t="s">
        <v>226</v>
      </c>
      <c r="C88" s="9" t="s">
        <v>139</v>
      </c>
      <c r="D88" s="13" t="s">
        <v>225</v>
      </c>
      <c r="E88" s="9">
        <v>20</v>
      </c>
      <c r="F88" s="9">
        <v>35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196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 t="s">
        <v>63</v>
      </c>
      <c r="U88" s="11">
        <v>152</v>
      </c>
      <c r="V88" s="10">
        <v>0</v>
      </c>
      <c r="W88" s="10">
        <v>152</v>
      </c>
      <c r="X88" s="10">
        <v>6000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5987</v>
      </c>
      <c r="AG88" s="1" t="s">
        <v>115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235</v>
      </c>
      <c r="AZ88" s="2">
        <v>0</v>
      </c>
      <c r="BA88" s="2">
        <v>0</v>
      </c>
      <c r="BB88" s="2">
        <v>0</v>
      </c>
      <c r="BC88" s="1" t="s">
        <v>104</v>
      </c>
      <c r="BD88" s="56">
        <v>0</v>
      </c>
    </row>
    <row r="89" spans="1:56" ht="27.75" customHeight="1" x14ac:dyDescent="0.45">
      <c r="A89" s="3">
        <v>45611</v>
      </c>
      <c r="B89" s="14" t="s">
        <v>195</v>
      </c>
      <c r="C89" s="9" t="s">
        <v>139</v>
      </c>
      <c r="D89" s="13" t="s">
        <v>194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117</v>
      </c>
      <c r="V89" s="10">
        <v>0</v>
      </c>
      <c r="W89" s="10">
        <v>117</v>
      </c>
      <c r="X89" s="10">
        <v>10065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45523</v>
      </c>
      <c r="B90" s="14" t="s">
        <v>178</v>
      </c>
      <c r="C90" s="9" t="s">
        <v>139</v>
      </c>
      <c r="D90" s="13" t="s">
        <v>176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1260</v>
      </c>
      <c r="V90" s="10">
        <v>0</v>
      </c>
      <c r="W90" s="10">
        <v>1260</v>
      </c>
      <c r="X90" s="10">
        <v>11095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45523</v>
      </c>
      <c r="B91" s="14" t="s">
        <v>178</v>
      </c>
      <c r="C91" s="9" t="s">
        <v>139</v>
      </c>
      <c r="D91" s="13" t="s">
        <v>177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89</v>
      </c>
      <c r="V91" s="10">
        <v>0</v>
      </c>
      <c r="W91" s="10">
        <v>89</v>
      </c>
      <c r="X91" s="10">
        <v>11180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45799</v>
      </c>
      <c r="B92" s="14" t="s">
        <v>264</v>
      </c>
      <c r="C92" s="9" t="s">
        <v>259</v>
      </c>
      <c r="D92" s="13" t="s">
        <v>260</v>
      </c>
      <c r="E92" s="9">
        <v>20</v>
      </c>
      <c r="F92" s="9">
        <v>34</v>
      </c>
      <c r="G92" s="9" t="s">
        <v>60</v>
      </c>
      <c r="H92" s="9" t="s">
        <v>66</v>
      </c>
      <c r="I92" s="9">
        <v>95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 t="s">
        <v>132</v>
      </c>
      <c r="U92" s="11">
        <v>4000</v>
      </c>
      <c r="V92" s="10">
        <v>2840</v>
      </c>
      <c r="W92" s="10">
        <v>1160</v>
      </c>
      <c r="X92" s="10">
        <v>8450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210</v>
      </c>
      <c r="AG92" s="1" t="s">
        <v>115</v>
      </c>
      <c r="AH92" s="1" t="s">
        <v>75</v>
      </c>
      <c r="AI92" s="1">
        <v>4</v>
      </c>
      <c r="AJ92" s="3" t="s">
        <v>132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45799</v>
      </c>
      <c r="B93" s="14" t="s">
        <v>264</v>
      </c>
      <c r="C93" s="9" t="s">
        <v>259</v>
      </c>
      <c r="D93" s="13" t="s">
        <v>358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132</v>
      </c>
      <c r="U93" s="11">
        <v>4000</v>
      </c>
      <c r="V93" s="10">
        <v>2654</v>
      </c>
      <c r="W93" s="10">
        <v>1346</v>
      </c>
      <c r="X93" s="10">
        <v>4000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45741</v>
      </c>
      <c r="B94" s="14" t="s">
        <v>242</v>
      </c>
      <c r="C94" s="9" t="s">
        <v>107</v>
      </c>
      <c r="D94" s="13" t="s">
        <v>241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132</v>
      </c>
      <c r="U94" s="11">
        <v>4000</v>
      </c>
      <c r="V94" s="10">
        <v>3867</v>
      </c>
      <c r="W94" s="10">
        <v>133</v>
      </c>
      <c r="X94" s="10">
        <v>4200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244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45720</v>
      </c>
      <c r="B95" s="14" t="s">
        <v>128</v>
      </c>
      <c r="C95" s="9" t="s">
        <v>107</v>
      </c>
      <c r="D95" s="13" t="s">
        <v>209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132</v>
      </c>
      <c r="U95" s="11">
        <v>4000</v>
      </c>
      <c r="V95" s="10">
        <v>4010</v>
      </c>
      <c r="W95" s="10">
        <v>0</v>
      </c>
      <c r="X95" s="10">
        <v>4470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132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45720</v>
      </c>
      <c r="B96" s="14" t="s">
        <v>128</v>
      </c>
      <c r="C96" s="9" t="s">
        <v>107</v>
      </c>
      <c r="D96" s="13" t="s">
        <v>219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132</v>
      </c>
      <c r="U96" s="11">
        <v>3000</v>
      </c>
      <c r="V96" s="10">
        <v>3065</v>
      </c>
      <c r="W96" s="10">
        <v>0</v>
      </c>
      <c r="X96" s="10">
        <v>3300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132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45541</v>
      </c>
      <c r="B97" s="14" t="s">
        <v>182</v>
      </c>
      <c r="C97" s="9" t="s">
        <v>107</v>
      </c>
      <c r="D97" s="13" t="s">
        <v>183</v>
      </c>
      <c r="E97" s="9">
        <v>20</v>
      </c>
      <c r="F97" s="9">
        <v>40</v>
      </c>
      <c r="G97" s="9" t="s">
        <v>60</v>
      </c>
      <c r="H97" s="9" t="s">
        <v>76</v>
      </c>
      <c r="I97" s="9">
        <v>108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132</v>
      </c>
      <c r="U97" s="11">
        <v>3000</v>
      </c>
      <c r="V97" s="10">
        <v>3318</v>
      </c>
      <c r="W97" s="10">
        <v>0</v>
      </c>
      <c r="X97" s="10">
        <v>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184</v>
      </c>
      <c r="AG97" s="1" t="s">
        <v>61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>
        <v>0</v>
      </c>
      <c r="AY97" s="2" t="s">
        <v>222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45581</v>
      </c>
      <c r="B98" s="14" t="s">
        <v>187</v>
      </c>
      <c r="C98" s="9" t="s">
        <v>107</v>
      </c>
      <c r="D98" s="13" t="s">
        <v>188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132</v>
      </c>
      <c r="U98" s="11">
        <v>3000</v>
      </c>
      <c r="V98" s="10">
        <v>3194</v>
      </c>
      <c r="W98" s="10">
        <v>0</v>
      </c>
      <c r="X98" s="10">
        <v>5632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132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20</v>
      </c>
      <c r="F99" s="9">
        <v>38</v>
      </c>
      <c r="G99" s="9">
        <v>0</v>
      </c>
      <c r="H99" s="9">
        <v>0</v>
      </c>
      <c r="I99" s="9">
        <v>84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80</v>
      </c>
      <c r="AA99" s="8">
        <v>347185.60769750015</v>
      </c>
      <c r="AB99" s="8">
        <v>18764.8776975</v>
      </c>
      <c r="AC99" s="8">
        <v>328420.7300000001</v>
      </c>
      <c r="AD99" s="8">
        <v>4892.6676974999991</v>
      </c>
      <c r="AE99" s="8">
        <v>342292.94000000006</v>
      </c>
      <c r="AF99" s="8" t="s">
        <v>58</v>
      </c>
      <c r="AG99" s="1" t="s">
        <v>115</v>
      </c>
      <c r="AH99" s="1">
        <v>0</v>
      </c>
      <c r="AI99" s="1" t="s">
        <v>15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 t="s">
        <v>135</v>
      </c>
      <c r="B100" s="14" t="s">
        <v>135</v>
      </c>
      <c r="C100" s="9" t="s">
        <v>270</v>
      </c>
      <c r="D100" s="13" t="s">
        <v>61</v>
      </c>
      <c r="E100" s="9">
        <v>20</v>
      </c>
      <c r="F100" s="9">
        <v>39</v>
      </c>
      <c r="G100" s="9" t="s">
        <v>60</v>
      </c>
      <c r="H100" s="9">
        <v>0</v>
      </c>
      <c r="I100" s="9">
        <v>84</v>
      </c>
      <c r="J100" s="9" t="s">
        <v>78</v>
      </c>
      <c r="K100" s="9">
        <v>0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110</v>
      </c>
      <c r="T100" s="12" t="s">
        <v>63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271</v>
      </c>
      <c r="AA100" s="8">
        <v>113157.00000000001</v>
      </c>
      <c r="AB100" s="8">
        <v>0</v>
      </c>
      <c r="AC100" s="8">
        <v>113157.00000000001</v>
      </c>
      <c r="AD100" s="8">
        <v>0</v>
      </c>
      <c r="AE100" s="8">
        <v>0</v>
      </c>
      <c r="AF100" s="8">
        <v>0</v>
      </c>
      <c r="AG100" s="1" t="s">
        <v>117</v>
      </c>
      <c r="AH100" s="1" t="s">
        <v>74</v>
      </c>
      <c r="AI100" s="1">
        <v>2</v>
      </c>
      <c r="AJ100" s="3" t="s">
        <v>63</v>
      </c>
      <c r="AK100" s="3">
        <v>0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272</v>
      </c>
      <c r="BD100" s="56">
        <v>8914.2570000000014</v>
      </c>
    </row>
    <row r="101" spans="1:56" ht="27.75" customHeight="1" x14ac:dyDescent="0.45">
      <c r="A101" s="3">
        <v>0</v>
      </c>
      <c r="B101" s="14">
        <v>0</v>
      </c>
      <c r="C101" s="9">
        <v>0</v>
      </c>
      <c r="D101" s="13">
        <v>0</v>
      </c>
      <c r="E101" s="9">
        <v>20</v>
      </c>
      <c r="F101" s="9">
        <v>38</v>
      </c>
      <c r="G101" s="9">
        <v>0</v>
      </c>
      <c r="H101" s="9">
        <v>0</v>
      </c>
      <c r="I101" s="9">
        <v>82</v>
      </c>
      <c r="J101" s="9" t="s">
        <v>78</v>
      </c>
      <c r="K101" s="9">
        <v>2</v>
      </c>
      <c r="L101" s="9">
        <v>0</v>
      </c>
      <c r="M101" s="10">
        <v>0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>
        <v>0</v>
      </c>
      <c r="T101" s="12"/>
      <c r="U101" s="11">
        <v>0</v>
      </c>
      <c r="V101" s="10">
        <v>0</v>
      </c>
      <c r="W101" s="10">
        <v>0</v>
      </c>
      <c r="X101" s="10">
        <v>0</v>
      </c>
      <c r="Y101" s="10">
        <v>0</v>
      </c>
      <c r="Z101" s="9" t="s">
        <v>271</v>
      </c>
      <c r="AA101" s="8">
        <v>113157.00000000001</v>
      </c>
      <c r="AB101" s="8">
        <v>0</v>
      </c>
      <c r="AC101" s="8">
        <v>113157.00000000001</v>
      </c>
      <c r="AD101" s="8">
        <v>0</v>
      </c>
      <c r="AE101" s="8">
        <v>0</v>
      </c>
      <c r="AF101" s="8" t="s">
        <v>58</v>
      </c>
      <c r="AG101" s="1" t="s">
        <v>116</v>
      </c>
      <c r="AH101" s="1">
        <v>0</v>
      </c>
      <c r="AI101" s="1" t="s">
        <v>15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273</v>
      </c>
      <c r="BD101" s="56">
        <v>0</v>
      </c>
    </row>
    <row r="102" spans="1:56" ht="27.75" customHeight="1" x14ac:dyDescent="0.45">
      <c r="A102" s="3">
        <v>45887</v>
      </c>
      <c r="B102" s="14" t="s">
        <v>348</v>
      </c>
      <c r="C102" s="9" t="s">
        <v>139</v>
      </c>
      <c r="D102" s="13" t="s">
        <v>268</v>
      </c>
      <c r="E102" s="9">
        <v>20</v>
      </c>
      <c r="F102" s="9">
        <v>36</v>
      </c>
      <c r="G102" s="9" t="s">
        <v>60</v>
      </c>
      <c r="H102" s="9">
        <v>0</v>
      </c>
      <c r="I102" s="9">
        <v>78</v>
      </c>
      <c r="J102" s="9" t="s">
        <v>57</v>
      </c>
      <c r="K102" s="9">
        <v>5</v>
      </c>
      <c r="L102" s="9" t="s">
        <v>196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45904</v>
      </c>
      <c r="U102" s="11">
        <v>29680</v>
      </c>
      <c r="V102" s="10">
        <v>24160</v>
      </c>
      <c r="W102" s="10">
        <v>5520</v>
      </c>
      <c r="X102" s="10">
        <v>31160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210</v>
      </c>
      <c r="AG102" s="1" t="s">
        <v>115</v>
      </c>
      <c r="AH102" s="1" t="s">
        <v>74</v>
      </c>
      <c r="AI102" s="1">
        <v>2</v>
      </c>
      <c r="AJ102" s="3">
        <v>45904</v>
      </c>
      <c r="AK102" s="3">
        <v>0</v>
      </c>
      <c r="AL102" s="3">
        <v>45895</v>
      </c>
      <c r="AM102" s="3">
        <v>45902</v>
      </c>
      <c r="AN102" s="3">
        <v>45903</v>
      </c>
      <c r="AO102" s="3">
        <v>45903</v>
      </c>
      <c r="AP102" s="3">
        <v>45899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 t="s">
        <v>334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45896</v>
      </c>
      <c r="B103" s="14" t="s">
        <v>409</v>
      </c>
      <c r="C103" s="9" t="s">
        <v>73</v>
      </c>
      <c r="D103" s="13" t="s">
        <v>398</v>
      </c>
      <c r="E103" s="9">
        <v>20</v>
      </c>
      <c r="F103" s="9">
        <v>32</v>
      </c>
      <c r="G103" s="9" t="s">
        <v>60</v>
      </c>
      <c r="H103" s="9">
        <v>0</v>
      </c>
      <c r="I103" s="9">
        <v>72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141</v>
      </c>
      <c r="T103" s="12">
        <v>45906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4679.9500000000007</v>
      </c>
      <c r="AB103" s="8">
        <v>4679.9500000000007</v>
      </c>
      <c r="AC103" s="8">
        <v>0</v>
      </c>
      <c r="AD103" s="8">
        <v>0</v>
      </c>
      <c r="AE103" s="8">
        <v>0</v>
      </c>
      <c r="AF103" s="8">
        <v>0</v>
      </c>
      <c r="AG103" s="1" t="s">
        <v>116</v>
      </c>
      <c r="AH103" s="1" t="s">
        <v>74</v>
      </c>
      <c r="AI103" s="1">
        <v>2</v>
      </c>
      <c r="AJ103" s="3">
        <v>45906</v>
      </c>
      <c r="AK103" s="3">
        <v>0</v>
      </c>
      <c r="AL103" s="3">
        <v>45897</v>
      </c>
      <c r="AM103" s="3">
        <v>45904</v>
      </c>
      <c r="AN103" s="3">
        <v>45905</v>
      </c>
      <c r="AO103" s="3">
        <v>45905</v>
      </c>
      <c r="AP103" s="3">
        <v>45901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45896</v>
      </c>
      <c r="B104" s="14" t="s">
        <v>409</v>
      </c>
      <c r="C104" s="9" t="s">
        <v>73</v>
      </c>
      <c r="D104" s="13" t="s">
        <v>399</v>
      </c>
      <c r="E104" s="9">
        <v>20</v>
      </c>
      <c r="F104" s="9">
        <v>32</v>
      </c>
      <c r="G104" s="9" t="s">
        <v>60</v>
      </c>
      <c r="H104" s="9">
        <v>0</v>
      </c>
      <c r="I104" s="9">
        <v>72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141</v>
      </c>
      <c r="T104" s="12">
        <v>45906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4679.9500000000007</v>
      </c>
      <c r="AB104" s="8">
        <v>4679.9500000000007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74</v>
      </c>
      <c r="AI104" s="1">
        <v>2</v>
      </c>
      <c r="AJ104" s="3">
        <v>45906</v>
      </c>
      <c r="AK104" s="3">
        <v>0</v>
      </c>
      <c r="AL104" s="3">
        <v>45897</v>
      </c>
      <c r="AM104" s="3">
        <v>45904</v>
      </c>
      <c r="AN104" s="3">
        <v>45905</v>
      </c>
      <c r="AO104" s="3">
        <v>45905</v>
      </c>
      <c r="AP104" s="3">
        <v>45901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45887</v>
      </c>
      <c r="B105" s="14" t="s">
        <v>347</v>
      </c>
      <c r="C105" s="9" t="s">
        <v>139</v>
      </c>
      <c r="D105" s="13" t="s">
        <v>332</v>
      </c>
      <c r="E105" s="9">
        <v>20</v>
      </c>
      <c r="F105" s="9">
        <v>36</v>
      </c>
      <c r="G105" s="9" t="s">
        <v>60</v>
      </c>
      <c r="H105" s="9">
        <v>0</v>
      </c>
      <c r="I105" s="9">
        <v>78</v>
      </c>
      <c r="J105" s="9" t="s">
        <v>57</v>
      </c>
      <c r="K105" s="9">
        <v>5</v>
      </c>
      <c r="L105" s="9" t="s">
        <v>196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45908</v>
      </c>
      <c r="U105" s="11">
        <v>18134</v>
      </c>
      <c r="V105" s="10">
        <v>18134</v>
      </c>
      <c r="W105" s="10">
        <v>0</v>
      </c>
      <c r="X105" s="10">
        <v>33397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210</v>
      </c>
      <c r="AG105" s="1" t="s">
        <v>119</v>
      </c>
      <c r="AH105" s="1" t="s">
        <v>74</v>
      </c>
      <c r="AI105" s="1">
        <v>2</v>
      </c>
      <c r="AJ105" s="3">
        <v>45908</v>
      </c>
      <c r="AK105" s="3">
        <v>0</v>
      </c>
      <c r="AL105" s="3">
        <v>45899</v>
      </c>
      <c r="AM105" s="3">
        <v>45906</v>
      </c>
      <c r="AN105" s="3">
        <v>45907</v>
      </c>
      <c r="AO105" s="3">
        <v>45907</v>
      </c>
      <c r="AP105" s="3">
        <v>45903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 t="s">
        <v>333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45892</v>
      </c>
      <c r="B106" s="14" t="s">
        <v>366</v>
      </c>
      <c r="C106" s="9" t="s">
        <v>139</v>
      </c>
      <c r="D106" s="13" t="s">
        <v>367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196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45908</v>
      </c>
      <c r="U106" s="11">
        <v>10000</v>
      </c>
      <c r="V106" s="10">
        <v>1196</v>
      </c>
      <c r="W106" s="10">
        <v>8804</v>
      </c>
      <c r="X106" s="10">
        <v>0</v>
      </c>
      <c r="Y106" s="10">
        <v>9244.2000000000007</v>
      </c>
      <c r="Z106" s="9" t="s">
        <v>81</v>
      </c>
      <c r="AA106" s="8">
        <v>9224.3909999999996</v>
      </c>
      <c r="AB106" s="8">
        <v>9224.3909999999996</v>
      </c>
      <c r="AC106" s="8">
        <v>0</v>
      </c>
      <c r="AD106" s="8">
        <v>0</v>
      </c>
      <c r="AE106" s="8">
        <v>0</v>
      </c>
      <c r="AF106" s="8" t="s">
        <v>210</v>
      </c>
      <c r="AG106" s="1" t="s">
        <v>116</v>
      </c>
      <c r="AH106" s="1" t="s">
        <v>74</v>
      </c>
      <c r="AI106" s="1">
        <v>2</v>
      </c>
      <c r="AJ106" s="3">
        <v>45908</v>
      </c>
      <c r="AK106" s="3">
        <v>0</v>
      </c>
      <c r="AL106" s="3">
        <v>45899</v>
      </c>
      <c r="AM106" s="3">
        <v>45906</v>
      </c>
      <c r="AN106" s="3">
        <v>45907</v>
      </c>
      <c r="AO106" s="3">
        <v>45907</v>
      </c>
      <c r="AP106" s="3">
        <v>45903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45887</v>
      </c>
      <c r="B107" s="14" t="s">
        <v>347</v>
      </c>
      <c r="C107" s="9" t="s">
        <v>139</v>
      </c>
      <c r="D107" s="13" t="s">
        <v>332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196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45915</v>
      </c>
      <c r="U107" s="11">
        <v>20000</v>
      </c>
      <c r="V107" s="10">
        <v>8666</v>
      </c>
      <c r="W107" s="10">
        <v>11334</v>
      </c>
      <c r="X107" s="10">
        <v>0</v>
      </c>
      <c r="Y107" s="10">
        <v>11900.7</v>
      </c>
      <c r="Z107" s="9" t="s">
        <v>81</v>
      </c>
      <c r="AA107" s="8">
        <v>11875.1985</v>
      </c>
      <c r="AB107" s="8">
        <v>11875.1985</v>
      </c>
      <c r="AC107" s="8">
        <v>0</v>
      </c>
      <c r="AD107" s="8">
        <v>0</v>
      </c>
      <c r="AE107" s="8">
        <v>0</v>
      </c>
      <c r="AF107" s="8" t="s">
        <v>210</v>
      </c>
      <c r="AG107" s="1" t="s">
        <v>116</v>
      </c>
      <c r="AH107" s="1" t="s">
        <v>74</v>
      </c>
      <c r="AI107" s="1">
        <v>2</v>
      </c>
      <c r="AJ107" s="3">
        <v>45915</v>
      </c>
      <c r="AK107" s="3">
        <v>0</v>
      </c>
      <c r="AL107" s="3">
        <v>45906</v>
      </c>
      <c r="AM107" s="3">
        <v>45913</v>
      </c>
      <c r="AN107" s="3">
        <v>45914</v>
      </c>
      <c r="AO107" s="3">
        <v>45914</v>
      </c>
      <c r="AP107" s="3">
        <v>45910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 t="s">
        <v>333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45887</v>
      </c>
      <c r="B108" s="14" t="s">
        <v>348</v>
      </c>
      <c r="C108" s="9" t="s">
        <v>139</v>
      </c>
      <c r="D108" s="13" t="s">
        <v>268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196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45919</v>
      </c>
      <c r="U108" s="11">
        <v>40000</v>
      </c>
      <c r="V108" s="10">
        <v>0</v>
      </c>
      <c r="W108" s="10">
        <v>40000</v>
      </c>
      <c r="X108" s="10">
        <v>6888</v>
      </c>
      <c r="Y108" s="10">
        <v>34767.599999999999</v>
      </c>
      <c r="Z108" s="9" t="s">
        <v>81</v>
      </c>
      <c r="AA108" s="8">
        <v>36427.752899999999</v>
      </c>
      <c r="AB108" s="8">
        <v>36427.752899999999</v>
      </c>
      <c r="AC108" s="8">
        <v>0</v>
      </c>
      <c r="AD108" s="8">
        <v>0</v>
      </c>
      <c r="AE108" s="8">
        <v>0</v>
      </c>
      <c r="AF108" s="8" t="s">
        <v>210</v>
      </c>
      <c r="AG108" s="1" t="s">
        <v>61</v>
      </c>
      <c r="AH108" s="1" t="s">
        <v>74</v>
      </c>
      <c r="AI108" s="1">
        <v>2</v>
      </c>
      <c r="AJ108" s="3">
        <v>45919</v>
      </c>
      <c r="AK108" s="3">
        <v>0</v>
      </c>
      <c r="AL108" s="3">
        <v>45910</v>
      </c>
      <c r="AM108" s="3">
        <v>45917</v>
      </c>
      <c r="AN108" s="3">
        <v>45918</v>
      </c>
      <c r="AO108" s="3">
        <v>45918</v>
      </c>
      <c r="AP108" s="3">
        <v>45914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334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45887</v>
      </c>
      <c r="B109" s="14" t="s">
        <v>348</v>
      </c>
      <c r="C109" s="9" t="s">
        <v>139</v>
      </c>
      <c r="D109" s="13" t="s">
        <v>268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196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45922</v>
      </c>
      <c r="U109" s="11">
        <v>30000</v>
      </c>
      <c r="V109" s="10">
        <v>0</v>
      </c>
      <c r="W109" s="10">
        <v>30000</v>
      </c>
      <c r="X109" s="10">
        <v>0</v>
      </c>
      <c r="Y109" s="10">
        <v>31500</v>
      </c>
      <c r="Z109" s="9" t="s">
        <v>81</v>
      </c>
      <c r="AA109" s="8">
        <v>31432.500000000004</v>
      </c>
      <c r="AB109" s="8">
        <v>31432.500000000004</v>
      </c>
      <c r="AC109" s="8">
        <v>0</v>
      </c>
      <c r="AD109" s="8">
        <v>0</v>
      </c>
      <c r="AE109" s="8">
        <v>0</v>
      </c>
      <c r="AF109" s="8" t="s">
        <v>210</v>
      </c>
      <c r="AG109" s="1" t="s">
        <v>115</v>
      </c>
      <c r="AH109" s="1" t="s">
        <v>74</v>
      </c>
      <c r="AI109" s="1">
        <v>2</v>
      </c>
      <c r="AJ109" s="3">
        <v>45922</v>
      </c>
      <c r="AK109" s="3">
        <v>0</v>
      </c>
      <c r="AL109" s="3">
        <v>45913</v>
      </c>
      <c r="AM109" s="3">
        <v>45920</v>
      </c>
      <c r="AN109" s="3">
        <v>45921</v>
      </c>
      <c r="AO109" s="3">
        <v>45921</v>
      </c>
      <c r="AP109" s="3">
        <v>45917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 t="s">
        <v>334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45887</v>
      </c>
      <c r="B110" s="14" t="s">
        <v>348</v>
      </c>
      <c r="C110" s="9" t="s">
        <v>139</v>
      </c>
      <c r="D110" s="13" t="s">
        <v>268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196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45926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81</v>
      </c>
      <c r="AA110" s="8">
        <v>20955</v>
      </c>
      <c r="AB110" s="8">
        <v>20955</v>
      </c>
      <c r="AC110" s="8">
        <v>0</v>
      </c>
      <c r="AD110" s="8">
        <v>0</v>
      </c>
      <c r="AE110" s="8">
        <v>0</v>
      </c>
      <c r="AF110" s="8" t="s">
        <v>210</v>
      </c>
      <c r="AG110" s="1" t="s">
        <v>115</v>
      </c>
      <c r="AH110" s="1" t="s">
        <v>74</v>
      </c>
      <c r="AI110" s="1">
        <v>2</v>
      </c>
      <c r="AJ110" s="3">
        <v>45926</v>
      </c>
      <c r="AK110" s="3">
        <v>0</v>
      </c>
      <c r="AL110" s="3">
        <v>45917</v>
      </c>
      <c r="AM110" s="3">
        <v>45924</v>
      </c>
      <c r="AN110" s="3">
        <v>45925</v>
      </c>
      <c r="AO110" s="3">
        <v>45925</v>
      </c>
      <c r="AP110" s="3">
        <v>45921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334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 t="s">
        <v>135</v>
      </c>
      <c r="B111" s="14" t="s">
        <v>135</v>
      </c>
      <c r="C111" s="9" t="s">
        <v>139</v>
      </c>
      <c r="D111" s="13" t="s">
        <v>61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196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 t="s">
        <v>63</v>
      </c>
      <c r="U111" s="11">
        <v>290000</v>
      </c>
      <c r="V111" s="10">
        <v>0</v>
      </c>
      <c r="W111" s="10">
        <v>290000</v>
      </c>
      <c r="X111" s="10">
        <v>0</v>
      </c>
      <c r="Y111" s="10">
        <v>304500</v>
      </c>
      <c r="Z111" s="9" t="s">
        <v>81</v>
      </c>
      <c r="AA111" s="8">
        <v>303847.5</v>
      </c>
      <c r="AB111" s="8">
        <v>49926</v>
      </c>
      <c r="AC111" s="8">
        <v>253921.5</v>
      </c>
      <c r="AD111" s="8">
        <v>0</v>
      </c>
      <c r="AE111" s="8">
        <v>0</v>
      </c>
      <c r="AF111" s="8" t="s">
        <v>210</v>
      </c>
      <c r="AG111" s="1" t="s">
        <v>115</v>
      </c>
      <c r="AH111" s="1" t="s">
        <v>74</v>
      </c>
      <c r="AI111" s="1">
        <v>2</v>
      </c>
      <c r="AJ111" s="3" t="s">
        <v>63</v>
      </c>
      <c r="AK111" s="3">
        <v>0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19410.887999999999</v>
      </c>
    </row>
    <row r="112" spans="1:56" ht="27.7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37</v>
      </c>
      <c r="G112" s="9">
        <v>0</v>
      </c>
      <c r="H112" s="9">
        <v>0</v>
      </c>
      <c r="I112" s="9">
        <v>80</v>
      </c>
      <c r="J112" s="9" t="s">
        <v>57</v>
      </c>
      <c r="K112" s="9">
        <v>3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81</v>
      </c>
      <c r="AA112" s="8">
        <v>423122.24239999999</v>
      </c>
      <c r="AB112" s="8">
        <v>169200.74239999999</v>
      </c>
      <c r="AC112" s="8">
        <v>253921.5</v>
      </c>
      <c r="AD112" s="8">
        <v>0</v>
      </c>
      <c r="AE112" s="8">
        <v>0</v>
      </c>
      <c r="AF112" s="8" t="s">
        <v>58</v>
      </c>
      <c r="AG112" s="1" t="s">
        <v>115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45876</v>
      </c>
      <c r="B113" s="14" t="s">
        <v>324</v>
      </c>
      <c r="C113" s="9" t="s">
        <v>303</v>
      </c>
      <c r="D113" s="13" t="s">
        <v>311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0</v>
      </c>
      <c r="Q113" s="10">
        <v>0</v>
      </c>
      <c r="R113" s="10">
        <v>0</v>
      </c>
      <c r="S113" s="9" t="s">
        <v>71</v>
      </c>
      <c r="T113" s="12">
        <v>45904</v>
      </c>
      <c r="U113" s="11">
        <v>20000</v>
      </c>
      <c r="V113" s="10">
        <v>20006</v>
      </c>
      <c r="W113" s="10">
        <v>0</v>
      </c>
      <c r="X113" s="10">
        <v>21000</v>
      </c>
      <c r="Y113" s="10">
        <v>0</v>
      </c>
      <c r="Z113" s="9" t="s">
        <v>120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68</v>
      </c>
      <c r="AI113" s="1">
        <v>4</v>
      </c>
      <c r="AJ113" s="3">
        <v>45904</v>
      </c>
      <c r="AK113" s="3">
        <v>45900</v>
      </c>
      <c r="AL113" s="3">
        <v>45894</v>
      </c>
      <c r="AM113" s="3">
        <v>45901</v>
      </c>
      <c r="AN113" s="3">
        <v>45902</v>
      </c>
      <c r="AO113" s="3">
        <v>45902</v>
      </c>
      <c r="AP113" s="3">
        <v>45899</v>
      </c>
      <c r="AQ113" s="3">
        <v>45903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132</v>
      </c>
      <c r="AZ113" s="2">
        <v>0</v>
      </c>
      <c r="BA113" s="2">
        <v>0</v>
      </c>
      <c r="BB113" s="2">
        <v>0</v>
      </c>
      <c r="BC113" s="1" t="s">
        <v>121</v>
      </c>
      <c r="BD113" s="56">
        <v>0</v>
      </c>
    </row>
    <row r="114" spans="1:56" ht="27.75" customHeight="1" x14ac:dyDescent="0.45">
      <c r="A114" s="3">
        <v>45876</v>
      </c>
      <c r="B114" s="14" t="s">
        <v>325</v>
      </c>
      <c r="C114" s="9" t="s">
        <v>303</v>
      </c>
      <c r="D114" s="13" t="s">
        <v>304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1.6065702062079996</v>
      </c>
      <c r="Q114" s="10">
        <v>0</v>
      </c>
      <c r="R114" s="10">
        <v>1.6065702062079996</v>
      </c>
      <c r="S114" s="9" t="s">
        <v>71</v>
      </c>
      <c r="T114" s="12">
        <v>45904</v>
      </c>
      <c r="U114" s="11">
        <v>10000</v>
      </c>
      <c r="V114" s="10">
        <v>9926</v>
      </c>
      <c r="W114" s="10">
        <v>74</v>
      </c>
      <c r="X114" s="10">
        <v>10500</v>
      </c>
      <c r="Y114" s="10">
        <v>0</v>
      </c>
      <c r="Z114" s="9" t="s">
        <v>120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68</v>
      </c>
      <c r="AI114" s="1">
        <v>4</v>
      </c>
      <c r="AJ114" s="3">
        <v>45904</v>
      </c>
      <c r="AK114" s="3">
        <v>45900</v>
      </c>
      <c r="AL114" s="3">
        <v>45894</v>
      </c>
      <c r="AM114" s="3">
        <v>45901</v>
      </c>
      <c r="AN114" s="3">
        <v>45902</v>
      </c>
      <c r="AO114" s="3">
        <v>45902</v>
      </c>
      <c r="AP114" s="3">
        <v>45899</v>
      </c>
      <c r="AQ114" s="3">
        <v>45903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132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45892</v>
      </c>
      <c r="B115" s="14" t="s">
        <v>368</v>
      </c>
      <c r="C115" s="9" t="s">
        <v>79</v>
      </c>
      <c r="D115" s="13" t="s">
        <v>369</v>
      </c>
      <c r="E115" s="9">
        <v>21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68.387785804799989</v>
      </c>
      <c r="Q115" s="10">
        <v>0</v>
      </c>
      <c r="R115" s="10">
        <v>68.387785804799989</v>
      </c>
      <c r="S115" s="9" t="s">
        <v>67</v>
      </c>
      <c r="T115" s="12">
        <v>45904</v>
      </c>
      <c r="U115" s="11">
        <v>3000</v>
      </c>
      <c r="V115" s="10">
        <v>0</v>
      </c>
      <c r="W115" s="10">
        <v>3000</v>
      </c>
      <c r="X115" s="10">
        <v>3100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>
        <v>45904</v>
      </c>
      <c r="AK115" s="3">
        <v>45900</v>
      </c>
      <c r="AL115" s="3">
        <v>45894</v>
      </c>
      <c r="AM115" s="3">
        <v>45901</v>
      </c>
      <c r="AN115" s="3">
        <v>45902</v>
      </c>
      <c r="AO115" s="3">
        <v>45902</v>
      </c>
      <c r="AP115" s="3">
        <v>45899</v>
      </c>
      <c r="AQ115" s="3">
        <v>45903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45876</v>
      </c>
      <c r="B116" s="14" t="s">
        <v>336</v>
      </c>
      <c r="C116" s="9" t="s">
        <v>107</v>
      </c>
      <c r="D116" s="13" t="s">
        <v>316</v>
      </c>
      <c r="E116" s="9">
        <v>21</v>
      </c>
      <c r="F116" s="9">
        <v>38</v>
      </c>
      <c r="G116" s="9" t="s">
        <v>60</v>
      </c>
      <c r="H116" s="9" t="s">
        <v>66</v>
      </c>
      <c r="I116" s="9">
        <v>102</v>
      </c>
      <c r="J116" s="9" t="s">
        <v>57</v>
      </c>
      <c r="K116" s="9">
        <v>5</v>
      </c>
      <c r="L116" s="9" t="s">
        <v>90</v>
      </c>
      <c r="M116" s="10">
        <v>22</v>
      </c>
      <c r="N116" s="9">
        <v>40</v>
      </c>
      <c r="O116" s="9">
        <v>40</v>
      </c>
      <c r="P116" s="10">
        <v>65.13122457599998</v>
      </c>
      <c r="Q116" s="10">
        <v>0</v>
      </c>
      <c r="R116" s="10">
        <v>65.13122457599998</v>
      </c>
      <c r="S116" s="9" t="s">
        <v>67</v>
      </c>
      <c r="T116" s="12">
        <v>45926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120</v>
      </c>
      <c r="AA116" s="8">
        <v>3310.89</v>
      </c>
      <c r="AB116" s="8">
        <v>3310.89</v>
      </c>
      <c r="AC116" s="8">
        <v>0</v>
      </c>
      <c r="AD116" s="8">
        <v>3310.89</v>
      </c>
      <c r="AE116" s="8">
        <v>0</v>
      </c>
      <c r="AF116" s="8">
        <v>0</v>
      </c>
      <c r="AG116" s="1" t="s">
        <v>61</v>
      </c>
      <c r="AH116" s="1" t="s">
        <v>68</v>
      </c>
      <c r="AI116" s="1">
        <v>4</v>
      </c>
      <c r="AJ116" s="3">
        <v>45926</v>
      </c>
      <c r="AK116" s="3">
        <v>45922</v>
      </c>
      <c r="AL116" s="3">
        <v>45916</v>
      </c>
      <c r="AM116" s="3">
        <v>45923</v>
      </c>
      <c r="AN116" s="3">
        <v>45924</v>
      </c>
      <c r="AO116" s="3">
        <v>45924</v>
      </c>
      <c r="AP116" s="3">
        <v>45921</v>
      </c>
      <c r="AQ116" s="3">
        <v>45925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45631</v>
      </c>
      <c r="B117" s="14" t="s">
        <v>203</v>
      </c>
      <c r="C117" s="9" t="s">
        <v>109</v>
      </c>
      <c r="D117" s="13" t="s">
        <v>144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>
        <v>45908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120</v>
      </c>
      <c r="AA117" s="8">
        <v>17211.04</v>
      </c>
      <c r="AB117" s="8">
        <v>17211.04</v>
      </c>
      <c r="AC117" s="8">
        <v>0</v>
      </c>
      <c r="AD117" s="8">
        <v>0</v>
      </c>
      <c r="AE117" s="8">
        <v>17211.04</v>
      </c>
      <c r="AF117" s="8">
        <v>0</v>
      </c>
      <c r="AG117" s="1" t="s">
        <v>116</v>
      </c>
      <c r="AH117" s="1" t="s">
        <v>68</v>
      </c>
      <c r="AI117" s="1">
        <v>4</v>
      </c>
      <c r="AJ117" s="3">
        <v>45908</v>
      </c>
      <c r="AK117" s="3">
        <v>45904</v>
      </c>
      <c r="AL117" s="3">
        <v>45898</v>
      </c>
      <c r="AM117" s="3">
        <v>45905</v>
      </c>
      <c r="AN117" s="3">
        <v>45906</v>
      </c>
      <c r="AO117" s="3">
        <v>45906</v>
      </c>
      <c r="AP117" s="3">
        <v>45903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218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45631</v>
      </c>
      <c r="B118" s="14" t="s">
        <v>202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9000</v>
      </c>
      <c r="V118" s="10">
        <v>0</v>
      </c>
      <c r="W118" s="10">
        <v>9000</v>
      </c>
      <c r="X118" s="10">
        <v>0</v>
      </c>
      <c r="Y118" s="10">
        <v>9450</v>
      </c>
      <c r="Z118" s="9" t="s">
        <v>120</v>
      </c>
      <c r="AA118" s="8">
        <v>9681.2100000000009</v>
      </c>
      <c r="AB118" s="8">
        <v>9681.2100000000009</v>
      </c>
      <c r="AC118" s="8">
        <v>0</v>
      </c>
      <c r="AD118" s="8">
        <v>0</v>
      </c>
      <c r="AE118" s="8">
        <v>9681.2100000000009</v>
      </c>
      <c r="AF118" s="8">
        <v>0</v>
      </c>
      <c r="AG118" s="1" t="s">
        <v>116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217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 t="s">
        <v>135</v>
      </c>
      <c r="B119" s="14" t="s">
        <v>135</v>
      </c>
      <c r="C119" s="9" t="s">
        <v>111</v>
      </c>
      <c r="D119" s="13" t="s">
        <v>61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45925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120</v>
      </c>
      <c r="AA119" s="8">
        <v>107569.00000000001</v>
      </c>
      <c r="AB119" s="8">
        <v>107569.00000000001</v>
      </c>
      <c r="AC119" s="8">
        <v>0</v>
      </c>
      <c r="AD119" s="8">
        <v>107569.00000000001</v>
      </c>
      <c r="AE119" s="8">
        <v>0</v>
      </c>
      <c r="AF119" s="8">
        <v>0</v>
      </c>
      <c r="AG119" s="1" t="s">
        <v>116</v>
      </c>
      <c r="AH119" s="1" t="s">
        <v>68</v>
      </c>
      <c r="AI119" s="1">
        <v>4</v>
      </c>
      <c r="AJ119" s="3">
        <v>45925</v>
      </c>
      <c r="AK119" s="3">
        <v>45921</v>
      </c>
      <c r="AL119" s="3">
        <v>45915</v>
      </c>
      <c r="AM119" s="3">
        <v>45922</v>
      </c>
      <c r="AN119" s="3">
        <v>45923</v>
      </c>
      <c r="AO119" s="3">
        <v>45923</v>
      </c>
      <c r="AP119" s="3">
        <v>45920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>
        <v>45896</v>
      </c>
      <c r="B120" s="14" t="s">
        <v>400</v>
      </c>
      <c r="C120" s="9" t="s">
        <v>107</v>
      </c>
      <c r="D120" s="13" t="s">
        <v>401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90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120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116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45896</v>
      </c>
      <c r="B121" s="14" t="s">
        <v>402</v>
      </c>
      <c r="C121" s="9" t="s">
        <v>107</v>
      </c>
      <c r="D121" s="13" t="s">
        <v>313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90</v>
      </c>
      <c r="M121" s="10">
        <v>22</v>
      </c>
      <c r="N121" s="9">
        <v>40</v>
      </c>
      <c r="O121" s="9">
        <v>40</v>
      </c>
      <c r="P121" s="10">
        <v>108.55204095999999</v>
      </c>
      <c r="Q121" s="10">
        <v>0</v>
      </c>
      <c r="R121" s="10">
        <v>108.55204095999999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120</v>
      </c>
      <c r="AA121" s="8">
        <v>5518.15</v>
      </c>
      <c r="AB121" s="8">
        <v>5518.15</v>
      </c>
      <c r="AC121" s="8">
        <v>0</v>
      </c>
      <c r="AD121" s="8">
        <v>0</v>
      </c>
      <c r="AE121" s="8">
        <v>5518.15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45896</v>
      </c>
      <c r="B122" s="14" t="s">
        <v>403</v>
      </c>
      <c r="C122" s="9" t="s">
        <v>107</v>
      </c>
      <c r="D122" s="13" t="s">
        <v>404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120</v>
      </c>
      <c r="AA122" s="8">
        <v>3310.89</v>
      </c>
      <c r="AB122" s="8">
        <v>3310.89</v>
      </c>
      <c r="AC122" s="8">
        <v>0</v>
      </c>
      <c r="AD122" s="8">
        <v>0</v>
      </c>
      <c r="AE122" s="8">
        <v>3310.89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45876</v>
      </c>
      <c r="B123" s="14" t="s">
        <v>335</v>
      </c>
      <c r="C123" s="9" t="s">
        <v>107</v>
      </c>
      <c r="D123" s="13" t="s">
        <v>315</v>
      </c>
      <c r="E123" s="9">
        <v>21</v>
      </c>
      <c r="F123" s="9">
        <v>40</v>
      </c>
      <c r="G123" s="9" t="s">
        <v>60</v>
      </c>
      <c r="H123" s="9" t="s">
        <v>66</v>
      </c>
      <c r="I123" s="9">
        <v>108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42</v>
      </c>
      <c r="O123" s="9">
        <v>40</v>
      </c>
      <c r="P123" s="10">
        <v>68.387785804799989</v>
      </c>
      <c r="Q123" s="10">
        <v>0</v>
      </c>
      <c r="R123" s="10">
        <v>68.387785804799989</v>
      </c>
      <c r="S123" s="9" t="s">
        <v>71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120</v>
      </c>
      <c r="AA123" s="8">
        <v>3478.5300000000007</v>
      </c>
      <c r="AB123" s="8">
        <v>3478.5300000000007</v>
      </c>
      <c r="AC123" s="8">
        <v>0</v>
      </c>
      <c r="AD123" s="8">
        <v>0</v>
      </c>
      <c r="AE123" s="8">
        <v>3478.5300000000007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45876</v>
      </c>
      <c r="B124" s="14" t="s">
        <v>337</v>
      </c>
      <c r="C124" s="9" t="s">
        <v>107</v>
      </c>
      <c r="D124" s="13" t="s">
        <v>317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42</v>
      </c>
      <c r="O124" s="9">
        <v>40</v>
      </c>
      <c r="P124" s="10">
        <v>113.97964300799998</v>
      </c>
      <c r="Q124" s="10">
        <v>0</v>
      </c>
      <c r="R124" s="10">
        <v>113.97964300799998</v>
      </c>
      <c r="S124" s="9" t="s">
        <v>71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120</v>
      </c>
      <c r="AA124" s="8">
        <v>5797.55</v>
      </c>
      <c r="AB124" s="8">
        <v>5797.55</v>
      </c>
      <c r="AC124" s="8">
        <v>0</v>
      </c>
      <c r="AD124" s="8">
        <v>0</v>
      </c>
      <c r="AE124" s="8">
        <v>5797.55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 t="s">
        <v>135</v>
      </c>
      <c r="B125" s="14" t="s">
        <v>135</v>
      </c>
      <c r="C125" s="9" t="s">
        <v>109</v>
      </c>
      <c r="D125" s="13" t="s">
        <v>144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110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120</v>
      </c>
      <c r="AA125" s="8">
        <v>10756.900000000001</v>
      </c>
      <c r="AB125" s="8">
        <v>10756.900000000001</v>
      </c>
      <c r="AC125" s="8">
        <v>0</v>
      </c>
      <c r="AD125" s="8">
        <v>0</v>
      </c>
      <c r="AE125" s="8">
        <v>10756.900000000001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>
        <v>45854</v>
      </c>
      <c r="B126" s="14" t="s">
        <v>295</v>
      </c>
      <c r="C126" s="9" t="s">
        <v>79</v>
      </c>
      <c r="D126" s="13" t="s">
        <v>296</v>
      </c>
      <c r="E126" s="9">
        <v>21</v>
      </c>
      <c r="F126" s="9">
        <v>38</v>
      </c>
      <c r="G126" s="9" t="s">
        <v>60</v>
      </c>
      <c r="H126" s="9" t="s">
        <v>76</v>
      </c>
      <c r="I126" s="9">
        <v>102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120</v>
      </c>
      <c r="AA126" s="8">
        <v>3310.89</v>
      </c>
      <c r="AB126" s="8">
        <v>3310.89</v>
      </c>
      <c r="AC126" s="8">
        <v>0</v>
      </c>
      <c r="AD126" s="8">
        <v>0</v>
      </c>
      <c r="AE126" s="8">
        <v>3310.89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45854</v>
      </c>
      <c r="B127" s="14" t="s">
        <v>297</v>
      </c>
      <c r="C127" s="9" t="s">
        <v>79</v>
      </c>
      <c r="D127" s="13" t="s">
        <v>298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115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45826</v>
      </c>
      <c r="B128" s="14" t="s">
        <v>274</v>
      </c>
      <c r="C128" s="9" t="s">
        <v>107</v>
      </c>
      <c r="D128" s="13" t="s">
        <v>262</v>
      </c>
      <c r="E128" s="9">
        <v>21</v>
      </c>
      <c r="F128" s="9">
        <v>38</v>
      </c>
      <c r="G128" s="9" t="s">
        <v>60</v>
      </c>
      <c r="H128" s="9" t="s">
        <v>66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163.47937368575995</v>
      </c>
      <c r="Q128" s="10">
        <v>0</v>
      </c>
      <c r="R128" s="10">
        <v>163.47937368575995</v>
      </c>
      <c r="S128" s="9" t="s">
        <v>67</v>
      </c>
      <c r="T128" s="12" t="s">
        <v>63</v>
      </c>
      <c r="U128" s="11">
        <v>8000</v>
      </c>
      <c r="V128" s="10">
        <v>470</v>
      </c>
      <c r="W128" s="10">
        <v>7530</v>
      </c>
      <c r="X128" s="10">
        <v>0</v>
      </c>
      <c r="Y128" s="10">
        <v>7906.5</v>
      </c>
      <c r="Z128" s="9" t="s">
        <v>120</v>
      </c>
      <c r="AA128" s="8">
        <v>8310.3338999999996</v>
      </c>
      <c r="AB128" s="8">
        <v>8310.3338999999996</v>
      </c>
      <c r="AC128" s="8">
        <v>0</v>
      </c>
      <c r="AD128" s="8">
        <v>0</v>
      </c>
      <c r="AE128" s="8">
        <v>8310.3338999999996</v>
      </c>
      <c r="AF128" s="8">
        <v>0</v>
      </c>
      <c r="AG128" s="1" t="s">
        <v>115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45066</v>
      </c>
      <c r="B129" s="14" t="s">
        <v>126</v>
      </c>
      <c r="C129" s="9" t="s">
        <v>79</v>
      </c>
      <c r="D129" s="13" t="s">
        <v>125</v>
      </c>
      <c r="E129" s="9">
        <v>21</v>
      </c>
      <c r="F129" s="9">
        <v>38</v>
      </c>
      <c r="G129" s="9" t="s">
        <v>60</v>
      </c>
      <c r="H129" s="9" t="s">
        <v>76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120</v>
      </c>
      <c r="AA129" s="8">
        <v>5518.15</v>
      </c>
      <c r="AB129" s="8">
        <v>5518.15</v>
      </c>
      <c r="AC129" s="8">
        <v>0</v>
      </c>
      <c r="AD129" s="8">
        <v>0</v>
      </c>
      <c r="AE129" s="8">
        <v>5518.15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</v>
      </c>
      <c r="F130" s="9">
        <v>37</v>
      </c>
      <c r="G130" s="9">
        <v>0</v>
      </c>
      <c r="H130" s="9">
        <v>0</v>
      </c>
      <c r="I130" s="9">
        <v>74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 t="s">
        <v>82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120</v>
      </c>
      <c r="AA130" s="8">
        <v>190395.31390000004</v>
      </c>
      <c r="AB130" s="8">
        <v>190395.31390000004</v>
      </c>
      <c r="AC130" s="8">
        <v>0</v>
      </c>
      <c r="AD130" s="8">
        <v>110879.89000000001</v>
      </c>
      <c r="AE130" s="8">
        <v>79515.423899999994</v>
      </c>
      <c r="AF130" s="8" t="s">
        <v>58</v>
      </c>
      <c r="AG130" s="1" t="s">
        <v>61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0</v>
      </c>
    </row>
    <row r="131" spans="1:56" ht="27.75" customHeight="1" x14ac:dyDescent="0.45">
      <c r="A131" s="3" t="s">
        <v>135</v>
      </c>
      <c r="B131" s="14" t="s">
        <v>135</v>
      </c>
      <c r="C131" s="9" t="s">
        <v>216</v>
      </c>
      <c r="D131" s="13" t="s">
        <v>216</v>
      </c>
      <c r="E131" s="9">
        <v>23</v>
      </c>
      <c r="F131" s="9">
        <v>34</v>
      </c>
      <c r="G131" s="9" t="s">
        <v>60</v>
      </c>
      <c r="H131" s="9">
        <v>0</v>
      </c>
      <c r="I131" s="9">
        <v>68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45930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83</v>
      </c>
      <c r="AA131" s="8">
        <v>29756.100000000002</v>
      </c>
      <c r="AB131" s="8">
        <v>27294</v>
      </c>
      <c r="AC131" s="8">
        <v>2462.1000000000022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45930</v>
      </c>
      <c r="AK131" s="3">
        <v>0</v>
      </c>
      <c r="AL131" s="3">
        <v>45921</v>
      </c>
      <c r="AM131" s="3">
        <v>45928</v>
      </c>
      <c r="AN131" s="3">
        <v>45929</v>
      </c>
      <c r="AO131" s="3">
        <v>45929</v>
      </c>
      <c r="AP131" s="3">
        <v>45925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184.04197500000012</v>
      </c>
    </row>
    <row r="132" spans="1:56" ht="27.75" customHeight="1" x14ac:dyDescent="0.45">
      <c r="A132" s="3" t="s">
        <v>135</v>
      </c>
      <c r="B132" s="14" t="s">
        <v>135</v>
      </c>
      <c r="C132" s="9" t="s">
        <v>221</v>
      </c>
      <c r="D132" s="13" t="s">
        <v>61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92</v>
      </c>
      <c r="M132" s="10">
        <v>24</v>
      </c>
      <c r="N132" s="9">
        <v>37</v>
      </c>
      <c r="O132" s="9">
        <v>50</v>
      </c>
      <c r="P132" s="10">
        <v>821.54158271999995</v>
      </c>
      <c r="Q132" s="10">
        <v>0</v>
      </c>
      <c r="R132" s="10">
        <v>821.54158271999995</v>
      </c>
      <c r="S132" s="9" t="s">
        <v>123</v>
      </c>
      <c r="T132" s="12">
        <v>45930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83</v>
      </c>
      <c r="AA132" s="8">
        <v>29756.100000000002</v>
      </c>
      <c r="AB132" s="8">
        <v>0</v>
      </c>
      <c r="AC132" s="8">
        <v>29756.100000000002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72</v>
      </c>
      <c r="AI132" s="1">
        <v>3</v>
      </c>
      <c r="AJ132" s="3">
        <v>45930</v>
      </c>
      <c r="AK132" s="3">
        <v>0</v>
      </c>
      <c r="AL132" s="3">
        <v>45920</v>
      </c>
      <c r="AM132" s="3">
        <v>45927</v>
      </c>
      <c r="AN132" s="3">
        <v>45928</v>
      </c>
      <c r="AO132" s="3">
        <v>45928</v>
      </c>
      <c r="AP132" s="3">
        <v>45925</v>
      </c>
      <c r="AQ132" s="3">
        <v>45929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2224.2684750000003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83</v>
      </c>
      <c r="AA133" s="8">
        <v>59512.200000000004</v>
      </c>
      <c r="AB133" s="8">
        <v>27294</v>
      </c>
      <c r="AC133" s="8">
        <v>32218.200000000004</v>
      </c>
      <c r="AD133" s="8">
        <v>0</v>
      </c>
      <c r="AE133" s="8">
        <v>0</v>
      </c>
      <c r="AF133" s="8" t="s">
        <v>58</v>
      </c>
      <c r="AG133" s="1" t="s">
        <v>118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45901</v>
      </c>
      <c r="B134" s="14" t="s">
        <v>128</v>
      </c>
      <c r="C134" s="9" t="s">
        <v>147</v>
      </c>
      <c r="D134" s="13" t="s">
        <v>59</v>
      </c>
      <c r="E134" s="9">
        <v>23</v>
      </c>
      <c r="F134" s="9">
        <v>37</v>
      </c>
      <c r="G134" s="9" t="s">
        <v>60</v>
      </c>
      <c r="H134" s="9">
        <v>0</v>
      </c>
      <c r="I134" s="9">
        <v>85</v>
      </c>
      <c r="J134" s="9" t="s">
        <v>57</v>
      </c>
      <c r="K134" s="9">
        <v>5</v>
      </c>
      <c r="L134" s="9" t="s">
        <v>92</v>
      </c>
      <c r="M134" s="10">
        <v>24</v>
      </c>
      <c r="N134" s="9">
        <v>40</v>
      </c>
      <c r="O134" s="9">
        <v>40</v>
      </c>
      <c r="P134" s="10">
        <v>118.42040831999999</v>
      </c>
      <c r="Q134" s="10">
        <v>0</v>
      </c>
      <c r="R134" s="10">
        <v>118.42040831999999</v>
      </c>
      <c r="S134" s="9" t="s">
        <v>71</v>
      </c>
      <c r="T134" s="12">
        <v>45909</v>
      </c>
      <c r="U134" s="11">
        <v>5000</v>
      </c>
      <c r="V134" s="10">
        <v>0</v>
      </c>
      <c r="W134" s="10">
        <v>5000</v>
      </c>
      <c r="X134" s="10">
        <v>0</v>
      </c>
      <c r="Y134" s="10">
        <v>0</v>
      </c>
      <c r="Z134" s="9" t="s">
        <v>411</v>
      </c>
      <c r="AA134" s="8">
        <v>5378.4500000000007</v>
      </c>
      <c r="AB134" s="8">
        <v>5378.4500000000007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312</v>
      </c>
      <c r="AI134" s="1">
        <v>2</v>
      </c>
      <c r="AJ134" s="3">
        <v>45909</v>
      </c>
      <c r="AK134" s="3">
        <v>0</v>
      </c>
      <c r="AL134" s="3">
        <v>0</v>
      </c>
      <c r="AM134" s="3">
        <v>0</v>
      </c>
      <c r="AN134" s="3">
        <v>0</v>
      </c>
      <c r="AO134" s="3">
        <v>45907</v>
      </c>
      <c r="AP134" s="3">
        <v>45904</v>
      </c>
      <c r="AQ134" s="3">
        <v>45908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412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 t="s">
        <v>60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411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0</v>
      </c>
      <c r="AF135" s="8" t="s">
        <v>58</v>
      </c>
      <c r="AG135" s="1" t="s">
        <v>115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412</v>
      </c>
      <c r="BD135" s="56">
        <v>0</v>
      </c>
    </row>
    <row r="136" spans="1:56" ht="27.75" customHeight="1" x14ac:dyDescent="0.45">
      <c r="A136" s="3">
        <v>45727</v>
      </c>
      <c r="B136" s="14" t="s">
        <v>240</v>
      </c>
      <c r="C136" s="9" t="s">
        <v>111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196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213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215</v>
      </c>
      <c r="AG136" s="1" t="s">
        <v>115</v>
      </c>
      <c r="AH136" s="1" t="s">
        <v>146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143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213</v>
      </c>
      <c r="AA137" s="8">
        <v>1159.5100000000002</v>
      </c>
      <c r="AB137" s="8">
        <v>1159.5100000000002</v>
      </c>
      <c r="AC137" s="8">
        <v>0</v>
      </c>
      <c r="AD137" s="8">
        <v>1159.5100000000002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214</v>
      </c>
      <c r="BD137" s="56">
        <v>0</v>
      </c>
    </row>
    <row r="138" spans="1:56" ht="27.75" customHeight="1" x14ac:dyDescent="0.45">
      <c r="A138" s="3">
        <v>45601</v>
      </c>
      <c r="B138" s="14" t="s">
        <v>193</v>
      </c>
      <c r="C138" s="9" t="s">
        <v>93</v>
      </c>
      <c r="D138" s="13" t="s">
        <v>142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3207.7128103679997</v>
      </c>
      <c r="Q138" s="10">
        <v>0</v>
      </c>
      <c r="R138" s="10">
        <v>3207.7128103679997</v>
      </c>
      <c r="S138" s="9" t="s">
        <v>299</v>
      </c>
      <c r="T138" s="12" t="s">
        <v>63</v>
      </c>
      <c r="U138" s="11">
        <v>100000</v>
      </c>
      <c r="V138" s="10">
        <v>1500</v>
      </c>
      <c r="W138" s="10">
        <v>98500</v>
      </c>
      <c r="X138" s="10">
        <v>0</v>
      </c>
      <c r="Y138" s="10">
        <v>103425</v>
      </c>
      <c r="Z138" s="9" t="s">
        <v>99</v>
      </c>
      <c r="AA138" s="8">
        <v>105955.465</v>
      </c>
      <c r="AB138" s="8">
        <v>7595</v>
      </c>
      <c r="AC138" s="8">
        <v>98360.464999999997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72</v>
      </c>
      <c r="AI138" s="1">
        <v>3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113</v>
      </c>
      <c r="BD138" s="56">
        <v>12600.330757068057</v>
      </c>
    </row>
    <row r="139" spans="1:56" ht="27.75" customHeight="1" x14ac:dyDescent="0.45">
      <c r="A139" s="3">
        <v>45601</v>
      </c>
      <c r="B139" s="14" t="s">
        <v>193</v>
      </c>
      <c r="C139" s="9" t="s">
        <v>93</v>
      </c>
      <c r="D139" s="13" t="s">
        <v>142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11003.203948644863</v>
      </c>
      <c r="Q139" s="10">
        <v>0</v>
      </c>
      <c r="R139" s="10">
        <v>11003.203948644863</v>
      </c>
      <c r="S139" s="9" t="s">
        <v>299</v>
      </c>
      <c r="T139" s="12" t="s">
        <v>63</v>
      </c>
      <c r="U139" s="11">
        <v>337878</v>
      </c>
      <c r="V139" s="10">
        <v>0</v>
      </c>
      <c r="W139" s="10">
        <v>337878</v>
      </c>
      <c r="X139" s="10">
        <v>0</v>
      </c>
      <c r="Y139" s="10">
        <v>354771.9</v>
      </c>
      <c r="Z139" s="9" t="s">
        <v>99</v>
      </c>
      <c r="AA139" s="8">
        <v>363451.98582000006</v>
      </c>
      <c r="AB139" s="8">
        <v>0</v>
      </c>
      <c r="AC139" s="8">
        <v>363451.98582000006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113</v>
      </c>
      <c r="BD139" s="56">
        <v>46559.511849046357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128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99</v>
      </c>
      <c r="AA140" s="8">
        <v>469407.45082000003</v>
      </c>
      <c r="AB140" s="8">
        <v>7595</v>
      </c>
      <c r="AC140" s="8">
        <v>461812.45082000003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114</v>
      </c>
      <c r="BD140" s="56">
        <v>0</v>
      </c>
    </row>
    <row r="141" spans="1:56" ht="27.75" customHeight="1" x14ac:dyDescent="0.45">
      <c r="A141" s="3">
        <v>45894</v>
      </c>
      <c r="B141" s="14" t="s">
        <v>374</v>
      </c>
      <c r="C141" s="9" t="s">
        <v>137</v>
      </c>
      <c r="D141" s="13" t="s">
        <v>59</v>
      </c>
      <c r="E141" s="9">
        <v>26</v>
      </c>
      <c r="F141" s="9">
        <v>39</v>
      </c>
      <c r="G141" s="9" t="s">
        <v>60</v>
      </c>
      <c r="H141" s="9">
        <v>0</v>
      </c>
      <c r="I141" s="9">
        <v>93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123</v>
      </c>
      <c r="T141" s="12">
        <v>45902</v>
      </c>
      <c r="U141" s="11">
        <v>10000</v>
      </c>
      <c r="V141" s="10">
        <v>6800</v>
      </c>
      <c r="W141" s="10">
        <v>3200</v>
      </c>
      <c r="X141" s="10">
        <v>0</v>
      </c>
      <c r="Y141" s="10">
        <v>0</v>
      </c>
      <c r="Z141" s="9" t="s">
        <v>84</v>
      </c>
      <c r="AA141" s="8">
        <v>3621.0239999999999</v>
      </c>
      <c r="AB141" s="8">
        <v>0</v>
      </c>
      <c r="AC141" s="8">
        <v>3621.0239999999999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77</v>
      </c>
      <c r="AI141" s="1">
        <v>1</v>
      </c>
      <c r="AJ141" s="3">
        <v>45902</v>
      </c>
      <c r="AK141" s="3">
        <v>0</v>
      </c>
      <c r="AL141" s="3">
        <v>0</v>
      </c>
      <c r="AM141" s="3">
        <v>0</v>
      </c>
      <c r="AN141" s="3">
        <v>0</v>
      </c>
      <c r="AO141" s="3">
        <v>45901</v>
      </c>
      <c r="AP141" s="3">
        <v>45897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292.37757119999992</v>
      </c>
    </row>
    <row r="142" spans="1:56" ht="27.75" customHeight="1" x14ac:dyDescent="0.45">
      <c r="A142" s="3" t="s">
        <v>135</v>
      </c>
      <c r="B142" s="14" t="s">
        <v>135</v>
      </c>
      <c r="C142" s="9" t="s">
        <v>179</v>
      </c>
      <c r="D142" s="13" t="s">
        <v>61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229.14349009919997</v>
      </c>
      <c r="Q142" s="10">
        <v>0</v>
      </c>
      <c r="R142" s="10">
        <v>229.14349009919997</v>
      </c>
      <c r="S142" s="9" t="s">
        <v>185</v>
      </c>
      <c r="T142" s="12">
        <v>45930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84</v>
      </c>
      <c r="AA142" s="8">
        <v>9499.6</v>
      </c>
      <c r="AB142" s="8">
        <v>0</v>
      </c>
      <c r="AC142" s="8">
        <v>9499.6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72</v>
      </c>
      <c r="AI142" s="1">
        <v>3</v>
      </c>
      <c r="AJ142" s="3">
        <v>45930</v>
      </c>
      <c r="AK142" s="3">
        <v>0</v>
      </c>
      <c r="AL142" s="3">
        <v>45920</v>
      </c>
      <c r="AM142" s="3">
        <v>45927</v>
      </c>
      <c r="AN142" s="3">
        <v>45928</v>
      </c>
      <c r="AO142" s="3">
        <v>45928</v>
      </c>
      <c r="AP142" s="3">
        <v>45925</v>
      </c>
      <c r="AQ142" s="3">
        <v>45929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767.03992444444452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 t="s">
        <v>60</v>
      </c>
      <c r="H143" s="9">
        <v>0</v>
      </c>
      <c r="I143" s="9">
        <v>102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13120.624</v>
      </c>
      <c r="AB143" s="8">
        <v>0</v>
      </c>
      <c r="AC143" s="8">
        <v>13120.624</v>
      </c>
      <c r="AD143" s="8">
        <v>0</v>
      </c>
      <c r="AE143" s="8">
        <v>0</v>
      </c>
      <c r="AF143" s="8" t="s">
        <v>58</v>
      </c>
      <c r="AG143" s="1" t="s">
        <v>115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109</v>
      </c>
      <c r="D144" s="13" t="s">
        <v>59</v>
      </c>
      <c r="E144" s="9">
        <v>26</v>
      </c>
      <c r="F144" s="9">
        <v>43</v>
      </c>
      <c r="G144" s="9" t="s">
        <v>60</v>
      </c>
      <c r="H144" s="9">
        <v>0</v>
      </c>
      <c r="I144" s="9">
        <v>116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45925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197</v>
      </c>
      <c r="AA144" s="8">
        <v>12433.3</v>
      </c>
      <c r="AB144" s="8">
        <v>12433.3</v>
      </c>
      <c r="AC144" s="8">
        <v>0</v>
      </c>
      <c r="AD144" s="8">
        <v>0</v>
      </c>
      <c r="AE144" s="8">
        <v>0</v>
      </c>
      <c r="AF144" s="8">
        <v>0</v>
      </c>
      <c r="AG144" s="1" t="s">
        <v>118</v>
      </c>
      <c r="AH144" s="1" t="s">
        <v>77</v>
      </c>
      <c r="AI144" s="1">
        <v>1</v>
      </c>
      <c r="AJ144" s="3">
        <v>45925</v>
      </c>
      <c r="AK144" s="3">
        <v>0</v>
      </c>
      <c r="AL144" s="3">
        <v>0</v>
      </c>
      <c r="AM144" s="3">
        <v>0</v>
      </c>
      <c r="AN144" s="3">
        <v>0</v>
      </c>
      <c r="AO144" s="3">
        <v>45924</v>
      </c>
      <c r="AP144" s="3">
        <v>45920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116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197</v>
      </c>
      <c r="AA145" s="8">
        <v>12433.3</v>
      </c>
      <c r="AB145" s="8">
        <v>12433.3</v>
      </c>
      <c r="AC145" s="8">
        <v>0</v>
      </c>
      <c r="AD145" s="8">
        <v>0</v>
      </c>
      <c r="AE145" s="8">
        <v>0</v>
      </c>
      <c r="AF145" s="8" t="s">
        <v>58</v>
      </c>
      <c r="AG145" s="1" t="s">
        <v>118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198</v>
      </c>
      <c r="BD145" s="56">
        <v>0</v>
      </c>
    </row>
    <row r="146" spans="1:56" ht="27.75" customHeight="1" x14ac:dyDescent="0.45">
      <c r="A146" s="3" t="s">
        <v>135</v>
      </c>
      <c r="B146" s="14" t="s">
        <v>135</v>
      </c>
      <c r="C146" s="9" t="s">
        <v>109</v>
      </c>
      <c r="D146" s="13" t="s">
        <v>144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45908</v>
      </c>
      <c r="U146" s="11">
        <v>16000</v>
      </c>
      <c r="V146" s="10">
        <v>0</v>
      </c>
      <c r="W146" s="10">
        <v>16000</v>
      </c>
      <c r="X146" s="10">
        <v>0</v>
      </c>
      <c r="Y146" s="10">
        <v>16800</v>
      </c>
      <c r="Z146" s="9" t="s">
        <v>88</v>
      </c>
      <c r="AA146" s="8">
        <v>19893.280000000002</v>
      </c>
      <c r="AB146" s="8">
        <v>19893.280000000002</v>
      </c>
      <c r="AC146" s="8">
        <v>0</v>
      </c>
      <c r="AD146" s="8">
        <v>0</v>
      </c>
      <c r="AE146" s="8">
        <v>19893.280000000002</v>
      </c>
      <c r="AF146" s="8">
        <v>0</v>
      </c>
      <c r="AG146" s="1" t="s">
        <v>115</v>
      </c>
      <c r="AH146" s="1" t="s">
        <v>75</v>
      </c>
      <c r="AI146" s="1">
        <v>4</v>
      </c>
      <c r="AJ146" s="3">
        <v>45908</v>
      </c>
      <c r="AK146" s="3">
        <v>45904</v>
      </c>
      <c r="AL146" s="3">
        <v>45897</v>
      </c>
      <c r="AM146" s="3">
        <v>45905</v>
      </c>
      <c r="AN146" s="3">
        <v>45906</v>
      </c>
      <c r="AO146" s="3">
        <v>45907</v>
      </c>
      <c r="AP146" s="3">
        <v>45903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45898</v>
      </c>
      <c r="B147" s="14" t="s">
        <v>413</v>
      </c>
      <c r="C147" s="9" t="s">
        <v>109</v>
      </c>
      <c r="D147" s="13" t="s">
        <v>59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45909</v>
      </c>
      <c r="U147" s="11">
        <v>15000</v>
      </c>
      <c r="V147" s="10">
        <v>0</v>
      </c>
      <c r="W147" s="10">
        <v>15000</v>
      </c>
      <c r="X147" s="10">
        <v>0</v>
      </c>
      <c r="Y147" s="10">
        <v>0</v>
      </c>
      <c r="Z147" s="9" t="s">
        <v>88</v>
      </c>
      <c r="AA147" s="8">
        <v>18649.949999999997</v>
      </c>
      <c r="AB147" s="8">
        <v>18649.949999999997</v>
      </c>
      <c r="AC147" s="8">
        <v>0</v>
      </c>
      <c r="AD147" s="8">
        <v>0</v>
      </c>
      <c r="AE147" s="8">
        <v>18649.949999999997</v>
      </c>
      <c r="AF147" s="8">
        <v>0</v>
      </c>
      <c r="AG147" s="1" t="s">
        <v>115</v>
      </c>
      <c r="AH147" s="1" t="s">
        <v>75</v>
      </c>
      <c r="AI147" s="1">
        <v>4</v>
      </c>
      <c r="AJ147" s="3">
        <v>45909</v>
      </c>
      <c r="AK147" s="3">
        <v>45905</v>
      </c>
      <c r="AL147" s="3">
        <v>45898</v>
      </c>
      <c r="AM147" s="3">
        <v>45906</v>
      </c>
      <c r="AN147" s="3">
        <v>45907</v>
      </c>
      <c r="AO147" s="3">
        <v>45908</v>
      </c>
      <c r="AP147" s="3">
        <v>45904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45898</v>
      </c>
      <c r="B148" s="14" t="s">
        <v>414</v>
      </c>
      <c r="C148" s="9" t="s">
        <v>109</v>
      </c>
      <c r="D148" s="13" t="s">
        <v>59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45917</v>
      </c>
      <c r="U148" s="11">
        <v>15000</v>
      </c>
      <c r="V148" s="10">
        <v>0</v>
      </c>
      <c r="W148" s="10">
        <v>15000</v>
      </c>
      <c r="X148" s="10">
        <v>0</v>
      </c>
      <c r="Y148" s="10">
        <v>0</v>
      </c>
      <c r="Z148" s="9" t="s">
        <v>88</v>
      </c>
      <c r="AA148" s="8">
        <v>18649.949999999997</v>
      </c>
      <c r="AB148" s="8">
        <v>18649.949999999997</v>
      </c>
      <c r="AC148" s="8">
        <v>0</v>
      </c>
      <c r="AD148" s="8">
        <v>0</v>
      </c>
      <c r="AE148" s="8">
        <v>18649.949999999997</v>
      </c>
      <c r="AF148" s="8">
        <v>0</v>
      </c>
      <c r="AG148" s="1" t="s">
        <v>115</v>
      </c>
      <c r="AH148" s="1" t="s">
        <v>75</v>
      </c>
      <c r="AI148" s="1">
        <v>4</v>
      </c>
      <c r="AJ148" s="3">
        <v>45917</v>
      </c>
      <c r="AK148" s="3">
        <v>45913</v>
      </c>
      <c r="AL148" s="3">
        <v>45906</v>
      </c>
      <c r="AM148" s="3">
        <v>45914</v>
      </c>
      <c r="AN148" s="3">
        <v>45915</v>
      </c>
      <c r="AO148" s="3">
        <v>45916</v>
      </c>
      <c r="AP148" s="3">
        <v>45912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26</v>
      </c>
      <c r="F149" s="9">
        <v>43</v>
      </c>
      <c r="G149" s="9">
        <v>0</v>
      </c>
      <c r="H149" s="9">
        <v>0</v>
      </c>
      <c r="I149" s="9">
        <v>120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88</v>
      </c>
      <c r="AA149" s="8">
        <v>57193.179999999993</v>
      </c>
      <c r="AB149" s="8">
        <v>57193.179999999993</v>
      </c>
      <c r="AC149" s="8">
        <v>0</v>
      </c>
      <c r="AD149" s="8">
        <v>0</v>
      </c>
      <c r="AE149" s="8">
        <v>57193.179999999993</v>
      </c>
      <c r="AF149" s="8" t="s">
        <v>58</v>
      </c>
      <c r="AG149" s="1" t="s">
        <v>119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7.75" customHeight="1" x14ac:dyDescent="0.45">
      <c r="A150" s="3">
        <v>45857</v>
      </c>
      <c r="B150" s="14" t="s">
        <v>300</v>
      </c>
      <c r="C150" s="9" t="s">
        <v>147</v>
      </c>
      <c r="D150" s="13" t="s">
        <v>148</v>
      </c>
      <c r="E150" s="9">
        <v>28</v>
      </c>
      <c r="F150" s="9">
        <v>41</v>
      </c>
      <c r="G150" s="9" t="s">
        <v>60</v>
      </c>
      <c r="H150" s="9">
        <v>0</v>
      </c>
      <c r="I150" s="9">
        <v>120</v>
      </c>
      <c r="J150" s="9" t="s">
        <v>78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45909</v>
      </c>
      <c r="U150" s="11">
        <v>3000</v>
      </c>
      <c r="V150" s="10">
        <v>2841</v>
      </c>
      <c r="W150" s="10">
        <v>159</v>
      </c>
      <c r="X150" s="10">
        <v>34283</v>
      </c>
      <c r="Y150" s="10">
        <v>0</v>
      </c>
      <c r="Z150" s="9" t="s">
        <v>127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45909</v>
      </c>
      <c r="AK150" s="3">
        <v>0</v>
      </c>
      <c r="AL150" s="3">
        <v>45900</v>
      </c>
      <c r="AM150" s="3">
        <v>45907</v>
      </c>
      <c r="AN150" s="3">
        <v>45908</v>
      </c>
      <c r="AO150" s="3">
        <v>45908</v>
      </c>
      <c r="AP150" s="3">
        <v>45904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45">
      <c r="A151" s="3">
        <v>45895</v>
      </c>
      <c r="B151" s="14" t="s">
        <v>375</v>
      </c>
      <c r="C151" s="9" t="s">
        <v>147</v>
      </c>
      <c r="D151" s="13" t="s">
        <v>148</v>
      </c>
      <c r="E151" s="9">
        <v>28</v>
      </c>
      <c r="F151" s="9">
        <v>41</v>
      </c>
      <c r="G151" s="9" t="s">
        <v>60</v>
      </c>
      <c r="H151" s="9">
        <v>0</v>
      </c>
      <c r="I151" s="9">
        <v>120</v>
      </c>
      <c r="J151" s="9" t="s">
        <v>78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45909</v>
      </c>
      <c r="U151" s="11">
        <v>50000</v>
      </c>
      <c r="V151" s="10">
        <v>0</v>
      </c>
      <c r="W151" s="10">
        <v>50000</v>
      </c>
      <c r="X151" s="10">
        <v>23920</v>
      </c>
      <c r="Y151" s="10">
        <v>27384</v>
      </c>
      <c r="Z151" s="9" t="s">
        <v>127</v>
      </c>
      <c r="AA151" s="8">
        <v>32517.130800000003</v>
      </c>
      <c r="AB151" s="8">
        <v>32517.130800000003</v>
      </c>
      <c r="AC151" s="8">
        <v>0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74</v>
      </c>
      <c r="AI151" s="1">
        <v>2</v>
      </c>
      <c r="AJ151" s="3">
        <v>45909</v>
      </c>
      <c r="AK151" s="3">
        <v>0</v>
      </c>
      <c r="AL151" s="3">
        <v>45900</v>
      </c>
      <c r="AM151" s="3">
        <v>45907</v>
      </c>
      <c r="AN151" s="3">
        <v>45908</v>
      </c>
      <c r="AO151" s="3">
        <v>45908</v>
      </c>
      <c r="AP151" s="3">
        <v>45904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0</v>
      </c>
    </row>
    <row r="152" spans="1:56" ht="27.75" customHeight="1" x14ac:dyDescent="0.45">
      <c r="A152" s="3" t="s">
        <v>135</v>
      </c>
      <c r="B152" s="14" t="s">
        <v>135</v>
      </c>
      <c r="C152" s="9" t="s">
        <v>109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45925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127</v>
      </c>
      <c r="AA152" s="8">
        <v>6775.4500000000007</v>
      </c>
      <c r="AB152" s="8">
        <v>3925</v>
      </c>
      <c r="AC152" s="8">
        <v>2850.4500000000007</v>
      </c>
      <c r="AD152" s="8">
        <v>0</v>
      </c>
      <c r="AE152" s="8">
        <v>6775.4500000000007</v>
      </c>
      <c r="AF152" s="8">
        <v>0</v>
      </c>
      <c r="AG152" s="1">
        <v>0</v>
      </c>
      <c r="AH152" s="1" t="s">
        <v>146</v>
      </c>
      <c r="AI152" s="1">
        <v>2</v>
      </c>
      <c r="AJ152" s="3">
        <v>45925</v>
      </c>
      <c r="AK152" s="3">
        <v>45923</v>
      </c>
      <c r="AL152" s="3">
        <v>0</v>
      </c>
      <c r="AM152" s="3">
        <v>0</v>
      </c>
      <c r="AN152" s="3">
        <v>0</v>
      </c>
      <c r="AO152" s="3">
        <v>45924</v>
      </c>
      <c r="AP152" s="3">
        <v>45920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143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320.35890833333343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28</v>
      </c>
      <c r="F153" s="9">
        <v>43</v>
      </c>
      <c r="G153" s="9">
        <v>0</v>
      </c>
      <c r="H153" s="9">
        <v>0</v>
      </c>
      <c r="I153" s="9">
        <v>130</v>
      </c>
      <c r="J153" s="9" t="s">
        <v>57</v>
      </c>
      <c r="K153" s="9">
        <v>3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127</v>
      </c>
      <c r="AA153" s="8">
        <v>39292.580800000003</v>
      </c>
      <c r="AB153" s="8">
        <v>36442.130799999999</v>
      </c>
      <c r="AC153" s="8">
        <v>2850.4500000000007</v>
      </c>
      <c r="AD153" s="8">
        <v>0</v>
      </c>
      <c r="AE153" s="8">
        <v>6775.4500000000007</v>
      </c>
      <c r="AF153" s="8" t="s">
        <v>58</v>
      </c>
      <c r="AG153" s="1">
        <v>0</v>
      </c>
      <c r="AH153" s="1">
        <v>0</v>
      </c>
      <c r="AI153" s="1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149</v>
      </c>
      <c r="BD153" s="56">
        <v>0</v>
      </c>
    </row>
  </sheetData>
  <autoFilter ref="A5:BD15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3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A23D-0ADB-477E-B7ED-1BFF04D3CA82}">
  <sheetPr>
    <tabColor rgb="FFFFFF00"/>
  </sheetPr>
  <dimension ref="A1:BD153"/>
  <sheetViews>
    <sheetView topLeftCell="A5" zoomScale="80" zoomScaleNormal="80" workbookViewId="0">
      <selection activeCell="E9" sqref="E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45899</v>
      </c>
      <c r="E3" s="84" t="s">
        <v>52</v>
      </c>
      <c r="F3" s="84"/>
      <c r="G3" s="85">
        <v>11.3</v>
      </c>
      <c r="H3" s="85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1" t="s">
        <v>51</v>
      </c>
      <c r="B4" s="28" t="s">
        <v>43</v>
      </c>
      <c r="C4" s="29" t="s">
        <v>42</v>
      </c>
      <c r="D4" s="30"/>
      <c r="E4" s="87">
        <v>10.3</v>
      </c>
      <c r="F4" s="88"/>
      <c r="G4" s="89"/>
      <c r="H4" s="90"/>
      <c r="I4" s="91" t="s">
        <v>50</v>
      </c>
      <c r="J4" s="92"/>
      <c r="K4" s="93"/>
      <c r="L4" s="31" t="s">
        <v>89</v>
      </c>
      <c r="M4" s="94" t="s">
        <v>49</v>
      </c>
      <c r="N4" s="95"/>
      <c r="O4" s="95"/>
      <c r="P4" s="95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2" t="s">
        <v>46</v>
      </c>
      <c r="AA4" s="83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283</v>
      </c>
      <c r="C6" s="9" t="s">
        <v>276</v>
      </c>
      <c r="D6" s="13" t="s">
        <v>277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132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234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287</v>
      </c>
      <c r="AG6" s="1" t="s">
        <v>116</v>
      </c>
      <c r="AH6" s="1" t="s">
        <v>68</v>
      </c>
      <c r="AI6" s="1">
        <v>4</v>
      </c>
      <c r="AJ6" s="3" t="s">
        <v>132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45896</v>
      </c>
      <c r="B7" s="14" t="s">
        <v>376</v>
      </c>
      <c r="C7" s="9" t="s">
        <v>233</v>
      </c>
      <c r="D7" s="13" t="s">
        <v>372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234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 t="s">
        <v>359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234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129</v>
      </c>
      <c r="BD8" s="56">
        <v>0</v>
      </c>
    </row>
    <row r="9" spans="1:56" ht="27.75" customHeight="1" x14ac:dyDescent="0.45">
      <c r="A9" s="3">
        <v>45897</v>
      </c>
      <c r="B9" s="14" t="s">
        <v>377</v>
      </c>
      <c r="C9" s="9" t="s">
        <v>73</v>
      </c>
      <c r="D9" s="13" t="s">
        <v>378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141</v>
      </c>
      <c r="T9" s="12">
        <v>45904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379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0</v>
      </c>
      <c r="AF9" s="8">
        <v>0</v>
      </c>
      <c r="AG9" s="1" t="s">
        <v>61</v>
      </c>
      <c r="AH9" s="1" t="s">
        <v>74</v>
      </c>
      <c r="AI9" s="1">
        <v>2</v>
      </c>
      <c r="AJ9" s="3">
        <v>45904</v>
      </c>
      <c r="AK9" s="3">
        <v>0</v>
      </c>
      <c r="AL9" s="3">
        <v>45895</v>
      </c>
      <c r="AM9" s="3">
        <v>45902</v>
      </c>
      <c r="AN9" s="3">
        <v>45903</v>
      </c>
      <c r="AO9" s="3">
        <v>45903</v>
      </c>
      <c r="AP9" s="3">
        <v>45899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226.40092444444446</v>
      </c>
    </row>
    <row r="10" spans="1:56" ht="27.75" customHeight="1" x14ac:dyDescent="0.45">
      <c r="A10" s="3">
        <v>45897</v>
      </c>
      <c r="B10" s="14" t="s">
        <v>377</v>
      </c>
      <c r="C10" s="9" t="s">
        <v>73</v>
      </c>
      <c r="D10" s="13" t="s">
        <v>405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92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141</v>
      </c>
      <c r="T10" s="12">
        <v>45909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379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0</v>
      </c>
      <c r="AF10" s="8">
        <v>0</v>
      </c>
      <c r="AG10" s="1" t="s">
        <v>115</v>
      </c>
      <c r="AH10" s="1" t="s">
        <v>74</v>
      </c>
      <c r="AI10" s="1">
        <v>2</v>
      </c>
      <c r="AJ10" s="3">
        <v>45909</v>
      </c>
      <c r="AK10" s="3">
        <v>0</v>
      </c>
      <c r="AL10" s="3">
        <v>45900</v>
      </c>
      <c r="AM10" s="3">
        <v>45907</v>
      </c>
      <c r="AN10" s="3">
        <v>45908</v>
      </c>
      <c r="AO10" s="3">
        <v>45908</v>
      </c>
      <c r="AP10" s="3">
        <v>45904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226.40092444444446</v>
      </c>
    </row>
    <row r="11" spans="1:56" ht="27.75" customHeight="1" x14ac:dyDescent="0.45">
      <c r="A11" s="3">
        <v>45897</v>
      </c>
      <c r="B11" s="14" t="s">
        <v>377</v>
      </c>
      <c r="C11" s="9" t="s">
        <v>73</v>
      </c>
      <c r="D11" s="13" t="s">
        <v>406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141</v>
      </c>
      <c r="T11" s="12">
        <v>45909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379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0</v>
      </c>
      <c r="AF11" s="8">
        <v>0</v>
      </c>
      <c r="AG11" s="1" t="s">
        <v>115</v>
      </c>
      <c r="AH11" s="1" t="s">
        <v>74</v>
      </c>
      <c r="AI11" s="1">
        <v>2</v>
      </c>
      <c r="AJ11" s="3">
        <v>45909</v>
      </c>
      <c r="AK11" s="3">
        <v>0</v>
      </c>
      <c r="AL11" s="3">
        <v>45900</v>
      </c>
      <c r="AM11" s="3">
        <v>45907</v>
      </c>
      <c r="AN11" s="3">
        <v>45908</v>
      </c>
      <c r="AO11" s="3">
        <v>45908</v>
      </c>
      <c r="AP11" s="3">
        <v>45904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226.40092444444446</v>
      </c>
    </row>
    <row r="12" spans="1:56" ht="27.75" customHeight="1" x14ac:dyDescent="0.45">
      <c r="A12" s="3">
        <v>45897</v>
      </c>
      <c r="B12" s="14" t="s">
        <v>377</v>
      </c>
      <c r="C12" s="9" t="s">
        <v>73</v>
      </c>
      <c r="D12" s="13" t="s">
        <v>61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141</v>
      </c>
      <c r="T12" s="12" t="s">
        <v>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379</v>
      </c>
      <c r="AA12" s="8">
        <v>3702.0499999999997</v>
      </c>
      <c r="AB12" s="8">
        <v>0</v>
      </c>
      <c r="AC12" s="8">
        <v>3702.0499999999997</v>
      </c>
      <c r="AD12" s="8">
        <v>0</v>
      </c>
      <c r="AE12" s="8">
        <v>0</v>
      </c>
      <c r="AF12" s="8">
        <v>0</v>
      </c>
      <c r="AG12" s="1" t="s">
        <v>115</v>
      </c>
      <c r="AH12" s="1" t="s">
        <v>74</v>
      </c>
      <c r="AI12" s="1">
        <v>2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226.40092444444446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379</v>
      </c>
      <c r="AA13" s="8">
        <v>14808.199999999999</v>
      </c>
      <c r="AB13" s="8">
        <v>0</v>
      </c>
      <c r="AC13" s="8">
        <v>14808.199999999999</v>
      </c>
      <c r="AD13" s="8">
        <v>0</v>
      </c>
      <c r="AE13" s="8">
        <v>0</v>
      </c>
      <c r="AF13" s="8" t="s">
        <v>58</v>
      </c>
      <c r="AG13" s="1" t="s">
        <v>116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129</v>
      </c>
      <c r="BD13" s="56">
        <v>0</v>
      </c>
    </row>
    <row r="14" spans="1:56" ht="27.75" customHeight="1" x14ac:dyDescent="0.45">
      <c r="A14" s="3" t="s">
        <v>135</v>
      </c>
      <c r="B14" s="14" t="s">
        <v>135</v>
      </c>
      <c r="C14" s="9" t="s">
        <v>211</v>
      </c>
      <c r="D14" s="13" t="s">
        <v>236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91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 t="s">
        <v>63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133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>
        <v>0</v>
      </c>
      <c r="AG14" s="1" t="s">
        <v>116</v>
      </c>
      <c r="AH14" s="1" t="s">
        <v>72</v>
      </c>
      <c r="AI14" s="1">
        <v>3</v>
      </c>
      <c r="AJ14" s="3" t="s">
        <v>63</v>
      </c>
      <c r="AK14" s="3">
        <v>0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 t="e">
        <v>#VALUE!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729.46232000000009</v>
      </c>
    </row>
    <row r="15" spans="1:56" ht="27.75" customHeight="1" x14ac:dyDescent="0.45">
      <c r="A15" s="3">
        <v>0</v>
      </c>
      <c r="B15" s="14">
        <v>0</v>
      </c>
      <c r="C15" s="9" t="s">
        <v>201</v>
      </c>
      <c r="D15" s="13" t="s">
        <v>95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133</v>
      </c>
      <c r="AA15" s="8">
        <v>13201.65</v>
      </c>
      <c r="AB15" s="8">
        <v>2599</v>
      </c>
      <c r="AC15" s="8">
        <v>10602.65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45898</v>
      </c>
      <c r="B16" s="14" t="s">
        <v>407</v>
      </c>
      <c r="C16" s="9" t="s">
        <v>136</v>
      </c>
      <c r="D16" s="13" t="s">
        <v>124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45910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168</v>
      </c>
      <c r="AA16" s="8">
        <v>44005.499999999993</v>
      </c>
      <c r="AB16" s="8">
        <v>24047</v>
      </c>
      <c r="AC16" s="8">
        <v>19958.499999999993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45910</v>
      </c>
      <c r="AK16" s="3">
        <v>0</v>
      </c>
      <c r="AL16" s="3">
        <v>45901</v>
      </c>
      <c r="AM16" s="3">
        <v>45908</v>
      </c>
      <c r="AN16" s="3">
        <v>45909</v>
      </c>
      <c r="AO16" s="3">
        <v>45909</v>
      </c>
      <c r="AP16" s="3">
        <v>45905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1449.4306222222219</v>
      </c>
    </row>
    <row r="17" spans="1:56" ht="27.75" customHeight="1" x14ac:dyDescent="0.45">
      <c r="A17" s="3">
        <v>45898</v>
      </c>
      <c r="B17" s="14" t="s">
        <v>408</v>
      </c>
      <c r="C17" s="9" t="s">
        <v>136</v>
      </c>
      <c r="D17" s="13" t="s">
        <v>199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45910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168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45910</v>
      </c>
      <c r="AK17" s="3">
        <v>0</v>
      </c>
      <c r="AL17" s="3">
        <v>45901</v>
      </c>
      <c r="AM17" s="3">
        <v>45908</v>
      </c>
      <c r="AN17" s="3">
        <v>45909</v>
      </c>
      <c r="AO17" s="3">
        <v>45909</v>
      </c>
      <c r="AP17" s="3">
        <v>45905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2556.6217600000009</v>
      </c>
    </row>
    <row r="18" spans="1:56" ht="27.75" customHeight="1" x14ac:dyDescent="0.45">
      <c r="A18" s="3" t="s">
        <v>135</v>
      </c>
      <c r="B18" s="14" t="s">
        <v>135</v>
      </c>
      <c r="C18" s="9" t="s">
        <v>237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45925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168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45925</v>
      </c>
      <c r="AK18" s="3">
        <v>0</v>
      </c>
      <c r="AL18" s="3">
        <v>45916</v>
      </c>
      <c r="AM18" s="3">
        <v>45923</v>
      </c>
      <c r="AN18" s="3">
        <v>45924</v>
      </c>
      <c r="AO18" s="3">
        <v>45924</v>
      </c>
      <c r="AP18" s="3">
        <v>45920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45">
      <c r="A19" s="3" t="s">
        <v>135</v>
      </c>
      <c r="B19" s="14" t="s">
        <v>135</v>
      </c>
      <c r="C19" s="9" t="s">
        <v>204</v>
      </c>
      <c r="D19" s="13" t="s">
        <v>205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45925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168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117</v>
      </c>
      <c r="AH19" s="1" t="s">
        <v>72</v>
      </c>
      <c r="AI19" s="1">
        <v>3</v>
      </c>
      <c r="AJ19" s="3">
        <v>45925</v>
      </c>
      <c r="AK19" s="3">
        <v>0</v>
      </c>
      <c r="AL19" s="3">
        <v>45915</v>
      </c>
      <c r="AM19" s="3">
        <v>45922</v>
      </c>
      <c r="AN19" s="3">
        <v>45923</v>
      </c>
      <c r="AO19" s="3">
        <v>45923</v>
      </c>
      <c r="AP19" s="3">
        <v>45920</v>
      </c>
      <c r="AQ19" s="3">
        <v>45924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1343.6356095653334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168</v>
      </c>
      <c r="AA20" s="8">
        <v>132916.01432999998</v>
      </c>
      <c r="AB20" s="8">
        <v>24047</v>
      </c>
      <c r="AC20" s="8">
        <v>108869.01432999999</v>
      </c>
      <c r="AD20" s="8">
        <v>0</v>
      </c>
      <c r="AE20" s="8">
        <v>0</v>
      </c>
      <c r="AF20" s="8" t="s">
        <v>58</v>
      </c>
      <c r="AG20" s="1" t="s">
        <v>117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45896</v>
      </c>
      <c r="B21" s="14" t="s">
        <v>380</v>
      </c>
      <c r="C21" s="9" t="s">
        <v>73</v>
      </c>
      <c r="D21" s="13" t="s">
        <v>189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141</v>
      </c>
      <c r="T21" s="12">
        <v>45902</v>
      </c>
      <c r="U21" s="11">
        <v>10000</v>
      </c>
      <c r="V21" s="10">
        <v>5000</v>
      </c>
      <c r="W21" s="10">
        <v>5000</v>
      </c>
      <c r="X21" s="10">
        <v>10500</v>
      </c>
      <c r="Y21" s="10">
        <v>0</v>
      </c>
      <c r="Z21" s="9" t="s">
        <v>172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117</v>
      </c>
      <c r="AH21" s="1" t="s">
        <v>74</v>
      </c>
      <c r="AI21" s="1">
        <v>2</v>
      </c>
      <c r="AJ21" s="3">
        <v>45902</v>
      </c>
      <c r="AK21" s="3">
        <v>0</v>
      </c>
      <c r="AL21" s="3">
        <v>45893</v>
      </c>
      <c r="AM21" s="3">
        <v>45900</v>
      </c>
      <c r="AN21" s="3">
        <v>45901</v>
      </c>
      <c r="AO21" s="3">
        <v>45901</v>
      </c>
      <c r="AP21" s="3">
        <v>45897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173</v>
      </c>
      <c r="BD21" s="56">
        <v>0</v>
      </c>
    </row>
    <row r="22" spans="1:56" ht="27.75" customHeight="1" x14ac:dyDescent="0.45">
      <c r="A22" s="3">
        <v>45896</v>
      </c>
      <c r="B22" s="14" t="s">
        <v>380</v>
      </c>
      <c r="C22" s="9" t="s">
        <v>73</v>
      </c>
      <c r="D22" s="13" t="s">
        <v>281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141</v>
      </c>
      <c r="T22" s="12">
        <v>45902</v>
      </c>
      <c r="U22" s="11">
        <v>5000</v>
      </c>
      <c r="V22" s="10">
        <v>0</v>
      </c>
      <c r="W22" s="10">
        <v>5000</v>
      </c>
      <c r="X22" s="10">
        <v>5250</v>
      </c>
      <c r="Y22" s="10">
        <v>0</v>
      </c>
      <c r="Z22" s="9" t="s">
        <v>172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116</v>
      </c>
      <c r="AH22" s="1" t="s">
        <v>74</v>
      </c>
      <c r="AI22" s="1">
        <v>2</v>
      </c>
      <c r="AJ22" s="3">
        <v>45902</v>
      </c>
      <c r="AK22" s="3">
        <v>0</v>
      </c>
      <c r="AL22" s="3">
        <v>45893</v>
      </c>
      <c r="AM22" s="3">
        <v>45900</v>
      </c>
      <c r="AN22" s="3">
        <v>45901</v>
      </c>
      <c r="AO22" s="3">
        <v>45901</v>
      </c>
      <c r="AP22" s="3">
        <v>45897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173</v>
      </c>
      <c r="BD22" s="56">
        <v>0</v>
      </c>
    </row>
    <row r="23" spans="1:56" ht="27.75" customHeight="1" x14ac:dyDescent="0.45">
      <c r="A23" s="3">
        <v>45896</v>
      </c>
      <c r="B23" s="14" t="s">
        <v>380</v>
      </c>
      <c r="C23" s="9" t="s">
        <v>73</v>
      </c>
      <c r="D23" s="13" t="s">
        <v>381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141</v>
      </c>
      <c r="T23" s="12">
        <v>45902</v>
      </c>
      <c r="U23" s="11">
        <v>5000</v>
      </c>
      <c r="V23" s="10">
        <v>0</v>
      </c>
      <c r="W23" s="10">
        <v>5000</v>
      </c>
      <c r="X23" s="10">
        <v>5450</v>
      </c>
      <c r="Y23" s="10">
        <v>0</v>
      </c>
      <c r="Z23" s="9" t="s">
        <v>172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45902</v>
      </c>
      <c r="AK23" s="3">
        <v>0</v>
      </c>
      <c r="AL23" s="3">
        <v>45893</v>
      </c>
      <c r="AM23" s="3">
        <v>45900</v>
      </c>
      <c r="AN23" s="3">
        <v>45901</v>
      </c>
      <c r="AO23" s="3">
        <v>45901</v>
      </c>
      <c r="AP23" s="3">
        <v>45897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173</v>
      </c>
      <c r="BD23" s="56">
        <v>0</v>
      </c>
    </row>
    <row r="24" spans="1:56" ht="27.75" customHeight="1" x14ac:dyDescent="0.45">
      <c r="A24" s="3">
        <v>45896</v>
      </c>
      <c r="B24" s="14" t="s">
        <v>380</v>
      </c>
      <c r="C24" s="9" t="s">
        <v>73</v>
      </c>
      <c r="D24" s="13" t="s">
        <v>275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141</v>
      </c>
      <c r="T24" s="12">
        <v>45902</v>
      </c>
      <c r="U24" s="11">
        <v>5000</v>
      </c>
      <c r="V24" s="10">
        <v>0</v>
      </c>
      <c r="W24" s="10">
        <v>5000</v>
      </c>
      <c r="X24" s="10">
        <v>5250</v>
      </c>
      <c r="Y24" s="10">
        <v>0</v>
      </c>
      <c r="Z24" s="9" t="s">
        <v>172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45902</v>
      </c>
      <c r="AK24" s="3">
        <v>0</v>
      </c>
      <c r="AL24" s="3">
        <v>45893</v>
      </c>
      <c r="AM24" s="3">
        <v>45900</v>
      </c>
      <c r="AN24" s="3">
        <v>45901</v>
      </c>
      <c r="AO24" s="3">
        <v>45901</v>
      </c>
      <c r="AP24" s="3">
        <v>45897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173</v>
      </c>
      <c r="BD24" s="56">
        <v>0</v>
      </c>
    </row>
    <row r="25" spans="1:56" ht="27.75" customHeight="1" x14ac:dyDescent="0.45">
      <c r="A25" s="3">
        <v>45896</v>
      </c>
      <c r="B25" s="14" t="s">
        <v>380</v>
      </c>
      <c r="C25" s="9" t="s">
        <v>73</v>
      </c>
      <c r="D25" s="13" t="s">
        <v>266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141</v>
      </c>
      <c r="T25" s="12">
        <v>45904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172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>
        <v>0</v>
      </c>
      <c r="AG25" s="1" t="s">
        <v>116</v>
      </c>
      <c r="AH25" s="1" t="s">
        <v>74</v>
      </c>
      <c r="AI25" s="1">
        <v>2</v>
      </c>
      <c r="AJ25" s="3">
        <v>45904</v>
      </c>
      <c r="AK25" s="3">
        <v>0</v>
      </c>
      <c r="AL25" s="3">
        <v>45895</v>
      </c>
      <c r="AM25" s="3">
        <v>45902</v>
      </c>
      <c r="AN25" s="3">
        <v>45903</v>
      </c>
      <c r="AO25" s="3">
        <v>45903</v>
      </c>
      <c r="AP25" s="3">
        <v>45899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173</v>
      </c>
      <c r="BD25" s="56">
        <v>0</v>
      </c>
    </row>
    <row r="26" spans="1:56" ht="27.75" customHeight="1" x14ac:dyDescent="0.45">
      <c r="A26" s="3">
        <v>45896</v>
      </c>
      <c r="B26" s="14" t="s">
        <v>380</v>
      </c>
      <c r="C26" s="9" t="s">
        <v>73</v>
      </c>
      <c r="D26" s="13">
        <v>997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141</v>
      </c>
      <c r="T26" s="12">
        <v>45904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172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>
        <v>0</v>
      </c>
      <c r="AG26" s="1" t="s">
        <v>116</v>
      </c>
      <c r="AH26" s="1" t="s">
        <v>74</v>
      </c>
      <c r="AI26" s="1">
        <v>2</v>
      </c>
      <c r="AJ26" s="3">
        <v>45904</v>
      </c>
      <c r="AK26" s="3">
        <v>0</v>
      </c>
      <c r="AL26" s="3">
        <v>45895</v>
      </c>
      <c r="AM26" s="3">
        <v>45902</v>
      </c>
      <c r="AN26" s="3">
        <v>45903</v>
      </c>
      <c r="AO26" s="3">
        <v>45903</v>
      </c>
      <c r="AP26" s="3">
        <v>45899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7.75" customHeight="1" x14ac:dyDescent="0.45">
      <c r="A27" s="3">
        <v>45896</v>
      </c>
      <c r="B27" s="14" t="s">
        <v>380</v>
      </c>
      <c r="C27" s="9" t="s">
        <v>73</v>
      </c>
      <c r="D27" s="13" t="s">
        <v>326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141</v>
      </c>
      <c r="T27" s="12">
        <v>45904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172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>
        <v>0</v>
      </c>
      <c r="AG27" s="1" t="s">
        <v>119</v>
      </c>
      <c r="AH27" s="1" t="s">
        <v>74</v>
      </c>
      <c r="AI27" s="1">
        <v>2</v>
      </c>
      <c r="AJ27" s="3">
        <v>45904</v>
      </c>
      <c r="AK27" s="3">
        <v>0</v>
      </c>
      <c r="AL27" s="3">
        <v>45895</v>
      </c>
      <c r="AM27" s="3">
        <v>45902</v>
      </c>
      <c r="AN27" s="3">
        <v>45903</v>
      </c>
      <c r="AO27" s="3">
        <v>45903</v>
      </c>
      <c r="AP27" s="3">
        <v>45899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7.75" customHeight="1" x14ac:dyDescent="0.45">
      <c r="A28" s="3">
        <v>45896</v>
      </c>
      <c r="B28" s="14" t="s">
        <v>380</v>
      </c>
      <c r="C28" s="9" t="s">
        <v>73</v>
      </c>
      <c r="D28" s="13" t="s">
        <v>382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141</v>
      </c>
      <c r="T28" s="12">
        <v>45904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172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>
        <v>0</v>
      </c>
      <c r="AG28" s="1" t="s">
        <v>116</v>
      </c>
      <c r="AH28" s="1" t="s">
        <v>74</v>
      </c>
      <c r="AI28" s="1">
        <v>2</v>
      </c>
      <c r="AJ28" s="3">
        <v>45904</v>
      </c>
      <c r="AK28" s="3">
        <v>0</v>
      </c>
      <c r="AL28" s="3">
        <v>45895</v>
      </c>
      <c r="AM28" s="3">
        <v>45902</v>
      </c>
      <c r="AN28" s="3">
        <v>45903</v>
      </c>
      <c r="AO28" s="3">
        <v>45903</v>
      </c>
      <c r="AP28" s="3">
        <v>45899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45">
      <c r="A29" s="3">
        <v>45896</v>
      </c>
      <c r="B29" s="14" t="s">
        <v>380</v>
      </c>
      <c r="C29" s="9" t="s">
        <v>73</v>
      </c>
      <c r="D29" s="13" t="s">
        <v>294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141</v>
      </c>
      <c r="T29" s="12">
        <v>45904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>
        <v>0</v>
      </c>
      <c r="AG29" s="1" t="s">
        <v>116</v>
      </c>
      <c r="AH29" s="1" t="s">
        <v>74</v>
      </c>
      <c r="AI29" s="1">
        <v>2</v>
      </c>
      <c r="AJ29" s="3">
        <v>45904</v>
      </c>
      <c r="AK29" s="3">
        <v>0</v>
      </c>
      <c r="AL29" s="3">
        <v>45895</v>
      </c>
      <c r="AM29" s="3">
        <v>45902</v>
      </c>
      <c r="AN29" s="3">
        <v>45903</v>
      </c>
      <c r="AO29" s="3">
        <v>45903</v>
      </c>
      <c r="AP29" s="3">
        <v>45899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45">
      <c r="A30" s="3">
        <v>45896</v>
      </c>
      <c r="B30" s="14" t="s">
        <v>383</v>
      </c>
      <c r="C30" s="9" t="s">
        <v>73</v>
      </c>
      <c r="D30" s="13" t="s">
        <v>288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141</v>
      </c>
      <c r="T30" s="12">
        <v>45904</v>
      </c>
      <c r="U30" s="11">
        <v>10000</v>
      </c>
      <c r="V30" s="10">
        <v>0</v>
      </c>
      <c r="W30" s="10">
        <v>10000</v>
      </c>
      <c r="X30" s="10">
        <v>7780</v>
      </c>
      <c r="Y30" s="10">
        <v>2331</v>
      </c>
      <c r="Z30" s="9" t="s">
        <v>172</v>
      </c>
      <c r="AA30" s="8">
        <v>2181.7926900000002</v>
      </c>
      <c r="AB30" s="8">
        <v>2181.7926900000002</v>
      </c>
      <c r="AC30" s="8">
        <v>0</v>
      </c>
      <c r="AD30" s="8">
        <v>0</v>
      </c>
      <c r="AE30" s="8">
        <v>0</v>
      </c>
      <c r="AF30" s="8">
        <v>0</v>
      </c>
      <c r="AG30" s="1" t="s">
        <v>116</v>
      </c>
      <c r="AH30" s="1" t="s">
        <v>74</v>
      </c>
      <c r="AI30" s="1">
        <v>2</v>
      </c>
      <c r="AJ30" s="3">
        <v>45904</v>
      </c>
      <c r="AK30" s="3">
        <v>0</v>
      </c>
      <c r="AL30" s="3">
        <v>45895</v>
      </c>
      <c r="AM30" s="3">
        <v>45902</v>
      </c>
      <c r="AN30" s="3">
        <v>45903</v>
      </c>
      <c r="AO30" s="3">
        <v>45903</v>
      </c>
      <c r="AP30" s="3">
        <v>45899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45">
      <c r="A31" s="3">
        <v>45896</v>
      </c>
      <c r="B31" s="14" t="s">
        <v>383</v>
      </c>
      <c r="C31" s="9" t="s">
        <v>73</v>
      </c>
      <c r="D31" s="13" t="s">
        <v>384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141</v>
      </c>
      <c r="T31" s="12">
        <v>45904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172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>
        <v>0</v>
      </c>
      <c r="AG31" s="1" t="s">
        <v>116</v>
      </c>
      <c r="AH31" s="1" t="s">
        <v>74</v>
      </c>
      <c r="AI31" s="1">
        <v>2</v>
      </c>
      <c r="AJ31" s="3">
        <v>45904</v>
      </c>
      <c r="AK31" s="3">
        <v>0</v>
      </c>
      <c r="AL31" s="3">
        <v>45895</v>
      </c>
      <c r="AM31" s="3">
        <v>45902</v>
      </c>
      <c r="AN31" s="3">
        <v>45903</v>
      </c>
      <c r="AO31" s="3">
        <v>45903</v>
      </c>
      <c r="AP31" s="3">
        <v>45899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45">
      <c r="A32" s="3">
        <v>45896</v>
      </c>
      <c r="B32" s="14" t="s">
        <v>383</v>
      </c>
      <c r="C32" s="9" t="s">
        <v>73</v>
      </c>
      <c r="D32" s="13" t="s">
        <v>385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141</v>
      </c>
      <c r="T32" s="12">
        <v>45904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>
        <v>0</v>
      </c>
      <c r="AG32" s="1" t="s">
        <v>115</v>
      </c>
      <c r="AH32" s="1" t="s">
        <v>74</v>
      </c>
      <c r="AI32" s="1">
        <v>2</v>
      </c>
      <c r="AJ32" s="3">
        <v>45904</v>
      </c>
      <c r="AK32" s="3">
        <v>0</v>
      </c>
      <c r="AL32" s="3">
        <v>45895</v>
      </c>
      <c r="AM32" s="3">
        <v>45902</v>
      </c>
      <c r="AN32" s="3">
        <v>45903</v>
      </c>
      <c r="AO32" s="3">
        <v>45903</v>
      </c>
      <c r="AP32" s="3">
        <v>45899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45">
      <c r="A33" s="3">
        <v>45896</v>
      </c>
      <c r="B33" s="14" t="s">
        <v>380</v>
      </c>
      <c r="C33" s="9" t="s">
        <v>73</v>
      </c>
      <c r="D33" s="13" t="s">
        <v>288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141</v>
      </c>
      <c r="T33" s="12">
        <v>45906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172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>
        <v>0</v>
      </c>
      <c r="AG33" s="1" t="s">
        <v>116</v>
      </c>
      <c r="AH33" s="1" t="s">
        <v>74</v>
      </c>
      <c r="AI33" s="1">
        <v>2</v>
      </c>
      <c r="AJ33" s="3">
        <v>45906</v>
      </c>
      <c r="AK33" s="3">
        <v>0</v>
      </c>
      <c r="AL33" s="3">
        <v>45897</v>
      </c>
      <c r="AM33" s="3">
        <v>45904</v>
      </c>
      <c r="AN33" s="3">
        <v>45905</v>
      </c>
      <c r="AO33" s="3">
        <v>45905</v>
      </c>
      <c r="AP33" s="3">
        <v>45901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45">
      <c r="A34" s="3">
        <v>45896</v>
      </c>
      <c r="B34" s="14" t="s">
        <v>380</v>
      </c>
      <c r="C34" s="9" t="s">
        <v>73</v>
      </c>
      <c r="D34" s="13" t="s">
        <v>282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141</v>
      </c>
      <c r="T34" s="12">
        <v>45906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>
        <v>0</v>
      </c>
      <c r="AG34" s="1" t="s">
        <v>116</v>
      </c>
      <c r="AH34" s="1" t="s">
        <v>74</v>
      </c>
      <c r="AI34" s="1">
        <v>2</v>
      </c>
      <c r="AJ34" s="3">
        <v>45906</v>
      </c>
      <c r="AK34" s="3">
        <v>0</v>
      </c>
      <c r="AL34" s="3">
        <v>45897</v>
      </c>
      <c r="AM34" s="3">
        <v>45904</v>
      </c>
      <c r="AN34" s="3">
        <v>45905</v>
      </c>
      <c r="AO34" s="3">
        <v>45905</v>
      </c>
      <c r="AP34" s="3">
        <v>45901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45">
      <c r="A35" s="3">
        <v>45896</v>
      </c>
      <c r="B35" s="14" t="s">
        <v>380</v>
      </c>
      <c r="C35" s="9" t="s">
        <v>73</v>
      </c>
      <c r="D35" s="13" t="s">
        <v>248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141</v>
      </c>
      <c r="T35" s="12">
        <v>45906</v>
      </c>
      <c r="U35" s="11">
        <v>5000</v>
      </c>
      <c r="V35" s="10">
        <v>5746</v>
      </c>
      <c r="W35" s="10">
        <v>0</v>
      </c>
      <c r="X35" s="10">
        <v>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116</v>
      </c>
      <c r="AH35" s="1" t="s">
        <v>74</v>
      </c>
      <c r="AI35" s="1">
        <v>2</v>
      </c>
      <c r="AJ35" s="3">
        <v>45906</v>
      </c>
      <c r="AK35" s="3">
        <v>0</v>
      </c>
      <c r="AL35" s="3">
        <v>45897</v>
      </c>
      <c r="AM35" s="3">
        <v>45904</v>
      </c>
      <c r="AN35" s="3">
        <v>45905</v>
      </c>
      <c r="AO35" s="3">
        <v>45905</v>
      </c>
      <c r="AP35" s="3">
        <v>45901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45">
      <c r="A36" s="3">
        <v>45896</v>
      </c>
      <c r="B36" s="14" t="s">
        <v>380</v>
      </c>
      <c r="C36" s="9" t="s">
        <v>73</v>
      </c>
      <c r="D36" s="13" t="s">
        <v>386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141</v>
      </c>
      <c r="T36" s="12">
        <v>45906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45906</v>
      </c>
      <c r="AK36" s="3">
        <v>0</v>
      </c>
      <c r="AL36" s="3">
        <v>45897</v>
      </c>
      <c r="AM36" s="3">
        <v>45904</v>
      </c>
      <c r="AN36" s="3">
        <v>45905</v>
      </c>
      <c r="AO36" s="3">
        <v>45905</v>
      </c>
      <c r="AP36" s="3">
        <v>45901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45">
      <c r="A37" s="3">
        <v>45896</v>
      </c>
      <c r="B37" s="14" t="s">
        <v>380</v>
      </c>
      <c r="C37" s="9" t="s">
        <v>73</v>
      </c>
      <c r="D37" s="13" t="s">
        <v>305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141</v>
      </c>
      <c r="T37" s="12">
        <v>45906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>
        <v>0</v>
      </c>
      <c r="AG37" s="1" t="s">
        <v>117</v>
      </c>
      <c r="AH37" s="1" t="s">
        <v>74</v>
      </c>
      <c r="AI37" s="1">
        <v>2</v>
      </c>
      <c r="AJ37" s="3">
        <v>45906</v>
      </c>
      <c r="AK37" s="3">
        <v>0</v>
      </c>
      <c r="AL37" s="3">
        <v>45897</v>
      </c>
      <c r="AM37" s="3">
        <v>45904</v>
      </c>
      <c r="AN37" s="3">
        <v>45905</v>
      </c>
      <c r="AO37" s="3">
        <v>45905</v>
      </c>
      <c r="AP37" s="3">
        <v>45901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45">
      <c r="A38" s="3">
        <v>45896</v>
      </c>
      <c r="B38" s="14" t="s">
        <v>383</v>
      </c>
      <c r="C38" s="9" t="s">
        <v>73</v>
      </c>
      <c r="D38" s="13" t="s">
        <v>265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141</v>
      </c>
      <c r="T38" s="12">
        <v>45906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>
        <v>0</v>
      </c>
      <c r="AG38" s="1" t="s">
        <v>116</v>
      </c>
      <c r="AH38" s="1" t="s">
        <v>74</v>
      </c>
      <c r="AI38" s="1">
        <v>2</v>
      </c>
      <c r="AJ38" s="3">
        <v>45906</v>
      </c>
      <c r="AK38" s="3">
        <v>0</v>
      </c>
      <c r="AL38" s="3">
        <v>45897</v>
      </c>
      <c r="AM38" s="3">
        <v>45904</v>
      </c>
      <c r="AN38" s="3">
        <v>45905</v>
      </c>
      <c r="AO38" s="3">
        <v>45905</v>
      </c>
      <c r="AP38" s="3">
        <v>45901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352.51463377777782</v>
      </c>
    </row>
    <row r="39" spans="1:56" ht="27.75" customHeight="1" x14ac:dyDescent="0.45">
      <c r="A39" s="3">
        <v>45896</v>
      </c>
      <c r="B39" s="14" t="s">
        <v>383</v>
      </c>
      <c r="C39" s="9" t="s">
        <v>73</v>
      </c>
      <c r="D39" s="13" t="s">
        <v>291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141</v>
      </c>
      <c r="T39" s="12">
        <v>45906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>
        <v>0</v>
      </c>
      <c r="AG39" s="1" t="s">
        <v>117</v>
      </c>
      <c r="AH39" s="1" t="s">
        <v>74</v>
      </c>
      <c r="AI39" s="1">
        <v>2</v>
      </c>
      <c r="AJ39" s="3">
        <v>45906</v>
      </c>
      <c r="AK39" s="3">
        <v>0</v>
      </c>
      <c r="AL39" s="3">
        <v>45897</v>
      </c>
      <c r="AM39" s="3">
        <v>45904</v>
      </c>
      <c r="AN39" s="3">
        <v>45905</v>
      </c>
      <c r="AO39" s="3">
        <v>45905</v>
      </c>
      <c r="AP39" s="3">
        <v>45901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352.51463377777782</v>
      </c>
    </row>
    <row r="40" spans="1:56" ht="27.75" customHeight="1" x14ac:dyDescent="0.45">
      <c r="A40" s="3">
        <v>45896</v>
      </c>
      <c r="B40" s="14" t="s">
        <v>383</v>
      </c>
      <c r="C40" s="9" t="s">
        <v>73</v>
      </c>
      <c r="D40" s="13" t="s">
        <v>292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141</v>
      </c>
      <c r="T40" s="12">
        <v>45906</v>
      </c>
      <c r="U40" s="11">
        <v>5000</v>
      </c>
      <c r="V40" s="10">
        <v>0</v>
      </c>
      <c r="W40" s="10">
        <v>5000</v>
      </c>
      <c r="X40" s="10">
        <v>5250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74</v>
      </c>
      <c r="AI40" s="1">
        <v>2</v>
      </c>
      <c r="AJ40" s="3">
        <v>45906</v>
      </c>
      <c r="AK40" s="3">
        <v>0</v>
      </c>
      <c r="AL40" s="3">
        <v>45897</v>
      </c>
      <c r="AM40" s="3">
        <v>45904</v>
      </c>
      <c r="AN40" s="3">
        <v>45905</v>
      </c>
      <c r="AO40" s="3">
        <v>45905</v>
      </c>
      <c r="AP40" s="3">
        <v>45901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45">
      <c r="A41" s="3">
        <v>45896</v>
      </c>
      <c r="B41" s="14" t="s">
        <v>380</v>
      </c>
      <c r="C41" s="9" t="s">
        <v>73</v>
      </c>
      <c r="D41" s="13" t="s">
        <v>289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141</v>
      </c>
      <c r="T41" s="12">
        <v>45909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116</v>
      </c>
      <c r="AH41" s="1" t="s">
        <v>74</v>
      </c>
      <c r="AI41" s="1">
        <v>2</v>
      </c>
      <c r="AJ41" s="3">
        <v>45909</v>
      </c>
      <c r="AK41" s="3">
        <v>0</v>
      </c>
      <c r="AL41" s="3">
        <v>45900</v>
      </c>
      <c r="AM41" s="3">
        <v>45907</v>
      </c>
      <c r="AN41" s="3">
        <v>45908</v>
      </c>
      <c r="AO41" s="3">
        <v>45908</v>
      </c>
      <c r="AP41" s="3">
        <v>45904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352.51463377777782</v>
      </c>
    </row>
    <row r="42" spans="1:56" ht="27.75" customHeight="1" x14ac:dyDescent="0.45">
      <c r="A42" s="3">
        <v>45896</v>
      </c>
      <c r="B42" s="14" t="s">
        <v>380</v>
      </c>
      <c r="C42" s="9" t="s">
        <v>73</v>
      </c>
      <c r="D42" s="13" t="s">
        <v>281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141</v>
      </c>
      <c r="T42" s="12">
        <v>45909</v>
      </c>
      <c r="U42" s="11">
        <v>5000</v>
      </c>
      <c r="V42" s="10">
        <v>0</v>
      </c>
      <c r="W42" s="10">
        <v>5000</v>
      </c>
      <c r="X42" s="10">
        <v>5250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117</v>
      </c>
      <c r="AH42" s="1" t="s">
        <v>74</v>
      </c>
      <c r="AI42" s="1">
        <v>2</v>
      </c>
      <c r="AJ42" s="3">
        <v>45909</v>
      </c>
      <c r="AK42" s="3">
        <v>0</v>
      </c>
      <c r="AL42" s="3">
        <v>45900</v>
      </c>
      <c r="AM42" s="3">
        <v>45907</v>
      </c>
      <c r="AN42" s="3">
        <v>45908</v>
      </c>
      <c r="AO42" s="3">
        <v>45908</v>
      </c>
      <c r="AP42" s="3">
        <v>45904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45">
      <c r="A43" s="3">
        <v>45896</v>
      </c>
      <c r="B43" s="14" t="s">
        <v>380</v>
      </c>
      <c r="C43" s="9" t="s">
        <v>73</v>
      </c>
      <c r="D43" s="13" t="s">
        <v>275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141</v>
      </c>
      <c r="T43" s="12">
        <v>45909</v>
      </c>
      <c r="U43" s="11">
        <v>5000</v>
      </c>
      <c r="V43" s="10">
        <v>0</v>
      </c>
      <c r="W43" s="10">
        <v>5000</v>
      </c>
      <c r="X43" s="10">
        <v>5250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116</v>
      </c>
      <c r="AH43" s="1" t="s">
        <v>74</v>
      </c>
      <c r="AI43" s="1">
        <v>2</v>
      </c>
      <c r="AJ43" s="3">
        <v>45909</v>
      </c>
      <c r="AK43" s="3">
        <v>0</v>
      </c>
      <c r="AL43" s="3">
        <v>45900</v>
      </c>
      <c r="AM43" s="3">
        <v>45907</v>
      </c>
      <c r="AN43" s="3">
        <v>45908</v>
      </c>
      <c r="AO43" s="3">
        <v>45908</v>
      </c>
      <c r="AP43" s="3">
        <v>45904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45">
      <c r="A44" s="3">
        <v>45896</v>
      </c>
      <c r="B44" s="14" t="s">
        <v>380</v>
      </c>
      <c r="C44" s="9" t="s">
        <v>73</v>
      </c>
      <c r="D44" s="13" t="s">
        <v>301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141</v>
      </c>
      <c r="T44" s="12">
        <v>45909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>
        <v>0</v>
      </c>
      <c r="AG44" s="1" t="s">
        <v>116</v>
      </c>
      <c r="AH44" s="1" t="s">
        <v>74</v>
      </c>
      <c r="AI44" s="1">
        <v>2</v>
      </c>
      <c r="AJ44" s="3">
        <v>45909</v>
      </c>
      <c r="AK44" s="3">
        <v>0</v>
      </c>
      <c r="AL44" s="3">
        <v>45900</v>
      </c>
      <c r="AM44" s="3">
        <v>45907</v>
      </c>
      <c r="AN44" s="3">
        <v>45908</v>
      </c>
      <c r="AO44" s="3">
        <v>45908</v>
      </c>
      <c r="AP44" s="3">
        <v>45904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352.51463377777782</v>
      </c>
    </row>
    <row r="45" spans="1:56" ht="27.75" customHeight="1" x14ac:dyDescent="0.45">
      <c r="A45" s="3">
        <v>45896</v>
      </c>
      <c r="B45" s="14" t="s">
        <v>380</v>
      </c>
      <c r="C45" s="9" t="s">
        <v>73</v>
      </c>
      <c r="D45" s="13" t="s">
        <v>292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141</v>
      </c>
      <c r="T45" s="12">
        <v>45909</v>
      </c>
      <c r="U45" s="11">
        <v>5000</v>
      </c>
      <c r="V45" s="10">
        <v>0</v>
      </c>
      <c r="W45" s="10">
        <v>5000</v>
      </c>
      <c r="X45" s="10">
        <v>5250</v>
      </c>
      <c r="Y45" s="10">
        <v>0</v>
      </c>
      <c r="Z45" s="9" t="s">
        <v>172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116</v>
      </c>
      <c r="AH45" s="1" t="s">
        <v>74</v>
      </c>
      <c r="AI45" s="1">
        <v>2</v>
      </c>
      <c r="AJ45" s="3">
        <v>45909</v>
      </c>
      <c r="AK45" s="3">
        <v>0</v>
      </c>
      <c r="AL45" s="3">
        <v>45900</v>
      </c>
      <c r="AM45" s="3">
        <v>45907</v>
      </c>
      <c r="AN45" s="3">
        <v>45908</v>
      </c>
      <c r="AO45" s="3">
        <v>45908</v>
      </c>
      <c r="AP45" s="3">
        <v>45904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0</v>
      </c>
    </row>
    <row r="46" spans="1:56" ht="27.75" customHeight="1" x14ac:dyDescent="0.45">
      <c r="A46" s="3">
        <v>45898</v>
      </c>
      <c r="B46" s="14" t="s">
        <v>383</v>
      </c>
      <c r="C46" s="9" t="s">
        <v>73</v>
      </c>
      <c r="D46" s="13" t="s">
        <v>293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141</v>
      </c>
      <c r="T46" s="12">
        <v>45909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>
        <v>0</v>
      </c>
      <c r="AG46" s="1" t="s">
        <v>61</v>
      </c>
      <c r="AH46" s="1" t="s">
        <v>74</v>
      </c>
      <c r="AI46" s="1">
        <v>2</v>
      </c>
      <c r="AJ46" s="3">
        <v>45909</v>
      </c>
      <c r="AK46" s="3">
        <v>0</v>
      </c>
      <c r="AL46" s="3">
        <v>45900</v>
      </c>
      <c r="AM46" s="3">
        <v>45907</v>
      </c>
      <c r="AN46" s="3">
        <v>45908</v>
      </c>
      <c r="AO46" s="3">
        <v>45908</v>
      </c>
      <c r="AP46" s="3">
        <v>45904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352.51463377777782</v>
      </c>
    </row>
    <row r="47" spans="1:56" ht="27.75" customHeight="1" x14ac:dyDescent="0.45">
      <c r="A47" s="3">
        <v>45898</v>
      </c>
      <c r="B47" s="14" t="s">
        <v>383</v>
      </c>
      <c r="C47" s="9" t="s">
        <v>73</v>
      </c>
      <c r="D47" s="13" t="s">
        <v>266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141</v>
      </c>
      <c r="T47" s="12">
        <v>45909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172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>
        <v>0</v>
      </c>
      <c r="AG47" s="1" t="s">
        <v>115</v>
      </c>
      <c r="AH47" s="1" t="s">
        <v>74</v>
      </c>
      <c r="AI47" s="1">
        <v>2</v>
      </c>
      <c r="AJ47" s="3">
        <v>45909</v>
      </c>
      <c r="AK47" s="3">
        <v>0</v>
      </c>
      <c r="AL47" s="3">
        <v>45900</v>
      </c>
      <c r="AM47" s="3">
        <v>45907</v>
      </c>
      <c r="AN47" s="3">
        <v>45908</v>
      </c>
      <c r="AO47" s="3">
        <v>45908</v>
      </c>
      <c r="AP47" s="3">
        <v>45904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352.51463377777782</v>
      </c>
    </row>
    <row r="48" spans="1:56" ht="27.75" customHeight="1" x14ac:dyDescent="0.45">
      <c r="A48" s="3">
        <v>45898</v>
      </c>
      <c r="B48" s="14" t="s">
        <v>383</v>
      </c>
      <c r="C48" s="9" t="s">
        <v>73</v>
      </c>
      <c r="D48" s="13" t="s">
        <v>290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141</v>
      </c>
      <c r="T48" s="12">
        <v>45909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>
        <v>0</v>
      </c>
      <c r="AG48" s="1" t="s">
        <v>115</v>
      </c>
      <c r="AH48" s="1" t="s">
        <v>74</v>
      </c>
      <c r="AI48" s="1">
        <v>2</v>
      </c>
      <c r="AJ48" s="3">
        <v>45909</v>
      </c>
      <c r="AK48" s="3">
        <v>0</v>
      </c>
      <c r="AL48" s="3">
        <v>45900</v>
      </c>
      <c r="AM48" s="3">
        <v>45907</v>
      </c>
      <c r="AN48" s="3">
        <v>45908</v>
      </c>
      <c r="AO48" s="3">
        <v>45908</v>
      </c>
      <c r="AP48" s="3">
        <v>45904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352.51463377777782</v>
      </c>
    </row>
    <row r="49" spans="1:56" ht="27.75" customHeight="1" x14ac:dyDescent="0.45">
      <c r="A49" s="3" t="s">
        <v>135</v>
      </c>
      <c r="B49" s="14" t="s">
        <v>135</v>
      </c>
      <c r="C49" s="9" t="s">
        <v>73</v>
      </c>
      <c r="D49" s="13" t="s">
        <v>61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141</v>
      </c>
      <c r="T49" s="12">
        <v>45930</v>
      </c>
      <c r="U49" s="11">
        <v>270000</v>
      </c>
      <c r="V49" s="10">
        <v>0</v>
      </c>
      <c r="W49" s="10">
        <v>270000</v>
      </c>
      <c r="X49" s="10">
        <v>0</v>
      </c>
      <c r="Y49" s="10">
        <v>283500</v>
      </c>
      <c r="Z49" s="9" t="s">
        <v>172</v>
      </c>
      <c r="AA49" s="8">
        <v>252717.30000000002</v>
      </c>
      <c r="AB49" s="8">
        <v>0</v>
      </c>
      <c r="AC49" s="8">
        <v>252717.30000000002</v>
      </c>
      <c r="AD49" s="8">
        <v>0</v>
      </c>
      <c r="AE49" s="8">
        <v>0</v>
      </c>
      <c r="AF49" s="8">
        <v>0</v>
      </c>
      <c r="AG49" s="1" t="s">
        <v>119</v>
      </c>
      <c r="AH49" s="1" t="s">
        <v>74</v>
      </c>
      <c r="AI49" s="1">
        <v>2</v>
      </c>
      <c r="AJ49" s="3">
        <v>45930</v>
      </c>
      <c r="AK49" s="3">
        <v>0</v>
      </c>
      <c r="AL49" s="3">
        <v>45921</v>
      </c>
      <c r="AM49" s="3">
        <v>45928</v>
      </c>
      <c r="AN49" s="3">
        <v>45929</v>
      </c>
      <c r="AO49" s="3">
        <v>45929</v>
      </c>
      <c r="AP49" s="3">
        <v>45925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19035.790224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172</v>
      </c>
      <c r="AA50" s="8">
        <v>343818.14269000001</v>
      </c>
      <c r="AB50" s="8">
        <v>58341.192689999996</v>
      </c>
      <c r="AC50" s="8">
        <v>285476.95</v>
      </c>
      <c r="AD50" s="8">
        <v>0</v>
      </c>
      <c r="AE50" s="8">
        <v>0</v>
      </c>
      <c r="AF50" s="8" t="s">
        <v>58</v>
      </c>
      <c r="AG50" s="1" t="s">
        <v>115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174</v>
      </c>
      <c r="BD50" s="56">
        <v>0</v>
      </c>
    </row>
    <row r="51" spans="1:56" ht="27.75" customHeight="1" x14ac:dyDescent="0.45">
      <c r="A51" s="3">
        <v>45887</v>
      </c>
      <c r="B51" s="14" t="s">
        <v>341</v>
      </c>
      <c r="C51" s="9" t="s">
        <v>139</v>
      </c>
      <c r="D51" s="13" t="s">
        <v>327</v>
      </c>
      <c r="E51" s="9">
        <v>19</v>
      </c>
      <c r="F51" s="9">
        <v>35</v>
      </c>
      <c r="G51" s="9" t="s">
        <v>60</v>
      </c>
      <c r="H51" s="9" t="s">
        <v>76</v>
      </c>
      <c r="I51" s="9">
        <v>102</v>
      </c>
      <c r="J51" s="9" t="s">
        <v>57</v>
      </c>
      <c r="K51" s="9">
        <v>5</v>
      </c>
      <c r="L51" s="9" t="s">
        <v>196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45904</v>
      </c>
      <c r="U51" s="11">
        <v>5040</v>
      </c>
      <c r="V51" s="10">
        <v>0</v>
      </c>
      <c r="W51" s="10">
        <v>5040</v>
      </c>
      <c r="X51" s="10">
        <v>3811</v>
      </c>
      <c r="Y51" s="10">
        <v>1290.45</v>
      </c>
      <c r="Z51" s="9" t="s">
        <v>112</v>
      </c>
      <c r="AA51" s="8">
        <v>1316.0138145000001</v>
      </c>
      <c r="AB51" s="8">
        <v>1316.0138145000001</v>
      </c>
      <c r="AC51" s="8">
        <v>0</v>
      </c>
      <c r="AD51" s="8">
        <v>1316.0138145000001</v>
      </c>
      <c r="AE51" s="8">
        <v>0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45904</v>
      </c>
      <c r="AK51" s="3">
        <v>45900</v>
      </c>
      <c r="AL51" s="3">
        <v>45893</v>
      </c>
      <c r="AM51" s="3">
        <v>45901</v>
      </c>
      <c r="AN51" s="3">
        <v>45902</v>
      </c>
      <c r="AO51" s="3">
        <v>45903</v>
      </c>
      <c r="AP51" s="3">
        <v>45899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373</v>
      </c>
      <c r="AZ51" s="2">
        <v>0</v>
      </c>
      <c r="BA51" s="2">
        <v>0</v>
      </c>
      <c r="BB51" s="2">
        <v>0</v>
      </c>
      <c r="BC51" s="1" t="s">
        <v>191</v>
      </c>
      <c r="BD51" s="56">
        <v>0</v>
      </c>
    </row>
    <row r="52" spans="1:56" ht="27.75" customHeight="1" x14ac:dyDescent="0.45">
      <c r="A52" s="3">
        <v>45796</v>
      </c>
      <c r="B52" s="14" t="s">
        <v>255</v>
      </c>
      <c r="C52" s="9" t="s">
        <v>139</v>
      </c>
      <c r="D52" s="13" t="s">
        <v>250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196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 t="s">
        <v>63</v>
      </c>
      <c r="U52" s="11">
        <v>503</v>
      </c>
      <c r="V52" s="10">
        <v>0</v>
      </c>
      <c r="W52" s="10">
        <v>503</v>
      </c>
      <c r="X52" s="10">
        <v>5250</v>
      </c>
      <c r="Y52" s="10">
        <v>0</v>
      </c>
      <c r="Z52" s="9" t="s">
        <v>112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191</v>
      </c>
      <c r="BD52" s="56">
        <v>0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112</v>
      </c>
      <c r="AA53" s="8">
        <v>1316.0138145000001</v>
      </c>
      <c r="AB53" s="8">
        <v>1316.0138145000001</v>
      </c>
      <c r="AC53" s="8">
        <v>0</v>
      </c>
      <c r="AD53" s="8">
        <v>1316.0138145000001</v>
      </c>
      <c r="AE53" s="8">
        <v>0</v>
      </c>
      <c r="AF53" s="8" t="s">
        <v>58</v>
      </c>
      <c r="AG53" s="1" t="s">
        <v>115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192</v>
      </c>
      <c r="BD53" s="56">
        <v>0</v>
      </c>
    </row>
    <row r="54" spans="1:56" ht="27.75" customHeight="1" x14ac:dyDescent="0.45">
      <c r="A54" s="3">
        <v>45891</v>
      </c>
      <c r="B54" s="14" t="s">
        <v>350</v>
      </c>
      <c r="C54" s="9" t="s">
        <v>351</v>
      </c>
      <c r="D54" s="13" t="s">
        <v>352</v>
      </c>
      <c r="E54" s="9">
        <v>20</v>
      </c>
      <c r="F54" s="9">
        <v>37</v>
      </c>
      <c r="G54" s="9" t="s">
        <v>60</v>
      </c>
      <c r="H54" s="9" t="s">
        <v>66</v>
      </c>
      <c r="I54" s="9">
        <v>97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45904</v>
      </c>
      <c r="U54" s="11">
        <v>8000</v>
      </c>
      <c r="V54" s="10">
        <v>8072</v>
      </c>
      <c r="W54" s="10">
        <v>0</v>
      </c>
      <c r="X54" s="10">
        <v>8400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353</v>
      </c>
      <c r="AG54" s="1" t="s">
        <v>115</v>
      </c>
      <c r="AH54" s="1" t="s">
        <v>75</v>
      </c>
      <c r="AI54" s="1">
        <v>4</v>
      </c>
      <c r="AJ54" s="3">
        <v>45904</v>
      </c>
      <c r="AK54" s="3">
        <v>45900</v>
      </c>
      <c r="AL54" s="3">
        <v>45893</v>
      </c>
      <c r="AM54" s="3">
        <v>45901</v>
      </c>
      <c r="AN54" s="3">
        <v>45902</v>
      </c>
      <c r="AO54" s="3">
        <v>45903</v>
      </c>
      <c r="AP54" s="3">
        <v>45899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45892</v>
      </c>
      <c r="B55" s="14" t="s">
        <v>360</v>
      </c>
      <c r="C55" s="9" t="s">
        <v>139</v>
      </c>
      <c r="D55" s="13" t="s">
        <v>329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45908</v>
      </c>
      <c r="U55" s="11">
        <v>5040</v>
      </c>
      <c r="V55" s="10">
        <v>4400</v>
      </c>
      <c r="W55" s="10">
        <v>640</v>
      </c>
      <c r="X55" s="10">
        <v>6000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117</v>
      </c>
      <c r="AH55" s="1" t="s">
        <v>75</v>
      </c>
      <c r="AI55" s="1">
        <v>4</v>
      </c>
      <c r="AJ55" s="3">
        <v>45908</v>
      </c>
      <c r="AK55" s="3">
        <v>45904</v>
      </c>
      <c r="AL55" s="3">
        <v>45897</v>
      </c>
      <c r="AM55" s="3">
        <v>45905</v>
      </c>
      <c r="AN55" s="3">
        <v>45906</v>
      </c>
      <c r="AO55" s="3">
        <v>45907</v>
      </c>
      <c r="AP55" s="3">
        <v>45903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>
        <v>0</v>
      </c>
      <c r="AY55" s="2" t="s">
        <v>370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45887</v>
      </c>
      <c r="B56" s="14" t="s">
        <v>343</v>
      </c>
      <c r="C56" s="9" t="s">
        <v>139</v>
      </c>
      <c r="D56" s="13" t="s">
        <v>238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45902</v>
      </c>
      <c r="U56" s="11">
        <v>5080</v>
      </c>
      <c r="V56" s="10">
        <v>0</v>
      </c>
      <c r="W56" s="10">
        <v>5080</v>
      </c>
      <c r="X56" s="10">
        <v>11600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45902</v>
      </c>
      <c r="AK56" s="3">
        <v>45898</v>
      </c>
      <c r="AL56" s="3">
        <v>45891</v>
      </c>
      <c r="AM56" s="3">
        <v>45899</v>
      </c>
      <c r="AN56" s="3">
        <v>45900</v>
      </c>
      <c r="AO56" s="3">
        <v>45901</v>
      </c>
      <c r="AP56" s="3">
        <v>45897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134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45896</v>
      </c>
      <c r="B57" s="14" t="s">
        <v>387</v>
      </c>
      <c r="C57" s="9" t="s">
        <v>139</v>
      </c>
      <c r="D57" s="13" t="s">
        <v>330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45910</v>
      </c>
      <c r="U57" s="11">
        <v>5040</v>
      </c>
      <c r="V57" s="10">
        <v>5040</v>
      </c>
      <c r="W57" s="10">
        <v>0</v>
      </c>
      <c r="X57" s="10">
        <v>6178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45910</v>
      </c>
      <c r="AK57" s="3">
        <v>45906</v>
      </c>
      <c r="AL57" s="3">
        <v>45899</v>
      </c>
      <c r="AM57" s="3">
        <v>45907</v>
      </c>
      <c r="AN57" s="3">
        <v>45908</v>
      </c>
      <c r="AO57" s="3">
        <v>45909</v>
      </c>
      <c r="AP57" s="3">
        <v>45905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45887</v>
      </c>
      <c r="B58" s="14" t="s">
        <v>344</v>
      </c>
      <c r="C58" s="9" t="s">
        <v>139</v>
      </c>
      <c r="D58" s="13" t="s">
        <v>306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45901</v>
      </c>
      <c r="U58" s="11">
        <v>5040</v>
      </c>
      <c r="V58" s="10">
        <v>343</v>
      </c>
      <c r="W58" s="10">
        <v>4697</v>
      </c>
      <c r="X58" s="10">
        <v>6055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117</v>
      </c>
      <c r="AH58" s="1" t="s">
        <v>75</v>
      </c>
      <c r="AI58" s="1">
        <v>4</v>
      </c>
      <c r="AJ58" s="3">
        <v>45901</v>
      </c>
      <c r="AK58" s="3">
        <v>45897</v>
      </c>
      <c r="AL58" s="3">
        <v>45890</v>
      </c>
      <c r="AM58" s="3">
        <v>45898</v>
      </c>
      <c r="AN58" s="3">
        <v>45899</v>
      </c>
      <c r="AO58" s="3">
        <v>45900</v>
      </c>
      <c r="AP58" s="3">
        <v>45896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134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0</v>
      </c>
    </row>
    <row r="59" spans="1:56" ht="27.75" customHeight="1" x14ac:dyDescent="0.45">
      <c r="A59" s="3">
        <v>45887</v>
      </c>
      <c r="B59" s="14" t="s">
        <v>345</v>
      </c>
      <c r="C59" s="9" t="s">
        <v>139</v>
      </c>
      <c r="D59" s="13" t="s">
        <v>224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 t="s">
        <v>63</v>
      </c>
      <c r="U59" s="11">
        <v>104</v>
      </c>
      <c r="V59" s="10">
        <v>0</v>
      </c>
      <c r="W59" s="10">
        <v>104</v>
      </c>
      <c r="X59" s="10">
        <v>11230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116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134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45887</v>
      </c>
      <c r="B60" s="14" t="s">
        <v>345</v>
      </c>
      <c r="C60" s="9" t="s">
        <v>139</v>
      </c>
      <c r="D60" s="13" t="s">
        <v>331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45901</v>
      </c>
      <c r="U60" s="11">
        <v>5040</v>
      </c>
      <c r="V60" s="10">
        <v>2300</v>
      </c>
      <c r="W60" s="10">
        <v>2740</v>
      </c>
      <c r="X60" s="10">
        <v>6300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119</v>
      </c>
      <c r="AH60" s="1" t="s">
        <v>75</v>
      </c>
      <c r="AI60" s="1">
        <v>4</v>
      </c>
      <c r="AJ60" s="3">
        <v>45901</v>
      </c>
      <c r="AK60" s="3">
        <v>45897</v>
      </c>
      <c r="AL60" s="3">
        <v>45890</v>
      </c>
      <c r="AM60" s="3">
        <v>45898</v>
      </c>
      <c r="AN60" s="3">
        <v>45899</v>
      </c>
      <c r="AO60" s="3">
        <v>45900</v>
      </c>
      <c r="AP60" s="3">
        <v>45896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134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45887</v>
      </c>
      <c r="B61" s="14" t="s">
        <v>346</v>
      </c>
      <c r="C61" s="9" t="s">
        <v>139</v>
      </c>
      <c r="D61" s="13" t="s">
        <v>181</v>
      </c>
      <c r="E61" s="9">
        <v>20</v>
      </c>
      <c r="F61" s="9">
        <v>35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45904</v>
      </c>
      <c r="U61" s="11">
        <v>5040</v>
      </c>
      <c r="V61" s="10">
        <v>0</v>
      </c>
      <c r="W61" s="10">
        <v>5040</v>
      </c>
      <c r="X61" s="10">
        <v>10200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388</v>
      </c>
      <c r="AG61" s="1" t="s">
        <v>116</v>
      </c>
      <c r="AH61" s="1" t="s">
        <v>75</v>
      </c>
      <c r="AI61" s="1">
        <v>4</v>
      </c>
      <c r="AJ61" s="3">
        <v>45904</v>
      </c>
      <c r="AK61" s="3">
        <v>45900</v>
      </c>
      <c r="AL61" s="3">
        <v>45893</v>
      </c>
      <c r="AM61" s="3">
        <v>45901</v>
      </c>
      <c r="AN61" s="3">
        <v>45902</v>
      </c>
      <c r="AO61" s="3">
        <v>45903</v>
      </c>
      <c r="AP61" s="3">
        <v>45899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134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7.75" customHeight="1" x14ac:dyDescent="0.45">
      <c r="A62" s="3">
        <v>45877</v>
      </c>
      <c r="B62" s="14" t="s">
        <v>318</v>
      </c>
      <c r="C62" s="9" t="s">
        <v>79</v>
      </c>
      <c r="D62" s="13" t="s">
        <v>319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45904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3310.89</v>
      </c>
      <c r="AB62" s="8">
        <v>3310.89</v>
      </c>
      <c r="AC62" s="8">
        <v>0</v>
      </c>
      <c r="AD62" s="8">
        <v>3310.89</v>
      </c>
      <c r="AE62" s="8">
        <v>0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45904</v>
      </c>
      <c r="AK62" s="3">
        <v>45900</v>
      </c>
      <c r="AL62" s="3">
        <v>45893</v>
      </c>
      <c r="AM62" s="3">
        <v>45901</v>
      </c>
      <c r="AN62" s="3">
        <v>45902</v>
      </c>
      <c r="AO62" s="3">
        <v>45903</v>
      </c>
      <c r="AP62" s="3">
        <v>45899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7.75" customHeight="1" x14ac:dyDescent="0.45">
      <c r="A63" s="3">
        <v>45782</v>
      </c>
      <c r="B63" s="14" t="s">
        <v>249</v>
      </c>
      <c r="C63" s="9" t="s">
        <v>79</v>
      </c>
      <c r="D63" s="13" t="s">
        <v>243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45909</v>
      </c>
      <c r="U63" s="11">
        <v>5000</v>
      </c>
      <c r="V63" s="10">
        <v>0</v>
      </c>
      <c r="W63" s="10">
        <v>5000</v>
      </c>
      <c r="X63" s="10">
        <v>3635</v>
      </c>
      <c r="Y63" s="10">
        <v>1433.25</v>
      </c>
      <c r="Z63" s="9" t="s">
        <v>80</v>
      </c>
      <c r="AA63" s="8">
        <v>1581.7776974999997</v>
      </c>
      <c r="AB63" s="8">
        <v>1581.7776974999997</v>
      </c>
      <c r="AC63" s="8">
        <v>0</v>
      </c>
      <c r="AD63" s="8">
        <v>1581.7776974999997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45909</v>
      </c>
      <c r="AK63" s="3">
        <v>45905</v>
      </c>
      <c r="AL63" s="3">
        <v>45898</v>
      </c>
      <c r="AM63" s="3">
        <v>45906</v>
      </c>
      <c r="AN63" s="3">
        <v>45907</v>
      </c>
      <c r="AO63" s="3">
        <v>45908</v>
      </c>
      <c r="AP63" s="3">
        <v>45904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134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0</v>
      </c>
    </row>
    <row r="64" spans="1:56" ht="27.75" customHeight="1" x14ac:dyDescent="0.45">
      <c r="A64" s="3">
        <v>45892</v>
      </c>
      <c r="B64" s="14" t="s">
        <v>360</v>
      </c>
      <c r="C64" s="9" t="s">
        <v>139</v>
      </c>
      <c r="D64" s="13" t="s">
        <v>361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45905</v>
      </c>
      <c r="U64" s="11">
        <v>5040</v>
      </c>
      <c r="V64" s="10">
        <v>0</v>
      </c>
      <c r="W64" s="10">
        <v>5040</v>
      </c>
      <c r="X64" s="10">
        <v>0</v>
      </c>
      <c r="Y64" s="10">
        <v>5292</v>
      </c>
      <c r="Z64" s="9" t="s">
        <v>80</v>
      </c>
      <c r="AA64" s="8">
        <v>5280.6600000000008</v>
      </c>
      <c r="AB64" s="8">
        <v>5280.6600000000008</v>
      </c>
      <c r="AC64" s="8">
        <v>0</v>
      </c>
      <c r="AD64" s="8">
        <v>0</v>
      </c>
      <c r="AE64" s="8">
        <v>5280.6600000000008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45905</v>
      </c>
      <c r="AK64" s="3">
        <v>45901</v>
      </c>
      <c r="AL64" s="3">
        <v>45894</v>
      </c>
      <c r="AM64" s="3">
        <v>45902</v>
      </c>
      <c r="AN64" s="3">
        <v>45903</v>
      </c>
      <c r="AO64" s="3">
        <v>45904</v>
      </c>
      <c r="AP64" s="3">
        <v>45900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45896</v>
      </c>
      <c r="B65" s="14" t="s">
        <v>387</v>
      </c>
      <c r="C65" s="9" t="s">
        <v>139</v>
      </c>
      <c r="D65" s="13" t="s">
        <v>252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45910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80</v>
      </c>
      <c r="AA65" s="8">
        <v>5280.6600000000008</v>
      </c>
      <c r="AB65" s="8">
        <v>5280.6600000000008</v>
      </c>
      <c r="AC65" s="8">
        <v>0</v>
      </c>
      <c r="AD65" s="8">
        <v>0</v>
      </c>
      <c r="AE65" s="8">
        <v>5280.6600000000008</v>
      </c>
      <c r="AF65" s="8">
        <v>0</v>
      </c>
      <c r="AG65" s="1" t="s">
        <v>117</v>
      </c>
      <c r="AH65" s="1" t="s">
        <v>75</v>
      </c>
      <c r="AI65" s="1">
        <v>4</v>
      </c>
      <c r="AJ65" s="3">
        <v>45910</v>
      </c>
      <c r="AK65" s="3">
        <v>45906</v>
      </c>
      <c r="AL65" s="3">
        <v>45899</v>
      </c>
      <c r="AM65" s="3">
        <v>45907</v>
      </c>
      <c r="AN65" s="3">
        <v>45908</v>
      </c>
      <c r="AO65" s="3">
        <v>45909</v>
      </c>
      <c r="AP65" s="3">
        <v>45905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0</v>
      </c>
    </row>
    <row r="66" spans="1:56" ht="27.75" customHeight="1" x14ac:dyDescent="0.45">
      <c r="A66" s="3">
        <v>45892</v>
      </c>
      <c r="B66" s="14" t="s">
        <v>371</v>
      </c>
      <c r="C66" s="9" t="s">
        <v>355</v>
      </c>
      <c r="D66" s="13" t="s">
        <v>356</v>
      </c>
      <c r="E66" s="9">
        <v>20</v>
      </c>
      <c r="F66" s="9">
        <v>30</v>
      </c>
      <c r="G66" s="9" t="s">
        <v>60</v>
      </c>
      <c r="H66" s="9" t="s">
        <v>66</v>
      </c>
      <c r="I66" s="9">
        <v>80</v>
      </c>
      <c r="J66" s="9" t="s">
        <v>57</v>
      </c>
      <c r="K66" s="9">
        <v>5</v>
      </c>
      <c r="L66" s="9" t="s">
        <v>357</v>
      </c>
      <c r="M66" s="10">
        <v>21</v>
      </c>
      <c r="N66" s="9">
        <v>33</v>
      </c>
      <c r="O66" s="9">
        <v>40</v>
      </c>
      <c r="P66" s="10">
        <v>0</v>
      </c>
      <c r="Q66" s="10">
        <v>0</v>
      </c>
      <c r="R66" s="10">
        <v>0</v>
      </c>
      <c r="S66" s="9" t="s">
        <v>71</v>
      </c>
      <c r="T66" s="12">
        <v>45905</v>
      </c>
      <c r="U66" s="11">
        <v>10000</v>
      </c>
      <c r="V66" s="10">
        <v>10000</v>
      </c>
      <c r="W66" s="10">
        <v>0</v>
      </c>
      <c r="X66" s="10">
        <v>10500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116</v>
      </c>
      <c r="AH66" s="1" t="s">
        <v>68</v>
      </c>
      <c r="AI66" s="1">
        <v>4</v>
      </c>
      <c r="AJ66" s="3">
        <v>45905</v>
      </c>
      <c r="AK66" s="3">
        <v>45901</v>
      </c>
      <c r="AL66" s="3">
        <v>45895</v>
      </c>
      <c r="AM66" s="3">
        <v>45902</v>
      </c>
      <c r="AN66" s="3">
        <v>45903</v>
      </c>
      <c r="AO66" s="3">
        <v>45903</v>
      </c>
      <c r="AP66" s="3">
        <v>45900</v>
      </c>
      <c r="AQ66" s="3">
        <v>45904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0</v>
      </c>
    </row>
    <row r="67" spans="1:56" ht="27.75" customHeight="1" x14ac:dyDescent="0.45">
      <c r="A67" s="3">
        <v>45850</v>
      </c>
      <c r="B67" s="14" t="s">
        <v>284</v>
      </c>
      <c r="C67" s="9" t="s">
        <v>107</v>
      </c>
      <c r="D67" s="13" t="s">
        <v>285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45905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3310.89</v>
      </c>
      <c r="AC67" s="8">
        <v>0</v>
      </c>
      <c r="AD67" s="8">
        <v>0</v>
      </c>
      <c r="AE67" s="8">
        <v>3310.89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45905</v>
      </c>
      <c r="AK67" s="3">
        <v>45901</v>
      </c>
      <c r="AL67" s="3">
        <v>45894</v>
      </c>
      <c r="AM67" s="3">
        <v>45902</v>
      </c>
      <c r="AN67" s="3">
        <v>45903</v>
      </c>
      <c r="AO67" s="3">
        <v>45904</v>
      </c>
      <c r="AP67" s="3">
        <v>45900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45892</v>
      </c>
      <c r="B68" s="14" t="s">
        <v>362</v>
      </c>
      <c r="C68" s="9" t="s">
        <v>139</v>
      </c>
      <c r="D68" s="13" t="s">
        <v>131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45908</v>
      </c>
      <c r="U68" s="11">
        <v>10000</v>
      </c>
      <c r="V68" s="10">
        <v>5040</v>
      </c>
      <c r="W68" s="10">
        <v>4960</v>
      </c>
      <c r="X68" s="10">
        <v>10650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45908</v>
      </c>
      <c r="AK68" s="3">
        <v>45904</v>
      </c>
      <c r="AL68" s="3">
        <v>45897</v>
      </c>
      <c r="AM68" s="3">
        <v>45905</v>
      </c>
      <c r="AN68" s="3">
        <v>45906</v>
      </c>
      <c r="AO68" s="3">
        <v>45907</v>
      </c>
      <c r="AP68" s="3">
        <v>45903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45873</v>
      </c>
      <c r="B69" s="14" t="s">
        <v>308</v>
      </c>
      <c r="C69" s="9" t="s">
        <v>107</v>
      </c>
      <c r="D69" s="13" t="s">
        <v>309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45922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80</v>
      </c>
      <c r="AA69" s="8">
        <v>4414.5199999999995</v>
      </c>
      <c r="AB69" s="8">
        <v>0</v>
      </c>
      <c r="AC69" s="8">
        <v>4414.5199999999995</v>
      </c>
      <c r="AD69" s="8">
        <v>0</v>
      </c>
      <c r="AE69" s="8">
        <v>4414.5199999999995</v>
      </c>
      <c r="AF69" s="8" t="s">
        <v>307</v>
      </c>
      <c r="AG69" s="1" t="s">
        <v>116</v>
      </c>
      <c r="AH69" s="1" t="s">
        <v>75</v>
      </c>
      <c r="AI69" s="1">
        <v>4</v>
      </c>
      <c r="AJ69" s="3">
        <v>45922</v>
      </c>
      <c r="AK69" s="3">
        <v>45918</v>
      </c>
      <c r="AL69" s="3">
        <v>45911</v>
      </c>
      <c r="AM69" s="3">
        <v>45919</v>
      </c>
      <c r="AN69" s="3">
        <v>45920</v>
      </c>
      <c r="AO69" s="3">
        <v>45921</v>
      </c>
      <c r="AP69" s="3">
        <v>45917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333.54151111111111</v>
      </c>
    </row>
    <row r="70" spans="1:56" ht="27.75" customHeight="1" x14ac:dyDescent="0.45">
      <c r="A70" s="3">
        <v>45892</v>
      </c>
      <c r="B70" s="14" t="s">
        <v>363</v>
      </c>
      <c r="C70" s="9" t="s">
        <v>79</v>
      </c>
      <c r="D70" s="13" t="s">
        <v>364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45930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3227.07</v>
      </c>
      <c r="AB70" s="8">
        <v>0</v>
      </c>
      <c r="AC70" s="8">
        <v>3227.07</v>
      </c>
      <c r="AD70" s="8">
        <v>0</v>
      </c>
      <c r="AE70" s="8">
        <v>3227.07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45930</v>
      </c>
      <c r="AK70" s="3">
        <v>45926</v>
      </c>
      <c r="AL70" s="3">
        <v>45919</v>
      </c>
      <c r="AM70" s="3">
        <v>45927</v>
      </c>
      <c r="AN70" s="3">
        <v>45928</v>
      </c>
      <c r="AO70" s="3">
        <v>45929</v>
      </c>
      <c r="AP70" s="3">
        <v>45925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243.82306666666665</v>
      </c>
    </row>
    <row r="71" spans="1:56" ht="27.75" customHeight="1" x14ac:dyDescent="0.45">
      <c r="A71" s="3">
        <v>45891</v>
      </c>
      <c r="B71" s="14" t="s">
        <v>389</v>
      </c>
      <c r="C71" s="9" t="s">
        <v>79</v>
      </c>
      <c r="D71" s="13" t="s">
        <v>390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45930</v>
      </c>
      <c r="U71" s="11">
        <v>9000</v>
      </c>
      <c r="V71" s="10">
        <v>0</v>
      </c>
      <c r="W71" s="10">
        <v>9000</v>
      </c>
      <c r="X71" s="10">
        <v>0</v>
      </c>
      <c r="Y71" s="10">
        <v>9450</v>
      </c>
      <c r="Z71" s="9" t="s">
        <v>80</v>
      </c>
      <c r="AA71" s="8">
        <v>9932.67</v>
      </c>
      <c r="AB71" s="8">
        <v>0</v>
      </c>
      <c r="AC71" s="8">
        <v>9932.67</v>
      </c>
      <c r="AD71" s="8">
        <v>0</v>
      </c>
      <c r="AE71" s="8">
        <v>9932.67</v>
      </c>
      <c r="AF71" s="8">
        <v>0</v>
      </c>
      <c r="AG71" s="1" t="s">
        <v>116</v>
      </c>
      <c r="AH71" s="1" t="s">
        <v>75</v>
      </c>
      <c r="AI71" s="1">
        <v>5</v>
      </c>
      <c r="AJ71" s="3">
        <v>45930</v>
      </c>
      <c r="AK71" s="3">
        <v>45925</v>
      </c>
      <c r="AL71" s="3">
        <v>45918</v>
      </c>
      <c r="AM71" s="3">
        <v>45926</v>
      </c>
      <c r="AN71" s="3">
        <v>45927</v>
      </c>
      <c r="AO71" s="3">
        <v>45928</v>
      </c>
      <c r="AP71" s="3">
        <v>45925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750.46839999999997</v>
      </c>
    </row>
    <row r="72" spans="1:56" ht="27.75" customHeight="1" x14ac:dyDescent="0.45">
      <c r="A72" s="3">
        <v>45891</v>
      </c>
      <c r="B72" s="14" t="s">
        <v>391</v>
      </c>
      <c r="C72" s="9" t="s">
        <v>79</v>
      </c>
      <c r="D72" s="13" t="s">
        <v>392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45930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80</v>
      </c>
      <c r="AA72" s="8">
        <v>4414.5199999999995</v>
      </c>
      <c r="AB72" s="8">
        <v>0</v>
      </c>
      <c r="AC72" s="8">
        <v>4414.5199999999995</v>
      </c>
      <c r="AD72" s="8">
        <v>0</v>
      </c>
      <c r="AE72" s="8">
        <v>4414.5199999999995</v>
      </c>
      <c r="AF72" s="8">
        <v>0</v>
      </c>
      <c r="AG72" s="1" t="s">
        <v>116</v>
      </c>
      <c r="AH72" s="1" t="s">
        <v>75</v>
      </c>
      <c r="AI72" s="1">
        <v>5</v>
      </c>
      <c r="AJ72" s="3">
        <v>45930</v>
      </c>
      <c r="AK72" s="3">
        <v>45925</v>
      </c>
      <c r="AL72" s="3">
        <v>45918</v>
      </c>
      <c r="AM72" s="3">
        <v>45926</v>
      </c>
      <c r="AN72" s="3">
        <v>45927</v>
      </c>
      <c r="AO72" s="3">
        <v>45928</v>
      </c>
      <c r="AP72" s="3">
        <v>45925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333.54151111111111</v>
      </c>
    </row>
    <row r="73" spans="1:56" ht="27.75" customHeight="1" x14ac:dyDescent="0.45">
      <c r="A73" s="3">
        <v>45891</v>
      </c>
      <c r="B73" s="14" t="s">
        <v>393</v>
      </c>
      <c r="C73" s="9" t="s">
        <v>79</v>
      </c>
      <c r="D73" s="13" t="s">
        <v>394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45930</v>
      </c>
      <c r="U73" s="11">
        <v>9000</v>
      </c>
      <c r="V73" s="10">
        <v>0</v>
      </c>
      <c r="W73" s="10">
        <v>9000</v>
      </c>
      <c r="X73" s="10">
        <v>0</v>
      </c>
      <c r="Y73" s="10">
        <v>9450</v>
      </c>
      <c r="Z73" s="9" t="s">
        <v>80</v>
      </c>
      <c r="AA73" s="8">
        <v>9932.67</v>
      </c>
      <c r="AB73" s="8">
        <v>0</v>
      </c>
      <c r="AC73" s="8">
        <v>9932.67</v>
      </c>
      <c r="AD73" s="8">
        <v>0</v>
      </c>
      <c r="AE73" s="8">
        <v>9932.67</v>
      </c>
      <c r="AF73" s="8">
        <v>0</v>
      </c>
      <c r="AG73" s="1" t="s">
        <v>61</v>
      </c>
      <c r="AH73" s="1" t="s">
        <v>75</v>
      </c>
      <c r="AI73" s="1">
        <v>5</v>
      </c>
      <c r="AJ73" s="3">
        <v>45930</v>
      </c>
      <c r="AK73" s="3">
        <v>45925</v>
      </c>
      <c r="AL73" s="3">
        <v>45918</v>
      </c>
      <c r="AM73" s="3">
        <v>45926</v>
      </c>
      <c r="AN73" s="3">
        <v>45927</v>
      </c>
      <c r="AO73" s="3">
        <v>45928</v>
      </c>
      <c r="AP73" s="3">
        <v>45925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750.46839999999997</v>
      </c>
    </row>
    <row r="74" spans="1:56" ht="27.75" customHeight="1" x14ac:dyDescent="0.45">
      <c r="A74" s="3">
        <v>45896</v>
      </c>
      <c r="B74" s="14" t="s">
        <v>395</v>
      </c>
      <c r="C74" s="9" t="s">
        <v>79</v>
      </c>
      <c r="D74" s="13" t="s">
        <v>310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61</v>
      </c>
      <c r="AH74" s="1" t="s">
        <v>75</v>
      </c>
      <c r="AI74" s="1">
        <v>5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250.15613333333337</v>
      </c>
    </row>
    <row r="75" spans="1:56" ht="27.75" customHeight="1" x14ac:dyDescent="0.45">
      <c r="A75" s="3">
        <v>45896</v>
      </c>
      <c r="B75" s="14" t="s">
        <v>396</v>
      </c>
      <c r="C75" s="9" t="s">
        <v>79</v>
      </c>
      <c r="D75" s="13" t="s">
        <v>397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8000</v>
      </c>
      <c r="V75" s="10">
        <v>0</v>
      </c>
      <c r="W75" s="10">
        <v>8000</v>
      </c>
      <c r="X75" s="10">
        <v>0</v>
      </c>
      <c r="Y75" s="10">
        <v>8400</v>
      </c>
      <c r="Z75" s="9" t="s">
        <v>80</v>
      </c>
      <c r="AA75" s="8">
        <v>8829.0399999999991</v>
      </c>
      <c r="AB75" s="8">
        <v>0</v>
      </c>
      <c r="AC75" s="8">
        <v>8829.0399999999991</v>
      </c>
      <c r="AD75" s="8">
        <v>0</v>
      </c>
      <c r="AE75" s="8">
        <v>8829.0399999999991</v>
      </c>
      <c r="AF75" s="8">
        <v>0</v>
      </c>
      <c r="AG75" s="1" t="s">
        <v>61</v>
      </c>
      <c r="AH75" s="1" t="s">
        <v>75</v>
      </c>
      <c r="AI75" s="1">
        <v>5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667.08302222222221</v>
      </c>
    </row>
    <row r="76" spans="1:56" ht="27.75" customHeight="1" x14ac:dyDescent="0.45">
      <c r="A76" s="3" t="s">
        <v>135</v>
      </c>
      <c r="B76" s="14" t="s">
        <v>135</v>
      </c>
      <c r="C76" s="9" t="s">
        <v>139</v>
      </c>
      <c r="D76" s="13" t="s">
        <v>61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45925</v>
      </c>
      <c r="U76" s="11">
        <v>100000</v>
      </c>
      <c r="V76" s="10">
        <v>0</v>
      </c>
      <c r="W76" s="10">
        <v>100000</v>
      </c>
      <c r="X76" s="10">
        <v>0</v>
      </c>
      <c r="Y76" s="10">
        <v>105000</v>
      </c>
      <c r="Z76" s="9" t="s">
        <v>80</v>
      </c>
      <c r="AA76" s="8">
        <v>104775.00000000001</v>
      </c>
      <c r="AB76" s="8">
        <v>0</v>
      </c>
      <c r="AC76" s="8">
        <v>104775.00000000001</v>
      </c>
      <c r="AD76" s="8">
        <v>0</v>
      </c>
      <c r="AE76" s="8">
        <v>104775.00000000001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45925</v>
      </c>
      <c r="AK76" s="3">
        <v>45921</v>
      </c>
      <c r="AL76" s="3">
        <v>45914</v>
      </c>
      <c r="AM76" s="3">
        <v>45922</v>
      </c>
      <c r="AN76" s="3">
        <v>45923</v>
      </c>
      <c r="AO76" s="3">
        <v>45924</v>
      </c>
      <c r="AP76" s="3">
        <v>45920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7916.333333333333</v>
      </c>
    </row>
    <row r="77" spans="1:56" ht="27.75" customHeight="1" x14ac:dyDescent="0.45">
      <c r="A77" s="3" t="s">
        <v>135</v>
      </c>
      <c r="B77" s="14" t="s">
        <v>135</v>
      </c>
      <c r="C77" s="9" t="s">
        <v>79</v>
      </c>
      <c r="D77" s="13" t="s">
        <v>61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45925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22072.6</v>
      </c>
      <c r="AB77" s="8">
        <v>0</v>
      </c>
      <c r="AC77" s="8">
        <v>22072.6</v>
      </c>
      <c r="AD77" s="8">
        <v>0</v>
      </c>
      <c r="AE77" s="8">
        <v>22072.6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45925</v>
      </c>
      <c r="AK77" s="3">
        <v>45921</v>
      </c>
      <c r="AL77" s="3">
        <v>45914</v>
      </c>
      <c r="AM77" s="3">
        <v>45922</v>
      </c>
      <c r="AN77" s="3">
        <v>45923</v>
      </c>
      <c r="AO77" s="3">
        <v>45924</v>
      </c>
      <c r="AP77" s="3">
        <v>45920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1667.7075555555555</v>
      </c>
    </row>
    <row r="78" spans="1:56" ht="27.75" customHeight="1" x14ac:dyDescent="0.45">
      <c r="A78" s="3" t="s">
        <v>135</v>
      </c>
      <c r="B78" s="14" t="s">
        <v>135</v>
      </c>
      <c r="C78" s="9" t="s">
        <v>97</v>
      </c>
      <c r="D78" s="13" t="s">
        <v>61</v>
      </c>
      <c r="E78" s="9">
        <v>20</v>
      </c>
      <c r="F78" s="9">
        <v>37</v>
      </c>
      <c r="G78" s="9" t="s">
        <v>60</v>
      </c>
      <c r="H78" s="9" t="s">
        <v>76</v>
      </c>
      <c r="I78" s="9">
        <v>97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45925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80</v>
      </c>
      <c r="AA78" s="8">
        <v>21513.800000000003</v>
      </c>
      <c r="AB78" s="8">
        <v>0</v>
      </c>
      <c r="AC78" s="8">
        <v>21513.800000000003</v>
      </c>
      <c r="AD78" s="8">
        <v>0</v>
      </c>
      <c r="AE78" s="8">
        <v>21513.800000000003</v>
      </c>
      <c r="AF78" s="8">
        <v>0</v>
      </c>
      <c r="AG78" s="1" t="s">
        <v>115</v>
      </c>
      <c r="AH78" s="1" t="s">
        <v>75</v>
      </c>
      <c r="AI78" s="1">
        <v>4</v>
      </c>
      <c r="AJ78" s="3">
        <v>45925</v>
      </c>
      <c r="AK78" s="3">
        <v>45921</v>
      </c>
      <c r="AL78" s="3">
        <v>45914</v>
      </c>
      <c r="AM78" s="3">
        <v>45922</v>
      </c>
      <c r="AN78" s="3">
        <v>45923</v>
      </c>
      <c r="AO78" s="3">
        <v>45924</v>
      </c>
      <c r="AP78" s="3">
        <v>45920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1625.4871111111113</v>
      </c>
    </row>
    <row r="79" spans="1:56" ht="27.75" customHeight="1" x14ac:dyDescent="0.45">
      <c r="A79" s="3">
        <v>45892</v>
      </c>
      <c r="B79" s="14" t="s">
        <v>365</v>
      </c>
      <c r="C79" s="9" t="s">
        <v>79</v>
      </c>
      <c r="D79" s="13" t="s">
        <v>220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6000</v>
      </c>
      <c r="V79" s="10">
        <v>0</v>
      </c>
      <c r="W79" s="10">
        <v>6000</v>
      </c>
      <c r="X79" s="10">
        <v>0</v>
      </c>
      <c r="Y79" s="10">
        <v>6300</v>
      </c>
      <c r="Z79" s="9" t="s">
        <v>80</v>
      </c>
      <c r="AA79" s="8">
        <v>6621.78</v>
      </c>
      <c r="AB79" s="8">
        <v>0</v>
      </c>
      <c r="AC79" s="8">
        <v>6621.78</v>
      </c>
      <c r="AD79" s="8">
        <v>0</v>
      </c>
      <c r="AE79" s="8">
        <v>6621.78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500.31226666666674</v>
      </c>
    </row>
    <row r="80" spans="1:56" ht="27.75" customHeight="1" x14ac:dyDescent="0.45">
      <c r="A80" s="3">
        <v>45796</v>
      </c>
      <c r="B80" s="14" t="s">
        <v>258</v>
      </c>
      <c r="C80" s="9" t="s">
        <v>139</v>
      </c>
      <c r="D80" s="13" t="s">
        <v>145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 t="s">
        <v>63</v>
      </c>
      <c r="U80" s="11">
        <v>240</v>
      </c>
      <c r="V80" s="10">
        <v>0</v>
      </c>
      <c r="W80" s="10">
        <v>240</v>
      </c>
      <c r="X80" s="10">
        <v>0</v>
      </c>
      <c r="Y80" s="10">
        <v>252</v>
      </c>
      <c r="Z80" s="9" t="s">
        <v>80</v>
      </c>
      <c r="AA80" s="8">
        <v>251.46</v>
      </c>
      <c r="AB80" s="8">
        <v>0</v>
      </c>
      <c r="AC80" s="8">
        <v>251.46</v>
      </c>
      <c r="AD80" s="8">
        <v>0</v>
      </c>
      <c r="AE80" s="8">
        <v>251.46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254</v>
      </c>
      <c r="AZ80" s="2">
        <v>0</v>
      </c>
      <c r="BA80" s="2">
        <v>0</v>
      </c>
      <c r="BB80" s="2">
        <v>0</v>
      </c>
      <c r="BC80" s="1" t="s">
        <v>104</v>
      </c>
      <c r="BD80" s="56">
        <v>18.999199999999998</v>
      </c>
    </row>
    <row r="81" spans="1:56" ht="27.75" customHeight="1" x14ac:dyDescent="0.45">
      <c r="A81" s="3">
        <v>45876</v>
      </c>
      <c r="B81" s="14" t="s">
        <v>328</v>
      </c>
      <c r="C81" s="9" t="s">
        <v>107</v>
      </c>
      <c r="D81" s="13" t="s">
        <v>314</v>
      </c>
      <c r="E81" s="9">
        <v>20</v>
      </c>
      <c r="F81" s="9">
        <v>40</v>
      </c>
      <c r="G81" s="9" t="s">
        <v>60</v>
      </c>
      <c r="H81" s="9" t="s">
        <v>66</v>
      </c>
      <c r="I81" s="9">
        <v>108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3075</v>
      </c>
      <c r="W81" s="10">
        <v>0</v>
      </c>
      <c r="X81" s="10">
        <v>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7.75" customHeight="1" x14ac:dyDescent="0.45">
      <c r="A82" s="3">
        <v>45877</v>
      </c>
      <c r="B82" s="14" t="s">
        <v>318</v>
      </c>
      <c r="C82" s="9" t="s">
        <v>79</v>
      </c>
      <c r="D82" s="13" t="s">
        <v>319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7000</v>
      </c>
      <c r="V82" s="10">
        <v>0</v>
      </c>
      <c r="W82" s="10">
        <v>7000</v>
      </c>
      <c r="X82" s="10">
        <v>0</v>
      </c>
      <c r="Y82" s="10">
        <v>7350</v>
      </c>
      <c r="Z82" s="9" t="s">
        <v>80</v>
      </c>
      <c r="AA82" s="8">
        <v>7725.41</v>
      </c>
      <c r="AB82" s="8">
        <v>0</v>
      </c>
      <c r="AC82" s="8">
        <v>7725.41</v>
      </c>
      <c r="AD82" s="8">
        <v>0</v>
      </c>
      <c r="AE82" s="8">
        <v>7725.41</v>
      </c>
      <c r="AF82" s="8">
        <v>0</v>
      </c>
      <c r="AG82" s="1" t="s">
        <v>115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583.69764444444445</v>
      </c>
    </row>
    <row r="83" spans="1:56" ht="27.75" customHeight="1" x14ac:dyDescent="0.45">
      <c r="A83" s="3" t="s">
        <v>135</v>
      </c>
      <c r="B83" s="14" t="s">
        <v>135</v>
      </c>
      <c r="C83" s="9" t="s">
        <v>270</v>
      </c>
      <c r="D83" s="13" t="s">
        <v>61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 t="s">
        <v>63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80</v>
      </c>
      <c r="AA83" s="8">
        <v>110363</v>
      </c>
      <c r="AB83" s="8">
        <v>0</v>
      </c>
      <c r="AC83" s="8">
        <v>110363</v>
      </c>
      <c r="AD83" s="8">
        <v>0</v>
      </c>
      <c r="AE83" s="8">
        <v>110363</v>
      </c>
      <c r="AF83" s="8">
        <v>0</v>
      </c>
      <c r="AG83" s="1" t="s">
        <v>115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8338.5377777777776</v>
      </c>
    </row>
    <row r="84" spans="1:56" ht="27.75" customHeight="1" x14ac:dyDescent="0.45">
      <c r="A84" s="3">
        <v>45825</v>
      </c>
      <c r="B84" s="14" t="s">
        <v>269</v>
      </c>
      <c r="C84" s="9" t="s">
        <v>139</v>
      </c>
      <c r="D84" s="13" t="s">
        <v>239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246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 t="s">
        <v>63</v>
      </c>
      <c r="U84" s="11">
        <v>894</v>
      </c>
      <c r="V84" s="10">
        <v>525</v>
      </c>
      <c r="W84" s="10">
        <v>369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134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45">
      <c r="A85" s="3">
        <v>45796</v>
      </c>
      <c r="B85" s="14" t="s">
        <v>256</v>
      </c>
      <c r="C85" s="9" t="s">
        <v>139</v>
      </c>
      <c r="D85" s="13" t="s">
        <v>251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 t="s">
        <v>63</v>
      </c>
      <c r="U85" s="11">
        <v>366</v>
      </c>
      <c r="V85" s="10">
        <v>0</v>
      </c>
      <c r="W85" s="10">
        <v>366</v>
      </c>
      <c r="X85" s="10">
        <v>5113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116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104</v>
      </c>
      <c r="BD85" s="56">
        <v>0</v>
      </c>
    </row>
    <row r="86" spans="1:56" ht="27.75" customHeight="1" x14ac:dyDescent="0.45">
      <c r="A86" s="3">
        <v>45796</v>
      </c>
      <c r="B86" s="14" t="s">
        <v>257</v>
      </c>
      <c r="C86" s="9" t="s">
        <v>139</v>
      </c>
      <c r="D86" s="13" t="s">
        <v>253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 t="s">
        <v>63</v>
      </c>
      <c r="U86" s="11">
        <v>302</v>
      </c>
      <c r="V86" s="10">
        <v>0</v>
      </c>
      <c r="W86" s="10">
        <v>302</v>
      </c>
      <c r="X86" s="10">
        <v>5300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115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104</v>
      </c>
      <c r="BD86" s="56">
        <v>0</v>
      </c>
    </row>
    <row r="87" spans="1:56" ht="27.75" customHeight="1" x14ac:dyDescent="0.45">
      <c r="A87" s="3">
        <v>45782</v>
      </c>
      <c r="B87" s="14" t="s">
        <v>249</v>
      </c>
      <c r="C87" s="9" t="s">
        <v>79</v>
      </c>
      <c r="D87" s="13" t="s">
        <v>243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134</v>
      </c>
      <c r="AY87" s="2">
        <v>0</v>
      </c>
      <c r="AZ87" s="2">
        <v>0</v>
      </c>
      <c r="BA87" s="2">
        <v>0</v>
      </c>
      <c r="BB87" s="2">
        <v>0</v>
      </c>
      <c r="BC87" s="1" t="s">
        <v>104</v>
      </c>
      <c r="BD87" s="56">
        <v>416.92688888888887</v>
      </c>
    </row>
    <row r="88" spans="1:56" ht="27.75" customHeight="1" x14ac:dyDescent="0.45">
      <c r="A88" s="3">
        <v>45798</v>
      </c>
      <c r="B88" s="14" t="s">
        <v>263</v>
      </c>
      <c r="C88" s="9" t="s">
        <v>107</v>
      </c>
      <c r="D88" s="13" t="s">
        <v>261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134</v>
      </c>
      <c r="AY88" s="2">
        <v>0</v>
      </c>
      <c r="AZ88" s="2">
        <v>0</v>
      </c>
      <c r="BA88" s="2">
        <v>0</v>
      </c>
      <c r="BB88" s="2">
        <v>0</v>
      </c>
      <c r="BC88" s="1" t="s">
        <v>104</v>
      </c>
      <c r="BD88" s="56">
        <v>416.92688888888887</v>
      </c>
    </row>
    <row r="89" spans="1:56" ht="27.75" customHeight="1" x14ac:dyDescent="0.45">
      <c r="A89" s="3">
        <v>45674</v>
      </c>
      <c r="B89" s="14" t="s">
        <v>226</v>
      </c>
      <c r="C89" s="9" t="s">
        <v>139</v>
      </c>
      <c r="D89" s="13" t="s">
        <v>225</v>
      </c>
      <c r="E89" s="9">
        <v>20</v>
      </c>
      <c r="F89" s="9">
        <v>35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196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 t="s">
        <v>63</v>
      </c>
      <c r="U89" s="11">
        <v>152</v>
      </c>
      <c r="V89" s="10">
        <v>0</v>
      </c>
      <c r="W89" s="10">
        <v>152</v>
      </c>
      <c r="X89" s="10">
        <v>6000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5987</v>
      </c>
      <c r="AG89" s="1" t="s">
        <v>115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235</v>
      </c>
      <c r="AZ89" s="2">
        <v>0</v>
      </c>
      <c r="BA89" s="2">
        <v>0</v>
      </c>
      <c r="BB89" s="2">
        <v>0</v>
      </c>
      <c r="BC89" s="1" t="s">
        <v>104</v>
      </c>
      <c r="BD89" s="56">
        <v>0</v>
      </c>
    </row>
    <row r="90" spans="1:56" ht="27.75" customHeight="1" x14ac:dyDescent="0.45">
      <c r="A90" s="3">
        <v>45611</v>
      </c>
      <c r="B90" s="14" t="s">
        <v>195</v>
      </c>
      <c r="C90" s="9" t="s">
        <v>139</v>
      </c>
      <c r="D90" s="13" t="s">
        <v>194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 t="s">
        <v>63</v>
      </c>
      <c r="U90" s="11">
        <v>117</v>
      </c>
      <c r="V90" s="10">
        <v>0</v>
      </c>
      <c r="W90" s="10">
        <v>117</v>
      </c>
      <c r="X90" s="10">
        <v>10065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115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104</v>
      </c>
      <c r="BD90" s="56">
        <v>0</v>
      </c>
    </row>
    <row r="91" spans="1:56" ht="27.75" customHeight="1" x14ac:dyDescent="0.45">
      <c r="A91" s="3">
        <v>45523</v>
      </c>
      <c r="B91" s="14" t="s">
        <v>178</v>
      </c>
      <c r="C91" s="9" t="s">
        <v>139</v>
      </c>
      <c r="D91" s="13" t="s">
        <v>176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 t="s">
        <v>63</v>
      </c>
      <c r="U91" s="11">
        <v>1260</v>
      </c>
      <c r="V91" s="10">
        <v>0</v>
      </c>
      <c r="W91" s="10">
        <v>1260</v>
      </c>
      <c r="X91" s="10">
        <v>11095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115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104</v>
      </c>
      <c r="BD91" s="56">
        <v>0</v>
      </c>
    </row>
    <row r="92" spans="1:56" ht="27.75" customHeight="1" x14ac:dyDescent="0.45">
      <c r="A92" s="3">
        <v>45523</v>
      </c>
      <c r="B92" s="14" t="s">
        <v>178</v>
      </c>
      <c r="C92" s="9" t="s">
        <v>139</v>
      </c>
      <c r="D92" s="13" t="s">
        <v>177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 t="s">
        <v>63</v>
      </c>
      <c r="U92" s="11">
        <v>89</v>
      </c>
      <c r="V92" s="10">
        <v>0</v>
      </c>
      <c r="W92" s="10">
        <v>89</v>
      </c>
      <c r="X92" s="10">
        <v>11180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115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45799</v>
      </c>
      <c r="B93" s="14" t="s">
        <v>264</v>
      </c>
      <c r="C93" s="9" t="s">
        <v>259</v>
      </c>
      <c r="D93" s="13" t="s">
        <v>260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132</v>
      </c>
      <c r="U93" s="11">
        <v>4000</v>
      </c>
      <c r="V93" s="10">
        <v>3840</v>
      </c>
      <c r="W93" s="10">
        <v>160</v>
      </c>
      <c r="X93" s="10">
        <v>8450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210</v>
      </c>
      <c r="AG93" s="1" t="s">
        <v>115</v>
      </c>
      <c r="AH93" s="1" t="s">
        <v>75</v>
      </c>
      <c r="AI93" s="1">
        <v>4</v>
      </c>
      <c r="AJ93" s="3" t="s">
        <v>132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45799</v>
      </c>
      <c r="B94" s="14" t="s">
        <v>264</v>
      </c>
      <c r="C94" s="9" t="s">
        <v>259</v>
      </c>
      <c r="D94" s="13" t="s">
        <v>358</v>
      </c>
      <c r="E94" s="9">
        <v>20</v>
      </c>
      <c r="F94" s="9">
        <v>34</v>
      </c>
      <c r="G94" s="9" t="s">
        <v>60</v>
      </c>
      <c r="H94" s="9" t="s">
        <v>66</v>
      </c>
      <c r="I94" s="9">
        <v>95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 t="s">
        <v>132</v>
      </c>
      <c r="U94" s="11">
        <v>4000</v>
      </c>
      <c r="V94" s="10">
        <v>4154</v>
      </c>
      <c r="W94" s="10">
        <v>0</v>
      </c>
      <c r="X94" s="10">
        <v>4000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210</v>
      </c>
      <c r="AG94" s="1" t="s">
        <v>115</v>
      </c>
      <c r="AH94" s="1" t="s">
        <v>75</v>
      </c>
      <c r="AI94" s="1">
        <v>4</v>
      </c>
      <c r="AJ94" s="3" t="s">
        <v>132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45741</v>
      </c>
      <c r="B95" s="14" t="s">
        <v>242</v>
      </c>
      <c r="C95" s="9" t="s">
        <v>107</v>
      </c>
      <c r="D95" s="13" t="s">
        <v>241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132</v>
      </c>
      <c r="U95" s="11">
        <v>4000</v>
      </c>
      <c r="V95" s="10">
        <v>3867</v>
      </c>
      <c r="W95" s="10">
        <v>133</v>
      </c>
      <c r="X95" s="10">
        <v>4200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115</v>
      </c>
      <c r="AH95" s="1" t="s">
        <v>75</v>
      </c>
      <c r="AI95" s="1">
        <v>4</v>
      </c>
      <c r="AJ95" s="3" t="s">
        <v>132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244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45720</v>
      </c>
      <c r="B96" s="14" t="s">
        <v>128</v>
      </c>
      <c r="C96" s="9" t="s">
        <v>107</v>
      </c>
      <c r="D96" s="13" t="s">
        <v>209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132</v>
      </c>
      <c r="U96" s="11">
        <v>4000</v>
      </c>
      <c r="V96" s="10">
        <v>4010</v>
      </c>
      <c r="W96" s="10">
        <v>0</v>
      </c>
      <c r="X96" s="10">
        <v>4470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115</v>
      </c>
      <c r="AH96" s="1" t="s">
        <v>75</v>
      </c>
      <c r="AI96" s="1">
        <v>4</v>
      </c>
      <c r="AJ96" s="3" t="s">
        <v>132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45720</v>
      </c>
      <c r="B97" s="14" t="s">
        <v>128</v>
      </c>
      <c r="C97" s="9" t="s">
        <v>107</v>
      </c>
      <c r="D97" s="13" t="s">
        <v>219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132</v>
      </c>
      <c r="U97" s="11">
        <v>3000</v>
      </c>
      <c r="V97" s="10">
        <v>3065</v>
      </c>
      <c r="W97" s="10">
        <v>0</v>
      </c>
      <c r="X97" s="10">
        <v>3300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115</v>
      </c>
      <c r="AH97" s="1" t="s">
        <v>75</v>
      </c>
      <c r="AI97" s="1">
        <v>4</v>
      </c>
      <c r="AJ97" s="3" t="s">
        <v>132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45541</v>
      </c>
      <c r="B98" s="14" t="s">
        <v>182</v>
      </c>
      <c r="C98" s="9" t="s">
        <v>107</v>
      </c>
      <c r="D98" s="13" t="s">
        <v>183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132</v>
      </c>
      <c r="U98" s="11">
        <v>3000</v>
      </c>
      <c r="V98" s="10">
        <v>3318</v>
      </c>
      <c r="W98" s="10">
        <v>0</v>
      </c>
      <c r="X98" s="10">
        <v>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184</v>
      </c>
      <c r="AG98" s="1" t="s">
        <v>61</v>
      </c>
      <c r="AH98" s="1" t="s">
        <v>75</v>
      </c>
      <c r="AI98" s="1">
        <v>4</v>
      </c>
      <c r="AJ98" s="3" t="s">
        <v>132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 t="s">
        <v>222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45581</v>
      </c>
      <c r="B99" s="14" t="s">
        <v>187</v>
      </c>
      <c r="C99" s="9" t="s">
        <v>107</v>
      </c>
      <c r="D99" s="13" t="s">
        <v>188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132</v>
      </c>
      <c r="U99" s="11">
        <v>3000</v>
      </c>
      <c r="V99" s="10">
        <v>3194</v>
      </c>
      <c r="W99" s="10">
        <v>0</v>
      </c>
      <c r="X99" s="10">
        <v>5632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115</v>
      </c>
      <c r="AH99" s="1" t="s">
        <v>75</v>
      </c>
      <c r="AI99" s="1">
        <v>4</v>
      </c>
      <c r="AJ99" s="3" t="s">
        <v>132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84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80</v>
      </c>
      <c r="AA100" s="8">
        <v>347185.60769750003</v>
      </c>
      <c r="AB100" s="8">
        <v>18764.8776975</v>
      </c>
      <c r="AC100" s="8">
        <v>328420.7300000001</v>
      </c>
      <c r="AD100" s="8">
        <v>4892.6676974999991</v>
      </c>
      <c r="AE100" s="8">
        <v>342292.94000000006</v>
      </c>
      <c r="AF100" s="8" t="s">
        <v>58</v>
      </c>
      <c r="AG100" s="1" t="s">
        <v>115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 t="s">
        <v>135</v>
      </c>
      <c r="B101" s="14" t="s">
        <v>135</v>
      </c>
      <c r="C101" s="9" t="s">
        <v>270</v>
      </c>
      <c r="D101" s="13" t="s">
        <v>61</v>
      </c>
      <c r="E101" s="9">
        <v>20</v>
      </c>
      <c r="F101" s="9">
        <v>39</v>
      </c>
      <c r="G101" s="9" t="s">
        <v>60</v>
      </c>
      <c r="H101" s="9">
        <v>0</v>
      </c>
      <c r="I101" s="9">
        <v>84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100000</v>
      </c>
      <c r="V101" s="10">
        <v>0</v>
      </c>
      <c r="W101" s="10">
        <v>100000</v>
      </c>
      <c r="X101" s="10">
        <v>0</v>
      </c>
      <c r="Y101" s="10">
        <v>105000</v>
      </c>
      <c r="Z101" s="9" t="s">
        <v>271</v>
      </c>
      <c r="AA101" s="8">
        <v>113157.00000000001</v>
      </c>
      <c r="AB101" s="8">
        <v>0</v>
      </c>
      <c r="AC101" s="8">
        <v>113157.00000000001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272</v>
      </c>
      <c r="BD101" s="56">
        <v>8914.2570000000014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82</v>
      </c>
      <c r="J102" s="9" t="s">
        <v>78</v>
      </c>
      <c r="K102" s="9">
        <v>2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271</v>
      </c>
      <c r="AA102" s="8">
        <v>113157.00000000001</v>
      </c>
      <c r="AB102" s="8">
        <v>0</v>
      </c>
      <c r="AC102" s="8">
        <v>113157.00000000001</v>
      </c>
      <c r="AD102" s="8">
        <v>0</v>
      </c>
      <c r="AE102" s="8">
        <v>0</v>
      </c>
      <c r="AF102" s="8" t="s">
        <v>58</v>
      </c>
      <c r="AG102" s="1" t="s">
        <v>116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273</v>
      </c>
      <c r="BD102" s="56">
        <v>0</v>
      </c>
    </row>
    <row r="103" spans="1:56" ht="27.75" customHeight="1" x14ac:dyDescent="0.45">
      <c r="A103" s="3">
        <v>45887</v>
      </c>
      <c r="B103" s="14" t="s">
        <v>348</v>
      </c>
      <c r="C103" s="9" t="s">
        <v>139</v>
      </c>
      <c r="D103" s="13" t="s">
        <v>268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196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45904</v>
      </c>
      <c r="U103" s="11">
        <v>29680</v>
      </c>
      <c r="V103" s="10">
        <v>24160</v>
      </c>
      <c r="W103" s="10">
        <v>5520</v>
      </c>
      <c r="X103" s="10">
        <v>31160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210</v>
      </c>
      <c r="AG103" s="1" t="s">
        <v>115</v>
      </c>
      <c r="AH103" s="1" t="s">
        <v>74</v>
      </c>
      <c r="AI103" s="1">
        <v>2</v>
      </c>
      <c r="AJ103" s="3">
        <v>45904</v>
      </c>
      <c r="AK103" s="3">
        <v>0</v>
      </c>
      <c r="AL103" s="3">
        <v>45895</v>
      </c>
      <c r="AM103" s="3">
        <v>45902</v>
      </c>
      <c r="AN103" s="3">
        <v>45903</v>
      </c>
      <c r="AO103" s="3">
        <v>45903</v>
      </c>
      <c r="AP103" s="3">
        <v>45899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334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45896</v>
      </c>
      <c r="B104" s="14" t="s">
        <v>409</v>
      </c>
      <c r="C104" s="9" t="s">
        <v>73</v>
      </c>
      <c r="D104" s="13" t="s">
        <v>398</v>
      </c>
      <c r="E104" s="9">
        <v>20</v>
      </c>
      <c r="F104" s="9">
        <v>32</v>
      </c>
      <c r="G104" s="9" t="s">
        <v>60</v>
      </c>
      <c r="H104" s="9">
        <v>0</v>
      </c>
      <c r="I104" s="9">
        <v>72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141</v>
      </c>
      <c r="T104" s="12">
        <v>45906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4679.9500000000007</v>
      </c>
      <c r="AB104" s="8">
        <v>4679.9500000000007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74</v>
      </c>
      <c r="AI104" s="1">
        <v>2</v>
      </c>
      <c r="AJ104" s="3">
        <v>45906</v>
      </c>
      <c r="AK104" s="3">
        <v>0</v>
      </c>
      <c r="AL104" s="3">
        <v>45897</v>
      </c>
      <c r="AM104" s="3">
        <v>45904</v>
      </c>
      <c r="AN104" s="3">
        <v>45905</v>
      </c>
      <c r="AO104" s="3">
        <v>45905</v>
      </c>
      <c r="AP104" s="3">
        <v>45901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45896</v>
      </c>
      <c r="B105" s="14" t="s">
        <v>409</v>
      </c>
      <c r="C105" s="9" t="s">
        <v>73</v>
      </c>
      <c r="D105" s="13" t="s">
        <v>399</v>
      </c>
      <c r="E105" s="9">
        <v>20</v>
      </c>
      <c r="F105" s="9">
        <v>32</v>
      </c>
      <c r="G105" s="9" t="s">
        <v>60</v>
      </c>
      <c r="H105" s="9">
        <v>0</v>
      </c>
      <c r="I105" s="9">
        <v>72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141</v>
      </c>
      <c r="T105" s="12">
        <v>45906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4679.9500000000007</v>
      </c>
      <c r="AB105" s="8">
        <v>4679.9500000000007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74</v>
      </c>
      <c r="AI105" s="1">
        <v>2</v>
      </c>
      <c r="AJ105" s="3">
        <v>45906</v>
      </c>
      <c r="AK105" s="3">
        <v>0</v>
      </c>
      <c r="AL105" s="3">
        <v>45897</v>
      </c>
      <c r="AM105" s="3">
        <v>45904</v>
      </c>
      <c r="AN105" s="3">
        <v>45905</v>
      </c>
      <c r="AO105" s="3">
        <v>45905</v>
      </c>
      <c r="AP105" s="3">
        <v>45901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45887</v>
      </c>
      <c r="B106" s="14" t="s">
        <v>347</v>
      </c>
      <c r="C106" s="9" t="s">
        <v>139</v>
      </c>
      <c r="D106" s="13" t="s">
        <v>332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196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45908</v>
      </c>
      <c r="U106" s="11">
        <v>18134</v>
      </c>
      <c r="V106" s="10">
        <v>18134</v>
      </c>
      <c r="W106" s="10">
        <v>0</v>
      </c>
      <c r="X106" s="10">
        <v>33397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210</v>
      </c>
      <c r="AG106" s="1" t="s">
        <v>119</v>
      </c>
      <c r="AH106" s="1" t="s">
        <v>74</v>
      </c>
      <c r="AI106" s="1">
        <v>2</v>
      </c>
      <c r="AJ106" s="3">
        <v>45908</v>
      </c>
      <c r="AK106" s="3">
        <v>0</v>
      </c>
      <c r="AL106" s="3">
        <v>45899</v>
      </c>
      <c r="AM106" s="3">
        <v>45906</v>
      </c>
      <c r="AN106" s="3">
        <v>45907</v>
      </c>
      <c r="AO106" s="3">
        <v>45907</v>
      </c>
      <c r="AP106" s="3">
        <v>45903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 t="s">
        <v>333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45892</v>
      </c>
      <c r="B107" s="14" t="s">
        <v>366</v>
      </c>
      <c r="C107" s="9" t="s">
        <v>139</v>
      </c>
      <c r="D107" s="13" t="s">
        <v>367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196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45908</v>
      </c>
      <c r="U107" s="11">
        <v>10000</v>
      </c>
      <c r="V107" s="10">
        <v>1196</v>
      </c>
      <c r="W107" s="10">
        <v>8804</v>
      </c>
      <c r="X107" s="10">
        <v>0</v>
      </c>
      <c r="Y107" s="10">
        <v>9244.2000000000007</v>
      </c>
      <c r="Z107" s="9" t="s">
        <v>81</v>
      </c>
      <c r="AA107" s="8">
        <v>9224.3909999999996</v>
      </c>
      <c r="AB107" s="8">
        <v>9224.3909999999996</v>
      </c>
      <c r="AC107" s="8">
        <v>0</v>
      </c>
      <c r="AD107" s="8">
        <v>0</v>
      </c>
      <c r="AE107" s="8">
        <v>0</v>
      </c>
      <c r="AF107" s="8" t="s">
        <v>210</v>
      </c>
      <c r="AG107" s="1" t="s">
        <v>116</v>
      </c>
      <c r="AH107" s="1" t="s">
        <v>74</v>
      </c>
      <c r="AI107" s="1">
        <v>2</v>
      </c>
      <c r="AJ107" s="3">
        <v>45908</v>
      </c>
      <c r="AK107" s="3">
        <v>0</v>
      </c>
      <c r="AL107" s="3">
        <v>45899</v>
      </c>
      <c r="AM107" s="3">
        <v>45906</v>
      </c>
      <c r="AN107" s="3">
        <v>45907</v>
      </c>
      <c r="AO107" s="3">
        <v>45907</v>
      </c>
      <c r="AP107" s="3">
        <v>45903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45887</v>
      </c>
      <c r="B108" s="14" t="s">
        <v>347</v>
      </c>
      <c r="C108" s="9" t="s">
        <v>139</v>
      </c>
      <c r="D108" s="13" t="s">
        <v>332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196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45915</v>
      </c>
      <c r="U108" s="11">
        <v>20000</v>
      </c>
      <c r="V108" s="10">
        <v>7066</v>
      </c>
      <c r="W108" s="10">
        <v>12934</v>
      </c>
      <c r="X108" s="10">
        <v>0</v>
      </c>
      <c r="Y108" s="10">
        <v>13580.7</v>
      </c>
      <c r="Z108" s="9" t="s">
        <v>81</v>
      </c>
      <c r="AA108" s="8">
        <v>13551.598500000002</v>
      </c>
      <c r="AB108" s="8">
        <v>13551.598500000002</v>
      </c>
      <c r="AC108" s="8">
        <v>0</v>
      </c>
      <c r="AD108" s="8">
        <v>0</v>
      </c>
      <c r="AE108" s="8">
        <v>0</v>
      </c>
      <c r="AF108" s="8" t="s">
        <v>210</v>
      </c>
      <c r="AG108" s="1" t="s">
        <v>116</v>
      </c>
      <c r="AH108" s="1" t="s">
        <v>74</v>
      </c>
      <c r="AI108" s="1">
        <v>2</v>
      </c>
      <c r="AJ108" s="3">
        <v>45915</v>
      </c>
      <c r="AK108" s="3">
        <v>0</v>
      </c>
      <c r="AL108" s="3">
        <v>45906</v>
      </c>
      <c r="AM108" s="3">
        <v>45913</v>
      </c>
      <c r="AN108" s="3">
        <v>45914</v>
      </c>
      <c r="AO108" s="3">
        <v>45914</v>
      </c>
      <c r="AP108" s="3">
        <v>45910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333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45887</v>
      </c>
      <c r="B109" s="14" t="s">
        <v>348</v>
      </c>
      <c r="C109" s="9" t="s">
        <v>139</v>
      </c>
      <c r="D109" s="13" t="s">
        <v>268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196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45919</v>
      </c>
      <c r="U109" s="11">
        <v>40000</v>
      </c>
      <c r="V109" s="10">
        <v>0</v>
      </c>
      <c r="W109" s="10">
        <v>40000</v>
      </c>
      <c r="X109" s="10">
        <v>6888</v>
      </c>
      <c r="Y109" s="10">
        <v>34767.599999999999</v>
      </c>
      <c r="Z109" s="9" t="s">
        <v>81</v>
      </c>
      <c r="AA109" s="8">
        <v>36427.752899999999</v>
      </c>
      <c r="AB109" s="8">
        <v>36427.752899999999</v>
      </c>
      <c r="AC109" s="8">
        <v>0</v>
      </c>
      <c r="AD109" s="8">
        <v>0</v>
      </c>
      <c r="AE109" s="8">
        <v>0</v>
      </c>
      <c r="AF109" s="8" t="s">
        <v>210</v>
      </c>
      <c r="AG109" s="1" t="s">
        <v>61</v>
      </c>
      <c r="AH109" s="1" t="s">
        <v>74</v>
      </c>
      <c r="AI109" s="1">
        <v>2</v>
      </c>
      <c r="AJ109" s="3">
        <v>45919</v>
      </c>
      <c r="AK109" s="3">
        <v>0</v>
      </c>
      <c r="AL109" s="3">
        <v>45910</v>
      </c>
      <c r="AM109" s="3">
        <v>45917</v>
      </c>
      <c r="AN109" s="3">
        <v>45918</v>
      </c>
      <c r="AO109" s="3">
        <v>45918</v>
      </c>
      <c r="AP109" s="3">
        <v>45914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 t="s">
        <v>334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45887</v>
      </c>
      <c r="B110" s="14" t="s">
        <v>348</v>
      </c>
      <c r="C110" s="9" t="s">
        <v>139</v>
      </c>
      <c r="D110" s="13" t="s">
        <v>268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196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45922</v>
      </c>
      <c r="U110" s="11">
        <v>30000</v>
      </c>
      <c r="V110" s="10">
        <v>0</v>
      </c>
      <c r="W110" s="10">
        <v>30000</v>
      </c>
      <c r="X110" s="10">
        <v>0</v>
      </c>
      <c r="Y110" s="10">
        <v>31500</v>
      </c>
      <c r="Z110" s="9" t="s">
        <v>81</v>
      </c>
      <c r="AA110" s="8">
        <v>31432.500000000004</v>
      </c>
      <c r="AB110" s="8">
        <v>31432.500000000004</v>
      </c>
      <c r="AC110" s="8">
        <v>0</v>
      </c>
      <c r="AD110" s="8">
        <v>0</v>
      </c>
      <c r="AE110" s="8">
        <v>0</v>
      </c>
      <c r="AF110" s="8" t="s">
        <v>210</v>
      </c>
      <c r="AG110" s="1" t="s">
        <v>115</v>
      </c>
      <c r="AH110" s="1" t="s">
        <v>74</v>
      </c>
      <c r="AI110" s="1">
        <v>2</v>
      </c>
      <c r="AJ110" s="3">
        <v>45922</v>
      </c>
      <c r="AK110" s="3">
        <v>0</v>
      </c>
      <c r="AL110" s="3">
        <v>45913</v>
      </c>
      <c r="AM110" s="3">
        <v>45920</v>
      </c>
      <c r="AN110" s="3">
        <v>45921</v>
      </c>
      <c r="AO110" s="3">
        <v>45921</v>
      </c>
      <c r="AP110" s="3">
        <v>45917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334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45887</v>
      </c>
      <c r="B111" s="14" t="s">
        <v>348</v>
      </c>
      <c r="C111" s="9" t="s">
        <v>139</v>
      </c>
      <c r="D111" s="13" t="s">
        <v>268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196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108</v>
      </c>
      <c r="T111" s="12">
        <v>45926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81</v>
      </c>
      <c r="AA111" s="8">
        <v>20955</v>
      </c>
      <c r="AB111" s="8">
        <v>20955</v>
      </c>
      <c r="AC111" s="8">
        <v>0</v>
      </c>
      <c r="AD111" s="8">
        <v>0</v>
      </c>
      <c r="AE111" s="8">
        <v>0</v>
      </c>
      <c r="AF111" s="8" t="s">
        <v>210</v>
      </c>
      <c r="AG111" s="1" t="s">
        <v>115</v>
      </c>
      <c r="AH111" s="1" t="s">
        <v>74</v>
      </c>
      <c r="AI111" s="1">
        <v>2</v>
      </c>
      <c r="AJ111" s="3">
        <v>45926</v>
      </c>
      <c r="AK111" s="3">
        <v>0</v>
      </c>
      <c r="AL111" s="3">
        <v>45917</v>
      </c>
      <c r="AM111" s="3">
        <v>45924</v>
      </c>
      <c r="AN111" s="3">
        <v>45925</v>
      </c>
      <c r="AO111" s="3">
        <v>45925</v>
      </c>
      <c r="AP111" s="3">
        <v>45921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 t="s">
        <v>334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 t="s">
        <v>135</v>
      </c>
      <c r="B112" s="14" t="s">
        <v>135</v>
      </c>
      <c r="C112" s="9" t="s">
        <v>139</v>
      </c>
      <c r="D112" s="13" t="s">
        <v>61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196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108</v>
      </c>
      <c r="T112" s="12" t="s">
        <v>63</v>
      </c>
      <c r="U112" s="11">
        <v>290000</v>
      </c>
      <c r="V112" s="10">
        <v>0</v>
      </c>
      <c r="W112" s="10">
        <v>290000</v>
      </c>
      <c r="X112" s="10">
        <v>0</v>
      </c>
      <c r="Y112" s="10">
        <v>304500</v>
      </c>
      <c r="Z112" s="9" t="s">
        <v>81</v>
      </c>
      <c r="AA112" s="8">
        <v>303847.5</v>
      </c>
      <c r="AB112" s="8">
        <v>49926</v>
      </c>
      <c r="AC112" s="8">
        <v>253921.5</v>
      </c>
      <c r="AD112" s="8">
        <v>0</v>
      </c>
      <c r="AE112" s="8">
        <v>0</v>
      </c>
      <c r="AF112" s="8" t="s">
        <v>210</v>
      </c>
      <c r="AG112" s="1" t="s">
        <v>115</v>
      </c>
      <c r="AH112" s="1" t="s">
        <v>74</v>
      </c>
      <c r="AI112" s="1">
        <v>2</v>
      </c>
      <c r="AJ112" s="3" t="s">
        <v>63</v>
      </c>
      <c r="AK112" s="3">
        <v>0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19410.887999999999</v>
      </c>
    </row>
    <row r="113" spans="1:56" ht="27.7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20</v>
      </c>
      <c r="F113" s="9">
        <v>37</v>
      </c>
      <c r="G113" s="9">
        <v>0</v>
      </c>
      <c r="H113" s="9">
        <v>0</v>
      </c>
      <c r="I113" s="9">
        <v>80</v>
      </c>
      <c r="J113" s="9" t="s">
        <v>57</v>
      </c>
      <c r="K113" s="9">
        <v>3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81</v>
      </c>
      <c r="AA113" s="8">
        <v>424798.64240000001</v>
      </c>
      <c r="AB113" s="8">
        <v>170877.14240000001</v>
      </c>
      <c r="AC113" s="8">
        <v>253921.5</v>
      </c>
      <c r="AD113" s="8">
        <v>0</v>
      </c>
      <c r="AE113" s="8">
        <v>0</v>
      </c>
      <c r="AF113" s="8" t="s">
        <v>58</v>
      </c>
      <c r="AG113" s="1" t="s">
        <v>115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45876</v>
      </c>
      <c r="B114" s="14" t="s">
        <v>324</v>
      </c>
      <c r="C114" s="9" t="s">
        <v>303</v>
      </c>
      <c r="D114" s="13" t="s">
        <v>311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0</v>
      </c>
      <c r="Q114" s="10">
        <v>0</v>
      </c>
      <c r="R114" s="10">
        <v>0</v>
      </c>
      <c r="S114" s="9" t="s">
        <v>71</v>
      </c>
      <c r="T114" s="12">
        <v>45904</v>
      </c>
      <c r="U114" s="11">
        <v>20000</v>
      </c>
      <c r="V114" s="10">
        <v>20006</v>
      </c>
      <c r="W114" s="10">
        <v>0</v>
      </c>
      <c r="X114" s="10">
        <v>21000</v>
      </c>
      <c r="Y114" s="10">
        <v>0</v>
      </c>
      <c r="Z114" s="9" t="s">
        <v>120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68</v>
      </c>
      <c r="AI114" s="1">
        <v>4</v>
      </c>
      <c r="AJ114" s="3">
        <v>45904</v>
      </c>
      <c r="AK114" s="3">
        <v>45900</v>
      </c>
      <c r="AL114" s="3">
        <v>45894</v>
      </c>
      <c r="AM114" s="3">
        <v>45901</v>
      </c>
      <c r="AN114" s="3">
        <v>45902</v>
      </c>
      <c r="AO114" s="3">
        <v>45902</v>
      </c>
      <c r="AP114" s="3">
        <v>45899</v>
      </c>
      <c r="AQ114" s="3">
        <v>45903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132</v>
      </c>
      <c r="AZ114" s="2">
        <v>0</v>
      </c>
      <c r="BA114" s="2">
        <v>0</v>
      </c>
      <c r="BB114" s="2">
        <v>0</v>
      </c>
      <c r="BC114" s="1" t="s">
        <v>121</v>
      </c>
      <c r="BD114" s="56">
        <v>0</v>
      </c>
    </row>
    <row r="115" spans="1:56" ht="27.75" customHeight="1" x14ac:dyDescent="0.45">
      <c r="A115" s="3">
        <v>45876</v>
      </c>
      <c r="B115" s="14" t="s">
        <v>325</v>
      </c>
      <c r="C115" s="9" t="s">
        <v>303</v>
      </c>
      <c r="D115" s="13" t="s">
        <v>304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1.6065702062079996</v>
      </c>
      <c r="Q115" s="10">
        <v>0</v>
      </c>
      <c r="R115" s="10">
        <v>1.6065702062079996</v>
      </c>
      <c r="S115" s="9" t="s">
        <v>71</v>
      </c>
      <c r="T115" s="12">
        <v>45904</v>
      </c>
      <c r="U115" s="11">
        <v>10000</v>
      </c>
      <c r="V115" s="10">
        <v>9926</v>
      </c>
      <c r="W115" s="10">
        <v>74</v>
      </c>
      <c r="X115" s="10">
        <v>10500</v>
      </c>
      <c r="Y115" s="10">
        <v>0</v>
      </c>
      <c r="Z115" s="9" t="s">
        <v>120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68</v>
      </c>
      <c r="AI115" s="1">
        <v>4</v>
      </c>
      <c r="AJ115" s="3">
        <v>45904</v>
      </c>
      <c r="AK115" s="3">
        <v>45900</v>
      </c>
      <c r="AL115" s="3">
        <v>45894</v>
      </c>
      <c r="AM115" s="3">
        <v>45901</v>
      </c>
      <c r="AN115" s="3">
        <v>45902</v>
      </c>
      <c r="AO115" s="3">
        <v>45902</v>
      </c>
      <c r="AP115" s="3">
        <v>45899</v>
      </c>
      <c r="AQ115" s="3">
        <v>45903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132</v>
      </c>
      <c r="AZ115" s="2">
        <v>0</v>
      </c>
      <c r="BA115" s="2">
        <v>0</v>
      </c>
      <c r="BB115" s="2">
        <v>0</v>
      </c>
      <c r="BC115" s="1" t="s">
        <v>121</v>
      </c>
      <c r="BD115" s="56">
        <v>0</v>
      </c>
    </row>
    <row r="116" spans="1:56" ht="27.75" customHeight="1" x14ac:dyDescent="0.45">
      <c r="A116" s="3">
        <v>45892</v>
      </c>
      <c r="B116" s="14" t="s">
        <v>368</v>
      </c>
      <c r="C116" s="9" t="s">
        <v>79</v>
      </c>
      <c r="D116" s="13" t="s">
        <v>369</v>
      </c>
      <c r="E116" s="9">
        <v>21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68.387785804799989</v>
      </c>
      <c r="Q116" s="10">
        <v>0</v>
      </c>
      <c r="R116" s="10">
        <v>68.387785804799989</v>
      </c>
      <c r="S116" s="9" t="s">
        <v>67</v>
      </c>
      <c r="T116" s="12">
        <v>45904</v>
      </c>
      <c r="U116" s="11">
        <v>3000</v>
      </c>
      <c r="V116" s="10">
        <v>0</v>
      </c>
      <c r="W116" s="10">
        <v>3000</v>
      </c>
      <c r="X116" s="10">
        <v>3100</v>
      </c>
      <c r="Y116" s="10">
        <v>0</v>
      </c>
      <c r="Z116" s="9" t="s">
        <v>120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68</v>
      </c>
      <c r="AI116" s="1">
        <v>4</v>
      </c>
      <c r="AJ116" s="3">
        <v>45904</v>
      </c>
      <c r="AK116" s="3">
        <v>45900</v>
      </c>
      <c r="AL116" s="3">
        <v>45894</v>
      </c>
      <c r="AM116" s="3">
        <v>45901</v>
      </c>
      <c r="AN116" s="3">
        <v>45902</v>
      </c>
      <c r="AO116" s="3">
        <v>45902</v>
      </c>
      <c r="AP116" s="3">
        <v>45899</v>
      </c>
      <c r="AQ116" s="3">
        <v>45903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121</v>
      </c>
      <c r="BD116" s="56">
        <v>0</v>
      </c>
    </row>
    <row r="117" spans="1:56" ht="27.75" customHeight="1" x14ac:dyDescent="0.45">
      <c r="A117" s="3">
        <v>45876</v>
      </c>
      <c r="B117" s="14" t="s">
        <v>336</v>
      </c>
      <c r="C117" s="9" t="s">
        <v>107</v>
      </c>
      <c r="D117" s="13" t="s">
        <v>316</v>
      </c>
      <c r="E117" s="9">
        <v>21</v>
      </c>
      <c r="F117" s="9">
        <v>38</v>
      </c>
      <c r="G117" s="9" t="s">
        <v>60</v>
      </c>
      <c r="H117" s="9" t="s">
        <v>66</v>
      </c>
      <c r="I117" s="9">
        <v>102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40</v>
      </c>
      <c r="O117" s="9">
        <v>40</v>
      </c>
      <c r="P117" s="10">
        <v>65.13122457599998</v>
      </c>
      <c r="Q117" s="10">
        <v>0</v>
      </c>
      <c r="R117" s="10">
        <v>65.13122457599998</v>
      </c>
      <c r="S117" s="9" t="s">
        <v>67</v>
      </c>
      <c r="T117" s="12">
        <v>45926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120</v>
      </c>
      <c r="AA117" s="8">
        <v>3310.89</v>
      </c>
      <c r="AB117" s="8">
        <v>3310.89</v>
      </c>
      <c r="AC117" s="8">
        <v>0</v>
      </c>
      <c r="AD117" s="8">
        <v>3310.89</v>
      </c>
      <c r="AE117" s="8">
        <v>0</v>
      </c>
      <c r="AF117" s="8">
        <v>0</v>
      </c>
      <c r="AG117" s="1" t="s">
        <v>61</v>
      </c>
      <c r="AH117" s="1" t="s">
        <v>68</v>
      </c>
      <c r="AI117" s="1">
        <v>4</v>
      </c>
      <c r="AJ117" s="3">
        <v>45926</v>
      </c>
      <c r="AK117" s="3">
        <v>45922</v>
      </c>
      <c r="AL117" s="3">
        <v>45916</v>
      </c>
      <c r="AM117" s="3">
        <v>45923</v>
      </c>
      <c r="AN117" s="3">
        <v>45924</v>
      </c>
      <c r="AO117" s="3">
        <v>45924</v>
      </c>
      <c r="AP117" s="3">
        <v>45921</v>
      </c>
      <c r="AQ117" s="3">
        <v>45925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121</v>
      </c>
      <c r="BD117" s="56">
        <v>0</v>
      </c>
    </row>
    <row r="118" spans="1:56" ht="27.75" customHeight="1" x14ac:dyDescent="0.45">
      <c r="A118" s="3">
        <v>45631</v>
      </c>
      <c r="B118" s="14" t="s">
        <v>203</v>
      </c>
      <c r="C118" s="9" t="s">
        <v>109</v>
      </c>
      <c r="D118" s="13" t="s">
        <v>144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>
        <v>45908</v>
      </c>
      <c r="U118" s="11">
        <v>16000</v>
      </c>
      <c r="V118" s="10">
        <v>0</v>
      </c>
      <c r="W118" s="10">
        <v>16000</v>
      </c>
      <c r="X118" s="10">
        <v>0</v>
      </c>
      <c r="Y118" s="10">
        <v>16800</v>
      </c>
      <c r="Z118" s="9" t="s">
        <v>120</v>
      </c>
      <c r="AA118" s="8">
        <v>17211.04</v>
      </c>
      <c r="AB118" s="8">
        <v>17211.04</v>
      </c>
      <c r="AC118" s="8">
        <v>0</v>
      </c>
      <c r="AD118" s="8">
        <v>0</v>
      </c>
      <c r="AE118" s="8">
        <v>17211.04</v>
      </c>
      <c r="AF118" s="8">
        <v>0</v>
      </c>
      <c r="AG118" s="1" t="s">
        <v>116</v>
      </c>
      <c r="AH118" s="1" t="s">
        <v>68</v>
      </c>
      <c r="AI118" s="1">
        <v>4</v>
      </c>
      <c r="AJ118" s="3">
        <v>45908</v>
      </c>
      <c r="AK118" s="3">
        <v>45904</v>
      </c>
      <c r="AL118" s="3">
        <v>45898</v>
      </c>
      <c r="AM118" s="3">
        <v>45905</v>
      </c>
      <c r="AN118" s="3">
        <v>45906</v>
      </c>
      <c r="AO118" s="3">
        <v>45906</v>
      </c>
      <c r="AP118" s="3">
        <v>45903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218</v>
      </c>
      <c r="AZ118" s="2">
        <v>0</v>
      </c>
      <c r="BA118" s="2">
        <v>0</v>
      </c>
      <c r="BB118" s="2">
        <v>0</v>
      </c>
      <c r="BC118" s="1" t="s">
        <v>121</v>
      </c>
      <c r="BD118" s="56">
        <v>0</v>
      </c>
    </row>
    <row r="119" spans="1:56" ht="27.75" customHeight="1" x14ac:dyDescent="0.45">
      <c r="A119" s="3">
        <v>45631</v>
      </c>
      <c r="B119" s="14" t="s">
        <v>202</v>
      </c>
      <c r="C119" s="9" t="s">
        <v>109</v>
      </c>
      <c r="D119" s="13" t="s">
        <v>144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110</v>
      </c>
      <c r="T119" s="12" t="s">
        <v>63</v>
      </c>
      <c r="U119" s="11">
        <v>9000</v>
      </c>
      <c r="V119" s="10">
        <v>0</v>
      </c>
      <c r="W119" s="10">
        <v>9000</v>
      </c>
      <c r="X119" s="10">
        <v>0</v>
      </c>
      <c r="Y119" s="10">
        <v>9450</v>
      </c>
      <c r="Z119" s="9" t="s">
        <v>120</v>
      </c>
      <c r="AA119" s="8">
        <v>9681.2100000000009</v>
      </c>
      <c r="AB119" s="8">
        <v>9681.2100000000009</v>
      </c>
      <c r="AC119" s="8">
        <v>0</v>
      </c>
      <c r="AD119" s="8">
        <v>0</v>
      </c>
      <c r="AE119" s="8">
        <v>9681.2100000000009</v>
      </c>
      <c r="AF119" s="8">
        <v>0</v>
      </c>
      <c r="AG119" s="1" t="s">
        <v>116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217</v>
      </c>
      <c r="AZ119" s="2">
        <v>0</v>
      </c>
      <c r="BA119" s="2">
        <v>0</v>
      </c>
      <c r="BB119" s="2">
        <v>0</v>
      </c>
      <c r="BC119" s="1" t="s">
        <v>121</v>
      </c>
      <c r="BD119" s="56">
        <v>0</v>
      </c>
    </row>
    <row r="120" spans="1:56" ht="27.75" customHeight="1" x14ac:dyDescent="0.45">
      <c r="A120" s="3" t="s">
        <v>135</v>
      </c>
      <c r="B120" s="14" t="s">
        <v>135</v>
      </c>
      <c r="C120" s="9" t="s">
        <v>111</v>
      </c>
      <c r="D120" s="13" t="s">
        <v>61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45925</v>
      </c>
      <c r="U120" s="11">
        <v>100000</v>
      </c>
      <c r="V120" s="10">
        <v>0</v>
      </c>
      <c r="W120" s="10">
        <v>100000</v>
      </c>
      <c r="X120" s="10">
        <v>0</v>
      </c>
      <c r="Y120" s="10">
        <v>105000</v>
      </c>
      <c r="Z120" s="9" t="s">
        <v>120</v>
      </c>
      <c r="AA120" s="8">
        <v>107569.00000000001</v>
      </c>
      <c r="AB120" s="8">
        <v>107569.00000000001</v>
      </c>
      <c r="AC120" s="8">
        <v>0</v>
      </c>
      <c r="AD120" s="8">
        <v>107569.00000000001</v>
      </c>
      <c r="AE120" s="8">
        <v>0</v>
      </c>
      <c r="AF120" s="8">
        <v>0</v>
      </c>
      <c r="AG120" s="1" t="s">
        <v>116</v>
      </c>
      <c r="AH120" s="1" t="s">
        <v>68</v>
      </c>
      <c r="AI120" s="1">
        <v>4</v>
      </c>
      <c r="AJ120" s="3">
        <v>45925</v>
      </c>
      <c r="AK120" s="3">
        <v>45921</v>
      </c>
      <c r="AL120" s="3">
        <v>45915</v>
      </c>
      <c r="AM120" s="3">
        <v>45922</v>
      </c>
      <c r="AN120" s="3">
        <v>45923</v>
      </c>
      <c r="AO120" s="3">
        <v>45923</v>
      </c>
      <c r="AP120" s="3">
        <v>45920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121</v>
      </c>
      <c r="BD120" s="56">
        <v>0</v>
      </c>
    </row>
    <row r="121" spans="1:56" ht="27.75" customHeight="1" x14ac:dyDescent="0.45">
      <c r="A121" s="3">
        <v>45896</v>
      </c>
      <c r="B121" s="14" t="s">
        <v>400</v>
      </c>
      <c r="C121" s="9" t="s">
        <v>107</v>
      </c>
      <c r="D121" s="13" t="s">
        <v>401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90</v>
      </c>
      <c r="M121" s="10">
        <v>22</v>
      </c>
      <c r="N121" s="9">
        <v>40</v>
      </c>
      <c r="O121" s="9">
        <v>40</v>
      </c>
      <c r="P121" s="10">
        <v>65.13122457599998</v>
      </c>
      <c r="Q121" s="10">
        <v>0</v>
      </c>
      <c r="R121" s="10">
        <v>65.13122457599998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120</v>
      </c>
      <c r="AA121" s="8">
        <v>3310.89</v>
      </c>
      <c r="AB121" s="8">
        <v>3310.89</v>
      </c>
      <c r="AC121" s="8">
        <v>0</v>
      </c>
      <c r="AD121" s="8">
        <v>0</v>
      </c>
      <c r="AE121" s="8">
        <v>3310.89</v>
      </c>
      <c r="AF121" s="8">
        <v>0</v>
      </c>
      <c r="AG121" s="1" t="s">
        <v>116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121</v>
      </c>
      <c r="BD121" s="56">
        <v>0</v>
      </c>
    </row>
    <row r="122" spans="1:56" ht="27.75" customHeight="1" x14ac:dyDescent="0.45">
      <c r="A122" s="3">
        <v>45896</v>
      </c>
      <c r="B122" s="14" t="s">
        <v>402</v>
      </c>
      <c r="C122" s="9" t="s">
        <v>107</v>
      </c>
      <c r="D122" s="13" t="s">
        <v>313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90</v>
      </c>
      <c r="M122" s="10">
        <v>22</v>
      </c>
      <c r="N122" s="9">
        <v>40</v>
      </c>
      <c r="O122" s="9">
        <v>40</v>
      </c>
      <c r="P122" s="10">
        <v>108.55204095999999</v>
      </c>
      <c r="Q122" s="10">
        <v>0</v>
      </c>
      <c r="R122" s="10">
        <v>108.55204095999999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120</v>
      </c>
      <c r="AA122" s="8">
        <v>5518.15</v>
      </c>
      <c r="AB122" s="8">
        <v>5518.15</v>
      </c>
      <c r="AC122" s="8">
        <v>0</v>
      </c>
      <c r="AD122" s="8">
        <v>0</v>
      </c>
      <c r="AE122" s="8">
        <v>5518.15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121</v>
      </c>
      <c r="BD122" s="56">
        <v>0</v>
      </c>
    </row>
    <row r="123" spans="1:56" ht="27.75" customHeight="1" x14ac:dyDescent="0.45">
      <c r="A123" s="3">
        <v>45896</v>
      </c>
      <c r="B123" s="14" t="s">
        <v>403</v>
      </c>
      <c r="C123" s="9" t="s">
        <v>107</v>
      </c>
      <c r="D123" s="13" t="s">
        <v>404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90</v>
      </c>
      <c r="M123" s="10">
        <v>22</v>
      </c>
      <c r="N123" s="9">
        <v>40</v>
      </c>
      <c r="O123" s="9">
        <v>40</v>
      </c>
      <c r="P123" s="10">
        <v>65.13122457599998</v>
      </c>
      <c r="Q123" s="10">
        <v>0</v>
      </c>
      <c r="R123" s="10">
        <v>65.13122457599998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120</v>
      </c>
      <c r="AA123" s="8">
        <v>3310.89</v>
      </c>
      <c r="AB123" s="8">
        <v>3310.89</v>
      </c>
      <c r="AC123" s="8">
        <v>0</v>
      </c>
      <c r="AD123" s="8">
        <v>0</v>
      </c>
      <c r="AE123" s="8">
        <v>3310.89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121</v>
      </c>
      <c r="BD123" s="56">
        <v>0</v>
      </c>
    </row>
    <row r="124" spans="1:56" ht="27.75" customHeight="1" x14ac:dyDescent="0.45">
      <c r="A124" s="3">
        <v>45876</v>
      </c>
      <c r="B124" s="14" t="s">
        <v>335</v>
      </c>
      <c r="C124" s="9" t="s">
        <v>107</v>
      </c>
      <c r="D124" s="13" t="s">
        <v>315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42</v>
      </c>
      <c r="O124" s="9">
        <v>40</v>
      </c>
      <c r="P124" s="10">
        <v>68.387785804799989</v>
      </c>
      <c r="Q124" s="10">
        <v>0</v>
      </c>
      <c r="R124" s="10">
        <v>68.387785804799989</v>
      </c>
      <c r="S124" s="9" t="s">
        <v>71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120</v>
      </c>
      <c r="AA124" s="8">
        <v>3478.5300000000007</v>
      </c>
      <c r="AB124" s="8">
        <v>3478.5300000000007</v>
      </c>
      <c r="AC124" s="8">
        <v>0</v>
      </c>
      <c r="AD124" s="8">
        <v>0</v>
      </c>
      <c r="AE124" s="8">
        <v>3478.5300000000007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121</v>
      </c>
      <c r="BD124" s="56">
        <v>0</v>
      </c>
    </row>
    <row r="125" spans="1:56" ht="27.75" customHeight="1" x14ac:dyDescent="0.45">
      <c r="A125" s="3">
        <v>45876</v>
      </c>
      <c r="B125" s="14" t="s">
        <v>337</v>
      </c>
      <c r="C125" s="9" t="s">
        <v>107</v>
      </c>
      <c r="D125" s="13" t="s">
        <v>317</v>
      </c>
      <c r="E125" s="9">
        <v>21</v>
      </c>
      <c r="F125" s="9">
        <v>40</v>
      </c>
      <c r="G125" s="9" t="s">
        <v>60</v>
      </c>
      <c r="H125" s="9" t="s">
        <v>66</v>
      </c>
      <c r="I125" s="9">
        <v>108</v>
      </c>
      <c r="J125" s="9" t="s">
        <v>57</v>
      </c>
      <c r="K125" s="9">
        <v>5</v>
      </c>
      <c r="L125" s="9" t="s">
        <v>91</v>
      </c>
      <c r="M125" s="10">
        <v>22</v>
      </c>
      <c r="N125" s="9">
        <v>42</v>
      </c>
      <c r="O125" s="9">
        <v>40</v>
      </c>
      <c r="P125" s="10">
        <v>113.97964300799998</v>
      </c>
      <c r="Q125" s="10">
        <v>0</v>
      </c>
      <c r="R125" s="10">
        <v>113.97964300799998</v>
      </c>
      <c r="S125" s="9" t="s">
        <v>71</v>
      </c>
      <c r="T125" s="12" t="s">
        <v>63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120</v>
      </c>
      <c r="AA125" s="8">
        <v>5797.55</v>
      </c>
      <c r="AB125" s="8">
        <v>5797.55</v>
      </c>
      <c r="AC125" s="8">
        <v>0</v>
      </c>
      <c r="AD125" s="8">
        <v>0</v>
      </c>
      <c r="AE125" s="8">
        <v>5797.55</v>
      </c>
      <c r="AF125" s="8">
        <v>0</v>
      </c>
      <c r="AG125" s="1" t="s">
        <v>116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 t="e">
        <v>#VALUE!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121</v>
      </c>
      <c r="BD125" s="56">
        <v>0</v>
      </c>
    </row>
    <row r="126" spans="1:56" ht="27.75" customHeight="1" x14ac:dyDescent="0.45">
      <c r="A126" s="3" t="s">
        <v>135</v>
      </c>
      <c r="B126" s="14" t="s">
        <v>135</v>
      </c>
      <c r="C126" s="9" t="s">
        <v>109</v>
      </c>
      <c r="D126" s="13" t="s">
        <v>144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110</v>
      </c>
      <c r="T126" s="12" t="s">
        <v>63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120</v>
      </c>
      <c r="AA126" s="8">
        <v>10756.900000000001</v>
      </c>
      <c r="AB126" s="8">
        <v>10756.900000000001</v>
      </c>
      <c r="AC126" s="8">
        <v>0</v>
      </c>
      <c r="AD126" s="8">
        <v>0</v>
      </c>
      <c r="AE126" s="8">
        <v>10756.900000000001</v>
      </c>
      <c r="AF126" s="8">
        <v>0</v>
      </c>
      <c r="AG126" s="1" t="s">
        <v>116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121</v>
      </c>
      <c r="BD126" s="56">
        <v>0</v>
      </c>
    </row>
    <row r="127" spans="1:56" ht="27.75" customHeight="1" x14ac:dyDescent="0.45">
      <c r="A127" s="3">
        <v>45854</v>
      </c>
      <c r="B127" s="14" t="s">
        <v>295</v>
      </c>
      <c r="C127" s="9" t="s">
        <v>79</v>
      </c>
      <c r="D127" s="13" t="s">
        <v>296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120</v>
      </c>
      <c r="AA127" s="8">
        <v>3310.89</v>
      </c>
      <c r="AB127" s="8">
        <v>3310.89</v>
      </c>
      <c r="AC127" s="8">
        <v>0</v>
      </c>
      <c r="AD127" s="8">
        <v>0</v>
      </c>
      <c r="AE127" s="8">
        <v>3310.89</v>
      </c>
      <c r="AF127" s="8">
        <v>0</v>
      </c>
      <c r="AG127" s="1" t="s">
        <v>116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121</v>
      </c>
      <c r="BD127" s="56">
        <v>0</v>
      </c>
    </row>
    <row r="128" spans="1:56" ht="27.75" customHeight="1" x14ac:dyDescent="0.45">
      <c r="A128" s="3">
        <v>45854</v>
      </c>
      <c r="B128" s="14" t="s">
        <v>297</v>
      </c>
      <c r="C128" s="9" t="s">
        <v>79</v>
      </c>
      <c r="D128" s="13" t="s">
        <v>298</v>
      </c>
      <c r="E128" s="9">
        <v>21</v>
      </c>
      <c r="F128" s="9">
        <v>38</v>
      </c>
      <c r="G128" s="9" t="s">
        <v>60</v>
      </c>
      <c r="H128" s="9" t="s">
        <v>76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65.13122457599998</v>
      </c>
      <c r="Q128" s="10">
        <v>0</v>
      </c>
      <c r="R128" s="10">
        <v>65.13122457599998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120</v>
      </c>
      <c r="AA128" s="8">
        <v>3310.89</v>
      </c>
      <c r="AB128" s="8">
        <v>3310.89</v>
      </c>
      <c r="AC128" s="8">
        <v>0</v>
      </c>
      <c r="AD128" s="8">
        <v>0</v>
      </c>
      <c r="AE128" s="8">
        <v>3310.89</v>
      </c>
      <c r="AF128" s="8">
        <v>0</v>
      </c>
      <c r="AG128" s="1" t="s">
        <v>115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121</v>
      </c>
      <c r="BD128" s="56">
        <v>0</v>
      </c>
    </row>
    <row r="129" spans="1:56" ht="27.75" customHeight="1" x14ac:dyDescent="0.45">
      <c r="A129" s="3">
        <v>45826</v>
      </c>
      <c r="B129" s="14" t="s">
        <v>274</v>
      </c>
      <c r="C129" s="9" t="s">
        <v>107</v>
      </c>
      <c r="D129" s="13" t="s">
        <v>262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163.47937368575995</v>
      </c>
      <c r="Q129" s="10">
        <v>0</v>
      </c>
      <c r="R129" s="10">
        <v>163.47937368575995</v>
      </c>
      <c r="S129" s="9" t="s">
        <v>67</v>
      </c>
      <c r="T129" s="12" t="s">
        <v>63</v>
      </c>
      <c r="U129" s="11">
        <v>8000</v>
      </c>
      <c r="V129" s="10">
        <v>470</v>
      </c>
      <c r="W129" s="10">
        <v>7530</v>
      </c>
      <c r="X129" s="10">
        <v>0</v>
      </c>
      <c r="Y129" s="10">
        <v>7906.5</v>
      </c>
      <c r="Z129" s="9" t="s">
        <v>120</v>
      </c>
      <c r="AA129" s="8">
        <v>8310.3338999999996</v>
      </c>
      <c r="AB129" s="8">
        <v>8310.3338999999996</v>
      </c>
      <c r="AC129" s="8">
        <v>0</v>
      </c>
      <c r="AD129" s="8">
        <v>0</v>
      </c>
      <c r="AE129" s="8">
        <v>8310.3338999999996</v>
      </c>
      <c r="AF129" s="8">
        <v>0</v>
      </c>
      <c r="AG129" s="1" t="s">
        <v>115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121</v>
      </c>
      <c r="BD129" s="56">
        <v>0</v>
      </c>
    </row>
    <row r="130" spans="1:56" ht="27.75" customHeight="1" x14ac:dyDescent="0.45">
      <c r="A130" s="3">
        <v>45066</v>
      </c>
      <c r="B130" s="14" t="s">
        <v>126</v>
      </c>
      <c r="C130" s="9" t="s">
        <v>79</v>
      </c>
      <c r="D130" s="13" t="s">
        <v>125</v>
      </c>
      <c r="E130" s="9">
        <v>21</v>
      </c>
      <c r="F130" s="9">
        <v>38</v>
      </c>
      <c r="G130" s="9" t="s">
        <v>60</v>
      </c>
      <c r="H130" s="9" t="s">
        <v>76</v>
      </c>
      <c r="I130" s="9">
        <v>102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120</v>
      </c>
      <c r="AA130" s="8">
        <v>5518.15</v>
      </c>
      <c r="AB130" s="8">
        <v>5518.15</v>
      </c>
      <c r="AC130" s="8">
        <v>0</v>
      </c>
      <c r="AD130" s="8">
        <v>0</v>
      </c>
      <c r="AE130" s="8">
        <v>5518.15</v>
      </c>
      <c r="AF130" s="8">
        <v>0</v>
      </c>
      <c r="AG130" s="1" t="s">
        <v>118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121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21</v>
      </c>
      <c r="F131" s="9">
        <v>37</v>
      </c>
      <c r="G131" s="9">
        <v>0</v>
      </c>
      <c r="H131" s="9">
        <v>0</v>
      </c>
      <c r="I131" s="9">
        <v>74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 t="s">
        <v>82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120</v>
      </c>
      <c r="AA131" s="8">
        <v>190395.31390000004</v>
      </c>
      <c r="AB131" s="8">
        <v>190395.31390000004</v>
      </c>
      <c r="AC131" s="8">
        <v>0</v>
      </c>
      <c r="AD131" s="8">
        <v>110879.89000000001</v>
      </c>
      <c r="AE131" s="8">
        <v>79515.423899999994</v>
      </c>
      <c r="AF131" s="8" t="s">
        <v>58</v>
      </c>
      <c r="AG131" s="1" t="s">
        <v>116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122</v>
      </c>
      <c r="BD131" s="56">
        <v>0</v>
      </c>
    </row>
    <row r="132" spans="1:56" ht="27.75" customHeight="1" x14ac:dyDescent="0.45">
      <c r="A132" s="3">
        <v>45898</v>
      </c>
      <c r="B132" s="14" t="s">
        <v>128</v>
      </c>
      <c r="C132" s="9" t="s">
        <v>410</v>
      </c>
      <c r="D132" s="13" t="s">
        <v>59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45901</v>
      </c>
      <c r="U132" s="11">
        <v>10000</v>
      </c>
      <c r="V132" s="10">
        <v>0</v>
      </c>
      <c r="W132" s="10">
        <v>10000</v>
      </c>
      <c r="X132" s="10">
        <v>0</v>
      </c>
      <c r="Y132" s="10">
        <v>0</v>
      </c>
      <c r="Z132" s="9" t="s">
        <v>83</v>
      </c>
      <c r="AA132" s="8">
        <v>9918.7000000000007</v>
      </c>
      <c r="AB132" s="8">
        <v>9918.7000000000007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77</v>
      </c>
      <c r="AI132" s="1">
        <v>1</v>
      </c>
      <c r="AJ132" s="3">
        <v>45901</v>
      </c>
      <c r="AK132" s="3">
        <v>0</v>
      </c>
      <c r="AL132" s="3">
        <v>0</v>
      </c>
      <c r="AM132" s="3">
        <v>0</v>
      </c>
      <c r="AN132" s="3">
        <v>0</v>
      </c>
      <c r="AO132" s="3">
        <v>45900</v>
      </c>
      <c r="AP132" s="3">
        <v>45896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45">
      <c r="A133" s="3" t="s">
        <v>135</v>
      </c>
      <c r="B133" s="14" t="s">
        <v>135</v>
      </c>
      <c r="C133" s="9" t="s">
        <v>216</v>
      </c>
      <c r="D133" s="13" t="s">
        <v>216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45930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83</v>
      </c>
      <c r="AA133" s="8">
        <v>29756.100000000002</v>
      </c>
      <c r="AB133" s="8">
        <v>27294</v>
      </c>
      <c r="AC133" s="8">
        <v>2462.1000000000022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74</v>
      </c>
      <c r="AI133" s="1">
        <v>2</v>
      </c>
      <c r="AJ133" s="3">
        <v>45930</v>
      </c>
      <c r="AK133" s="3">
        <v>0</v>
      </c>
      <c r="AL133" s="3">
        <v>45921</v>
      </c>
      <c r="AM133" s="3">
        <v>45928</v>
      </c>
      <c r="AN133" s="3">
        <v>45929</v>
      </c>
      <c r="AO133" s="3">
        <v>45929</v>
      </c>
      <c r="AP133" s="3">
        <v>45925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184.04197500000012</v>
      </c>
    </row>
    <row r="134" spans="1:56" ht="27.75" customHeight="1" x14ac:dyDescent="0.45">
      <c r="A134" s="3" t="s">
        <v>135</v>
      </c>
      <c r="B134" s="14" t="s">
        <v>135</v>
      </c>
      <c r="C134" s="9" t="s">
        <v>221</v>
      </c>
      <c r="D134" s="13" t="s">
        <v>61</v>
      </c>
      <c r="E134" s="9">
        <v>23</v>
      </c>
      <c r="F134" s="9">
        <v>34</v>
      </c>
      <c r="G134" s="9" t="s">
        <v>60</v>
      </c>
      <c r="H134" s="9">
        <v>0</v>
      </c>
      <c r="I134" s="9">
        <v>68</v>
      </c>
      <c r="J134" s="9" t="s">
        <v>57</v>
      </c>
      <c r="K134" s="9">
        <v>5</v>
      </c>
      <c r="L134" s="9" t="s">
        <v>92</v>
      </c>
      <c r="M134" s="10">
        <v>24</v>
      </c>
      <c r="N134" s="9">
        <v>37</v>
      </c>
      <c r="O134" s="9">
        <v>50</v>
      </c>
      <c r="P134" s="10">
        <v>821.54158271999995</v>
      </c>
      <c r="Q134" s="10">
        <v>0</v>
      </c>
      <c r="R134" s="10">
        <v>821.54158271999995</v>
      </c>
      <c r="S134" s="9" t="s">
        <v>123</v>
      </c>
      <c r="T134" s="12">
        <v>45930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83</v>
      </c>
      <c r="AA134" s="8">
        <v>29756.100000000002</v>
      </c>
      <c r="AB134" s="8">
        <v>0</v>
      </c>
      <c r="AC134" s="8">
        <v>29756.100000000002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72</v>
      </c>
      <c r="AI134" s="1">
        <v>3</v>
      </c>
      <c r="AJ134" s="3">
        <v>45930</v>
      </c>
      <c r="AK134" s="3">
        <v>0</v>
      </c>
      <c r="AL134" s="3">
        <v>45920</v>
      </c>
      <c r="AM134" s="3">
        <v>45927</v>
      </c>
      <c r="AN134" s="3">
        <v>45928</v>
      </c>
      <c r="AO134" s="3">
        <v>45928</v>
      </c>
      <c r="AP134" s="3">
        <v>45925</v>
      </c>
      <c r="AQ134" s="3">
        <v>45929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2224.2684750000003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34</v>
      </c>
      <c r="G135" s="9" t="s">
        <v>60</v>
      </c>
      <c r="H135" s="9">
        <v>0</v>
      </c>
      <c r="I135" s="9">
        <v>68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83</v>
      </c>
      <c r="AA135" s="8">
        <v>69430.900000000009</v>
      </c>
      <c r="AB135" s="8">
        <v>37212.699999999997</v>
      </c>
      <c r="AC135" s="8">
        <v>32218.200000000004</v>
      </c>
      <c r="AD135" s="8">
        <v>0</v>
      </c>
      <c r="AE135" s="8">
        <v>0</v>
      </c>
      <c r="AF135" s="8" t="s">
        <v>58</v>
      </c>
      <c r="AG135" s="1" t="s">
        <v>115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customHeight="1" x14ac:dyDescent="0.45">
      <c r="A136" s="3">
        <v>45727</v>
      </c>
      <c r="B136" s="14" t="s">
        <v>240</v>
      </c>
      <c r="C136" s="9" t="s">
        <v>111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196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213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215</v>
      </c>
      <c r="AG136" s="1" t="s">
        <v>115</v>
      </c>
      <c r="AH136" s="1" t="s">
        <v>146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143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213</v>
      </c>
      <c r="AA137" s="8">
        <v>1159.5100000000002</v>
      </c>
      <c r="AB137" s="8">
        <v>1159.5100000000002</v>
      </c>
      <c r="AC137" s="8">
        <v>0</v>
      </c>
      <c r="AD137" s="8">
        <v>1159.5100000000002</v>
      </c>
      <c r="AE137" s="8">
        <v>0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214</v>
      </c>
      <c r="BD137" s="56">
        <v>0</v>
      </c>
    </row>
    <row r="138" spans="1:56" ht="27.75" customHeight="1" x14ac:dyDescent="0.45">
      <c r="A138" s="3">
        <v>45601</v>
      </c>
      <c r="B138" s="14" t="s">
        <v>193</v>
      </c>
      <c r="C138" s="9" t="s">
        <v>93</v>
      </c>
      <c r="D138" s="13" t="s">
        <v>142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3207.7128103679997</v>
      </c>
      <c r="Q138" s="10">
        <v>0</v>
      </c>
      <c r="R138" s="10">
        <v>3207.7128103679997</v>
      </c>
      <c r="S138" s="9" t="s">
        <v>299</v>
      </c>
      <c r="T138" s="12" t="s">
        <v>63</v>
      </c>
      <c r="U138" s="11">
        <v>100000</v>
      </c>
      <c r="V138" s="10">
        <v>1500</v>
      </c>
      <c r="W138" s="10">
        <v>98500</v>
      </c>
      <c r="X138" s="10">
        <v>0</v>
      </c>
      <c r="Y138" s="10">
        <v>103425</v>
      </c>
      <c r="Z138" s="9" t="s">
        <v>99</v>
      </c>
      <c r="AA138" s="8">
        <v>105955.465</v>
      </c>
      <c r="AB138" s="8">
        <v>7595</v>
      </c>
      <c r="AC138" s="8">
        <v>98360.464999999997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72</v>
      </c>
      <c r="AI138" s="1">
        <v>3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113</v>
      </c>
      <c r="BD138" s="56">
        <v>12600.330757068057</v>
      </c>
    </row>
    <row r="139" spans="1:56" ht="27.75" customHeight="1" x14ac:dyDescent="0.45">
      <c r="A139" s="3">
        <v>45601</v>
      </c>
      <c r="B139" s="14" t="s">
        <v>193</v>
      </c>
      <c r="C139" s="9" t="s">
        <v>93</v>
      </c>
      <c r="D139" s="13" t="s">
        <v>142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11003.203948644863</v>
      </c>
      <c r="Q139" s="10">
        <v>0</v>
      </c>
      <c r="R139" s="10">
        <v>11003.203948644863</v>
      </c>
      <c r="S139" s="9" t="s">
        <v>299</v>
      </c>
      <c r="T139" s="12" t="s">
        <v>63</v>
      </c>
      <c r="U139" s="11">
        <v>337878</v>
      </c>
      <c r="V139" s="10">
        <v>0</v>
      </c>
      <c r="W139" s="10">
        <v>337878</v>
      </c>
      <c r="X139" s="10">
        <v>0</v>
      </c>
      <c r="Y139" s="10">
        <v>354771.9</v>
      </c>
      <c r="Z139" s="9" t="s">
        <v>99</v>
      </c>
      <c r="AA139" s="8">
        <v>363451.98582000006</v>
      </c>
      <c r="AB139" s="8">
        <v>0</v>
      </c>
      <c r="AC139" s="8">
        <v>363451.98582000006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72</v>
      </c>
      <c r="AI139" s="1">
        <v>3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113</v>
      </c>
      <c r="BD139" s="56">
        <v>46559.511849046357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37</v>
      </c>
      <c r="G140" s="9">
        <v>0</v>
      </c>
      <c r="H140" s="9">
        <v>0</v>
      </c>
      <c r="I140" s="9">
        <v>128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99</v>
      </c>
      <c r="AA140" s="8">
        <v>469407.45082000003</v>
      </c>
      <c r="AB140" s="8">
        <v>7595</v>
      </c>
      <c r="AC140" s="8">
        <v>461812.45082000003</v>
      </c>
      <c r="AD140" s="8">
        <v>0</v>
      </c>
      <c r="AE140" s="8">
        <v>0</v>
      </c>
      <c r="AF140" s="8" t="s">
        <v>58</v>
      </c>
      <c r="AG140" s="1" t="s">
        <v>115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114</v>
      </c>
      <c r="BD140" s="56">
        <v>0</v>
      </c>
    </row>
    <row r="141" spans="1:56" ht="27.75" customHeight="1" x14ac:dyDescent="0.45">
      <c r="A141" s="3">
        <v>45894</v>
      </c>
      <c r="B141" s="14" t="s">
        <v>374</v>
      </c>
      <c r="C141" s="9" t="s">
        <v>137</v>
      </c>
      <c r="D141" s="13" t="s">
        <v>59</v>
      </c>
      <c r="E141" s="9">
        <v>26</v>
      </c>
      <c r="F141" s="9">
        <v>39</v>
      </c>
      <c r="G141" s="9" t="s">
        <v>60</v>
      </c>
      <c r="H141" s="9">
        <v>0</v>
      </c>
      <c r="I141" s="9">
        <v>93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123</v>
      </c>
      <c r="T141" s="12">
        <v>45902</v>
      </c>
      <c r="U141" s="11">
        <v>10000</v>
      </c>
      <c r="V141" s="10">
        <v>6800</v>
      </c>
      <c r="W141" s="10">
        <v>3200</v>
      </c>
      <c r="X141" s="10">
        <v>0</v>
      </c>
      <c r="Y141" s="10">
        <v>0</v>
      </c>
      <c r="Z141" s="9" t="s">
        <v>84</v>
      </c>
      <c r="AA141" s="8">
        <v>3621.0239999999999</v>
      </c>
      <c r="AB141" s="8">
        <v>0</v>
      </c>
      <c r="AC141" s="8">
        <v>3621.0239999999999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77</v>
      </c>
      <c r="AI141" s="1">
        <v>1</v>
      </c>
      <c r="AJ141" s="3">
        <v>45902</v>
      </c>
      <c r="AK141" s="3">
        <v>0</v>
      </c>
      <c r="AL141" s="3">
        <v>0</v>
      </c>
      <c r="AM141" s="3">
        <v>0</v>
      </c>
      <c r="AN141" s="3">
        <v>0</v>
      </c>
      <c r="AO141" s="3">
        <v>45901</v>
      </c>
      <c r="AP141" s="3">
        <v>45897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292.37757119999992</v>
      </c>
    </row>
    <row r="142" spans="1:56" ht="27.75" customHeight="1" x14ac:dyDescent="0.45">
      <c r="A142" s="3" t="s">
        <v>135</v>
      </c>
      <c r="B142" s="14" t="s">
        <v>135</v>
      </c>
      <c r="C142" s="9" t="s">
        <v>179</v>
      </c>
      <c r="D142" s="13" t="s">
        <v>61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229.14349009919997</v>
      </c>
      <c r="Q142" s="10">
        <v>0</v>
      </c>
      <c r="R142" s="10">
        <v>229.14349009919997</v>
      </c>
      <c r="S142" s="9" t="s">
        <v>185</v>
      </c>
      <c r="T142" s="12">
        <v>45930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84</v>
      </c>
      <c r="AA142" s="8">
        <v>9499.6</v>
      </c>
      <c r="AB142" s="8">
        <v>0</v>
      </c>
      <c r="AC142" s="8">
        <v>9499.6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72</v>
      </c>
      <c r="AI142" s="1">
        <v>3</v>
      </c>
      <c r="AJ142" s="3">
        <v>45930</v>
      </c>
      <c r="AK142" s="3">
        <v>0</v>
      </c>
      <c r="AL142" s="3">
        <v>45920</v>
      </c>
      <c r="AM142" s="3">
        <v>45927</v>
      </c>
      <c r="AN142" s="3">
        <v>45928</v>
      </c>
      <c r="AO142" s="3">
        <v>45928</v>
      </c>
      <c r="AP142" s="3">
        <v>45925</v>
      </c>
      <c r="AQ142" s="3">
        <v>45929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767.03992444444452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 t="s">
        <v>60</v>
      </c>
      <c r="H143" s="9">
        <v>0</v>
      </c>
      <c r="I143" s="9">
        <v>102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13120.624</v>
      </c>
      <c r="AB143" s="8">
        <v>0</v>
      </c>
      <c r="AC143" s="8">
        <v>13120.624</v>
      </c>
      <c r="AD143" s="8">
        <v>0</v>
      </c>
      <c r="AE143" s="8">
        <v>0</v>
      </c>
      <c r="AF143" s="8" t="s">
        <v>58</v>
      </c>
      <c r="AG143" s="1" t="s">
        <v>115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 t="s">
        <v>135</v>
      </c>
      <c r="B144" s="14" t="s">
        <v>135</v>
      </c>
      <c r="C144" s="9" t="s">
        <v>109</v>
      </c>
      <c r="D144" s="13" t="s">
        <v>59</v>
      </c>
      <c r="E144" s="9">
        <v>26</v>
      </c>
      <c r="F144" s="9">
        <v>43</v>
      </c>
      <c r="G144" s="9" t="s">
        <v>60</v>
      </c>
      <c r="H144" s="9">
        <v>0</v>
      </c>
      <c r="I144" s="9">
        <v>116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110</v>
      </c>
      <c r="T144" s="12">
        <v>45925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197</v>
      </c>
      <c r="AA144" s="8">
        <v>12433.3</v>
      </c>
      <c r="AB144" s="8">
        <v>12433.3</v>
      </c>
      <c r="AC144" s="8">
        <v>0</v>
      </c>
      <c r="AD144" s="8">
        <v>0</v>
      </c>
      <c r="AE144" s="8">
        <v>0</v>
      </c>
      <c r="AF144" s="8">
        <v>0</v>
      </c>
      <c r="AG144" s="1" t="s">
        <v>118</v>
      </c>
      <c r="AH144" s="1" t="s">
        <v>77</v>
      </c>
      <c r="AI144" s="1">
        <v>1</v>
      </c>
      <c r="AJ144" s="3">
        <v>45925</v>
      </c>
      <c r="AK144" s="3">
        <v>0</v>
      </c>
      <c r="AL144" s="3">
        <v>0</v>
      </c>
      <c r="AM144" s="3">
        <v>0</v>
      </c>
      <c r="AN144" s="3">
        <v>0</v>
      </c>
      <c r="AO144" s="3">
        <v>45924</v>
      </c>
      <c r="AP144" s="3">
        <v>45920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116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197</v>
      </c>
      <c r="AA145" s="8">
        <v>12433.3</v>
      </c>
      <c r="AB145" s="8">
        <v>12433.3</v>
      </c>
      <c r="AC145" s="8">
        <v>0</v>
      </c>
      <c r="AD145" s="8">
        <v>0</v>
      </c>
      <c r="AE145" s="8">
        <v>0</v>
      </c>
      <c r="AF145" s="8" t="s">
        <v>58</v>
      </c>
      <c r="AG145" s="1" t="s">
        <v>118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198</v>
      </c>
      <c r="BD145" s="56">
        <v>0</v>
      </c>
    </row>
    <row r="146" spans="1:56" ht="27.75" customHeight="1" x14ac:dyDescent="0.45">
      <c r="A146" s="3" t="s">
        <v>135</v>
      </c>
      <c r="B146" s="14" t="s">
        <v>135</v>
      </c>
      <c r="C146" s="9" t="s">
        <v>109</v>
      </c>
      <c r="D146" s="13" t="s">
        <v>144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110</v>
      </c>
      <c r="T146" s="12">
        <v>45908</v>
      </c>
      <c r="U146" s="11">
        <v>16000</v>
      </c>
      <c r="V146" s="10">
        <v>0</v>
      </c>
      <c r="W146" s="10">
        <v>16000</v>
      </c>
      <c r="X146" s="10">
        <v>0</v>
      </c>
      <c r="Y146" s="10">
        <v>16800</v>
      </c>
      <c r="Z146" s="9" t="s">
        <v>88</v>
      </c>
      <c r="AA146" s="8">
        <v>19893.280000000002</v>
      </c>
      <c r="AB146" s="8">
        <v>19893.280000000002</v>
      </c>
      <c r="AC146" s="8">
        <v>0</v>
      </c>
      <c r="AD146" s="8">
        <v>0</v>
      </c>
      <c r="AE146" s="8">
        <v>19893.280000000002</v>
      </c>
      <c r="AF146" s="8">
        <v>0</v>
      </c>
      <c r="AG146" s="1" t="s">
        <v>115</v>
      </c>
      <c r="AH146" s="1" t="s">
        <v>75</v>
      </c>
      <c r="AI146" s="1">
        <v>4</v>
      </c>
      <c r="AJ146" s="3">
        <v>45908</v>
      </c>
      <c r="AK146" s="3">
        <v>45904</v>
      </c>
      <c r="AL146" s="3">
        <v>45897</v>
      </c>
      <c r="AM146" s="3">
        <v>45905</v>
      </c>
      <c r="AN146" s="3">
        <v>45906</v>
      </c>
      <c r="AO146" s="3">
        <v>45907</v>
      </c>
      <c r="AP146" s="3">
        <v>45903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45898</v>
      </c>
      <c r="B147" s="14" t="s">
        <v>128</v>
      </c>
      <c r="C147" s="9" t="s">
        <v>109</v>
      </c>
      <c r="D147" s="13" t="s">
        <v>59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45909</v>
      </c>
      <c r="U147" s="11">
        <v>15000</v>
      </c>
      <c r="V147" s="10">
        <v>0</v>
      </c>
      <c r="W147" s="10">
        <v>15000</v>
      </c>
      <c r="X147" s="10">
        <v>0</v>
      </c>
      <c r="Y147" s="10">
        <v>0</v>
      </c>
      <c r="Z147" s="9" t="s">
        <v>88</v>
      </c>
      <c r="AA147" s="8">
        <v>18649.949999999997</v>
      </c>
      <c r="AB147" s="8">
        <v>18649.949999999997</v>
      </c>
      <c r="AC147" s="8">
        <v>0</v>
      </c>
      <c r="AD147" s="8">
        <v>0</v>
      </c>
      <c r="AE147" s="8">
        <v>18649.949999999997</v>
      </c>
      <c r="AF147" s="8">
        <v>0</v>
      </c>
      <c r="AG147" s="1" t="s">
        <v>115</v>
      </c>
      <c r="AH147" s="1" t="s">
        <v>75</v>
      </c>
      <c r="AI147" s="1">
        <v>4</v>
      </c>
      <c r="AJ147" s="3">
        <v>45909</v>
      </c>
      <c r="AK147" s="3">
        <v>45905</v>
      </c>
      <c r="AL147" s="3">
        <v>45898</v>
      </c>
      <c r="AM147" s="3">
        <v>45906</v>
      </c>
      <c r="AN147" s="3">
        <v>45907</v>
      </c>
      <c r="AO147" s="3">
        <v>45908</v>
      </c>
      <c r="AP147" s="3">
        <v>45904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45">
      <c r="A148" s="3">
        <v>45898</v>
      </c>
      <c r="B148" s="14" t="s">
        <v>128</v>
      </c>
      <c r="C148" s="9" t="s">
        <v>109</v>
      </c>
      <c r="D148" s="13" t="s">
        <v>59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45917</v>
      </c>
      <c r="U148" s="11">
        <v>15000</v>
      </c>
      <c r="V148" s="10">
        <v>0</v>
      </c>
      <c r="W148" s="10">
        <v>15000</v>
      </c>
      <c r="X148" s="10">
        <v>0</v>
      </c>
      <c r="Y148" s="10">
        <v>0</v>
      </c>
      <c r="Z148" s="9" t="s">
        <v>88</v>
      </c>
      <c r="AA148" s="8">
        <v>18649.949999999997</v>
      </c>
      <c r="AB148" s="8">
        <v>18649.949999999997</v>
      </c>
      <c r="AC148" s="8">
        <v>0</v>
      </c>
      <c r="AD148" s="8">
        <v>0</v>
      </c>
      <c r="AE148" s="8">
        <v>18649.949999999997</v>
      </c>
      <c r="AF148" s="8">
        <v>0</v>
      </c>
      <c r="AG148" s="1" t="s">
        <v>115</v>
      </c>
      <c r="AH148" s="1" t="s">
        <v>75</v>
      </c>
      <c r="AI148" s="1">
        <v>4</v>
      </c>
      <c r="AJ148" s="3">
        <v>45917</v>
      </c>
      <c r="AK148" s="3">
        <v>45913</v>
      </c>
      <c r="AL148" s="3">
        <v>45906</v>
      </c>
      <c r="AM148" s="3">
        <v>45914</v>
      </c>
      <c r="AN148" s="3">
        <v>45915</v>
      </c>
      <c r="AO148" s="3">
        <v>45916</v>
      </c>
      <c r="AP148" s="3">
        <v>45912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26</v>
      </c>
      <c r="F149" s="9">
        <v>43</v>
      </c>
      <c r="G149" s="9">
        <v>0</v>
      </c>
      <c r="H149" s="9">
        <v>0</v>
      </c>
      <c r="I149" s="9">
        <v>120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88</v>
      </c>
      <c r="AA149" s="8">
        <v>57193.179999999993</v>
      </c>
      <c r="AB149" s="8">
        <v>57193.179999999993</v>
      </c>
      <c r="AC149" s="8">
        <v>0</v>
      </c>
      <c r="AD149" s="8">
        <v>0</v>
      </c>
      <c r="AE149" s="8">
        <v>57193.179999999993</v>
      </c>
      <c r="AF149" s="8" t="s">
        <v>58</v>
      </c>
      <c r="AG149" s="1" t="s">
        <v>119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7.75" customHeight="1" x14ac:dyDescent="0.45">
      <c r="A150" s="3">
        <v>45857</v>
      </c>
      <c r="B150" s="14" t="s">
        <v>300</v>
      </c>
      <c r="C150" s="9" t="s">
        <v>147</v>
      </c>
      <c r="D150" s="13" t="s">
        <v>148</v>
      </c>
      <c r="E150" s="9">
        <v>28</v>
      </c>
      <c r="F150" s="9">
        <v>41</v>
      </c>
      <c r="G150" s="9" t="s">
        <v>60</v>
      </c>
      <c r="H150" s="9">
        <v>0</v>
      </c>
      <c r="I150" s="9">
        <v>120</v>
      </c>
      <c r="J150" s="9" t="s">
        <v>78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45916</v>
      </c>
      <c r="U150" s="11">
        <v>3000</v>
      </c>
      <c r="V150" s="10">
        <v>2841</v>
      </c>
      <c r="W150" s="10">
        <v>159</v>
      </c>
      <c r="X150" s="10">
        <v>34283</v>
      </c>
      <c r="Y150" s="10">
        <v>0</v>
      </c>
      <c r="Z150" s="9" t="s">
        <v>127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45916</v>
      </c>
      <c r="AK150" s="3">
        <v>0</v>
      </c>
      <c r="AL150" s="3">
        <v>45907</v>
      </c>
      <c r="AM150" s="3">
        <v>45914</v>
      </c>
      <c r="AN150" s="3">
        <v>45915</v>
      </c>
      <c r="AO150" s="3">
        <v>45915</v>
      </c>
      <c r="AP150" s="3">
        <v>45911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7.75" customHeight="1" x14ac:dyDescent="0.45">
      <c r="A151" s="3">
        <v>45895</v>
      </c>
      <c r="B151" s="14" t="s">
        <v>375</v>
      </c>
      <c r="C151" s="9" t="s">
        <v>147</v>
      </c>
      <c r="D151" s="13" t="s">
        <v>148</v>
      </c>
      <c r="E151" s="9">
        <v>28</v>
      </c>
      <c r="F151" s="9">
        <v>41</v>
      </c>
      <c r="G151" s="9" t="s">
        <v>60</v>
      </c>
      <c r="H151" s="9">
        <v>0</v>
      </c>
      <c r="I151" s="9">
        <v>120</v>
      </c>
      <c r="J151" s="9" t="s">
        <v>78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45916</v>
      </c>
      <c r="U151" s="11">
        <v>50000</v>
      </c>
      <c r="V151" s="10">
        <v>0</v>
      </c>
      <c r="W151" s="10">
        <v>50000</v>
      </c>
      <c r="X151" s="10">
        <v>22570</v>
      </c>
      <c r="Y151" s="10">
        <v>28801.5</v>
      </c>
      <c r="Z151" s="9" t="s">
        <v>127</v>
      </c>
      <c r="AA151" s="8">
        <v>34200.341175000001</v>
      </c>
      <c r="AB151" s="8">
        <v>34200.341175000001</v>
      </c>
      <c r="AC151" s="8">
        <v>0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74</v>
      </c>
      <c r="AI151" s="1">
        <v>2</v>
      </c>
      <c r="AJ151" s="3">
        <v>45916</v>
      </c>
      <c r="AK151" s="3">
        <v>0</v>
      </c>
      <c r="AL151" s="3">
        <v>45907</v>
      </c>
      <c r="AM151" s="3">
        <v>45914</v>
      </c>
      <c r="AN151" s="3">
        <v>45915</v>
      </c>
      <c r="AO151" s="3">
        <v>45915</v>
      </c>
      <c r="AP151" s="3">
        <v>45911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0</v>
      </c>
    </row>
    <row r="152" spans="1:56" ht="27.75" customHeight="1" x14ac:dyDescent="0.45">
      <c r="A152" s="3" t="s">
        <v>135</v>
      </c>
      <c r="B152" s="14" t="s">
        <v>135</v>
      </c>
      <c r="C152" s="9" t="s">
        <v>109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110</v>
      </c>
      <c r="T152" s="12">
        <v>45925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127</v>
      </c>
      <c r="AA152" s="8">
        <v>6775.4500000000007</v>
      </c>
      <c r="AB152" s="8">
        <v>3925</v>
      </c>
      <c r="AC152" s="8">
        <v>2850.4500000000007</v>
      </c>
      <c r="AD152" s="8">
        <v>0</v>
      </c>
      <c r="AE152" s="8">
        <v>6775.4500000000007</v>
      </c>
      <c r="AF152" s="8">
        <v>0</v>
      </c>
      <c r="AG152" s="1">
        <v>0</v>
      </c>
      <c r="AH152" s="1" t="s">
        <v>146</v>
      </c>
      <c r="AI152" s="1">
        <v>2</v>
      </c>
      <c r="AJ152" s="3">
        <v>45925</v>
      </c>
      <c r="AK152" s="3">
        <v>45923</v>
      </c>
      <c r="AL152" s="3">
        <v>0</v>
      </c>
      <c r="AM152" s="3">
        <v>0</v>
      </c>
      <c r="AN152" s="3">
        <v>0</v>
      </c>
      <c r="AO152" s="3">
        <v>45924</v>
      </c>
      <c r="AP152" s="3">
        <v>45920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143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320.35890833333343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28</v>
      </c>
      <c r="F153" s="9">
        <v>43</v>
      </c>
      <c r="G153" s="9">
        <v>0</v>
      </c>
      <c r="H153" s="9">
        <v>0</v>
      </c>
      <c r="I153" s="9">
        <v>130</v>
      </c>
      <c r="J153" s="9" t="s">
        <v>57</v>
      </c>
      <c r="K153" s="9">
        <v>3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127</v>
      </c>
      <c r="AA153" s="8">
        <v>40975.791175000006</v>
      </c>
      <c r="AB153" s="8">
        <v>38125.341175000001</v>
      </c>
      <c r="AC153" s="8">
        <v>2850.4500000000007</v>
      </c>
      <c r="AD153" s="8">
        <v>0</v>
      </c>
      <c r="AE153" s="8">
        <v>6775.4500000000007</v>
      </c>
      <c r="AF153" s="8" t="s">
        <v>58</v>
      </c>
      <c r="AG153" s="1">
        <v>0</v>
      </c>
      <c r="AH153" s="1">
        <v>0</v>
      </c>
      <c r="AI153" s="1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149</v>
      </c>
      <c r="BD153" s="56">
        <v>0</v>
      </c>
    </row>
  </sheetData>
  <autoFilter ref="A5:BD15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3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33</vt:i4>
      </vt:variant>
      <vt:variant>
        <vt:lpstr>ช่วงที่มีชื่อ</vt:lpstr>
      </vt:variant>
      <vt:variant>
        <vt:i4>7</vt:i4>
      </vt:variant>
    </vt:vector>
  </HeadingPairs>
  <TitlesOfParts>
    <vt:vector size="40" baseType="lpstr">
      <vt:lpstr>Linkสูตรออร์เดอร์  (2)</vt:lpstr>
      <vt:lpstr>9(Order+FC)</vt:lpstr>
      <vt:lpstr>9(Order)</vt:lpstr>
      <vt:lpstr>9(Order) แยกลูกค้า</vt:lpstr>
      <vt:lpstr>9(Fc) แยกลูกค้า</vt:lpstr>
      <vt:lpstr>10(Order+Fc) แยกลูกค้า</vt:lpstr>
      <vt:lpstr>10(Order)</vt:lpstr>
      <vt:lpstr>10(Order) แยกลูกค้า</vt:lpstr>
      <vt:lpstr>10(Fc) แยกลูกค้</vt:lpstr>
      <vt:lpstr>ค้างทอ2-9-68</vt:lpstr>
      <vt:lpstr>ค้างทอ20-9-68</vt:lpstr>
      <vt:lpstr>24-9-68</vt:lpstr>
      <vt:lpstr>22-9-68</vt:lpstr>
      <vt:lpstr>20-9-68.</vt:lpstr>
      <vt:lpstr>19-9-68</vt:lpstr>
      <vt:lpstr>18-9-68</vt:lpstr>
      <vt:lpstr>17-9-68</vt:lpstr>
      <vt:lpstr>16-9-68.1</vt:lpstr>
      <vt:lpstr>16-9-68</vt:lpstr>
      <vt:lpstr>15-9-68</vt:lpstr>
      <vt:lpstr>13-9-68</vt:lpstr>
      <vt:lpstr>12-9-68</vt:lpstr>
      <vt:lpstr>11-9-68</vt:lpstr>
      <vt:lpstr>10-9-68</vt:lpstr>
      <vt:lpstr>9-9-68</vt:lpstr>
      <vt:lpstr>8-9-68</vt:lpstr>
      <vt:lpstr>6-9-68</vt:lpstr>
      <vt:lpstr>5-9-68</vt:lpstr>
      <vt:lpstr>4-9-68</vt:lpstr>
      <vt:lpstr>3-9-68</vt:lpstr>
      <vt:lpstr>2-9-68</vt:lpstr>
      <vt:lpstr>1-9-68</vt:lpstr>
      <vt:lpstr>30-8-68</vt:lpstr>
      <vt:lpstr>'10(Fc) แยกลูกค้'!Print_Area</vt:lpstr>
      <vt:lpstr>'10(Order)'!Print_Area</vt:lpstr>
      <vt:lpstr>'10(Order) แยกลูกค้า'!Print_Area</vt:lpstr>
      <vt:lpstr>'10(Order+Fc) แยกลูกค้า'!Print_Area</vt:lpstr>
      <vt:lpstr>'9(Fc) แยกลูกค้า'!Print_Area</vt:lpstr>
      <vt:lpstr>'9(Order)'!Print_Area</vt:lpstr>
      <vt:lpstr>'9(Order) แยกลูกค้า'!Print_Area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PD-07</cp:lastModifiedBy>
  <cp:lastPrinted>2025-09-20T02:03:20Z</cp:lastPrinted>
  <dcterms:created xsi:type="dcterms:W3CDTF">2015-02-27T04:16:25Z</dcterms:created>
  <dcterms:modified xsi:type="dcterms:W3CDTF">2025-09-24T06:03:42Z</dcterms:modified>
</cp:coreProperties>
</file>