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KT\Alapvizsga-feladatok\python\2. Feladat (Bevásárlólista)\"/>
    </mc:Choice>
  </mc:AlternateContent>
  <xr:revisionPtr revIDLastSave="0" documentId="13_ncr:1_{64E9FB85-7D3E-4D48-B982-862F8D3CC19A}" xr6:coauthVersionLast="36" xr6:coauthVersionMax="47" xr10:uidLastSave="{00000000-0000-0000-0000-000000000000}"/>
  <bookViews>
    <workbookView xWindow="0" yWindow="4035" windowWidth="21600" windowHeight="11835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9"/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5" i="2"/>
  <c r="C16" i="2"/>
  <c r="C12" i="2"/>
  <c r="C15" i="2"/>
  <c r="H2" i="2"/>
  <c r="G2" i="2"/>
  <c r="D4" i="2" s="1"/>
  <c r="J2" i="2"/>
  <c r="D7" i="2" s="1"/>
  <c r="I2" i="2"/>
  <c r="D6" i="2" s="1"/>
  <c r="AP3" i="1"/>
</calcChain>
</file>

<file path=xl/sharedStrings.xml><?xml version="1.0" encoding="utf-8"?>
<sst xmlns="http://schemas.openxmlformats.org/spreadsheetml/2006/main" count="103" uniqueCount="79">
  <si>
    <t>Jelen volt</t>
  </si>
  <si>
    <t>ü</t>
  </si>
  <si>
    <t>Név</t>
  </si>
  <si>
    <t>Jegy</t>
  </si>
  <si>
    <t>Statisztika</t>
  </si>
  <si>
    <t>Átlag</t>
  </si>
  <si>
    <t>Csoport</t>
  </si>
  <si>
    <t>A</t>
  </si>
  <si>
    <t>B</t>
  </si>
  <si>
    <t>F</t>
  </si>
  <si>
    <t>E</t>
  </si>
  <si>
    <t>D</t>
  </si>
  <si>
    <t>Átlag pontszám</t>
  </si>
  <si>
    <t>C</t>
  </si>
  <si>
    <t>Csop.</t>
  </si>
  <si>
    <t>Megjegyzések</t>
  </si>
  <si>
    <t>Átlagos pontszám</t>
  </si>
  <si>
    <t>Szórás</t>
  </si>
  <si>
    <t>Jól válaszolt</t>
  </si>
  <si>
    <t>Hibásan válaszolt</t>
  </si>
  <si>
    <t>metaadatok megadása</t>
  </si>
  <si>
    <t>határidőre feltöltés</t>
  </si>
  <si>
    <t>+pont /
-pontok</t>
  </si>
  <si>
    <t>Ponthatáros?</t>
  </si>
  <si>
    <t>Legjobb eredményt elért tanuló</t>
  </si>
  <si>
    <t>Legrosszabb eredményt elért tanuló</t>
  </si>
  <si>
    <t>Tűrés</t>
  </si>
  <si>
    <t>gépszám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</si>
  <si>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</si>
  <si>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</si>
  <si>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</si>
  <si>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</si>
  <si>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</si>
  <si>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</si>
  <si>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</si>
  <si>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</si>
  <si>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</si>
  <si>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</si>
  <si>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</si>
  <si>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</si>
  <si>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</si>
  <si>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</si>
  <si>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</si>
  <si>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</si>
  <si>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</si>
  <si>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</si>
  <si>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</si>
  <si>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</si>
  <si>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</si>
  <si>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</si>
  <si>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</si>
  <si>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</si>
  <si>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</si>
  <si>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</si>
  <si>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</si>
  <si>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</si>
  <si>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</si>
  <si>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</si>
  <si>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</si>
  <si>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</si>
  <si>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</si>
  <si>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</si>
  <si>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</si>
  <si>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</si>
  <si>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A bekért számot szám típusúvá alakítja.</t>
  </si>
  <si>
    <t xml:space="preserve"> Létrehoz programot bevlistakesz.py néven, a program hibaüzenet nélkül lefut.</t>
  </si>
  <si>
    <t xml:space="preserve"> Bekér a felhasználótól egy számot és tárolja.</t>
  </si>
  <si>
    <t>Ellenőrzi, hogy a bekért érték szám-e.</t>
  </si>
  <si>
    <t>Csak a megfelelő intervallumban lehet számot megadni.</t>
  </si>
  <si>
    <t>A bekérést addig ismétli, míg megfelelő értéket nem kap.</t>
  </si>
  <si>
    <t>A tetel_hozzadasa() függvényt megfelelően hívja meg.</t>
  </si>
  <si>
    <t>A felhasználótól bekért elemet tárolja egy változóban.</t>
  </si>
  <si>
    <t>A bevlista_megjelenitese() függvényt megfelelően hívja meg.</t>
  </si>
  <si>
    <t>Bevásárlólista</t>
  </si>
  <si>
    <t>Biztosítja, hogy a kód addig hajtódjon végre, míg a felhasználó ki nem kíván lépni.</t>
  </si>
  <si>
    <t>A kiírások megfelelnek a mintának.</t>
  </si>
  <si>
    <t>Ha a felhasználó nem számot ad meg, hibaüzenetet kap.</t>
  </si>
  <si>
    <t>Ha a felhasználó nem megfelelő számot ad meg, hibaüzenetet kap.</t>
  </si>
  <si>
    <t>Ha a felhasználó a kilépést választja, leáll a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</si>
</sst>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2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2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15" fillId="0" borderId="24" xfId="0" applyFont="1" applyBorder="1" applyAlignment="1" applyProtection="1">
      <alignment horizontal="center" textRotation="90" wrapText="1"/>
      <protection hidden="1"/>
    </xf>
    <xf numFmtId="0" fontId="21" fillId="6" borderId="25" xfId="0" applyFont="1" applyFill="1" applyBorder="1" applyAlignment="1">
      <alignment textRotation="90" wrapText="1"/>
    </xf>
    <xf numFmtId="0" fontId="21" fillId="6" borderId="26" xfId="0" applyFont="1" applyFill="1" applyBorder="1" applyAlignment="1">
      <alignment textRotation="90" wrapText="1"/>
    </xf>
    <xf numFmtId="0" fontId="21" fillId="6" borderId="27" xfId="0" applyFont="1" applyFill="1" applyBorder="1" applyAlignment="1">
      <alignment textRotation="90" wrapText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27757BE-BFB6-4541-9D2B-3CC8590225E1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5A54F268-9041-4F2B-A13D-79DDBFE3ED67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375FAC6-7F5D-4F43-A6D3-441595AE07EE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91BD1FA0-3F42-43D5-99D6-8B14E88BF0D8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3E9CAAC-7861-4B5C-9E58-54764CD2519D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87944C9E-C4FA-479C-B733-26B313227278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G4" activePane="bottomRight" state="frozen"/>
      <selection pane="topRight" activeCell="E1" sqref="E1"/>
      <selection pane="bottomLeft" activeCell="A4" sqref="A4"/>
      <selection pane="bottomRight" activeCell="R2" sqref="R2"/>
    </sheetView>
  </sheetViews>
  <sheetFormatPr defaultColWidth="9.140625" defaultRowHeight="12.75" x14ac:dyDescent="0.2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5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 thickTop="1" thickBot="1" x14ac:dyDescent="0.25">
      <c r="A1" s="99" t="s">
        <v>73</v>
      </c>
      <c r="B1" s="97" t="s">
        <v>6</v>
      </c>
      <c r="C1" s="97" t="s">
        <v>0</v>
      </c>
      <c r="D1" s="97" t="s">
        <v>27</v>
      </c>
      <c r="E1" s="82" t="s">
        <v>20</v>
      </c>
      <c r="F1" s="85" t="s">
        <v>65</v>
      </c>
      <c r="G1" s="86" t="s">
        <v>66</v>
      </c>
      <c r="H1" s="86" t="s">
        <v>64</v>
      </c>
      <c r="I1" s="86" t="s">
        <v>67</v>
      </c>
      <c r="J1" s="86" t="s">
        <v>68</v>
      </c>
      <c r="K1" s="86" t="s">
        <v>69</v>
      </c>
      <c r="L1" s="86" t="s">
        <v>70</v>
      </c>
      <c r="M1" s="86" t="s">
        <v>71</v>
      </c>
      <c r="N1" s="86" t="s">
        <v>72</v>
      </c>
      <c r="O1" s="86" t="s">
        <v>74</v>
      </c>
      <c r="P1" s="86" t="s">
        <v>76</v>
      </c>
      <c r="Q1" s="86" t="s">
        <v>77</v>
      </c>
      <c r="R1" s="86" t="s">
        <v>78</v>
      </c>
      <c r="S1" s="86" t="s">
        <v>75</v>
      </c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7"/>
      <c r="AM1" s="84" t="s">
        <v>21</v>
      </c>
      <c r="AN1" s="26" t="s">
        <v>22</v>
      </c>
      <c r="AO1" s="91" t="s">
        <v>5</v>
      </c>
      <c r="AP1" s="92"/>
      <c r="AQ1" s="95">
        <f>IF(COUNT(4:35)&gt;0,AVERAGE(AQ4:AQ35),"-")</f>
        <v>1</v>
      </c>
      <c r="AR1" s="88"/>
      <c r="AS1" s="27" t="s">
        <v>26</v>
      </c>
    </row>
    <row r="2" spans="1:45" s="33" customFormat="1" ht="15" customHeight="1" thickTop="1" x14ac:dyDescent="0.2">
      <c r="A2" s="100"/>
      <c r="B2" s="98"/>
      <c r="C2" s="98"/>
      <c r="D2" s="98"/>
      <c r="E2" s="29"/>
      <c r="F2" s="83">
        <v>1</v>
      </c>
      <c r="G2" s="83">
        <v>2</v>
      </c>
      <c r="H2" s="83">
        <v>3</v>
      </c>
      <c r="I2" s="83">
        <v>4</v>
      </c>
      <c r="J2" s="83">
        <v>5</v>
      </c>
      <c r="K2" s="83">
        <v>6</v>
      </c>
      <c r="L2" s="83">
        <v>7</v>
      </c>
      <c r="M2" s="83">
        <v>8</v>
      </c>
      <c r="N2" s="83">
        <v>9</v>
      </c>
      <c r="O2" s="83">
        <v>10</v>
      </c>
      <c r="P2" s="83">
        <v>11</v>
      </c>
      <c r="Q2" s="83">
        <v>12</v>
      </c>
      <c r="R2" s="83">
        <v>13</v>
      </c>
      <c r="S2" s="83">
        <v>14</v>
      </c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30"/>
      <c r="AN2" s="31"/>
      <c r="AO2" s="93"/>
      <c r="AP2" s="94"/>
      <c r="AQ2" s="96"/>
      <c r="AR2" s="89"/>
      <c r="AS2" s="32">
        <v>0.02</v>
      </c>
    </row>
    <row r="3" spans="1:45" s="42" customFormat="1" ht="15" x14ac:dyDescent="0.2">
      <c r="A3" s="34" t="s">
        <v>2</v>
      </c>
      <c r="B3" s="35"/>
      <c r="C3" s="55" t="s">
        <v>1</v>
      </c>
      <c r="D3" s="55"/>
      <c r="E3" s="36"/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6">
        <v>0</v>
      </c>
      <c r="AN3" s="36">
        <v>0</v>
      </c>
      <c r="AO3" s="38">
        <f>SUM($F3:AL3)+$E$3+$AM$3+$AN$3</f>
        <v>14</v>
      </c>
      <c r="AP3" s="39">
        <f t="shared" ref="AP3" si="0">AO3/$AO$3</f>
        <v>1</v>
      </c>
      <c r="AQ3" s="40" t="s">
        <v>3</v>
      </c>
      <c r="AR3" s="41" t="s">
        <v>15</v>
      </c>
      <c r="AS3" s="41" t="s">
        <v>23</v>
      </c>
    </row>
    <row r="4" spans="1:45" s="63" customFormat="1" ht="13.5" customHeight="1" x14ac:dyDescent="0.2">
      <c r="A4" s="72"/>
      <c r="B4" s="15"/>
      <c r="C4" s="16" t="s">
        <v>1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7"/>
      <c r="AN4" s="57"/>
      <c r="AO4" s="59">
        <f>IF($C4="ü",SUM($F4:AL4)+$E4+$AM4+$AN4,"")</f>
        <v>0</v>
      </c>
      <c r="AP4" s="60">
        <f>IF($C4="ü",AO4/AO$3,"")</f>
        <v>0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 x14ac:dyDescent="0.2">
      <c r="A5"/>
      <c r="B5" s="73"/>
      <c r="C5" s="74" t="s">
        <v>1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 x14ac:dyDescent="0.2">
      <c r="A6"/>
      <c r="B6" s="4"/>
      <c r="C6" s="74" t="s">
        <v>1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4"/>
      <c r="AN6" s="64"/>
      <c r="AO6" s="59">
        <f>IF($C6="ü",SUM($F6:AL6)+$E6+$AM6+$AN6,"")</f>
        <v>0</v>
      </c>
      <c r="AP6" s="60">
        <f t="shared" ref="AP6" si="2">IF($C6="ü",AO6/AO$3,"")</f>
        <v>0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 x14ac:dyDescent="0.2">
      <c r="A7"/>
      <c r="B7" s="4"/>
      <c r="C7" s="74" t="s">
        <v>1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4"/>
      <c r="AN7" s="64"/>
      <c r="AO7" s="59">
        <f>IF($C7="ü",SUM($F7:AL7)+$E7+$AM7+$AN7,"")</f>
        <v>0</v>
      </c>
      <c r="AP7" s="60">
        <f t="shared" ref="AP7:AP35" si="3">IF($C7="ü",AO7/AO$3,"")</f>
        <v>0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 x14ac:dyDescent="0.2">
      <c r="A8"/>
      <c r="B8" s="4"/>
      <c r="C8" s="74" t="s">
        <v>1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 x14ac:dyDescent="0.2">
      <c r="A9"/>
      <c r="B9" s="4"/>
      <c r="C9" s="74" t="s">
        <v>1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 x14ac:dyDescent="0.2">
      <c r="A10"/>
      <c r="B10" s="4"/>
      <c r="C10" s="74" t="s">
        <v>1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 x14ac:dyDescent="0.2">
      <c r="A11"/>
      <c r="B11" s="4"/>
      <c r="C11" s="74" t="s">
        <v>1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 x14ac:dyDescent="0.2">
      <c r="A12"/>
      <c r="B12" s="4"/>
      <c r="C12" s="74" t="s">
        <v>1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 x14ac:dyDescent="0.2">
      <c r="A13"/>
      <c r="B13" s="4"/>
      <c r="C13" s="74" t="s">
        <v>1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 x14ac:dyDescent="0.2">
      <c r="A14"/>
      <c r="B14" s="4"/>
      <c r="C14" s="74" t="s">
        <v>1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 x14ac:dyDescent="0.2">
      <c r="A15"/>
      <c r="B15" s="4"/>
      <c r="C15" s="74" t="s">
        <v>1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 x14ac:dyDescent="0.2">
      <c r="A16"/>
      <c r="B16" s="4"/>
      <c r="C16" s="74" t="s">
        <v>1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 x14ac:dyDescent="0.2">
      <c r="A17"/>
      <c r="B17" s="4"/>
      <c r="C17" s="74" t="s">
        <v>1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 x14ac:dyDescent="0.2">
      <c r="A18"/>
      <c r="B18" s="4"/>
      <c r="C18" s="74" t="s">
        <v>1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 x14ac:dyDescent="0.2">
      <c r="A19"/>
      <c r="B19" s="4"/>
      <c r="C19" s="74" t="s">
        <v>1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 x14ac:dyDescent="0.2">
      <c r="A20"/>
      <c r="B20" s="4"/>
      <c r="C20" s="74" t="s">
        <v>1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 x14ac:dyDescent="0.2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 x14ac:dyDescent="0.2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 x14ac:dyDescent="0.2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 x14ac:dyDescent="0.2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 x14ac:dyDescent="0.2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 x14ac:dyDescent="0.2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 x14ac:dyDescent="0.2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 x14ac:dyDescent="0.2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 x14ac:dyDescent="0.2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 x14ac:dyDescent="0.2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 x14ac:dyDescent="0.2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 x14ac:dyDescent="0.2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 x14ac:dyDescent="0.2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 x14ac:dyDescent="0.2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 x14ac:dyDescent="0.2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 x14ac:dyDescent="0.2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</v>
      </c>
      <c r="AP36" s="44">
        <f>IF(COUNT(AP4:AP35)&gt;0,AVERAGE(AP4:AP35),"-")</f>
        <v>0</v>
      </c>
      <c r="AQ36" s="45">
        <f>IF(COUNT(AQ4:AQ35)&gt;0,AVERAGE(AQ4:AQ35),"-")</f>
        <v>1</v>
      </c>
      <c r="AR36" s="48"/>
      <c r="AS36" s="48"/>
    </row>
    <row r="37" spans="1:45" s="28" customFormat="1" x14ac:dyDescent="0.2">
      <c r="A37" s="90" t="s">
        <v>16</v>
      </c>
      <c r="B37" s="90"/>
      <c r="C37" s="90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 t="str">
        <f>IF(COUNT(AI$4:AI35)&gt;0,AVERAGE(AI$4:AI35),"-")</f>
        <v>-</v>
      </c>
      <c r="AJ37" s="49" t="str">
        <f>IF(COUNT(AJ$4:AJ35)&gt;0,AVERAGE(AJ$4:AJ35),"-")</f>
        <v>-</v>
      </c>
      <c r="AK37" s="49" t="str">
        <f>IF(COUNT(AK$4:AK35)&gt;0,AVERAGE(AK$4:AK35),"-")</f>
        <v>-</v>
      </c>
      <c r="AL37" s="49" t="str">
        <f>IF(COUNT(AL$4:AL35)&gt;0,AVERAGE(AL$4:AL35),"-")</f>
        <v>-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 x14ac:dyDescent="0.2">
      <c r="A38" s="90" t="s">
        <v>17</v>
      </c>
      <c r="B38" s="90"/>
      <c r="C38" s="90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 t="str">
        <f>IF(COUNT(AI$4:AI35)&gt;0,_xlfn.STDEV.P(AI$4:AI35),"-")</f>
        <v>-</v>
      </c>
      <c r="AJ38" s="49" t="str">
        <f>IF(COUNT(AJ$4:AJ35)&gt;0,_xlfn.STDEV.P(AJ$4:AJ35),"-")</f>
        <v>-</v>
      </c>
      <c r="AK38" s="49" t="str">
        <f>IF(COUNT(AK$4:AK35)&gt;0,_xlfn.STDEV.P(AK$4:AK35),"-")</f>
        <v>-</v>
      </c>
      <c r="AL38" s="49" t="str">
        <f>IF(COUNT(AL$4:AL35)&gt;0,_xlfn.STDEV.P(AL$4:AL35),"-")</f>
        <v>-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 x14ac:dyDescent="0.2">
      <c r="A39" s="90" t="s">
        <v>18</v>
      </c>
      <c r="B39" s="90"/>
      <c r="C39" s="90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 t="str">
        <f>IF(COUNT(AI$4:AI35)&gt;0,COUNTIF(AI$4:AI35,"="&amp;#REF!),"-")</f>
        <v>-</v>
      </c>
      <c r="AJ39" s="50" t="str">
        <f>IF(COUNT(AJ$4:AJ35)&gt;0,COUNTIF(AJ$4:AJ35,"="&amp;#REF!),"-")</f>
        <v>-</v>
      </c>
      <c r="AK39" s="50" t="str">
        <f>IF(COUNT(AK$4:AK35)&gt;0,COUNTIF(AK$4:AK35,"="&amp;#REF!),"-")</f>
        <v>-</v>
      </c>
      <c r="AL39" s="50" t="str">
        <f>IF(COUNT(AL$4:AL35)&gt;0,COUNTIF(AL$4:AL35,"="&amp;#REF!),"-")</f>
        <v>-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 x14ac:dyDescent="0.2">
      <c r="A40" s="90" t="s">
        <v>19</v>
      </c>
      <c r="B40" s="90"/>
      <c r="C40" s="90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 t="str">
        <f>IF(COUNT(AI$4:AI35)&gt;0,COUNTIF(AI$4:AI35,"&lt;"&amp;#REF!),"-")</f>
        <v>-</v>
      </c>
      <c r="AJ40" s="51" t="str">
        <f>IF(COUNT(AJ$4:AJ35)&gt;0,COUNTIF(AJ$4:AJ35,"&lt;"&amp;#REF!),"-")</f>
        <v>-</v>
      </c>
      <c r="AK40" s="51" t="str">
        <f>IF(COUNT(AK$4:AK35)&gt;0,COUNTIF(AK$4:AK35,"&lt;"&amp;#REF!),"-")</f>
        <v>-</v>
      </c>
      <c r="AL40" s="51" t="str">
        <f>IF(COUNT(AL$4:AL35)&gt;0,COUNTIF(AL$4:AL35,"&lt;"&amp;#REF!),"-")</f>
        <v>-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 x14ac:dyDescent="0.2">
      <c r="A41" s="52"/>
      <c r="B41" s="53"/>
    </row>
    <row r="42" spans="1:45" s="28" customFormat="1" x14ac:dyDescent="0.2">
      <c r="A42" s="90" t="s">
        <v>24</v>
      </c>
      <c r="B42" s="90"/>
      <c r="C42" s="90"/>
      <c r="E42" s="54">
        <f>IFERROR(INDEX($A$4:$AP35,MATCH(MAX($AP$4:$AP35),$AP$4:$AP35,0),1),"-")</f>
        <v>0</v>
      </c>
    </row>
    <row r="43" spans="1:45" s="28" customFormat="1" x14ac:dyDescent="0.2">
      <c r="A43" s="90" t="s">
        <v>25</v>
      </c>
      <c r="B43" s="90"/>
      <c r="C43" s="90"/>
      <c r="E43" s="54">
        <f>IFERROR(INDEX($A$4:$AP35,MATCH(MIN($AP$4:$AP35),$AP$4:$AP35,0),1),"-")</f>
        <v>0</v>
      </c>
    </row>
  </sheetData>
  <sortState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J37:AB37 AH37:AL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 x14ac:dyDescent="0.2"/>
  <sheetData>
    <row r="1" spans="1:1" ht="45.75" thickBot="1" x14ac:dyDescent="0.3">
      <c r="A1" s="78" t="s">
        <v>28</v>
      </c>
    </row>
    <row r="2" spans="1:1" ht="225.75" thickBot="1" x14ac:dyDescent="0.3">
      <c r="A2" s="79" t="s">
        <v>29</v>
      </c>
    </row>
    <row r="3" spans="1:1" ht="30.75" thickBot="1" x14ac:dyDescent="0.3">
      <c r="A3" s="80" t="s">
        <v>30</v>
      </c>
    </row>
    <row r="4" spans="1:1" ht="180.75" thickBot="1" x14ac:dyDescent="0.3">
      <c r="A4" s="81" t="s">
        <v>31</v>
      </c>
    </row>
    <row r="5" spans="1:1" ht="195.75" thickBot="1" x14ac:dyDescent="0.3">
      <c r="A5" s="79" t="s">
        <v>32</v>
      </c>
    </row>
    <row r="6" spans="1:1" ht="30.75" thickBot="1" x14ac:dyDescent="0.3">
      <c r="A6" s="80" t="s">
        <v>33</v>
      </c>
    </row>
    <row r="7" spans="1:1" ht="150.75" thickBot="1" x14ac:dyDescent="0.3">
      <c r="A7" s="81" t="s">
        <v>34</v>
      </c>
    </row>
    <row r="8" spans="1:1" ht="150.75" thickBot="1" x14ac:dyDescent="0.3">
      <c r="A8" s="81" t="s">
        <v>35</v>
      </c>
    </row>
    <row r="9" spans="1:1" ht="165.75" thickBot="1" x14ac:dyDescent="0.3">
      <c r="A9" s="79" t="s">
        <v>36</v>
      </c>
    </row>
    <row r="10" spans="1:1" ht="30.75" thickBot="1" x14ac:dyDescent="0.3">
      <c r="A10" s="80" t="s">
        <v>37</v>
      </c>
    </row>
    <row r="11" spans="1:1" ht="135.75" thickBot="1" x14ac:dyDescent="0.3">
      <c r="A11" s="81" t="s">
        <v>38</v>
      </c>
    </row>
    <row r="12" spans="1:1" ht="75.75" thickBot="1" x14ac:dyDescent="0.3">
      <c r="A12" s="79" t="s">
        <v>39</v>
      </c>
    </row>
    <row r="13" spans="1:1" ht="30.75" thickBot="1" x14ac:dyDescent="0.3">
      <c r="A13" s="80" t="s">
        <v>40</v>
      </c>
    </row>
    <row r="14" spans="1:1" ht="75.75" thickBot="1" x14ac:dyDescent="0.3">
      <c r="A14" s="81" t="s">
        <v>41</v>
      </c>
    </row>
    <row r="15" spans="1:1" ht="120.75" thickBot="1" x14ac:dyDescent="0.3">
      <c r="A15" s="81" t="s">
        <v>42</v>
      </c>
    </row>
    <row r="16" spans="1:1" ht="135.75" thickBot="1" x14ac:dyDescent="0.3">
      <c r="A16" s="81" t="s">
        <v>43</v>
      </c>
    </row>
    <row r="17" spans="1:1" ht="75.75" thickBot="1" x14ac:dyDescent="0.3">
      <c r="A17" s="79" t="s">
        <v>39</v>
      </c>
    </row>
    <row r="18" spans="1:1" ht="30.75" thickBot="1" x14ac:dyDescent="0.3">
      <c r="A18" s="80" t="s">
        <v>44</v>
      </c>
    </row>
    <row r="19" spans="1:1" ht="90.75" thickBot="1" x14ac:dyDescent="0.3">
      <c r="A19" s="81" t="s">
        <v>45</v>
      </c>
    </row>
    <row r="20" spans="1:1" ht="90.75" thickBot="1" x14ac:dyDescent="0.3">
      <c r="A20" s="81" t="s">
        <v>46</v>
      </c>
    </row>
    <row r="21" spans="1:1" ht="105.75" thickBot="1" x14ac:dyDescent="0.3">
      <c r="A21" s="81" t="s">
        <v>47</v>
      </c>
    </row>
    <row r="22" spans="1:1" ht="165.75" thickBot="1" x14ac:dyDescent="0.3">
      <c r="A22" s="79" t="s">
        <v>48</v>
      </c>
    </row>
    <row r="23" spans="1:1" ht="30.75" thickBot="1" x14ac:dyDescent="0.3">
      <c r="A23" s="80" t="s">
        <v>49</v>
      </c>
    </row>
    <row r="24" spans="1:1" ht="90.75" thickBot="1" x14ac:dyDescent="0.3">
      <c r="A24" s="81" t="s">
        <v>50</v>
      </c>
    </row>
    <row r="25" spans="1:1" ht="120.75" thickBot="1" x14ac:dyDescent="0.3">
      <c r="A25" s="81" t="s">
        <v>51</v>
      </c>
    </row>
    <row r="26" spans="1:1" ht="165.75" thickBot="1" x14ac:dyDescent="0.3">
      <c r="A26" s="81" t="s">
        <v>52</v>
      </c>
    </row>
    <row r="27" spans="1:1" ht="330.75" thickBot="1" x14ac:dyDescent="0.3">
      <c r="A27" s="79" t="s">
        <v>63</v>
      </c>
    </row>
    <row r="28" spans="1:1" ht="30.75" thickBot="1" x14ac:dyDescent="0.3">
      <c r="A28" s="80" t="s">
        <v>53</v>
      </c>
    </row>
    <row r="29" spans="1:1" ht="120.75" thickBot="1" x14ac:dyDescent="0.3">
      <c r="A29" s="81" t="s">
        <v>54</v>
      </c>
    </row>
    <row r="30" spans="1:1" ht="135.75" thickBot="1" x14ac:dyDescent="0.3">
      <c r="A30" s="81" t="s">
        <v>55</v>
      </c>
    </row>
    <row r="31" spans="1:1" ht="150.75" thickBot="1" x14ac:dyDescent="0.3">
      <c r="A31" s="81" t="s">
        <v>56</v>
      </c>
    </row>
    <row r="32" spans="1:1" ht="90.75" thickBot="1" x14ac:dyDescent="0.3">
      <c r="A32" s="79" t="s">
        <v>57</v>
      </c>
    </row>
    <row r="33" spans="1:1" ht="30.75" thickBot="1" x14ac:dyDescent="0.3">
      <c r="A33" s="80" t="s">
        <v>58</v>
      </c>
    </row>
    <row r="34" spans="1:1" ht="105.75" thickBot="1" x14ac:dyDescent="0.3">
      <c r="A34" s="81" t="s">
        <v>59</v>
      </c>
    </row>
    <row r="35" spans="1:1" ht="105.75" thickBot="1" x14ac:dyDescent="0.3">
      <c r="A35" s="81" t="s">
        <v>60</v>
      </c>
    </row>
    <row r="36" spans="1:1" ht="150.75" thickBot="1" x14ac:dyDescent="0.3">
      <c r="A36" s="81" t="s">
        <v>61</v>
      </c>
    </row>
    <row r="37" spans="1:1" ht="75.75" thickBot="1" x14ac:dyDescent="0.3">
      <c r="A37" s="7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 x14ac:dyDescent="0.2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 x14ac:dyDescent="0.2">
      <c r="C1" s="6" t="s">
        <v>3</v>
      </c>
      <c r="D1" s="6" t="s">
        <v>4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hidden="1" x14ac:dyDescent="0.2">
      <c r="A2" s="24">
        <v>-10</v>
      </c>
      <c r="B2" s="14">
        <f>ROUNDUP(Adatok!$AO$3*Jegyek!A2,1)</f>
        <v>-140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 x14ac:dyDescent="0.2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 x14ac:dyDescent="0.2">
      <c r="A4" s="7">
        <v>0.4</v>
      </c>
      <c r="B4" s="14">
        <f>ROUNDUP(Adatok!$AO$3*Jegyek!A4,1)</f>
        <v>5.6</v>
      </c>
      <c r="C4" s="9">
        <v>2</v>
      </c>
      <c r="D4" s="10">
        <f>DCOUNT(Adatok!$AQ$3:$AQ$35,"Jegy",G$1:G$2)</f>
        <v>0</v>
      </c>
    </row>
    <row r="5" spans="1:10" x14ac:dyDescent="0.2">
      <c r="A5" s="7">
        <v>0.55000000000000004</v>
      </c>
      <c r="B5" s="14">
        <f>ROUNDUP(Adatok!$AO$3*Jegyek!A5,1)</f>
        <v>7.7</v>
      </c>
      <c r="C5" s="9">
        <v>3</v>
      </c>
      <c r="D5" s="10">
        <f>DCOUNT(Adatok!$AQ$3:$AQ$35,"Jegy",H$1:H$2)</f>
        <v>0</v>
      </c>
    </row>
    <row r="6" spans="1:10" x14ac:dyDescent="0.2">
      <c r="A6" s="7">
        <v>0.7</v>
      </c>
      <c r="B6" s="14">
        <f>ROUNDUP(Adatok!$AO$3*Jegyek!A6,1)</f>
        <v>9.8000000000000007</v>
      </c>
      <c r="C6" s="9">
        <v>4</v>
      </c>
      <c r="D6" s="10">
        <f>DCOUNT(Adatok!$AQ$3:$AQ$35,"Jegy",I$1:I$2)</f>
        <v>0</v>
      </c>
    </row>
    <row r="7" spans="1:10" x14ac:dyDescent="0.2">
      <c r="A7" s="7">
        <v>0.85</v>
      </c>
      <c r="B7" s="14">
        <f>ROUNDUP(Adatok!$AO$3*Jegyek!A7,1)</f>
        <v>11.9</v>
      </c>
      <c r="C7" s="9">
        <v>5</v>
      </c>
      <c r="D7" s="10">
        <f>DCOUNT(Adatok!$AQ$3:$AQ$35,"Jegy",J$1:J$2)</f>
        <v>0</v>
      </c>
    </row>
    <row r="10" spans="1:10" x14ac:dyDescent="0.2">
      <c r="B10" s="8">
        <f>Adatok!AO3</f>
        <v>14</v>
      </c>
      <c r="C10" s="11">
        <f>B10/$B$10</f>
        <v>1</v>
      </c>
    </row>
    <row r="11" spans="1:10" x14ac:dyDescent="0.2">
      <c r="A11" s="9" t="s">
        <v>14</v>
      </c>
      <c r="B11" s="101" t="s">
        <v>12</v>
      </c>
      <c r="C11" s="101"/>
    </row>
    <row r="12" spans="1:10" x14ac:dyDescent="0.2">
      <c r="A12" s="5" t="s">
        <v>7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 x14ac:dyDescent="0.2">
      <c r="A13" s="5" t="s">
        <v>8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 x14ac:dyDescent="0.2">
      <c r="A14" s="5" t="s">
        <v>13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 x14ac:dyDescent="0.2">
      <c r="A15" s="5" t="s">
        <v>11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 x14ac:dyDescent="0.2">
      <c r="A16" s="5" t="s">
        <v>10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 x14ac:dyDescent="0.2">
      <c r="A17" s="5" t="s">
        <v>9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 x14ac:dyDescent="0.2">
      <c r="C18" s="13">
        <f>IF(COUNT(Adatok!AP4:AP35)&gt;0,AVERAGE(Adatok!AP4:AP35),"-")</f>
        <v>0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Adatok</vt:lpstr>
      <vt:lpstr>Munka1</vt:lpstr>
      <vt:lpstr>Jegyek</vt:lpstr>
      <vt:lpstr>Eredmények</vt:lpstr>
      <vt:lpstr>Adatok!Nyomtatási_terület</vt:lpstr>
      <vt:lpstr>TanulókNevei</vt:lpstr>
    </vt:vector>
  </TitlesOfParts>
  <Company>Jedlik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creator>Bognár Pál</dc:creator>
  <cp:keywords>értékelés;dolgozat</cp:keywords>
  <cp:lastModifiedBy>Tóth Barna Róbert</cp:lastModifiedBy>
  <cp:lastPrinted>2017-12-14T10:07:58Z</cp:lastPrinted>
  <dcterms:created xsi:type="dcterms:W3CDTF">2007-04-11T07:53:56Z</dcterms:created>
  <dcterms:modified xsi:type="dcterms:W3CDTF">2024-05-21T08:50:37Z</dcterms:modified>
</cp:coreProperties>
</file>