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pi\Documents\CK2maptools - feudal sol\"/>
    </mc:Choice>
  </mc:AlternateContent>
  <xr:revisionPtr revIDLastSave="0" documentId="13_ncr:1_{038AFD60-F6CA-467B-A1CB-CC7B22B96341}" xr6:coauthVersionLast="47" xr6:coauthVersionMax="47" xr10:uidLastSave="{00000000-0000-0000-0000-000000000000}"/>
  <bookViews>
    <workbookView xWindow="-120" yWindow="-120" windowWidth="29040" windowHeight="15840" xr2:uid="{29AE3946-0C83-4024-B6DD-E4AE4DDA76BD}"/>
  </bookViews>
  <sheets>
    <sheet name="world data" sheetId="1" r:id="rId1"/>
    <sheet name="pivot" sheetId="4" r:id="rId2"/>
    <sheet name="religions" sheetId="3" r:id="rId3"/>
  </sheets>
  <definedNames>
    <definedName name="_xlnm._FilterDatabase" localSheetId="2" hidden="1">religions!$A$1:$R$2</definedName>
    <definedName name="_xlnm._FilterDatabase" localSheetId="0" hidden="1">'world data'!$A$1:$G$12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G2" i="1" s="1"/>
  <c r="D13" i="1" l="1"/>
  <c r="D7" i="1"/>
  <c r="D6" i="1"/>
  <c r="D10" i="1"/>
  <c r="D2" i="1"/>
  <c r="D9" i="1"/>
  <c r="D12" i="1"/>
  <c r="D11" i="1"/>
  <c r="D8" i="1"/>
  <c r="D5" i="1"/>
  <c r="D4" i="1"/>
  <c r="D3" i="1"/>
  <c r="E6" i="1"/>
  <c r="E9" i="1"/>
  <c r="F2" i="1"/>
  <c r="F4" i="1"/>
  <c r="E7" i="1"/>
  <c r="E8" i="1"/>
  <c r="E10" i="1"/>
  <c r="F3" i="1"/>
  <c r="F11" i="1"/>
  <c r="F10" i="1"/>
  <c r="F12" i="1"/>
  <c r="F13" i="1"/>
  <c r="G13" i="1"/>
  <c r="G12" i="1"/>
  <c r="G11" i="1"/>
  <c r="E11" i="1"/>
  <c r="E12" i="1"/>
  <c r="E13" i="1"/>
  <c r="G10" i="1"/>
  <c r="G9" i="1"/>
  <c r="G8" i="1"/>
  <c r="G7" i="1"/>
  <c r="G6" i="1"/>
  <c r="G5" i="1"/>
  <c r="G4" i="1"/>
  <c r="G3" i="1"/>
  <c r="F5" i="1"/>
  <c r="E2" i="1"/>
  <c r="F6" i="1"/>
  <c r="E3" i="1"/>
  <c r="F7" i="1"/>
  <c r="E4" i="1"/>
  <c r="F8" i="1"/>
  <c r="E5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3D869-476D-48CB-A7B5-701C62AD76F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<sst xmlns="http://schemas.openxmlformats.org/spreadsheetml/2006/main" count="158" uniqueCount="88">
  <si>
    <t>world</t>
  </si>
  <si>
    <t>orbiting</t>
  </si>
  <si>
    <t>provinces if 2000</t>
  </si>
  <si>
    <t>provinces if 1800</t>
  </si>
  <si>
    <t>earth</t>
  </si>
  <si>
    <t>luna</t>
  </si>
  <si>
    <t>mercury</t>
  </si>
  <si>
    <t>mars</t>
  </si>
  <si>
    <t>ceres</t>
  </si>
  <si>
    <t>titan</t>
  </si>
  <si>
    <t>callisto</t>
  </si>
  <si>
    <t>europa</t>
  </si>
  <si>
    <t>triton</t>
  </si>
  <si>
    <t>total</t>
  </si>
  <si>
    <t>Empires if 28</t>
  </si>
  <si>
    <t>venus</t>
  </si>
  <si>
    <t>sun</t>
  </si>
  <si>
    <t>saturn</t>
  </si>
  <si>
    <t>jupiter</t>
  </si>
  <si>
    <t>neptune</t>
  </si>
  <si>
    <t>ganymede</t>
  </si>
  <si>
    <t>religion 2</t>
  </si>
  <si>
    <t>buddhist</t>
  </si>
  <si>
    <t>hindu</t>
  </si>
  <si>
    <t>religion 3</t>
  </si>
  <si>
    <t>religion 1</t>
  </si>
  <si>
    <t>christian</t>
  </si>
  <si>
    <t>islam</t>
  </si>
  <si>
    <t>no religion (% of cynical rulers)</t>
  </si>
  <si>
    <t>size % of earth</t>
  </si>
  <si>
    <t>balanced</t>
  </si>
  <si>
    <t>climate</t>
  </si>
  <si>
    <t>polar</t>
  </si>
  <si>
    <t>hot</t>
  </si>
  <si>
    <t>warm</t>
  </si>
  <si>
    <t>temperate</t>
  </si>
  <si>
    <t>jungle</t>
  </si>
  <si>
    <t>biome 1</t>
  </si>
  <si>
    <t>biome 2</t>
  </si>
  <si>
    <t>desert</t>
  </si>
  <si>
    <t>plains</t>
  </si>
  <si>
    <t>arctic</t>
  </si>
  <si>
    <t>forest</t>
  </si>
  <si>
    <t>farmland</t>
  </si>
  <si>
    <t>steppe</t>
  </si>
  <si>
    <t>mountains</t>
  </si>
  <si>
    <t>cold</t>
  </si>
  <si>
    <t>coastal desert</t>
  </si>
  <si>
    <t>hills</t>
  </si>
  <si>
    <t>catholic</t>
  </si>
  <si>
    <t>religion</t>
  </si>
  <si>
    <t>family</t>
  </si>
  <si>
    <t>phobos</t>
  </si>
  <si>
    <t>tritan</t>
  </si>
  <si>
    <t>loc</t>
  </si>
  <si>
    <t>R</t>
  </si>
  <si>
    <t>G</t>
  </si>
  <si>
    <t>B</t>
  </si>
  <si>
    <t>Row Labels</t>
  </si>
  <si>
    <t>Grand Total</t>
  </si>
  <si>
    <t>(blank)</t>
  </si>
  <si>
    <t>Count of world</t>
  </si>
  <si>
    <t>orthodox</t>
  </si>
  <si>
    <t>jewish</t>
  </si>
  <si>
    <t>sunni</t>
  </si>
  <si>
    <t>shiite</t>
  </si>
  <si>
    <t>bon</t>
  </si>
  <si>
    <t>norse_pagan</t>
  </si>
  <si>
    <t>tengri_pagan</t>
  </si>
  <si>
    <t>finnish_pagan</t>
  </si>
  <si>
    <t>hellenic_pagan</t>
  </si>
  <si>
    <t>zun_pagan</t>
  </si>
  <si>
    <t>zoroastrian</t>
  </si>
  <si>
    <t>west_african_pagan</t>
  </si>
  <si>
    <t>taoist</t>
  </si>
  <si>
    <t>jain</t>
  </si>
  <si>
    <t>aztec</t>
  </si>
  <si>
    <t>pagan</t>
  </si>
  <si>
    <t>eastern</t>
  </si>
  <si>
    <t>provinces if 2500</t>
  </si>
  <si>
    <t>%</t>
  </si>
  <si>
    <t>%2</t>
  </si>
  <si>
    <t>%3</t>
  </si>
  <si>
    <t>%4</t>
  </si>
  <si>
    <t>%5</t>
  </si>
  <si>
    <t>religion 4</t>
  </si>
  <si>
    <t>religion 5</t>
  </si>
  <si>
    <t>Mono(lith)physite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</si>
</sst>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3" borderId="5" xfId="0" applyNumberFormat="1" applyFill="1" applyBorder="1"/>
  </cellXfs>
  <cellStyles count="1">
    <cellStyle name="Normal" xfId="0" builtinId="0"/>
  </cellStyles>
  <dxfs count="2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Pirtle" refreshedDate="44353.622128124996" createdVersion="7" refreshedVersion="7" minRefreshableVersion="3" recordCount="12" xr:uid="{7AA73BC7-4E5E-49E5-B9D5-79AAFD560803}">
  <cacheSource type="worksheet">
    <worksheetSource name="Table1"/>
  </cacheSource>
  <cacheFields count="19">
    <cacheField name="world" numFmtId="0">
      <sharedItems count="12">
        <s v="earth"/>
        <s v="luna"/>
        <s v="mercury"/>
        <s v="venus"/>
        <s v="mars"/>
        <s v="ceres"/>
        <s v="titan"/>
        <s v="callisto"/>
        <s v="europa"/>
        <s v="ganymede"/>
        <s v="triton"/>
        <s v="total"/>
      </sharedItems>
    </cacheField>
    <cacheField name="size % of earth" numFmtId="0">
      <sharedItems containsSemiMixedTypes="0" containsString="0" containsNumber="1" containsInteger="1" minValue="7" maxValue="484"/>
    </cacheField>
    <cacheField name="orbiting" numFmtId="0">
      <sharedItems/>
    </cacheField>
    <cacheField name="provinces if 2000" numFmtId="0">
      <sharedItems containsSemiMixedTypes="0" containsString="0" containsNumber="1" containsInteger="1" minValue="29" maxValue="2000"/>
    </cacheField>
    <cacheField name="provinces if 1800" numFmtId="0">
      <sharedItems containsSemiMixedTypes="0" containsString="0" containsNumber="1" containsInteger="1" minValue="26" maxValue="1800"/>
    </cacheField>
    <cacheField name="Empires if 28" numFmtId="0">
      <sharedItems containsSemiMixedTypes="0" containsString="0" containsNumber="1" containsInteger="1" minValue="0" maxValue="28"/>
    </cacheField>
    <cacheField name="biome 1" numFmtId="0">
      <sharedItems containsBlank="1" count="9">
        <s v="balanced"/>
        <s v="arctic"/>
        <s v="desert"/>
        <s v="jungle"/>
        <s v="hills"/>
        <s v="forest"/>
        <s v="farmland"/>
        <s v="steppe"/>
        <m/>
      </sharedItems>
    </cacheField>
    <cacheField name="biome 2" numFmtId="0">
      <sharedItems containsBlank="1"/>
    </cacheField>
    <cacheField name="climate" numFmtId="0">
      <sharedItems containsBlank="1" count="7">
        <s v="balanced"/>
        <s v="polar"/>
        <s v="hot"/>
        <s v="warm"/>
        <s v="cold"/>
        <s v="temperate"/>
        <m/>
      </sharedItems>
    </cacheField>
    <cacheField name="religion 1" numFmtId="0">
      <sharedItems containsBlank="1"/>
    </cacheField>
    <cacheField name="religion 1 % of planet" numFmtId="0">
      <sharedItems containsString="0" containsBlank="1" containsNumber="1" minValue="31.2" maxValue="31.2"/>
    </cacheField>
    <cacheField name="religion 2" numFmtId="0">
      <sharedItems containsBlank="1"/>
    </cacheField>
    <cacheField name="religion 2 % of planet" numFmtId="0">
      <sharedItems containsString="0" containsBlank="1" containsNumber="1" minValue="24.1" maxValue="24.1"/>
    </cacheField>
    <cacheField name="religion 3" numFmtId="0">
      <sharedItems containsBlank="1"/>
    </cacheField>
    <cacheField name="religion 3 % of planet" numFmtId="0">
      <sharedItems containsString="0" containsBlank="1" containsNumber="1" containsInteger="1" minValue="16" maxValue="16"/>
    </cacheField>
    <cacheField name="religion 3 " numFmtId="0">
      <sharedItems containsBlank="1"/>
    </cacheField>
    <cacheField name="religion 3 % of planet2" numFmtId="0">
      <sharedItems containsString="0" containsBlank="1" containsNumber="1" minValue="15.1" maxValue="15.1"/>
    </cacheField>
    <cacheField name="religion 42" numFmtId="0">
      <sharedItems containsBlank="1"/>
    </cacheField>
    <cacheField name="religion 4 % of planet" numFmtId="0">
      <sharedItems containsString="0" containsBlank="1" containsNumber="1" minValue="6.9" maxValue="6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0"/>
    <s v="sun"/>
    <n v="413"/>
    <n v="372"/>
    <n v="6"/>
    <x v="0"/>
    <s v="balanced"/>
    <x v="0"/>
    <s v="christian"/>
    <n v="31.2"/>
    <s v="islam"/>
    <n v="24.1"/>
    <s v="no religion (% of cynical rulers)"/>
    <n v="16"/>
    <s v="hindu"/>
    <n v="15.1"/>
    <s v="buddhist"/>
    <n v="6.9"/>
  </r>
  <r>
    <x v="1"/>
    <n v="26"/>
    <s v="earth"/>
    <n v="107"/>
    <n v="97"/>
    <n v="2"/>
    <x v="1"/>
    <s v="forest"/>
    <x v="1"/>
    <m/>
    <m/>
    <m/>
    <m/>
    <m/>
    <m/>
    <m/>
    <m/>
    <m/>
    <m/>
  </r>
  <r>
    <x v="2"/>
    <n v="38"/>
    <s v="sun"/>
    <n v="157"/>
    <n v="141"/>
    <n v="2"/>
    <x v="2"/>
    <s v="jungle"/>
    <x v="2"/>
    <s v="S"/>
    <m/>
    <m/>
    <m/>
    <m/>
    <m/>
    <m/>
    <m/>
    <m/>
    <m/>
  </r>
  <r>
    <x v="3"/>
    <n v="95"/>
    <s v="sun"/>
    <n v="393"/>
    <n v="353"/>
    <n v="5"/>
    <x v="3"/>
    <s v="plains"/>
    <x v="2"/>
    <m/>
    <m/>
    <m/>
    <m/>
    <m/>
    <m/>
    <m/>
    <m/>
    <m/>
    <m/>
  </r>
  <r>
    <x v="4"/>
    <n v="53"/>
    <s v="sun"/>
    <n v="219"/>
    <n v="197"/>
    <n v="3"/>
    <x v="0"/>
    <s v="balanced"/>
    <x v="3"/>
    <m/>
    <m/>
    <m/>
    <m/>
    <m/>
    <m/>
    <m/>
    <m/>
    <m/>
    <m/>
  </r>
  <r>
    <x v="5"/>
    <n v="7"/>
    <s v="sun"/>
    <n v="29"/>
    <n v="26"/>
    <n v="0"/>
    <x v="1"/>
    <s v="forest"/>
    <x v="1"/>
    <m/>
    <m/>
    <m/>
    <m/>
    <m/>
    <m/>
    <m/>
    <m/>
    <m/>
    <m/>
  </r>
  <r>
    <x v="6"/>
    <n v="40"/>
    <s v="saturn"/>
    <n v="165"/>
    <n v="149"/>
    <n v="2"/>
    <x v="0"/>
    <s v="steppe"/>
    <x v="4"/>
    <m/>
    <m/>
    <m/>
    <m/>
    <m/>
    <m/>
    <m/>
    <m/>
    <m/>
    <m/>
  </r>
  <r>
    <x v="7"/>
    <n v="38"/>
    <s v="jupiter"/>
    <n v="157"/>
    <n v="141"/>
    <n v="2"/>
    <x v="4"/>
    <s v="forest"/>
    <x v="5"/>
    <m/>
    <m/>
    <m/>
    <m/>
    <m/>
    <m/>
    <m/>
    <m/>
    <m/>
    <m/>
  </r>
  <r>
    <x v="8"/>
    <n v="25"/>
    <s v="jupiter"/>
    <n v="103"/>
    <n v="93"/>
    <n v="1"/>
    <x v="5"/>
    <s v="plains"/>
    <x v="5"/>
    <m/>
    <m/>
    <m/>
    <m/>
    <m/>
    <m/>
    <m/>
    <m/>
    <m/>
    <m/>
  </r>
  <r>
    <x v="9"/>
    <n v="41"/>
    <s v="jupiter"/>
    <n v="169"/>
    <n v="152"/>
    <n v="2"/>
    <x v="6"/>
    <s v="coastal desert"/>
    <x v="3"/>
    <m/>
    <m/>
    <m/>
    <m/>
    <m/>
    <m/>
    <m/>
    <m/>
    <m/>
    <m/>
  </r>
  <r>
    <x v="10"/>
    <n v="21"/>
    <s v="neptune"/>
    <n v="87"/>
    <n v="78"/>
    <n v="1"/>
    <x v="7"/>
    <s v="mountains"/>
    <x v="4"/>
    <m/>
    <m/>
    <m/>
    <m/>
    <m/>
    <m/>
    <m/>
    <m/>
    <m/>
    <m/>
  </r>
  <r>
    <x v="11"/>
    <n v="484"/>
    <s v="sun"/>
    <n v="2000"/>
    <n v="1800"/>
    <n v="28"/>
    <x v="8"/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82678-45E7-48F3-8536-B6FCE7041D0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19">
    <pivotField dataField="1" showAll="0">
      <items count="13">
        <item x="7"/>
        <item x="5"/>
        <item x="0"/>
        <item x="8"/>
        <item x="9"/>
        <item x="1"/>
        <item x="4"/>
        <item x="2"/>
        <item x="6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1"/>
        <item x="0"/>
        <item x="2"/>
        <item x="6"/>
        <item x="5"/>
        <item x="4"/>
        <item x="3"/>
        <item x="7"/>
        <item x="8"/>
        <item t="default"/>
      </items>
    </pivotField>
    <pivotField showAll="0"/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6"/>
  </rowFields>
  <rowItems count="19">
    <i>
      <x/>
    </i>
    <i r="1">
      <x v="1"/>
    </i>
    <i>
      <x v="1"/>
    </i>
    <i r="1">
      <x v="1"/>
    </i>
    <i r="1">
      <x v="7"/>
    </i>
    <i>
      <x v="2"/>
    </i>
    <i r="1">
      <x v="2"/>
    </i>
    <i r="1">
      <x v="6"/>
    </i>
    <i>
      <x v="3"/>
    </i>
    <i r="1">
      <x/>
    </i>
    <i>
      <x v="4"/>
    </i>
    <i r="1">
      <x v="4"/>
    </i>
    <i r="1">
      <x v="5"/>
    </i>
    <i>
      <x v="5"/>
    </i>
    <i r="1">
      <x v="1"/>
    </i>
    <i r="1">
      <x v="3"/>
    </i>
    <i>
      <x v="6"/>
    </i>
    <i r="1">
      <x v="8"/>
    </i>
    <i t="grand">
      <x/>
    </i>
  </rowItems>
  <colItems count="1">
    <i/>
  </colItems>
  <dataFields count="1">
    <dataField name="Count of worl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F75E4-C7DA-40F0-9FFD-87D168D59740}" name="Table1" displayName="Table1" ref="A1:T13" totalsRowShown="0" headerRowDxfId="23" headerRowBorderDxfId="22" tableBorderDxfId="21" totalsRowBorderDxfId="20">
  <tableColumns count="20">
    <tableColumn id="1" xr3:uid="{1AC4CD5E-0603-4C3F-B462-049C8F1F1106}" name="world" dataDxfId="19"/>
    <tableColumn id="2" xr3:uid="{8E0FC89C-D37E-47F5-90B4-60ED56E0162F}" name="size % of earth" dataDxfId="18"/>
    <tableColumn id="3" xr3:uid="{25240667-E5E1-4053-98B1-85E8A4A5BC02}" name="orbiting" dataDxfId="17"/>
    <tableColumn id="20" xr3:uid="{17A5445A-8C14-4AA4-B6CF-BCB98690DA42}" name="provinces if 2500" dataDxfId="0">
      <calculatedColumnFormula>ROUND(($B2/$B$13)*2500,0)</calculatedColumnFormula>
    </tableColumn>
    <tableColumn id="4" xr3:uid="{C1485F0F-08C4-45C1-A1FB-5875C926AEAB}" name="provinces if 2000" dataDxfId="16">
      <calculatedColumnFormula>ROUND(($B2/$B$13)*2000,0)</calculatedColumnFormula>
    </tableColumn>
    <tableColumn id="5" xr3:uid="{55507947-9B69-4E80-8B88-A07FFBB2DD18}" name="provinces if 1800" dataDxfId="15">
      <calculatedColumnFormula>ROUND(($B2/$B$13)*1800,0)</calculatedColumnFormula>
    </tableColumn>
    <tableColumn id="6" xr3:uid="{66312A1D-0055-4A99-A3C1-319EC06C94EB}" name="Empires if 28" dataDxfId="14">
      <calculatedColumnFormula>ROUND(($B2/$B$13)*28,0)</calculatedColumnFormula>
    </tableColumn>
    <tableColumn id="9" xr3:uid="{A8A90965-673C-42EF-B26D-CCCB7BA563A9}" name="biome 1" dataDxfId="13"/>
    <tableColumn id="19" xr3:uid="{0D53B7BA-BDAF-4119-A521-B4132A4CB01F}" name="biome 2" dataDxfId="12"/>
    <tableColumn id="14" xr3:uid="{DCA1B70B-F9FD-49D5-A9F8-61AB1BDE879D}" name="climate" dataDxfId="11"/>
    <tableColumn id="7" xr3:uid="{89183329-D8D3-44B9-8ACA-CE6E0BD46A7F}" name="religion 1" dataDxfId="10"/>
    <tableColumn id="12" xr3:uid="{06A12575-7E75-4FA6-949B-68B274A77C71}" name="%" dataDxfId="9"/>
    <tableColumn id="10" xr3:uid="{245232F1-C437-4359-802C-84258E9435DC}" name="religion 2" dataDxfId="8"/>
    <tableColumn id="18" xr3:uid="{67101D4A-1AD6-49C2-BD95-3F6D33741E22}" name="%2" dataDxfId="7"/>
    <tableColumn id="17" xr3:uid="{AB661841-4B34-4BBD-8C0F-BDB0E92433AB}" name="religion 3" dataDxfId="6"/>
    <tableColumn id="16" xr3:uid="{8FFA1B24-4F21-4344-B64B-6F455D5233EC}" name="%3" dataDxfId="5"/>
    <tableColumn id="13" xr3:uid="{072B6765-1CBB-440D-BF1F-687E252D8FD3}" name="religion 4" dataDxfId="4"/>
    <tableColumn id="8" xr3:uid="{EEE2B6A5-23C2-4C57-841F-655433DDC281}" name="%4" dataDxfId="3"/>
    <tableColumn id="15" xr3:uid="{029CF2C6-2AD9-4EB9-857C-96739619FCFD}" name="religion 5" dataDxfId="2"/>
    <tableColumn id="11" xr3:uid="{EDBDC304-C0F0-42AB-91FE-252C4714D6E6}" name="%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B6C-DF6B-4D0C-AC3F-A37CAF212EF7}">
  <dimension ref="A1:T13"/>
  <sheetViews>
    <sheetView tabSelected="1"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6.7109375" customWidth="1"/>
    <col min="3" max="3" width="10.140625" customWidth="1"/>
    <col min="4" max="4" width="15.85546875" customWidth="1"/>
    <col min="5" max="6" width="15.5703125" customWidth="1"/>
    <col min="7" max="7" width="12.140625" customWidth="1"/>
    <col min="8" max="10" width="14.5703125" customWidth="1"/>
    <col min="11" max="11" width="17.5703125" bestFit="1" customWidth="1"/>
    <col min="12" max="12" width="2.7109375" customWidth="1"/>
    <col min="13" max="13" width="9" customWidth="1"/>
    <col min="14" max="14" width="3.5703125" customWidth="1"/>
    <col min="15" max="15" width="10.42578125" customWidth="1"/>
    <col min="16" max="16" width="3.140625" customWidth="1"/>
    <col min="17" max="17" width="11.28515625" customWidth="1"/>
    <col min="18" max="18" width="3.28515625" customWidth="1"/>
    <col min="19" max="19" width="11.5703125" customWidth="1"/>
    <col min="20" max="20" width="3.42578125" customWidth="1"/>
  </cols>
  <sheetData>
    <row r="1" spans="1:20" x14ac:dyDescent="0.25">
      <c r="A1" s="7" t="s">
        <v>0</v>
      </c>
      <c r="B1" s="8" t="s">
        <v>29</v>
      </c>
      <c r="C1" s="8" t="s">
        <v>1</v>
      </c>
      <c r="D1" s="8" t="s">
        <v>79</v>
      </c>
      <c r="E1" s="8" t="s">
        <v>2</v>
      </c>
      <c r="F1" s="8" t="s">
        <v>3</v>
      </c>
      <c r="G1" s="9" t="s">
        <v>14</v>
      </c>
      <c r="H1" s="9" t="s">
        <v>37</v>
      </c>
      <c r="I1" s="9" t="s">
        <v>38</v>
      </c>
      <c r="J1" s="9" t="s">
        <v>31</v>
      </c>
      <c r="K1" s="8" t="s">
        <v>25</v>
      </c>
      <c r="L1" s="8" t="s">
        <v>80</v>
      </c>
      <c r="M1" s="8" t="s">
        <v>21</v>
      </c>
      <c r="N1" s="8" t="s">
        <v>81</v>
      </c>
      <c r="O1" s="8" t="s">
        <v>24</v>
      </c>
      <c r="P1" s="17" t="s">
        <v>82</v>
      </c>
      <c r="Q1" s="8" t="s">
        <v>85</v>
      </c>
      <c r="R1" s="8" t="s">
        <v>83</v>
      </c>
      <c r="S1" s="8" t="s">
        <v>86</v>
      </c>
      <c r="T1" s="8" t="s">
        <v>84</v>
      </c>
    </row>
    <row r="2" spans="1:20" x14ac:dyDescent="0.25">
      <c r="A2" s="2" t="s">
        <v>4</v>
      </c>
      <c r="B2" s="1">
        <v>100</v>
      </c>
      <c r="C2" s="1" t="s">
        <v>16</v>
      </c>
      <c r="D2" s="1">
        <f t="shared" ref="D2:D13" si="0">ROUND(($B2/$B$13)*2500,0)</f>
        <v>517</v>
      </c>
      <c r="E2" s="1">
        <f>ROUND(($B2/$B$13)*2000,0)</f>
        <v>413</v>
      </c>
      <c r="F2" s="1">
        <f>ROUND(($B2/$B$13)*1800,0)</f>
        <v>372</v>
      </c>
      <c r="G2" s="3">
        <f>ROUND(($B2/$B$13)*28,0)</f>
        <v>6</v>
      </c>
      <c r="H2" s="12" t="s">
        <v>30</v>
      </c>
      <c r="I2" s="12" t="s">
        <v>30</v>
      </c>
      <c r="J2" s="12" t="s">
        <v>30</v>
      </c>
      <c r="K2" s="10" t="s">
        <v>26</v>
      </c>
      <c r="L2" s="10">
        <v>31.2</v>
      </c>
      <c r="M2" s="10" t="s">
        <v>27</v>
      </c>
      <c r="N2" s="10">
        <v>24.1</v>
      </c>
      <c r="O2" s="10" t="s">
        <v>28</v>
      </c>
      <c r="P2" s="10">
        <v>16</v>
      </c>
      <c r="Q2" s="10" t="s">
        <v>23</v>
      </c>
      <c r="R2" s="10">
        <v>15.1</v>
      </c>
      <c r="S2" s="10" t="s">
        <v>22</v>
      </c>
      <c r="T2" s="10">
        <v>6.9</v>
      </c>
    </row>
    <row r="3" spans="1:20" x14ac:dyDescent="0.25">
      <c r="A3" s="2" t="s">
        <v>5</v>
      </c>
      <c r="B3" s="1">
        <v>26</v>
      </c>
      <c r="C3" s="1" t="s">
        <v>4</v>
      </c>
      <c r="D3" s="1">
        <f t="shared" si="0"/>
        <v>134</v>
      </c>
      <c r="E3" s="1">
        <f t="shared" ref="E3:E13" si="1">ROUND(($B3/$B$13)*2000,0)</f>
        <v>107</v>
      </c>
      <c r="F3" s="1">
        <f t="shared" ref="F3:F13" si="2">ROUND(($B3/$B$13)*1800,0)</f>
        <v>97</v>
      </c>
      <c r="G3" s="3">
        <f t="shared" ref="G3:G13" si="3">ROUND(($B3/$B$13)*28,0)</f>
        <v>2</v>
      </c>
      <c r="H3" s="3" t="s">
        <v>41</v>
      </c>
      <c r="I3" s="3" t="s">
        <v>42</v>
      </c>
      <c r="J3" s="3" t="s">
        <v>32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2" t="s">
        <v>6</v>
      </c>
      <c r="B4" s="1">
        <v>38</v>
      </c>
      <c r="C4" s="1" t="s">
        <v>16</v>
      </c>
      <c r="D4" s="1">
        <f t="shared" si="0"/>
        <v>196</v>
      </c>
      <c r="E4" s="1">
        <f t="shared" si="1"/>
        <v>157</v>
      </c>
      <c r="F4" s="1">
        <f t="shared" si="2"/>
        <v>141</v>
      </c>
      <c r="G4" s="3">
        <f t="shared" si="3"/>
        <v>2</v>
      </c>
      <c r="H4" s="3" t="s">
        <v>39</v>
      </c>
      <c r="I4" s="3" t="s">
        <v>36</v>
      </c>
      <c r="J4" s="3" t="s">
        <v>33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2" t="s">
        <v>15</v>
      </c>
      <c r="B5" s="1">
        <v>95</v>
      </c>
      <c r="C5" s="1" t="s">
        <v>16</v>
      </c>
      <c r="D5" s="1">
        <f t="shared" si="0"/>
        <v>491</v>
      </c>
      <c r="E5" s="1">
        <f t="shared" si="1"/>
        <v>393</v>
      </c>
      <c r="F5" s="1">
        <f t="shared" si="2"/>
        <v>353</v>
      </c>
      <c r="G5" s="3">
        <f t="shared" si="3"/>
        <v>5</v>
      </c>
      <c r="H5" s="3" t="s">
        <v>36</v>
      </c>
      <c r="I5" s="3" t="s">
        <v>40</v>
      </c>
      <c r="J5" s="3" t="s">
        <v>33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7</v>
      </c>
      <c r="B6" s="1">
        <v>53</v>
      </c>
      <c r="C6" s="1" t="s">
        <v>16</v>
      </c>
      <c r="D6" s="1">
        <f t="shared" si="0"/>
        <v>274</v>
      </c>
      <c r="E6" s="1">
        <f t="shared" si="1"/>
        <v>219</v>
      </c>
      <c r="F6" s="1">
        <f t="shared" si="2"/>
        <v>197</v>
      </c>
      <c r="G6" s="3">
        <f t="shared" si="3"/>
        <v>3</v>
      </c>
      <c r="H6" s="3" t="s">
        <v>30</v>
      </c>
      <c r="I6" s="3" t="s">
        <v>30</v>
      </c>
      <c r="J6" s="3" t="s">
        <v>34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2" t="s">
        <v>8</v>
      </c>
      <c r="B7" s="1">
        <v>7</v>
      </c>
      <c r="C7" s="1" t="s">
        <v>16</v>
      </c>
      <c r="D7" s="1">
        <f t="shared" si="0"/>
        <v>36</v>
      </c>
      <c r="E7" s="1">
        <f t="shared" si="1"/>
        <v>29</v>
      </c>
      <c r="F7" s="1">
        <f t="shared" si="2"/>
        <v>26</v>
      </c>
      <c r="G7" s="3">
        <f t="shared" si="3"/>
        <v>0</v>
      </c>
      <c r="H7" s="3" t="s">
        <v>41</v>
      </c>
      <c r="I7" s="3" t="s">
        <v>42</v>
      </c>
      <c r="J7" s="3" t="s">
        <v>32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2" t="s">
        <v>9</v>
      </c>
      <c r="B8" s="1">
        <v>40</v>
      </c>
      <c r="C8" s="1" t="s">
        <v>17</v>
      </c>
      <c r="D8" s="1">
        <f t="shared" si="0"/>
        <v>207</v>
      </c>
      <c r="E8" s="1">
        <f t="shared" si="1"/>
        <v>165</v>
      </c>
      <c r="F8" s="1">
        <f t="shared" si="2"/>
        <v>149</v>
      </c>
      <c r="G8" s="3">
        <f t="shared" si="3"/>
        <v>2</v>
      </c>
      <c r="H8" s="3" t="s">
        <v>30</v>
      </c>
      <c r="I8" s="3" t="s">
        <v>44</v>
      </c>
      <c r="J8" s="3" t="s">
        <v>46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2" t="s">
        <v>10</v>
      </c>
      <c r="B9" s="1">
        <v>38</v>
      </c>
      <c r="C9" s="1" t="s">
        <v>18</v>
      </c>
      <c r="D9" s="1">
        <f t="shared" si="0"/>
        <v>196</v>
      </c>
      <c r="E9" s="1">
        <f t="shared" si="1"/>
        <v>157</v>
      </c>
      <c r="F9" s="1">
        <f t="shared" si="2"/>
        <v>141</v>
      </c>
      <c r="G9" s="3">
        <f t="shared" si="3"/>
        <v>2</v>
      </c>
      <c r="H9" s="3" t="s">
        <v>48</v>
      </c>
      <c r="I9" s="3" t="s">
        <v>42</v>
      </c>
      <c r="J9" s="3" t="s">
        <v>35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2" t="s">
        <v>11</v>
      </c>
      <c r="B10" s="1">
        <v>25</v>
      </c>
      <c r="C10" s="1" t="s">
        <v>18</v>
      </c>
      <c r="D10" s="1">
        <f t="shared" si="0"/>
        <v>129</v>
      </c>
      <c r="E10" s="1">
        <f t="shared" si="1"/>
        <v>103</v>
      </c>
      <c r="F10" s="1">
        <f t="shared" si="2"/>
        <v>93</v>
      </c>
      <c r="G10" s="3">
        <f t="shared" si="3"/>
        <v>1</v>
      </c>
      <c r="H10" s="3" t="s">
        <v>42</v>
      </c>
      <c r="I10" s="3" t="s">
        <v>40</v>
      </c>
      <c r="J10" s="3" t="s">
        <v>35</v>
      </c>
      <c r="K10" s="1" t="s">
        <v>87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2" t="s">
        <v>20</v>
      </c>
      <c r="B11" s="1">
        <v>41</v>
      </c>
      <c r="C11" s="1" t="s">
        <v>18</v>
      </c>
      <c r="D11" s="1">
        <f t="shared" si="0"/>
        <v>212</v>
      </c>
      <c r="E11" s="1">
        <f t="shared" si="1"/>
        <v>169</v>
      </c>
      <c r="F11" s="1">
        <f t="shared" si="2"/>
        <v>152</v>
      </c>
      <c r="G11" s="3">
        <f t="shared" si="3"/>
        <v>2</v>
      </c>
      <c r="H11" s="3" t="s">
        <v>43</v>
      </c>
      <c r="I11" s="3" t="s">
        <v>47</v>
      </c>
      <c r="J11" s="3" t="s">
        <v>34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2" t="s">
        <v>12</v>
      </c>
      <c r="B12" s="1">
        <v>21</v>
      </c>
      <c r="C12" s="1" t="s">
        <v>19</v>
      </c>
      <c r="D12" s="1">
        <f t="shared" si="0"/>
        <v>108</v>
      </c>
      <c r="E12" s="1">
        <f t="shared" si="1"/>
        <v>87</v>
      </c>
      <c r="F12" s="1">
        <f t="shared" si="2"/>
        <v>78</v>
      </c>
      <c r="G12" s="3">
        <f t="shared" si="3"/>
        <v>1</v>
      </c>
      <c r="H12" s="3" t="s">
        <v>44</v>
      </c>
      <c r="I12" s="3" t="s">
        <v>45</v>
      </c>
      <c r="J12" s="3" t="s">
        <v>46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4" t="s">
        <v>13</v>
      </c>
      <c r="B13" s="5">
        <f>SUM(B2:B12)</f>
        <v>484</v>
      </c>
      <c r="C13" s="5" t="s">
        <v>16</v>
      </c>
      <c r="D13" s="5">
        <f t="shared" si="0"/>
        <v>2500</v>
      </c>
      <c r="E13" s="5">
        <f t="shared" si="1"/>
        <v>2000</v>
      </c>
      <c r="F13" s="5">
        <f t="shared" si="2"/>
        <v>1800</v>
      </c>
      <c r="G13" s="6">
        <f t="shared" si="3"/>
        <v>28</v>
      </c>
      <c r="H13" s="6"/>
      <c r="I13" s="6"/>
      <c r="J13" s="6"/>
      <c r="K13" s="11"/>
      <c r="L13" s="11"/>
      <c r="M13" s="11"/>
      <c r="N13" s="11"/>
      <c r="O13" s="11"/>
      <c r="P13" s="11"/>
      <c r="Q13" s="11"/>
      <c r="R13" s="11"/>
      <c r="S13" s="11"/>
      <c r="T13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2A2B-6E1A-488F-97FC-E52817C17F17}">
  <dimension ref="A3:B2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4" width="5.7109375" bestFit="1" customWidth="1"/>
    <col min="5" max="5" width="7.28515625" bestFit="1" customWidth="1"/>
    <col min="6" max="6" width="10.28515625" bestFit="1" customWidth="1"/>
    <col min="7" max="7" width="4.85546875" bestFit="1" customWidth="1"/>
    <col min="8" max="8" width="5.28515625" bestFit="1" customWidth="1"/>
    <col min="9" max="9" width="8.28515625" bestFit="1" customWidth="1"/>
    <col min="10" max="11" width="5.140625" bestFit="1" customWidth="1"/>
    <col min="12" max="12" width="6" bestFit="1" customWidth="1"/>
    <col min="13" max="13" width="6.28515625" bestFit="1" customWidth="1"/>
    <col min="14" max="14" width="11.28515625" bestFit="1" customWidth="1"/>
    <col min="15" max="15" width="7.28515625" bestFit="1" customWidth="1"/>
    <col min="16" max="16" width="9.5703125" bestFit="1" customWidth="1"/>
    <col min="17" max="17" width="8.42578125" bestFit="1" customWidth="1"/>
    <col min="18" max="18" width="11.42578125" bestFit="1" customWidth="1"/>
    <col min="19" max="19" width="9" bestFit="1" customWidth="1"/>
    <col min="20" max="20" width="12" bestFit="1" customWidth="1"/>
    <col min="22" max="22" width="12.140625" bestFit="1" customWidth="1"/>
    <col min="23" max="23" width="11.28515625" bestFit="1" customWidth="1"/>
  </cols>
  <sheetData>
    <row r="3" spans="1:2" x14ac:dyDescent="0.25">
      <c r="A3" s="13" t="s">
        <v>58</v>
      </c>
      <c r="B3" t="s">
        <v>61</v>
      </c>
    </row>
    <row r="4" spans="1:2" x14ac:dyDescent="0.25">
      <c r="A4" s="14" t="s">
        <v>30</v>
      </c>
      <c r="B4" s="15">
        <v>1</v>
      </c>
    </row>
    <row r="5" spans="1:2" x14ac:dyDescent="0.25">
      <c r="A5" s="16" t="s">
        <v>30</v>
      </c>
      <c r="B5" s="15">
        <v>1</v>
      </c>
    </row>
    <row r="6" spans="1:2" x14ac:dyDescent="0.25">
      <c r="A6" s="14" t="s">
        <v>46</v>
      </c>
      <c r="B6" s="15">
        <v>2</v>
      </c>
    </row>
    <row r="7" spans="1:2" x14ac:dyDescent="0.25">
      <c r="A7" s="16" t="s">
        <v>30</v>
      </c>
      <c r="B7" s="15">
        <v>1</v>
      </c>
    </row>
    <row r="8" spans="1:2" x14ac:dyDescent="0.25">
      <c r="A8" s="16" t="s">
        <v>44</v>
      </c>
      <c r="B8" s="15">
        <v>1</v>
      </c>
    </row>
    <row r="9" spans="1:2" x14ac:dyDescent="0.25">
      <c r="A9" s="14" t="s">
        <v>33</v>
      </c>
      <c r="B9" s="15">
        <v>2</v>
      </c>
    </row>
    <row r="10" spans="1:2" x14ac:dyDescent="0.25">
      <c r="A10" s="16" t="s">
        <v>39</v>
      </c>
      <c r="B10" s="15">
        <v>1</v>
      </c>
    </row>
    <row r="11" spans="1:2" x14ac:dyDescent="0.25">
      <c r="A11" s="16" t="s">
        <v>36</v>
      </c>
      <c r="B11" s="15">
        <v>1</v>
      </c>
    </row>
    <row r="12" spans="1:2" x14ac:dyDescent="0.25">
      <c r="A12" s="14" t="s">
        <v>32</v>
      </c>
      <c r="B12" s="15">
        <v>2</v>
      </c>
    </row>
    <row r="13" spans="1:2" x14ac:dyDescent="0.25">
      <c r="A13" s="16" t="s">
        <v>41</v>
      </c>
      <c r="B13" s="15">
        <v>2</v>
      </c>
    </row>
    <row r="14" spans="1:2" x14ac:dyDescent="0.25">
      <c r="A14" s="14" t="s">
        <v>35</v>
      </c>
      <c r="B14" s="15">
        <v>2</v>
      </c>
    </row>
    <row r="15" spans="1:2" x14ac:dyDescent="0.25">
      <c r="A15" s="16" t="s">
        <v>42</v>
      </c>
      <c r="B15" s="15">
        <v>1</v>
      </c>
    </row>
    <row r="16" spans="1:2" x14ac:dyDescent="0.25">
      <c r="A16" s="16" t="s">
        <v>48</v>
      </c>
      <c r="B16" s="15">
        <v>1</v>
      </c>
    </row>
    <row r="17" spans="1:2" x14ac:dyDescent="0.25">
      <c r="A17" s="14" t="s">
        <v>34</v>
      </c>
      <c r="B17" s="15">
        <v>2</v>
      </c>
    </row>
    <row r="18" spans="1:2" x14ac:dyDescent="0.25">
      <c r="A18" s="16" t="s">
        <v>30</v>
      </c>
      <c r="B18" s="15">
        <v>1</v>
      </c>
    </row>
    <row r="19" spans="1:2" x14ac:dyDescent="0.25">
      <c r="A19" s="16" t="s">
        <v>43</v>
      </c>
      <c r="B19" s="15">
        <v>1</v>
      </c>
    </row>
    <row r="20" spans="1:2" x14ac:dyDescent="0.25">
      <c r="A20" s="14" t="s">
        <v>60</v>
      </c>
      <c r="B20" s="15">
        <v>1</v>
      </c>
    </row>
    <row r="21" spans="1:2" x14ac:dyDescent="0.25">
      <c r="A21" s="16" t="s">
        <v>60</v>
      </c>
      <c r="B21" s="15">
        <v>1</v>
      </c>
    </row>
    <row r="22" spans="1:2" x14ac:dyDescent="0.25">
      <c r="A22" s="14" t="s">
        <v>59</v>
      </c>
      <c r="B22" s="1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CDC8-21D2-4466-9528-866EBF085F0E}">
  <dimension ref="A1:R19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18" x14ac:dyDescent="0.25">
      <c r="A1" t="s">
        <v>50</v>
      </c>
      <c r="B1" t="s">
        <v>51</v>
      </c>
      <c r="C1" t="s">
        <v>54</v>
      </c>
      <c r="D1" t="s">
        <v>6</v>
      </c>
      <c r="E1" t="s">
        <v>15</v>
      </c>
      <c r="F1" t="s">
        <v>4</v>
      </c>
      <c r="G1" t="s">
        <v>5</v>
      </c>
      <c r="H1" t="s">
        <v>7</v>
      </c>
      <c r="I1" t="s">
        <v>52</v>
      </c>
      <c r="J1" t="s">
        <v>8</v>
      </c>
      <c r="K1" t="s">
        <v>20</v>
      </c>
      <c r="L1" t="s">
        <v>10</v>
      </c>
      <c r="M1" t="s">
        <v>11</v>
      </c>
      <c r="N1" t="s">
        <v>9</v>
      </c>
      <c r="O1" t="s">
        <v>53</v>
      </c>
      <c r="P1" t="s">
        <v>55</v>
      </c>
      <c r="Q1" t="s">
        <v>56</v>
      </c>
      <c r="R1" t="s">
        <v>57</v>
      </c>
    </row>
    <row r="2" spans="1:18" x14ac:dyDescent="0.25">
      <c r="A2" t="s">
        <v>49</v>
      </c>
      <c r="B2" t="s">
        <v>26</v>
      </c>
      <c r="P2">
        <v>179</v>
      </c>
      <c r="Q2">
        <v>0</v>
      </c>
      <c r="R2">
        <v>0</v>
      </c>
    </row>
    <row r="3" spans="1:18" x14ac:dyDescent="0.25">
      <c r="A3" t="s">
        <v>62</v>
      </c>
      <c r="B3" t="s">
        <v>26</v>
      </c>
      <c r="P3">
        <v>153</v>
      </c>
      <c r="Q3">
        <v>0</v>
      </c>
      <c r="R3">
        <v>0</v>
      </c>
    </row>
    <row r="4" spans="1:18" x14ac:dyDescent="0.25">
      <c r="A4" t="s">
        <v>63</v>
      </c>
      <c r="B4" t="s">
        <v>63</v>
      </c>
      <c r="P4">
        <v>150</v>
      </c>
      <c r="Q4">
        <v>200</v>
      </c>
      <c r="R4">
        <v>0</v>
      </c>
    </row>
    <row r="5" spans="1:18" x14ac:dyDescent="0.25">
      <c r="A5" t="s">
        <v>64</v>
      </c>
      <c r="B5" t="s">
        <v>27</v>
      </c>
      <c r="P5">
        <v>250</v>
      </c>
      <c r="Q5">
        <v>200</v>
      </c>
      <c r="R5">
        <v>100</v>
      </c>
    </row>
    <row r="6" spans="1:18" x14ac:dyDescent="0.25">
      <c r="A6" t="s">
        <v>65</v>
      </c>
      <c r="B6" t="s">
        <v>27</v>
      </c>
      <c r="P6">
        <v>200</v>
      </c>
      <c r="Q6">
        <v>200</v>
      </c>
      <c r="R6">
        <v>100</v>
      </c>
    </row>
    <row r="7" spans="1:18" x14ac:dyDescent="0.25">
      <c r="A7" t="s">
        <v>66</v>
      </c>
      <c r="B7" t="s">
        <v>77</v>
      </c>
      <c r="P7">
        <v>250</v>
      </c>
      <c r="Q7">
        <v>250</v>
      </c>
      <c r="R7">
        <v>250</v>
      </c>
    </row>
    <row r="8" spans="1:18" x14ac:dyDescent="0.25">
      <c r="A8" t="s">
        <v>67</v>
      </c>
      <c r="B8" t="s">
        <v>77</v>
      </c>
      <c r="P8">
        <v>0</v>
      </c>
      <c r="Q8">
        <v>64</v>
      </c>
      <c r="R8">
        <v>91</v>
      </c>
    </row>
    <row r="9" spans="1:18" x14ac:dyDescent="0.25">
      <c r="A9" t="s">
        <v>68</v>
      </c>
      <c r="B9" t="s">
        <v>77</v>
      </c>
      <c r="P9">
        <v>150</v>
      </c>
      <c r="Q9">
        <v>150</v>
      </c>
      <c r="R9">
        <v>150</v>
      </c>
    </row>
    <row r="10" spans="1:18" x14ac:dyDescent="0.25">
      <c r="A10" t="s">
        <v>69</v>
      </c>
      <c r="B10" t="s">
        <v>77</v>
      </c>
      <c r="P10">
        <v>45</v>
      </c>
      <c r="Q10">
        <v>65</v>
      </c>
      <c r="R10">
        <v>65</v>
      </c>
    </row>
    <row r="11" spans="1:18" x14ac:dyDescent="0.25">
      <c r="A11" t="s">
        <v>70</v>
      </c>
      <c r="B11" t="s">
        <v>77</v>
      </c>
      <c r="P11">
        <v>43</v>
      </c>
      <c r="Q11">
        <v>0</v>
      </c>
      <c r="R11">
        <v>0</v>
      </c>
    </row>
    <row r="12" spans="1:18" x14ac:dyDescent="0.25">
      <c r="A12" t="s">
        <v>71</v>
      </c>
      <c r="B12" t="s">
        <v>77</v>
      </c>
      <c r="P12">
        <v>252</v>
      </c>
      <c r="Q12">
        <v>255</v>
      </c>
      <c r="R12">
        <v>0</v>
      </c>
    </row>
    <row r="13" spans="1:18" x14ac:dyDescent="0.25">
      <c r="A13" t="s">
        <v>72</v>
      </c>
      <c r="B13" t="s">
        <v>77</v>
      </c>
      <c r="P13">
        <v>184</v>
      </c>
      <c r="Q13">
        <v>104</v>
      </c>
      <c r="R13">
        <v>126</v>
      </c>
    </row>
    <row r="14" spans="1:18" x14ac:dyDescent="0.25">
      <c r="A14" t="s">
        <v>73</v>
      </c>
      <c r="B14" t="s">
        <v>77</v>
      </c>
      <c r="P14">
        <v>180</v>
      </c>
      <c r="Q14">
        <v>130</v>
      </c>
      <c r="R14">
        <v>0</v>
      </c>
    </row>
    <row r="15" spans="1:18" x14ac:dyDescent="0.25">
      <c r="A15" t="s">
        <v>74</v>
      </c>
      <c r="B15" t="s">
        <v>78</v>
      </c>
      <c r="P15">
        <v>250</v>
      </c>
      <c r="Q15">
        <v>200</v>
      </c>
      <c r="R15">
        <v>200</v>
      </c>
    </row>
    <row r="16" spans="1:18" x14ac:dyDescent="0.25">
      <c r="A16" t="s">
        <v>75</v>
      </c>
      <c r="B16" t="s">
        <v>78</v>
      </c>
      <c r="P16">
        <v>200</v>
      </c>
      <c r="Q16">
        <v>100</v>
      </c>
      <c r="R16">
        <v>200</v>
      </c>
    </row>
    <row r="17" spans="1:18" x14ac:dyDescent="0.25">
      <c r="A17" t="s">
        <v>23</v>
      </c>
      <c r="B17" t="s">
        <v>78</v>
      </c>
      <c r="P17">
        <v>150</v>
      </c>
      <c r="Q17">
        <v>0</v>
      </c>
      <c r="R17">
        <v>150</v>
      </c>
    </row>
    <row r="18" spans="1:18" x14ac:dyDescent="0.25">
      <c r="A18" t="s">
        <v>22</v>
      </c>
      <c r="B18" t="s">
        <v>78</v>
      </c>
      <c r="P18">
        <v>200</v>
      </c>
      <c r="Q18">
        <v>200</v>
      </c>
      <c r="R18">
        <v>200</v>
      </c>
    </row>
    <row r="19" spans="1:18" x14ac:dyDescent="0.25">
      <c r="A19" t="s">
        <v>76</v>
      </c>
      <c r="B19" t="s">
        <v>77</v>
      </c>
      <c r="P19">
        <v>250</v>
      </c>
      <c r="Q19">
        <v>250</v>
      </c>
      <c r="R19">
        <v>150</v>
      </c>
    </row>
  </sheetData>
  <autoFilter ref="A1:R2" xr:uid="{8A19CDC8-21D2-4466-9528-866EBF085F0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Q F D E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A U M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D E U u 9 m Z B T a A A A A a A E A A B M A H A B G b 3 J t d W x h c y 9 T Z W N 0 a W 9 u M S 5 t I K I Y A C i g F A A A A A A A A A A A A A A A A A A A A A A A A A A A A G 2 P Q W v C Q B C F 7 4 H 8 h 2 G 9 K I S Q l F I E 8 R Q 8 e O l F o Q f x s I m j L m 5 m w u y m 2 o b 8 9 2 5 M L 6 J z G X j v e 2 8 Y h 5 U 3 T L A Z d 7 6 I o z h y Z y 1 4 g K 0 u L e a w B I s + j i D M h l u p M C i r W 4 U 2 L V o R J P / F c i m Z L 9 N Z t / v U N S 7 V m F T 7 f l c w + Y D s k 7 F g o o q z p t N Q / t O g C k 1 3 N N 2 K J n d k q Q u 2 b U 2 D 6 a b j t a T r 1 J X F H l Q C P u j g 8 e b 7 B D r l z C 8 G c U 3 + 4 z 0 d I n e V p T T e 0 O k J b 4 S / D V X o w B z h L c u y 5 + w D k s 9 f I a u 6 M f L f M X + 0 + 1 k c G X r 5 6 O I P U E s B A i 0 A F A A C A A g A Q F D E U g I M S V e j A A A A 9 Q A A A B I A A A A A A A A A A A A A A A A A A A A A A E N v b m Z p Z y 9 Q Y W N r Y W d l L n h t b F B L A Q I t A B Q A A g A I A E B Q x F I P y u m r p A A A A O k A A A A T A A A A A A A A A A A A A A A A A O 8 A A A B b Q 2 9 u d G V u d F 9 U e X B l c 1 0 u e G 1 s U E s B A i 0 A F A A C A A g A Q F D E U u 9 m Z B T a A A A A a A E A A B M A A A A A A A A A A A A A A A A A 4 A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F Q x N j o 1 O T o 1 O S 4 5 M D M 0 O D Q 0 W i I g L z 4 8 R W 5 0 c n k g V H l w Z T 0 i R m l s b E N v b H V t b l R 5 c G V z I i B W Y W x 1 Z T 0 i c 0 J n T U d B d 0 1 E I i A v P j x F b n R y e S B U e X B l P S J G a W x s Q 2 9 s d W 1 u T m F t Z X M i I F Z h b H V l P S J z W y Z x d W 9 0 O 3 d v c m x k J n F 1 b 3 Q 7 L C Z x d W 9 0 O 3 N p e m U m c X V v d D s s J n F 1 b 3 Q 7 b 3 J i a X R p b m c m c X V v d D s s J n F 1 b 3 Q 7 c H J v d m l u Y 2 V z I G l m I D I w M D A m c X V v d D s s J n F 1 b 3 Q 7 c H J v d m l u Y 2 V z I G l m I D E 4 M D A m c X V v d D s s J n F 1 b 3 Q 7 R W 1 w a X J l c y B p Z i A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3 d v c m x k L D B 9 J n F 1 b 3 Q 7 L C Z x d W 9 0 O 1 N l Y 3 R p b 2 4 x L 1 R h Y m x l M S 9 D a G F u Z 2 V k I F R 5 c G U u e 3 N p e m U s M X 0 m c X V v d D s s J n F 1 b 3 Q 7 U 2 V j d G l v b j E v V G F i b G U x L 0 N o Y W 5 n Z W Q g V H l w Z S 5 7 b 3 J i a X R p b m c s M n 0 m c X V v d D s s J n F 1 b 3 Q 7 U 2 V j d G l v b j E v V G F i b G U x L 0 N o Y W 5 n Z W Q g V H l w Z S 5 7 c H J v d m l u Y 2 V z I G l m I D I w M D A s M 3 0 m c X V v d D s s J n F 1 b 3 Q 7 U 2 V j d G l v b j E v V G F i b G U x L 0 N o Y W 5 n Z W Q g V H l w Z S 5 7 c H J v d m l u Y 2 V z I G l m I D E 4 M D A s N H 0 m c X V v d D s s J n F 1 b 3 Q 7 U 2 V j d G l v b j E v V G F i b G U x L 0 N o Y W 5 n Z W Q g V H l w Z S 5 7 R W 1 w a X J l c y B p Z i A y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2 h h b m d l Z C B U e X B l L n t 3 b 3 J s Z C w w f S Z x d W 9 0 O y w m c X V v d D t T Z W N 0 a W 9 u M S 9 U Y W J s Z T E v Q 2 h h b m d l Z C B U e X B l L n t z a X p l L D F 9 J n F 1 b 3 Q 7 L C Z x d W 9 0 O 1 N l Y 3 R p b 2 4 x L 1 R h Y m x l M S 9 D a G F u Z 2 V k I F R 5 c G U u e 2 9 y Y m l 0 a W 5 n L D J 9 J n F 1 b 3 Q 7 L C Z x d W 9 0 O 1 N l Y 3 R p b 2 4 x L 1 R h Y m x l M S 9 D a G F u Z 2 V k I F R 5 c G U u e 3 B y b 3 Z p b m N l c y B p Z i A y M D A w L D N 9 J n F 1 b 3 Q 7 L C Z x d W 9 0 O 1 N l Y 3 R p b 2 4 x L 1 R h Y m x l M S 9 D a G F u Z 2 V k I F R 5 c G U u e 3 B y b 3 Z p b m N l c y B p Z i A x O D A w L D R 9 J n F 1 b 3 Q 7 L C Z x d W 9 0 O 1 N l Y 3 R p b 2 4 x L 1 R h Y m x l M S 9 D a G F u Z 2 V k I F R 5 c G U u e 0 V t c G l y Z X M g a W Y g M j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N U L a C n o T U K H c i 4 a 1 B 1 X a g A A A A A C A A A A A A A Q Z g A A A A E A A C A A A A C R T j 8 T 0 G / L H w F C j z 1 4 a L 0 K S M j f F M V A y G H L j z f x 5 T l B T w A A A A A O g A A A A A I A A C A A A A C Y F J C l k n z D R u 3 h d h 6 E 3 d S X f E R 4 Q k m a U Z b i i n N e E s w F H F A A A A C p o X D Y 1 I + q V 9 q H A F q 1 z a K z 6 q 9 i j c B 7 b D u a N i / S g 4 G Q E x V i Q X j 9 c N N f X n g p 6 K q K W Z a m J Y P n 3 V Q n A h u 2 0 Q q 1 Q h h P e c 0 o s g T 1 W z V I H 6 g M 8 s Z O S k A A A A B l y T y o 6 l d / 8 L y j C g 9 y t 1 W d R V M 4 S t i Y a + U v C g f C H n A n v X z d 3 U B K 2 N X 4 e G D h F t 6 e I z E j s S k K t 6 e Q M I X n B B / u 7 Z z 0 < / D a t a M a s h u p > 
</file>

<file path=customXml/itemProps1.xml><?xml version="1.0" encoding="utf-8"?>
<ds:datastoreItem xmlns:ds="http://schemas.openxmlformats.org/officeDocument/2006/customXml" ds:itemID="{5C31E0FE-96ED-41DD-ACBC-C20379AC9D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 data</vt:lpstr>
      <vt:lpstr>pivot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Pirtle</dc:creator>
  <cp:lastModifiedBy>Max Pirtle</cp:lastModifiedBy>
  <dcterms:created xsi:type="dcterms:W3CDTF">2021-06-04T16:14:29Z</dcterms:created>
  <dcterms:modified xsi:type="dcterms:W3CDTF">2021-06-23T23:52:31Z</dcterms:modified>
</cp:coreProperties>
</file>