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 tabRatio="603" activeTab="1"/>
  </bookViews>
  <sheets>
    <sheet name="alg1" sheetId="3" r:id="rId1"/>
    <sheet name="alg2" sheetId="2" r:id="rId2"/>
    <sheet name="alg3" sheetId="1" r:id="rId3"/>
    <sheet name="alg2 autov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2" i="4"/>
  <c r="J2" i="1"/>
  <c r="F28" i="2"/>
  <c r="K29" i="2"/>
  <c r="J29" i="2"/>
  <c r="F2" i="4" l="1"/>
  <c r="F3" i="4"/>
  <c r="F4" i="4"/>
  <c r="F5" i="4"/>
  <c r="F6" i="4"/>
  <c r="F7" i="4"/>
  <c r="E3" i="4"/>
  <c r="E4" i="4"/>
  <c r="E5" i="4"/>
  <c r="E6" i="4"/>
  <c r="E7" i="4"/>
  <c r="E2" i="4"/>
  <c r="G20" i="2" l="1"/>
  <c r="G21" i="2"/>
  <c r="G22" i="2"/>
  <c r="G23" i="2"/>
  <c r="G24" i="2"/>
  <c r="G25" i="2"/>
  <c r="F21" i="2"/>
  <c r="F22" i="2"/>
  <c r="F23" i="2"/>
  <c r="F24" i="2"/>
  <c r="F25" i="2"/>
  <c r="F20" i="2"/>
  <c r="G11" i="2"/>
  <c r="G12" i="2"/>
  <c r="G13" i="2"/>
  <c r="G14" i="2"/>
  <c r="G15" i="2"/>
  <c r="G16" i="2"/>
  <c r="F12" i="2"/>
  <c r="F13" i="2"/>
  <c r="F14" i="2"/>
  <c r="F15" i="2"/>
  <c r="F16" i="2"/>
  <c r="F11" i="2"/>
  <c r="G2" i="2"/>
  <c r="G3" i="2"/>
  <c r="G4" i="2"/>
  <c r="G5" i="2"/>
  <c r="G6" i="2"/>
  <c r="G7" i="2"/>
  <c r="F3" i="2"/>
  <c r="F4" i="2"/>
  <c r="F5" i="2"/>
  <c r="F6" i="2"/>
  <c r="F7" i="2"/>
  <c r="F2" i="2"/>
  <c r="J16" i="2"/>
  <c r="K16" i="2" s="1"/>
  <c r="J15" i="2"/>
  <c r="K15" i="2" s="1"/>
  <c r="J14" i="2"/>
  <c r="K14" i="2" s="1"/>
  <c r="J13" i="2"/>
  <c r="K13" i="2" s="1"/>
  <c r="J12" i="2"/>
  <c r="K12" i="2" s="1"/>
  <c r="J11" i="2"/>
  <c r="K11" i="2" s="1"/>
  <c r="J7" i="2"/>
  <c r="K7" i="2" s="1"/>
  <c r="J6" i="2"/>
  <c r="K6" i="2" s="1"/>
  <c r="K5" i="2"/>
  <c r="J5" i="2"/>
  <c r="J4" i="2"/>
  <c r="K4" i="2" s="1"/>
  <c r="J3" i="2"/>
  <c r="K3" i="2" s="1"/>
  <c r="J2" i="2"/>
  <c r="K2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G21" i="3"/>
  <c r="G22" i="3"/>
  <c r="G23" i="3"/>
  <c r="G24" i="3"/>
  <c r="G25" i="3"/>
  <c r="F21" i="3"/>
  <c r="F22" i="3"/>
  <c r="F23" i="3"/>
  <c r="F24" i="3"/>
  <c r="F25" i="3"/>
  <c r="G20" i="3"/>
  <c r="F20" i="3"/>
  <c r="G12" i="3"/>
  <c r="G13" i="3"/>
  <c r="G14" i="3"/>
  <c r="G15" i="3"/>
  <c r="G16" i="3"/>
  <c r="F12" i="3"/>
  <c r="F13" i="3"/>
  <c r="F14" i="3"/>
  <c r="F15" i="3"/>
  <c r="F16" i="3"/>
  <c r="F11" i="3"/>
  <c r="G11" i="3"/>
  <c r="G3" i="3"/>
  <c r="G4" i="3"/>
  <c r="G5" i="3"/>
  <c r="G6" i="3"/>
  <c r="G7" i="3"/>
  <c r="F3" i="3"/>
  <c r="F4" i="3"/>
  <c r="F5" i="3"/>
  <c r="F6" i="3"/>
  <c r="F7" i="3"/>
  <c r="G2" i="3"/>
  <c r="F2" i="3"/>
  <c r="H21" i="1"/>
  <c r="H22" i="1"/>
  <c r="H23" i="1"/>
  <c r="H24" i="1"/>
  <c r="H25" i="1"/>
  <c r="H20" i="1"/>
  <c r="G21" i="1"/>
  <c r="G22" i="1"/>
  <c r="G23" i="1"/>
  <c r="G24" i="1"/>
  <c r="G25" i="1"/>
  <c r="G20" i="1"/>
  <c r="H12" i="1"/>
  <c r="H13" i="1"/>
  <c r="H14" i="1"/>
  <c r="H15" i="1"/>
  <c r="H16" i="1"/>
  <c r="H11" i="1"/>
  <c r="G12" i="1"/>
  <c r="G13" i="1"/>
  <c r="G14" i="1"/>
  <c r="G15" i="1"/>
  <c r="G16" i="1"/>
  <c r="G11" i="1"/>
  <c r="H3" i="1"/>
  <c r="H4" i="1"/>
  <c r="H5" i="1"/>
  <c r="H6" i="1"/>
  <c r="H7" i="1"/>
  <c r="H2" i="1"/>
  <c r="G3" i="1"/>
  <c r="G4" i="1"/>
  <c r="G5" i="1"/>
  <c r="G6" i="1"/>
  <c r="G7" i="1"/>
  <c r="G2" i="1"/>
  <c r="M20" i="2" l="1"/>
  <c r="M11" i="2"/>
  <c r="M2" i="2"/>
</calcChain>
</file>

<file path=xl/sharedStrings.xml><?xml version="1.0" encoding="utf-8"?>
<sst xmlns="http://schemas.openxmlformats.org/spreadsheetml/2006/main" count="42" uniqueCount="8">
  <si>
    <t>test 2000 count</t>
  </si>
  <si>
    <t>test = 500 count</t>
  </si>
  <si>
    <t>test = 50 count</t>
  </si>
  <si>
    <t>Последовательный</t>
  </si>
  <si>
    <t>Векторизованный</t>
  </si>
  <si>
    <t>% прироста производительности для компилятора</t>
  </si>
  <si>
    <t>Векторизация</t>
  </si>
  <si>
    <t>Автовекторизация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</si>
</sst>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cap="none" baseline="0">
                <a:latin typeface="Calibri" panose="020F0502020204030204" pitchFamily="34" charset="0"/>
              </a:rPr>
              <a:t>Компилятор </a:t>
            </a:r>
            <a:r>
              <a:rPr lang="en-US" sz="1400" b="0" i="0" cap="none" baseline="0">
                <a:latin typeface="Calibri" panose="020F0502020204030204" pitchFamily="34" charset="0"/>
              </a:rPr>
              <a:t>GNU GCC C/C++</a:t>
            </a:r>
            <a:endParaRPr lang="ru-RU" sz="1400" b="0" i="0" cap="none" baseline="0">
              <a:latin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'alg1'!$B$1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'alg1'!$A$2:$A$7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'alg1'!$B$2:$B$7</c:f>
              <c:numCache>
                <c:formatCode>General</c:formatCode>
                <c:ptCount val="6"/>
                <c:pt idx="0">
                  <c:v>8.7559223180000006E-3</c:v>
                </c:pt>
                <c:pt idx="1">
                  <c:v>8.1529617310000004E-3</c:v>
                </c:pt>
                <c:pt idx="2">
                  <c:v>9.2451572420000003E-3</c:v>
                </c:pt>
                <c:pt idx="3">
                  <c:v>8.7268352510000008E-3</c:v>
                </c:pt>
                <c:pt idx="4">
                  <c:v>8.1710815429999993E-3</c:v>
                </c:pt>
                <c:pt idx="5">
                  <c:v>9.6189975739999992E-3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8-4750-B87F-754B46096204}"/>
            </c:ext>
          </c:extLst>
        </c:ser>
        <c:ser>
          <c:idx val="1"/>
          <c:order val="1"/>
          <c:tx>
            <c:strRef>
              <c:f>'alg1'!$C$1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'alg1'!$A$2:$A$7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'alg1'!$C$2:$C$7</c:f>
              <c:numCache>
                <c:formatCode>General</c:formatCode>
                <c:ptCount val="6"/>
                <c:pt idx="0">
                  <c:v>1.0453939438E-2</c:v>
                </c:pt>
                <c:pt idx="1">
                  <c:v>1.044011116E-2</c:v>
                </c:pt>
                <c:pt idx="2">
                  <c:v>1.0385990143E-2</c:v>
                </c:pt>
                <c:pt idx="3">
                  <c:v>1.0474920273E-2</c:v>
                </c:pt>
                <c:pt idx="4">
                  <c:v>1.0690927505E-2</c:v>
                </c:pt>
                <c:pt idx="5">
                  <c:v>1.0776996613E-2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8-4750-B87F-754B46096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727000"/>
        <c:axId val="437828856"/>
      </c:lineChart>
      <c:catAx>
        <c:axId val="43772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cap="none" baseline="0"/>
                  <a:t>Размер таблицы 10</a:t>
                </a:r>
                <a:r>
                  <a:rPr lang="ru-RU" cap="none" baseline="30000"/>
                  <a:t>7</a:t>
                </a:r>
                <a:r>
                  <a:rPr lang="ru-RU" cap="none" baseline="0"/>
                  <a:t>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828856"/>
        <c:crosses val="autoZero"/>
        <c:auto val="1"/>
        <c:lblAlgn val="ctr"/>
        <c:lblOffset val="100"/>
        <c:noMultiLvlLbl val="0"/>
      </c:catAx>
      <c:valAx>
        <c:axId val="437828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2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'alg1'!$B$10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'alg1'!$A$11:$A$16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'alg1'!$B$11:$B$16</c:f>
              <c:numCache>
                <c:formatCode>0.00000</c:formatCode>
                <c:ptCount val="6"/>
                <c:pt idx="0">
                  <c:v>9.7199980160000005E-3</c:v>
                </c:pt>
                <c:pt idx="1">
                  <c:v>9.8049233249999992E-3</c:v>
                </c:pt>
                <c:pt idx="2">
                  <c:v>9.9430084229999993E-3</c:v>
                </c:pt>
                <c:pt idx="3">
                  <c:v>9.9810467529999995E-3</c:v>
                </c:pt>
                <c:pt idx="4">
                  <c:v>1.0032245343E-2</c:v>
                </c:pt>
                <c:pt idx="5">
                  <c:v>9.8989917740000006E-3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C-467E-BE3C-30B06F65AADE}"/>
            </c:ext>
          </c:extLst>
        </c:ser>
        <c:ser>
          <c:idx val="1"/>
          <c:order val="1"/>
          <c:tx>
            <c:strRef>
              <c:f>'alg1'!$C$10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'alg1'!$A$11:$A$16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'alg1'!$C$11:$C$16</c:f>
              <c:numCache>
                <c:formatCode>0.00000</c:formatCode>
                <c:ptCount val="6"/>
                <c:pt idx="0">
                  <c:v>9.6479457859999992E-3</c:v>
                </c:pt>
                <c:pt idx="1">
                  <c:v>9.8770328519999992E-3</c:v>
                </c:pt>
                <c:pt idx="2">
                  <c:v>1.0578870773E-2</c:v>
                </c:pt>
                <c:pt idx="3">
                  <c:v>1.0625839232999999E-2</c:v>
                </c:pt>
                <c:pt idx="4">
                  <c:v>1.0413064194E-2</c:v>
                </c:pt>
                <c:pt idx="5">
                  <c:v>1.0767221451E-2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C-467E-BE3C-30B06F65A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001832"/>
        <c:axId val="500996584"/>
      </c:lineChart>
      <c:catAx>
        <c:axId val="50100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cap="none" baseline="0"/>
                  <a:t>Размер таблицы 10</a:t>
                </a:r>
                <a:r>
                  <a:rPr lang="ru-RU" cap="none" baseline="30000"/>
                  <a:t>7</a:t>
                </a:r>
                <a:r>
                  <a:rPr lang="ru-RU" cap="none" baseline="0"/>
                  <a:t>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996584"/>
        <c:crosses val="autoZero"/>
        <c:auto val="1"/>
        <c:lblAlgn val="ctr"/>
        <c:lblOffset val="100"/>
        <c:noMultiLvlLbl val="0"/>
      </c:catAx>
      <c:valAx>
        <c:axId val="500996584"/>
        <c:scaling>
          <c:orientation val="minMax"/>
          <c:max val="1.200000000000000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cap="none" baseline="0"/>
                  <a:t>Время выполнения, мсек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001832"/>
        <c:crosses val="autoZero"/>
        <c:crossBetween val="between"/>
        <c:majorUnit val="1.0000000000000002E-3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cap="none" baseline="0"/>
              <a:t>Компилятор </a:t>
            </a:r>
            <a:r>
              <a:rPr lang="en-US" sz="1400" b="0" i="0" cap="none" baseline="0"/>
              <a:t>LLVM</a:t>
            </a:r>
            <a:r>
              <a:rPr lang="ru-RU" sz="1400" b="0" i="0" cap="none" baseline="0"/>
              <a:t>/</a:t>
            </a:r>
            <a:r>
              <a:rPr lang="en-US" sz="1400" b="0" i="0" cap="none" baseline="0"/>
              <a:t>CLANG</a:t>
            </a:r>
            <a:endParaRPr lang="ru-RU" sz="1400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'alg1'!$B$19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'alg1'!$A$20:$A$25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'alg1'!$B$20:$B$25</c:f>
              <c:numCache>
                <c:formatCode>General</c:formatCode>
                <c:ptCount val="6"/>
                <c:pt idx="0">
                  <c:v>8.7559223180000006E-3</c:v>
                </c:pt>
                <c:pt idx="1">
                  <c:v>8.1529617310000004E-3</c:v>
                </c:pt>
                <c:pt idx="2">
                  <c:v>9.9430084229999993E-3</c:v>
                </c:pt>
                <c:pt idx="3">
                  <c:v>9.9010467529999993E-3</c:v>
                </c:pt>
                <c:pt idx="4">
                  <c:v>8.1710815429999993E-3</c:v>
                </c:pt>
                <c:pt idx="5">
                  <c:v>9.6189975739999992E-3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5-473A-89AA-495A8E6FBD76}"/>
            </c:ext>
          </c:extLst>
        </c:ser>
        <c:ser>
          <c:idx val="1"/>
          <c:order val="1"/>
          <c:tx>
            <c:strRef>
              <c:f>'alg1'!$C$19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'alg1'!$A$20:$A$25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'alg1'!$C$20:$C$25</c:f>
              <c:numCache>
                <c:formatCode>General</c:formatCode>
                <c:ptCount val="6"/>
                <c:pt idx="0">
                  <c:v>1.0247945786000001E-2</c:v>
                </c:pt>
                <c:pt idx="1">
                  <c:v>1.0277032852E-2</c:v>
                </c:pt>
                <c:pt idx="2">
                  <c:v>1.0578870773E-2</c:v>
                </c:pt>
                <c:pt idx="3">
                  <c:v>1.0625839232999999E-2</c:v>
                </c:pt>
                <c:pt idx="4">
                  <c:v>1.1213064194E-2</c:v>
                </c:pt>
                <c:pt idx="5">
                  <c:v>1.0767221451E-2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5-473A-89AA-495A8E6FB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915512"/>
        <c:axId val="331913216"/>
      </c:lineChart>
      <c:catAx>
        <c:axId val="33191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cap="none" baseline="0"/>
                  <a:t>Размер таблицы 10</a:t>
                </a:r>
                <a:r>
                  <a:rPr lang="ru-RU" cap="none" baseline="30000"/>
                  <a:t>7</a:t>
                </a:r>
                <a:r>
                  <a:rPr lang="ru-RU" cap="none" baseline="0"/>
                  <a:t>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913216"/>
        <c:crosses val="autoZero"/>
        <c:auto val="1"/>
        <c:lblAlgn val="ctr"/>
        <c:lblOffset val="100"/>
        <c:noMultiLvlLbl val="0"/>
      </c:catAx>
      <c:valAx>
        <c:axId val="331913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91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GNU GCC C/C++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'alg2'!$B$1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'alg2'!$A$2:$A$7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'alg2'!$B$2:$B$7</c:f>
              <c:numCache>
                <c:formatCode>0.000000000</c:formatCode>
                <c:ptCount val="6"/>
                <c:pt idx="0">
                  <c:v>12.597386837006001</c:v>
                </c:pt>
                <c:pt idx="1">
                  <c:v>16.774546146393</c:v>
                </c:pt>
                <c:pt idx="2">
                  <c:v>21.26432800293</c:v>
                </c:pt>
                <c:pt idx="3">
                  <c:v>25.098719835280999</c:v>
                </c:pt>
                <c:pt idx="4">
                  <c:v>29.289849996567</c:v>
                </c:pt>
                <c:pt idx="5">
                  <c:v>33.454618930816999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A-421A-B628-240A96EE8884}"/>
            </c:ext>
          </c:extLst>
        </c:ser>
        <c:ser>
          <c:idx val="1"/>
          <c:order val="1"/>
          <c:tx>
            <c:strRef>
              <c:f>'alg2'!$C$1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'alg2'!$A$2:$A$7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'alg2'!$C$2:$C$7</c:f>
              <c:numCache>
                <c:formatCode>0.000000000</c:formatCode>
                <c:ptCount val="6"/>
                <c:pt idx="0">
                  <c:v>10.866524934769</c:v>
                </c:pt>
                <c:pt idx="1">
                  <c:v>14.468481063843001</c:v>
                </c:pt>
                <c:pt idx="2">
                  <c:v>18.261532068253</c:v>
                </c:pt>
                <c:pt idx="3">
                  <c:v>21.770726203917999</c:v>
                </c:pt>
                <c:pt idx="4">
                  <c:v>25.397157907486001</c:v>
                </c:pt>
                <c:pt idx="5">
                  <c:v>28.992600917815999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A-421A-B628-240A96EE8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165480"/>
        <c:axId val="440165808"/>
      </c:lineChart>
      <c:catAx>
        <c:axId val="440165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i="0" cap="none" baseline="30000">
                    <a:effectLst/>
                    <a:latin typeface="Calibri" panose="020F0502020204030204" pitchFamily="34" charset="0"/>
                  </a:rPr>
                  <a:t>Размер таблицы 10</a:t>
                </a:r>
                <a:r>
                  <a:rPr lang="ru-RU" sz="1400" b="0" i="0" cap="none" baseline="50000">
                    <a:effectLst/>
                    <a:latin typeface="Calibri" panose="020F0502020204030204" pitchFamily="34" charset="0"/>
                  </a:rPr>
                  <a:t>7</a:t>
                </a:r>
                <a:r>
                  <a:rPr lang="ru-RU" sz="1600" b="0" i="0" cap="none" baseline="30000">
                    <a:effectLst/>
                    <a:latin typeface="Calibri" panose="020F0502020204030204" pitchFamily="34" charset="0"/>
                  </a:rPr>
                  <a:t>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165808"/>
        <c:crosses val="autoZero"/>
        <c:auto val="1"/>
        <c:lblAlgn val="ctr"/>
        <c:lblOffset val="100"/>
        <c:noMultiLvlLbl val="0"/>
      </c:catAx>
      <c:valAx>
        <c:axId val="4401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16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'alg2'!$B$10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'alg2'!$A$11:$A$16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'alg2'!$B$11:$B$16</c:f>
              <c:numCache>
                <c:formatCode>0.000000000</c:formatCode>
                <c:ptCount val="6"/>
                <c:pt idx="0">
                  <c:v>16.280287981032998</c:v>
                </c:pt>
                <c:pt idx="1">
                  <c:v>21.675106048583999</c:v>
                </c:pt>
                <c:pt idx="2">
                  <c:v>27.159471988678</c:v>
                </c:pt>
                <c:pt idx="3">
                  <c:v>32.548346996306996</c:v>
                </c:pt>
                <c:pt idx="4">
                  <c:v>37.985121965407998</c:v>
                </c:pt>
                <c:pt idx="5">
                  <c:v>43.372518062592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7-4CDC-B570-B4C9037B8B02}"/>
            </c:ext>
          </c:extLst>
        </c:ser>
        <c:ser>
          <c:idx val="1"/>
          <c:order val="1"/>
          <c:tx>
            <c:strRef>
              <c:f>'alg2'!$C$10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'alg2'!$A$11:$A$16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'alg2'!$C$11:$C$16</c:f>
              <c:numCache>
                <c:formatCode>0.000000000</c:formatCode>
                <c:ptCount val="6"/>
                <c:pt idx="0">
                  <c:v>10.942022085190001</c:v>
                </c:pt>
                <c:pt idx="1">
                  <c:v>14.554033994675001</c:v>
                </c:pt>
                <c:pt idx="2">
                  <c:v>18.260563850402999</c:v>
                </c:pt>
                <c:pt idx="3">
                  <c:v>21.902000188828001</c:v>
                </c:pt>
                <c:pt idx="4">
                  <c:v>25.233476161957</c:v>
                </c:pt>
                <c:pt idx="5">
                  <c:v>29.085069179535001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7-4CDC-B570-B4C9037B8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882248"/>
        <c:axId val="552882576"/>
      </c:lineChart>
      <c:catAx>
        <c:axId val="552882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таблицы 10</a:t>
                </a:r>
                <a:r>
                  <a:rPr lang="ru-RU" baseline="30000"/>
                  <a:t>7</a:t>
                </a:r>
                <a:r>
                  <a:rPr lang="ru-RU"/>
                  <a:t>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882576"/>
        <c:crosses val="autoZero"/>
        <c:auto val="1"/>
        <c:lblAlgn val="ctr"/>
        <c:lblOffset val="100"/>
        <c:noMultiLvlLbl val="0"/>
      </c:catAx>
      <c:valAx>
        <c:axId val="5528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88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LLVM/CLANG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'alg2'!$B$19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'alg2'!$A$20:$A$25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'alg2'!$B$20:$B$25</c:f>
              <c:numCache>
                <c:formatCode>0.000000000</c:formatCode>
                <c:ptCount val="6"/>
                <c:pt idx="0">
                  <c:v>12.655383</c:v>
                </c:pt>
                <c:pt idx="1">
                  <c:v>16.901990999999999</c:v>
                </c:pt>
                <c:pt idx="2">
                  <c:v>21.04449</c:v>
                </c:pt>
                <c:pt idx="3">
                  <c:v>25.265339000000001</c:v>
                </c:pt>
                <c:pt idx="4">
                  <c:v>29.485942000000001</c:v>
                </c:pt>
                <c:pt idx="5">
                  <c:v>33.698011000000001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9-419E-8D24-B4D70968DCA0}"/>
            </c:ext>
          </c:extLst>
        </c:ser>
        <c:ser>
          <c:idx val="1"/>
          <c:order val="1"/>
          <c:tx>
            <c:strRef>
              <c:f>'alg2'!$C$19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'alg2'!$A$20:$A$25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'alg2'!$C$20:$C$25</c:f>
              <c:numCache>
                <c:formatCode>0.000000000</c:formatCode>
                <c:ptCount val="6"/>
                <c:pt idx="0">
                  <c:v>11.084142999999999</c:v>
                </c:pt>
                <c:pt idx="1">
                  <c:v>14.626977</c:v>
                </c:pt>
                <c:pt idx="2">
                  <c:v>18.385128000000002</c:v>
                </c:pt>
                <c:pt idx="3">
                  <c:v>22.123569</c:v>
                </c:pt>
                <c:pt idx="4">
                  <c:v>25.772675</c:v>
                </c:pt>
                <c:pt idx="5">
                  <c:v>29.416285999999999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9-419E-8D24-B4D70968D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21896"/>
        <c:axId val="514855960"/>
      </c:lineChart>
      <c:catAx>
        <c:axId val="200321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таблицы 10</a:t>
                </a:r>
                <a:r>
                  <a:rPr lang="ru-RU" baseline="30000"/>
                  <a:t>7</a:t>
                </a:r>
                <a:r>
                  <a:rPr lang="ru-RU"/>
                  <a:t> элементов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855960"/>
        <c:crosses val="autoZero"/>
        <c:auto val="1"/>
        <c:lblAlgn val="ctr"/>
        <c:lblOffset val="100"/>
        <c:noMultiLvlLbl val="0"/>
      </c:catAx>
      <c:valAx>
        <c:axId val="51485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2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GNU GCC C/C++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'alg2'!$B$1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'alg2'!$A$2:$A$7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'alg2'!$B$2:$B$7</c:f>
              <c:numCache>
                <c:formatCode>0.000000000</c:formatCode>
                <c:ptCount val="6"/>
                <c:pt idx="0">
                  <c:v>12.597386837006001</c:v>
                </c:pt>
                <c:pt idx="1">
                  <c:v>16.774546146393</c:v>
                </c:pt>
                <c:pt idx="2">
                  <c:v>21.26432800293</c:v>
                </c:pt>
                <c:pt idx="3">
                  <c:v>25.098719835280999</c:v>
                </c:pt>
                <c:pt idx="4">
                  <c:v>29.289849996567</c:v>
                </c:pt>
                <c:pt idx="5">
                  <c:v>33.454618930816999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D-43A1-B429-AC0B0946CD43}"/>
            </c:ext>
          </c:extLst>
        </c:ser>
        <c:ser>
          <c:idx val="1"/>
          <c:order val="1"/>
          <c:tx>
            <c:strRef>
              <c:f>'alg2'!$C$1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'alg2'!$A$2:$A$7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'alg2'!$C$2:$C$7</c:f>
              <c:numCache>
                <c:formatCode>0.000000000</c:formatCode>
                <c:ptCount val="6"/>
                <c:pt idx="0">
                  <c:v>10.866524934769</c:v>
                </c:pt>
                <c:pt idx="1">
                  <c:v>14.468481063843001</c:v>
                </c:pt>
                <c:pt idx="2">
                  <c:v>18.261532068253</c:v>
                </c:pt>
                <c:pt idx="3">
                  <c:v>21.770726203917999</c:v>
                </c:pt>
                <c:pt idx="4">
                  <c:v>25.397157907486001</c:v>
                </c:pt>
                <c:pt idx="5">
                  <c:v>28.992600917815999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9D-43A1-B429-AC0B0946C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906520"/>
        <c:axId val="552910128"/>
      </c:barChart>
      <c:catAx>
        <c:axId val="55290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0" i="0" baseline="30000">
                    <a:effectLst/>
                  </a:rPr>
                  <a:t>Размер таблицы 10</a:t>
                </a:r>
                <a:r>
                  <a:rPr lang="ru-RU" sz="1600" b="0" i="0" baseline="50000">
                    <a:effectLst/>
                  </a:rPr>
                  <a:t>7</a:t>
                </a:r>
                <a:r>
                  <a:rPr lang="ru-RU" sz="1600" b="0" i="0" baseline="30000">
                    <a:effectLst/>
                  </a:rPr>
                  <a:t> элементов</a:t>
                </a:r>
                <a:endParaRPr lang="ru-R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910128"/>
        <c:crosses val="autoZero"/>
        <c:auto val="1"/>
        <c:lblAlgn val="ctr"/>
        <c:lblOffset val="100"/>
        <c:noMultiLvlLbl val="0"/>
      </c:catAx>
      <c:valAx>
        <c:axId val="5529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90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Последовательный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'alg2'!$F$11:$F$16</c:f>
              <c:numCache>
                <c:formatCode>0.00000</c:formatCode>
                <c:ptCount val="6"/>
                <c:pt idx="0">
                  <c:v>3.2560575962065998E-2</c:v>
                </c:pt>
                <c:pt idx="1">
                  <c:v>4.3350212097167995E-2</c:v>
                </c:pt>
                <c:pt idx="2">
                  <c:v>5.4318943977355996E-2</c:v>
                </c:pt>
                <c:pt idx="3">
                  <c:v>6.5096693992613988E-2</c:v>
                </c:pt>
                <c:pt idx="4">
                  <c:v>7.5970243930816E-2</c:v>
                </c:pt>
                <c:pt idx="5">
                  <c:v>8.6745036125184E-2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1-4C1E-8A47-C5220B63F739}"/>
            </c:ext>
          </c:extLst>
        </c:ser>
        <c:ser>
          <c:idx val="1"/>
          <c:order val="1"/>
          <c:tx>
            <c:v>Векторизованный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'alg2'!$G$11:$G$16</c:f>
              <c:numCache>
                <c:formatCode>0.00000</c:formatCode>
                <c:ptCount val="6"/>
                <c:pt idx="0">
                  <c:v>2.188404417038E-2</c:v>
                </c:pt>
                <c:pt idx="1">
                  <c:v>2.9108067989350003E-2</c:v>
                </c:pt>
                <c:pt idx="2">
                  <c:v>3.6521127700805997E-2</c:v>
                </c:pt>
                <c:pt idx="3">
                  <c:v>4.3804000377655999E-2</c:v>
                </c:pt>
                <c:pt idx="4">
                  <c:v>5.0466952323914002E-2</c:v>
                </c:pt>
                <c:pt idx="5">
                  <c:v>5.8170138359069999E-2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0-41BA-9231-1CEAD6F9F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018560"/>
        <c:axId val="501026432"/>
      </c:barChart>
      <c:catAx>
        <c:axId val="5010185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026432"/>
        <c:crosses val="autoZero"/>
        <c:auto val="1"/>
        <c:lblAlgn val="ctr"/>
        <c:lblOffset val="100"/>
        <c:noMultiLvlLbl val="0"/>
      </c:catAx>
      <c:valAx>
        <c:axId val="5010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сек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018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LLVM/CLANG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'alg2'!$B$19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'alg2'!$A$20:$A$25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'alg2'!$B$20:$B$25</c:f>
              <c:numCache>
                <c:formatCode>0.000000000</c:formatCode>
                <c:ptCount val="6"/>
                <c:pt idx="0">
                  <c:v>12.655383</c:v>
                </c:pt>
                <c:pt idx="1">
                  <c:v>16.901990999999999</c:v>
                </c:pt>
                <c:pt idx="2">
                  <c:v>21.04449</c:v>
                </c:pt>
                <c:pt idx="3">
                  <c:v>25.265339000000001</c:v>
                </c:pt>
                <c:pt idx="4">
                  <c:v>29.485942000000001</c:v>
                </c:pt>
                <c:pt idx="5">
                  <c:v>33.698011000000001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3-4792-AD59-D11E5F97C3C7}"/>
            </c:ext>
          </c:extLst>
        </c:ser>
        <c:ser>
          <c:idx val="1"/>
          <c:order val="1"/>
          <c:tx>
            <c:strRef>
              <c:f>'alg2'!$C$19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'alg2'!$A$20:$A$25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'alg2'!$C$20:$C$25</c:f>
              <c:numCache>
                <c:formatCode>0.000000000</c:formatCode>
                <c:ptCount val="6"/>
                <c:pt idx="0">
                  <c:v>11.084142999999999</c:v>
                </c:pt>
                <c:pt idx="1">
                  <c:v>14.626977</c:v>
                </c:pt>
                <c:pt idx="2">
                  <c:v>18.385128000000002</c:v>
                </c:pt>
                <c:pt idx="3">
                  <c:v>22.123569</c:v>
                </c:pt>
                <c:pt idx="4">
                  <c:v>25.772675</c:v>
                </c:pt>
                <c:pt idx="5">
                  <c:v>29.416285999999999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3-4792-AD59-D11E5F97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362632"/>
        <c:axId val="434359024"/>
      </c:barChart>
      <c:catAx>
        <c:axId val="43436263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59024"/>
        <c:crosses val="autoZero"/>
        <c:auto val="1"/>
        <c:lblAlgn val="ctr"/>
        <c:lblOffset val="100"/>
        <c:noMultiLvlLbl val="0"/>
      </c:catAx>
      <c:valAx>
        <c:axId val="4343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3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GNU GCC C/C++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2"/>
          <c:tx>
            <c:strRef>
              <c:f>'alg3'!$B$1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'alg3'!$A$2:$A$7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'alg3'!$B$2:$B$7</c:f>
              <c:numCache>
                <c:formatCode>0.000000000</c:formatCode>
                <c:ptCount val="6"/>
                <c:pt idx="0">
                  <c:v>3.1208992E-4</c:v>
                </c:pt>
                <c:pt idx="1">
                  <c:v>3.8790702799999999E-4</c:v>
                </c:pt>
                <c:pt idx="2">
                  <c:v>3.33070755E-4</c:v>
                </c:pt>
                <c:pt idx="3">
                  <c:v>3.7097930900000003E-4</c:v>
                </c:pt>
                <c:pt idx="4">
                  <c:v>3.2806396500000001E-4</c:v>
                </c:pt>
                <c:pt idx="5">
                  <c:v>3.2806396500000001E-4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9-4273-8D00-B408725F4248}"/>
            </c:ext>
          </c:extLst>
        </c:ser>
        <c:ser>
          <c:idx val="1"/>
          <c:order val="3"/>
          <c:tx>
            <c:strRef>
              <c:f>'alg3'!$C$1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'alg3'!$A$2:$A$7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'alg3'!$C$2:$C$7</c:f>
              <c:numCache>
                <c:formatCode>0.000000000</c:formatCode>
                <c:ptCount val="6"/>
                <c:pt idx="0">
                  <c:v>242.25013995170599</c:v>
                </c:pt>
                <c:pt idx="1">
                  <c:v>323.115608930588</c:v>
                </c:pt>
                <c:pt idx="2">
                  <c:v>403.93186712264998</c:v>
                </c:pt>
                <c:pt idx="3">
                  <c:v>484.20452904701199</c:v>
                </c:pt>
                <c:pt idx="4">
                  <c:v>565.448221921921</c:v>
                </c:pt>
                <c:pt idx="5">
                  <c:v>646.92032599449203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9-4273-8D00-B408725F4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997568"/>
        <c:axId val="501005112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'alg3'!$B$1</c15:sqref>
                        </c15:formulaRef>
                      </c:ext>
                    </c:extLst>
                    <c:strCache>
                      <c:ptCount val="1"/>
                      <c:pt idx="0">
                        <c:v>Последовательный</c:v>
                      </c:pt>
                    </c:strCache>
                  </c:strRef>
                </c:tx>
                <c:cat>
                  <c:numRef>
                    <c:extLst>
                      <c:ext uri="{02D57815-91ED-43cb-92C2-25804820EDAC}">
                        <c15:formulaRef>
                          <c15:sqref>'alg3'!$A$2:$A$7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60</c:v>
                      </c:pt>
                      <c:pt idx="1">
                        <c:v>80</c:v>
                      </c:pt>
                      <c:pt idx="2">
                        <c:v>100</c:v>
                      </c:pt>
                      <c:pt idx="3">
                        <c:v>120</c:v>
                      </c:pt>
                      <c:pt idx="4">
                        <c:v>140</c:v>
                      </c:pt>
                      <c:pt idx="5">
                        <c:v>160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'alg3'!$B$2:$B$7</c15:sqref>
                        </c15:formulaRef>
                      </c:ext>
                    </c:extLst>
                    <c:numCache>
                      <c:formatCode>0.000000000</c:formatCode>
                      <c:ptCount val="6"/>
                      <c:pt idx="0">
                        <c:v>3.1208992E-4</c:v>
                      </c:pt>
                      <c:pt idx="1">
                        <c:v>3.8790702799999999E-4</c:v>
                      </c:pt>
                      <c:pt idx="2">
                        <c:v>3.33070755E-4</c:v>
                      </c:pt>
                      <c:pt idx="3">
                        <c:v>3.7097930900000003E-4</c:v>
                      </c:pt>
                      <c:pt idx="4">
                        <c:v>3.2806396500000001E-4</c:v>
                      </c:pt>
                      <c:pt idx="5">
                        <c:v>3.2806396500000001E-4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559-4273-8D00-B408725F4248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'alg3'!$C$1</c15:sqref>
                        </c15:formulaRef>
                      </c:ext>
                    </c:extLst>
                    <c:strCache>
                      <c:ptCount val="1"/>
                      <c:pt idx="0">
                        <c:v>Векторизованный</c:v>
                      </c:pt>
                    </c:strCache>
                  </c:strRef>
                </c:tx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'alg3'!$A$2:$A$7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60</c:v>
                      </c:pt>
                      <c:pt idx="1">
                        <c:v>80</c:v>
                      </c:pt>
                      <c:pt idx="2">
                        <c:v>100</c:v>
                      </c:pt>
                      <c:pt idx="3">
                        <c:v>120</c:v>
                      </c:pt>
                      <c:pt idx="4">
                        <c:v>140</c:v>
                      </c:pt>
                      <c:pt idx="5">
                        <c:v>160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'alg3'!$C$2:$C$7</c15:sqref>
                        </c15:formulaRef>
                      </c:ext>
                    </c:extLst>
                    <c:numCache>
                      <c:formatCode>0.000000000</c:formatCode>
                      <c:ptCount val="6"/>
                      <c:pt idx="0">
                        <c:v>242.25013995170599</c:v>
                      </c:pt>
                      <c:pt idx="1">
                        <c:v>323.115608930588</c:v>
                      </c:pt>
                      <c:pt idx="2">
                        <c:v>403.93186712264998</c:v>
                      </c:pt>
                      <c:pt idx="3">
                        <c:v>484.20452904701199</c:v>
                      </c:pt>
                      <c:pt idx="4">
                        <c:v>565.448221921921</c:v>
                      </c:pt>
                      <c:pt idx="5">
                        <c:v>646.92032599449203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559-4273-8D00-B408725F4248}"/>
                  </c:ext>
                </c:extLst>
              </c15:ser>
            </c15:filteredLineSeries>
          </c:ext>
        </c:extLst>
      </c:lineChart>
      <c:catAx>
        <c:axId val="500997568"/>
        <c:scaling>
          <c:orientation val="minMax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таблицы 107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005112"/>
        <c:crosses val="autoZero"/>
        <c:auto val="1"/>
        <c:lblAlgn val="ctr"/>
        <c:lblOffset val="100"/>
        <c:noMultiLvlLbl val="0"/>
      </c:catAx>
      <c:valAx>
        <c:axId val="50100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99756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LLVM/CLANG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'alg3'!$B$19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'alg3'!$A$20:$A$25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'alg3'!$B$20:$B$25</c:f>
              <c:numCache>
                <c:formatCode>0.000000000</c:formatCode>
                <c:ptCount val="6"/>
                <c:pt idx="0">
                  <c:v>3.4208992000000002E-4</c:v>
                </c:pt>
                <c:pt idx="1">
                  <c:v>4.0790702799999999E-4</c:v>
                </c:pt>
                <c:pt idx="2">
                  <c:v>3.73070755E-4</c:v>
                </c:pt>
                <c:pt idx="3">
                  <c:v>3.7097930900000003E-4</c:v>
                </c:pt>
                <c:pt idx="4">
                  <c:v>3.3806396499999998E-4</c:v>
                </c:pt>
                <c:pt idx="5">
                  <c:v>3.4806396500000001E-4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3-4F94-9833-D02A4683210E}"/>
            </c:ext>
          </c:extLst>
        </c:ser>
        <c:ser>
          <c:idx val="1"/>
          <c:order val="1"/>
          <c:tx>
            <c:strRef>
              <c:f>'alg3'!$C$19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'alg3'!$A$20:$A$25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'alg3'!$C$20:$C$25</c:f>
              <c:numCache>
                <c:formatCode>0.000000000</c:formatCode>
                <c:ptCount val="6"/>
                <c:pt idx="0">
                  <c:v>239.287139951706</c:v>
                </c:pt>
                <c:pt idx="1">
                  <c:v>314.10760893058801</c:v>
                </c:pt>
                <c:pt idx="2">
                  <c:v>395.97967122649999</c:v>
                </c:pt>
                <c:pt idx="3">
                  <c:v>479.99452904701201</c:v>
                </c:pt>
                <c:pt idx="4">
                  <c:v>561.54822192192103</c:v>
                </c:pt>
                <c:pt idx="5">
                  <c:v>649.700325994492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3-4F94-9833-D02A46832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765264"/>
        <c:axId val="550765592"/>
      </c:lineChart>
      <c:catAx>
        <c:axId val="5507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таблицы 107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765592"/>
        <c:crosses val="autoZero"/>
        <c:auto val="1"/>
        <c:lblAlgn val="ctr"/>
        <c:lblOffset val="100"/>
        <c:noMultiLvlLbl val="0"/>
      </c:catAx>
      <c:valAx>
        <c:axId val="55076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Коэффицент ускорения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76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Компилятор </a:t>
            </a:r>
            <a:r>
              <a:rPr lang="en-US"/>
              <a:t>Intel® C++ Compiler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'alg3'!$G$10</c:f>
              <c:strCache>
                <c:ptCount val="1"/>
                <c:pt idx="0">
                  <c:v>Последовательный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'alg3'!$A$11:$A$16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'alg3'!$G$11:$G$16</c:f>
              <c:numCache>
                <c:formatCode>0.00000</c:formatCode>
                <c:ptCount val="6"/>
                <c:pt idx="0">
                  <c:v>6.2417984000000002E-6</c:v>
                </c:pt>
                <c:pt idx="1">
                  <c:v>8.1581405600000005E-6</c:v>
                </c:pt>
                <c:pt idx="2">
                  <c:v>6.6614150999999996E-6</c:v>
                </c:pt>
                <c:pt idx="3">
                  <c:v>7.4195861800000003E-6</c:v>
                </c:pt>
                <c:pt idx="4">
                  <c:v>7.4195861800000003E-6</c:v>
                </c:pt>
                <c:pt idx="5">
                  <c:v>6.5612793000000001E-6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D-4EA9-812F-A816DF688DCB}"/>
            </c:ext>
          </c:extLst>
        </c:ser>
        <c:ser>
          <c:idx val="1"/>
          <c:order val="1"/>
          <c:tx>
            <c:strRef>
              <c:f>'alg3'!$H$10</c:f>
              <c:strCache>
                <c:ptCount val="1"/>
                <c:pt idx="0">
                  <c:v>Векторизованный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'alg3'!$A$11:$A$16</c:f>
              <c:numCache>
                <c:formatCode>General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'alg3'!$H$11:$H$16</c:f>
              <c:numCache>
                <c:formatCode>0.00000</c:formatCode>
                <c:ptCount val="6"/>
                <c:pt idx="0">
                  <c:v>5.1491959619522003</c:v>
                </c:pt>
                <c:pt idx="1">
                  <c:v>6.8573183012008601</c:v>
                </c:pt>
                <c:pt idx="2">
                  <c:v>8.5715251827240007</c:v>
                </c:pt>
                <c:pt idx="3">
                  <c:v>10.3015615606308</c:v>
                </c:pt>
                <c:pt idx="4">
                  <c:v>12.0127261710167</c:v>
                </c:pt>
                <c:pt idx="5">
                  <c:v>13.72985653877258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D-4EA9-812F-A816DF688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768216"/>
        <c:axId val="550769200"/>
      </c:lineChart>
      <c:catAx>
        <c:axId val="55076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таблицы 107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769200"/>
        <c:crosses val="autoZero"/>
        <c:auto val="1"/>
        <c:lblAlgn val="ctr"/>
        <c:lblOffset val="100"/>
        <c:noMultiLvlLbl val="0"/>
      </c:catAx>
      <c:valAx>
        <c:axId val="5507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 сек.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768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'alg2 autovec'!$B$1</c:f>
              <c:strCache>
                <c:ptCount val="1"/>
                <c:pt idx="0">
                  <c:v>Автовекторизация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'alg2 autovec'!$A$2:$A$7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 autovec'!$E$2:$E$7</c:f>
              <c:numCache>
                <c:formatCode>0.0000</c:formatCode>
                <c:ptCount val="6"/>
                <c:pt idx="0">
                  <c:v>8.7105574131012012E-2</c:v>
                </c:pt>
                <c:pt idx="1">
                  <c:v>0.11596208238601599</c:v>
                </c:pt>
                <c:pt idx="2">
                  <c:v>0.14489618635177601</c:v>
                </c:pt>
                <c:pt idx="3">
                  <c:v>0.1739673538208</c:v>
                </c:pt>
                <c:pt idx="4">
                  <c:v>0.202817614078522</c:v>
                </c:pt>
                <c:pt idx="5">
                  <c:v>0.23182661199569798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1-4379-8119-2E0BEEE9BF20}"/>
            </c:ext>
          </c:extLst>
        </c:ser>
        <c:ser>
          <c:idx val="1"/>
          <c:order val="1"/>
          <c:tx>
            <c:strRef>
              <c:f>'alg2 autovec'!$C$1</c:f>
              <c:strCache>
                <c:ptCount val="1"/>
                <c:pt idx="0">
                  <c:v>Векторизация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'alg2 autovec'!$A$2:$A$7</c:f>
              <c:numCache>
                <c:formatCode>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</c:numCache>
            </c:numRef>
          </c:cat>
          <c:val>
            <c:numRef>
              <c:f>'alg2 autovec'!$F$2:$F$7</c:f>
              <c:numCache>
                <c:formatCode>0.0000</c:formatCode>
                <c:ptCount val="6"/>
                <c:pt idx="0">
                  <c:v>8.8470483779907988E-2</c:v>
                </c:pt>
                <c:pt idx="1">
                  <c:v>0.11801540803909399</c:v>
                </c:pt>
                <c:pt idx="2">
                  <c:v>0.14758412599563597</c:v>
                </c:pt>
                <c:pt idx="3">
                  <c:v>0.17704417800903399</c:v>
                </c:pt>
                <c:pt idx="4">
                  <c:v>0.206574879646302</c:v>
                </c:pt>
                <c:pt idx="5">
                  <c:v>0.236104197978974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1-4379-8119-2E0BEEE9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188576"/>
        <c:axId val="405179392"/>
      </c:lineChart>
      <c:catAx>
        <c:axId val="4051885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cap="none" baseline="0"/>
                  <a:t>Размер таблицы 10</a:t>
                </a:r>
                <a:r>
                  <a:rPr lang="ru-RU" cap="none" baseline="30000"/>
                  <a:t>7</a:t>
                </a:r>
                <a:r>
                  <a:rPr lang="ru-RU" cap="none" baseline="0"/>
                  <a:t> элементов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179392"/>
        <c:crosses val="max"/>
        <c:auto val="1"/>
        <c:lblAlgn val="ctr"/>
        <c:lblOffset val="100"/>
        <c:noMultiLvlLbl val="0"/>
      </c:catAx>
      <c:valAx>
        <c:axId val="40517939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u="none" strike="noStrike" cap="none" baseline="0">
                    <a:effectLst/>
                  </a:rPr>
                  <a:t>Время выполнения, сек</a:t>
                </a:r>
                <a:endParaRPr lang="ru-RU" cap="none" baseline="0"/>
              </a:p>
            </c:rich>
          </c:tx>
          <c:layout>
            <c:manualLayout>
              <c:xMode val="edge"/>
              <c:yMode val="edge"/>
              <c:x val="0.18055555555555555"/>
              <c:y val="0.27738881598133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188576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250598</xdr:colOff>
      <xdr:row>25</xdr:row>
      <xdr:rowOff>130628</xdr:rowOff>
    </xdr:from>
    <xdr:to>
      <xdr:col>4</xdr:col>
      <xdr:colOff>690795</xdr:colOff>
      <xdr:row>44</xdr:row>
      <xdr:rowOff>111128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804334</xdr:colOff>
      <xdr:row>25</xdr:row>
      <xdr:rowOff>147108</xdr:rowOff>
    </xdr:from>
    <xdr:to>
      <xdr:col>10</xdr:col>
      <xdr:colOff>288250</xdr:colOff>
      <xdr:row>44</xdr:row>
      <xdr:rowOff>127608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25</xdr:row>
      <xdr:rowOff>125941</xdr:rowOff>
    </xdr:from>
    <xdr:to>
      <xdr:col>19</xdr:col>
      <xdr:colOff>256500</xdr:colOff>
      <xdr:row>44</xdr:row>
      <xdr:rowOff>106441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31089</xdr:colOff>
      <xdr:row>1</xdr:row>
      <xdr:rowOff>5557</xdr:rowOff>
    </xdr:from>
    <xdr:to>
      <xdr:col>31</xdr:col>
      <xdr:colOff>475444</xdr:colOff>
      <xdr:row>19</xdr:row>
      <xdr:rowOff>176557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3307</xdr:colOff>
      <xdr:row>15</xdr:row>
      <xdr:rowOff>113243</xdr:rowOff>
    </xdr:from>
    <xdr:to>
      <xdr:col>23</xdr:col>
      <xdr:colOff>394745</xdr:colOff>
      <xdr:row>34</xdr:row>
      <xdr:rowOff>93743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81757</xdr:colOff>
      <xdr:row>41</xdr:row>
      <xdr:rowOff>114961</xdr:rowOff>
    </xdr:from>
    <xdr:to>
      <xdr:col>31</xdr:col>
      <xdr:colOff>495420</xdr:colOff>
      <xdr:row>60</xdr:row>
      <xdr:rowOff>95461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225348</xdr:colOff>
      <xdr:row>42</xdr:row>
      <xdr:rowOff>3402</xdr:rowOff>
    </xdr:from>
    <xdr:to>
      <xdr:col>22</xdr:col>
      <xdr:colOff>419477</xdr:colOff>
      <xdr:row>60</xdr:row>
      <xdr:rowOff>78544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306918</xdr:colOff>
      <xdr:row>28</xdr:row>
      <xdr:rowOff>68943</xdr:rowOff>
    </xdr:from>
    <xdr:to>
      <xdr:col>4</xdr:col>
      <xdr:colOff>394607</xdr:colOff>
      <xdr:row>42</xdr:row>
      <xdr:rowOff>145143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561520</xdr:colOff>
      <xdr:row>43</xdr:row>
      <xdr:rowOff>92755</xdr:rowOff>
    </xdr:from>
    <xdr:to>
      <xdr:col>9</xdr:col>
      <xdr:colOff>873125</xdr:colOff>
      <xdr:row>57</xdr:row>
      <xdr:rowOff>168955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252411</xdr:colOff>
      <xdr:row>31</xdr:row>
      <xdr:rowOff>14288</xdr:rowOff>
    </xdr:from>
    <xdr:to>
      <xdr:col>3</xdr:col>
      <xdr:colOff>519494</xdr:colOff>
      <xdr:row>49</xdr:row>
      <xdr:rowOff>185288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74613</xdr:colOff>
      <xdr:row>30</xdr:row>
      <xdr:rowOff>120914</xdr:rowOff>
    </xdr:from>
    <xdr:to>
      <xdr:col>18</xdr:col>
      <xdr:colOff>569238</xdr:colOff>
      <xdr:row>49</xdr:row>
      <xdr:rowOff>101414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881063</xdr:colOff>
      <xdr:row>30</xdr:row>
      <xdr:rowOff>134541</xdr:rowOff>
    </xdr:from>
    <xdr:to>
      <xdr:col>7</xdr:col>
      <xdr:colOff>500063</xdr:colOff>
      <xdr:row>49</xdr:row>
      <xdr:rowOff>115041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11</xdr:row>
      <xdr:rowOff>133350</xdr:rowOff>
    </xdr:from>
    <xdr:to>
      <xdr:col>5</xdr:col>
      <xdr:colOff>257175</xdr:colOff>
      <xdr:row>26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zoomScaleNormal="100" workbookViewId="0">
      <selection activeCell="J49" sqref="J49"/>
    </sheetView>
  </sheetViews>
  <sheetFormatPr defaultRowHeight="15" x14ac:dyDescent="0.25"/>
  <cols>
    <col min="1" max="1" width="17.7109375" customWidth="1"/>
    <col min="2" max="3" width="19.85546875" customWidth="1"/>
    <col min="4" max="4" width="17" customWidth="1"/>
    <col min="5" max="5" width="18" customWidth="1"/>
    <col min="6" max="7" width="21.5703125" customWidth="1"/>
  </cols>
  <sheetData>
    <row r="1" spans="1:7" x14ac:dyDescent="0.25">
      <c r="B1" t="s">
        <v>3</v>
      </c>
      <c r="C1" t="s">
        <v>4</v>
      </c>
      <c r="D1" t="s">
        <v>0</v>
      </c>
      <c r="F1" t="s">
        <v>3</v>
      </c>
      <c r="G1" t="s">
        <v>4</v>
      </c>
    </row>
    <row r="2" spans="1:7" x14ac:dyDescent="0.25">
      <c r="A2" s="2">
        <v>60</v>
      </c>
      <c r="B2">
        <v>8.7559223180000006E-3</v>
      </c>
      <c r="C2">
        <v>1.0453939438E-2</v>
      </c>
      <c r="E2" s="2">
        <v>60</v>
      </c>
      <c r="F2" s="3">
        <f>(B2/1000)</f>
        <v>8.755922318000001E-6</v>
      </c>
      <c r="G2" s="3">
        <f>(C2/1000)</f>
        <v>1.0453939438E-5</v>
      </c>
    </row>
    <row r="3" spans="1:7" x14ac:dyDescent="0.25">
      <c r="A3" s="2">
        <v>80</v>
      </c>
      <c r="B3">
        <v>8.1529617310000004E-3</v>
      </c>
      <c r="C3">
        <v>1.044011116E-2</v>
      </c>
      <c r="E3" s="2">
        <v>80</v>
      </c>
      <c r="F3" s="3">
        <f t="shared" ref="F3:F7" si="0">(B3/1000)</f>
        <v>8.1529617310000007E-6</v>
      </c>
      <c r="G3" s="3">
        <f t="shared" ref="G3:G7" si="1">(C3/1000)</f>
        <v>1.0440111159999999E-5</v>
      </c>
    </row>
    <row r="4" spans="1:7" x14ac:dyDescent="0.25">
      <c r="A4" s="2">
        <v>100</v>
      </c>
      <c r="B4">
        <v>9.2451572420000003E-3</v>
      </c>
      <c r="C4">
        <v>1.0385990143E-2</v>
      </c>
      <c r="E4" s="2">
        <v>100</v>
      </c>
      <c r="F4" s="3">
        <f t="shared" si="0"/>
        <v>9.2451572419999997E-6</v>
      </c>
      <c r="G4" s="3">
        <f t="shared" si="1"/>
        <v>1.0385990143E-5</v>
      </c>
    </row>
    <row r="5" spans="1:7" x14ac:dyDescent="0.25">
      <c r="A5" s="2">
        <v>120</v>
      </c>
      <c r="B5">
        <v>8.7268352510000008E-3</v>
      </c>
      <c r="C5">
        <v>1.0474920273E-2</v>
      </c>
      <c r="E5" s="2">
        <v>120</v>
      </c>
      <c r="F5" s="3">
        <f t="shared" si="0"/>
        <v>8.726835251000001E-6</v>
      </c>
      <c r="G5" s="3">
        <f t="shared" si="1"/>
        <v>1.0474920273E-5</v>
      </c>
    </row>
    <row r="6" spans="1:7" x14ac:dyDescent="0.25">
      <c r="A6" s="2">
        <v>140</v>
      </c>
      <c r="B6">
        <v>8.1710815429999993E-3</v>
      </c>
      <c r="C6">
        <v>1.0690927505E-2</v>
      </c>
      <c r="E6" s="2">
        <v>140</v>
      </c>
      <c r="F6" s="3">
        <f t="shared" si="0"/>
        <v>8.1710815430000001E-6</v>
      </c>
      <c r="G6" s="3">
        <f t="shared" si="1"/>
        <v>1.0690927505E-5</v>
      </c>
    </row>
    <row r="7" spans="1:7" x14ac:dyDescent="0.25">
      <c r="A7" s="2">
        <v>160</v>
      </c>
      <c r="B7">
        <v>9.6189975739999992E-3</v>
      </c>
      <c r="C7">
        <v>1.0776996613E-2</v>
      </c>
      <c r="E7" s="2">
        <v>160</v>
      </c>
      <c r="F7" s="3">
        <f t="shared" si="0"/>
        <v>9.6189975739999988E-6</v>
      </c>
      <c r="G7" s="3">
        <f t="shared" si="1"/>
        <v>1.0776996613E-5</v>
      </c>
    </row>
    <row r="10" spans="1:7" x14ac:dyDescent="0.25">
      <c r="B10" t="s">
        <v>3</v>
      </c>
      <c r="C10" t="s">
        <v>4</v>
      </c>
      <c r="F10" t="s">
        <v>3</v>
      </c>
      <c r="G10" t="s">
        <v>4</v>
      </c>
    </row>
    <row r="11" spans="1:7" x14ac:dyDescent="0.25">
      <c r="A11" s="2">
        <v>60</v>
      </c>
      <c r="B11" s="7">
        <v>9.7199980160000005E-3</v>
      </c>
      <c r="C11" s="7">
        <v>9.6479457859999992E-3</v>
      </c>
      <c r="E11" s="2">
        <v>60</v>
      </c>
      <c r="F11" s="3">
        <f>(B11/1000)</f>
        <v>9.7199980159999997E-6</v>
      </c>
      <c r="G11" s="3">
        <f>(C11/1000)</f>
        <v>9.6479457859999994E-6</v>
      </c>
    </row>
    <row r="12" spans="1:7" x14ac:dyDescent="0.25">
      <c r="A12" s="2">
        <v>80</v>
      </c>
      <c r="B12" s="7">
        <v>9.8049233249999992E-3</v>
      </c>
      <c r="C12" s="7">
        <v>9.8770328519999992E-3</v>
      </c>
      <c r="E12" s="2">
        <v>80</v>
      </c>
      <c r="F12" s="3">
        <f t="shared" ref="F12:F16" si="2">(B12/1000)</f>
        <v>9.8049233249999989E-6</v>
      </c>
      <c r="G12" s="3">
        <f t="shared" ref="G12:G16" si="3">(C12/1000)</f>
        <v>9.8770328519999989E-6</v>
      </c>
    </row>
    <row r="13" spans="1:7" x14ac:dyDescent="0.25">
      <c r="A13" s="2">
        <v>100</v>
      </c>
      <c r="B13" s="7">
        <v>9.9430084229999993E-3</v>
      </c>
      <c r="C13" s="7">
        <v>1.0578870773E-2</v>
      </c>
      <c r="E13" s="2">
        <v>100</v>
      </c>
      <c r="F13" s="3">
        <f t="shared" si="2"/>
        <v>9.9430084230000001E-6</v>
      </c>
      <c r="G13" s="3">
        <f t="shared" si="3"/>
        <v>1.0578870773E-5</v>
      </c>
    </row>
    <row r="14" spans="1:7" x14ac:dyDescent="0.25">
      <c r="A14" s="2">
        <v>120</v>
      </c>
      <c r="B14" s="7">
        <v>9.9810467529999995E-3</v>
      </c>
      <c r="C14" s="7">
        <v>1.0625839232999999E-2</v>
      </c>
      <c r="E14" s="2">
        <v>120</v>
      </c>
      <c r="F14" s="3">
        <f t="shared" si="2"/>
        <v>9.9810467530000003E-6</v>
      </c>
      <c r="G14" s="3">
        <f t="shared" si="3"/>
        <v>1.0625839232999999E-5</v>
      </c>
    </row>
    <row r="15" spans="1:7" x14ac:dyDescent="0.25">
      <c r="A15" s="2">
        <v>140</v>
      </c>
      <c r="B15" s="7">
        <v>1.0032245343E-2</v>
      </c>
      <c r="C15" s="7">
        <v>1.0413064194E-2</v>
      </c>
      <c r="E15" s="2">
        <v>140</v>
      </c>
      <c r="F15" s="3">
        <f t="shared" si="2"/>
        <v>1.0032245343E-5</v>
      </c>
      <c r="G15" s="3">
        <f t="shared" si="3"/>
        <v>1.0413064194E-5</v>
      </c>
    </row>
    <row r="16" spans="1:7" x14ac:dyDescent="0.25">
      <c r="A16" s="2">
        <v>160</v>
      </c>
      <c r="B16" s="7">
        <v>9.8989917740000006E-3</v>
      </c>
      <c r="C16" s="7">
        <v>1.0767221451E-2</v>
      </c>
      <c r="E16" s="2">
        <v>160</v>
      </c>
      <c r="F16" s="3">
        <f t="shared" si="2"/>
        <v>9.8989917740000013E-6</v>
      </c>
      <c r="G16" s="3">
        <f t="shared" si="3"/>
        <v>1.0767221450999999E-5</v>
      </c>
    </row>
    <row r="19" spans="1:7" x14ac:dyDescent="0.25">
      <c r="B19" t="s">
        <v>3</v>
      </c>
      <c r="C19" t="s">
        <v>4</v>
      </c>
      <c r="F19" t="s">
        <v>3</v>
      </c>
      <c r="G19" t="s">
        <v>4</v>
      </c>
    </row>
    <row r="20" spans="1:7" x14ac:dyDescent="0.25">
      <c r="A20" s="2">
        <v>60</v>
      </c>
      <c r="B20">
        <v>8.7559223180000006E-3</v>
      </c>
      <c r="C20" s="1">
        <v>1.0247945786000001E-2</v>
      </c>
      <c r="E20" s="2">
        <v>60</v>
      </c>
      <c r="F20" s="3">
        <f>(B20/1000)</f>
        <v>8.755922318000001E-6</v>
      </c>
      <c r="G20" s="3">
        <f>(C20/1000)</f>
        <v>1.0247945786E-5</v>
      </c>
    </row>
    <row r="21" spans="1:7" x14ac:dyDescent="0.25">
      <c r="A21" s="2">
        <v>80</v>
      </c>
      <c r="B21">
        <v>8.1529617310000004E-3</v>
      </c>
      <c r="C21" s="1">
        <v>1.0277032852E-2</v>
      </c>
      <c r="E21" s="2">
        <v>80</v>
      </c>
      <c r="F21" s="3">
        <f t="shared" ref="F21:F25" si="4">(B21/1000)</f>
        <v>8.1529617310000007E-6</v>
      </c>
      <c r="G21" s="3">
        <f t="shared" ref="G21:G25" si="5">(C21/1000)</f>
        <v>1.0277032852E-5</v>
      </c>
    </row>
    <row r="22" spans="1:7" x14ac:dyDescent="0.25">
      <c r="A22" s="2">
        <v>100</v>
      </c>
      <c r="B22" s="1">
        <v>9.9430084229999993E-3</v>
      </c>
      <c r="C22" s="1">
        <v>1.0578870773E-2</v>
      </c>
      <c r="E22" s="2">
        <v>100</v>
      </c>
      <c r="F22" s="3">
        <f t="shared" si="4"/>
        <v>9.9430084230000001E-6</v>
      </c>
      <c r="G22" s="3">
        <f t="shared" si="5"/>
        <v>1.0578870773E-5</v>
      </c>
    </row>
    <row r="23" spans="1:7" x14ac:dyDescent="0.25">
      <c r="A23" s="2">
        <v>120</v>
      </c>
      <c r="B23" s="1">
        <v>9.9010467529999993E-3</v>
      </c>
      <c r="C23" s="1">
        <v>1.0625839232999999E-2</v>
      </c>
      <c r="E23" s="2">
        <v>120</v>
      </c>
      <c r="F23" s="3">
        <f t="shared" si="4"/>
        <v>9.9010467529999994E-6</v>
      </c>
      <c r="G23" s="3">
        <f t="shared" si="5"/>
        <v>1.0625839232999999E-5</v>
      </c>
    </row>
    <row r="24" spans="1:7" x14ac:dyDescent="0.25">
      <c r="A24" s="2">
        <v>140</v>
      </c>
      <c r="B24">
        <v>8.1710815429999993E-3</v>
      </c>
      <c r="C24" s="1">
        <v>1.1213064194E-2</v>
      </c>
      <c r="E24" s="2">
        <v>140</v>
      </c>
      <c r="F24" s="3">
        <f t="shared" si="4"/>
        <v>8.1710815430000001E-6</v>
      </c>
      <c r="G24" s="3">
        <f t="shared" si="5"/>
        <v>1.1213064194000001E-5</v>
      </c>
    </row>
    <row r="25" spans="1:7" x14ac:dyDescent="0.25">
      <c r="A25" s="2">
        <v>160</v>
      </c>
      <c r="B25">
        <v>9.6189975739999992E-3</v>
      </c>
      <c r="C25" s="1">
        <v>1.0767221451E-2</v>
      </c>
      <c r="E25" s="2">
        <v>160</v>
      </c>
      <c r="F25" s="3">
        <f t="shared" si="4"/>
        <v>9.6189975739999988E-6</v>
      </c>
      <c r="G25" s="3">
        <f t="shared" si="5"/>
        <v>1.0767221450999999E-5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B1" zoomScaleNormal="100" workbookViewId="0">
      <selection activeCell="B19" sqref="B19:B24"/>
    </sheetView>
  </sheetViews>
  <sheetFormatPr defaultRowHeight="15" x14ac:dyDescent="0.25"/>
  <cols>
    <col min="1" max="1" width="9.5703125" customWidth="1"/>
    <col min="2" max="2" width="22.7109375" customWidth="1"/>
    <col min="3" max="3" width="24.42578125" customWidth="1"/>
    <col min="5" max="5" width="7" customWidth="1"/>
    <col min="6" max="7" width="19.5703125" customWidth="1"/>
    <col min="10" max="10" width="17.42578125" customWidth="1"/>
    <col min="11" max="11" width="15.5703125" customWidth="1"/>
  </cols>
  <sheetData>
    <row r="1" spans="1:13" x14ac:dyDescent="0.25">
      <c r="B1" t="s">
        <v>3</v>
      </c>
      <c r="C1" t="s">
        <v>4</v>
      </c>
      <c r="F1" t="s">
        <v>3</v>
      </c>
      <c r="G1" t="s">
        <v>4</v>
      </c>
      <c r="J1" t="s">
        <v>1</v>
      </c>
      <c r="M1" t="s">
        <v>5</v>
      </c>
    </row>
    <row r="2" spans="1:13" x14ac:dyDescent="0.25">
      <c r="A2" s="2">
        <v>60</v>
      </c>
      <c r="B2" s="3">
        <v>12.597386837006001</v>
      </c>
      <c r="C2" s="3">
        <v>10.866524934769</v>
      </c>
      <c r="E2" s="2">
        <v>60</v>
      </c>
      <c r="F2" s="3">
        <f>(B2/500)</f>
        <v>2.5194773674012003E-2</v>
      </c>
      <c r="G2" s="3">
        <f>(C2/500)</f>
        <v>2.1733049869538001E-2</v>
      </c>
      <c r="J2" s="3">
        <f t="shared" ref="J2:J7" si="0">(B2-C2)</f>
        <v>1.7308619022370006</v>
      </c>
      <c r="K2">
        <f t="shared" ref="K2:K7" si="1">(J2/C2*100)</f>
        <v>15.928384765389536</v>
      </c>
      <c r="M2">
        <f>AVERAGE(K2:K7)</f>
        <v>15.719039499880223</v>
      </c>
    </row>
    <row r="3" spans="1:13" x14ac:dyDescent="0.25">
      <c r="A3" s="2">
        <v>80</v>
      </c>
      <c r="B3" s="3">
        <v>16.774546146393</v>
      </c>
      <c r="C3" s="3">
        <v>14.468481063843001</v>
      </c>
      <c r="E3" s="2">
        <v>80</v>
      </c>
      <c r="F3" s="3">
        <f t="shared" ref="F3:G7" si="2">(B3/500)</f>
        <v>3.3549092292785999E-2</v>
      </c>
      <c r="G3" s="3">
        <f t="shared" si="2"/>
        <v>2.8936962127686001E-2</v>
      </c>
      <c r="J3" s="3">
        <f t="shared" si="0"/>
        <v>2.3060650825499991</v>
      </c>
      <c r="K3">
        <f t="shared" si="1"/>
        <v>15.938543046601469</v>
      </c>
    </row>
    <row r="4" spans="1:13" x14ac:dyDescent="0.25">
      <c r="A4" s="2">
        <v>100</v>
      </c>
      <c r="B4" s="3">
        <v>21.26432800293</v>
      </c>
      <c r="C4" s="3">
        <v>18.261532068253</v>
      </c>
      <c r="E4" s="2">
        <v>100</v>
      </c>
      <c r="F4" s="3">
        <f t="shared" si="2"/>
        <v>4.2528656005859998E-2</v>
      </c>
      <c r="G4" s="3">
        <f t="shared" si="2"/>
        <v>3.6523064136506002E-2</v>
      </c>
      <c r="J4" s="3">
        <f t="shared" si="0"/>
        <v>3.0027959346769997</v>
      </c>
      <c r="K4">
        <f t="shared" si="1"/>
        <v>16.443285938189433</v>
      </c>
    </row>
    <row r="5" spans="1:13" x14ac:dyDescent="0.25">
      <c r="A5" s="2">
        <v>120</v>
      </c>
      <c r="B5" s="3">
        <v>25.098719835280999</v>
      </c>
      <c r="C5" s="3">
        <v>21.770726203917999</v>
      </c>
      <c r="E5" s="2">
        <v>120</v>
      </c>
      <c r="F5" s="3">
        <f t="shared" si="2"/>
        <v>5.0197439670561998E-2</v>
      </c>
      <c r="G5" s="3">
        <f t="shared" si="2"/>
        <v>4.3541452407835995E-2</v>
      </c>
      <c r="J5" s="3">
        <f t="shared" si="0"/>
        <v>3.3279936313630003</v>
      </c>
      <c r="K5">
        <f t="shared" si="1"/>
        <v>15.286553145682728</v>
      </c>
    </row>
    <row r="6" spans="1:13" x14ac:dyDescent="0.25">
      <c r="A6" s="2">
        <v>140</v>
      </c>
      <c r="B6" s="3">
        <v>29.289849996567</v>
      </c>
      <c r="C6" s="3">
        <v>25.397157907486001</v>
      </c>
      <c r="E6" s="2">
        <v>140</v>
      </c>
      <c r="F6" s="3">
        <f t="shared" si="2"/>
        <v>5.8579699993133998E-2</v>
      </c>
      <c r="G6" s="3">
        <f t="shared" si="2"/>
        <v>5.0794315814971999E-2</v>
      </c>
      <c r="J6" s="3">
        <f t="shared" si="0"/>
        <v>3.8926920890809988</v>
      </c>
      <c r="K6">
        <f t="shared" si="1"/>
        <v>15.327274426771979</v>
      </c>
    </row>
    <row r="7" spans="1:13" x14ac:dyDescent="0.25">
      <c r="A7" s="2">
        <v>160</v>
      </c>
      <c r="B7" s="3">
        <v>33.454618930816999</v>
      </c>
      <c r="C7" s="3">
        <v>28.992600917815999</v>
      </c>
      <c r="E7" s="2">
        <v>160</v>
      </c>
      <c r="F7" s="3">
        <f t="shared" si="2"/>
        <v>6.6909237861633997E-2</v>
      </c>
      <c r="G7" s="3">
        <f t="shared" si="2"/>
        <v>5.7985201835631994E-2</v>
      </c>
      <c r="J7" s="3">
        <f t="shared" si="0"/>
        <v>4.4620180130009999</v>
      </c>
      <c r="K7">
        <f t="shared" si="1"/>
        <v>15.390195676646185</v>
      </c>
    </row>
    <row r="8" spans="1:13" x14ac:dyDescent="0.25">
      <c r="A8" s="4"/>
      <c r="E8" s="4"/>
      <c r="F8" s="3"/>
      <c r="G8" s="3"/>
    </row>
    <row r="9" spans="1:13" x14ac:dyDescent="0.25">
      <c r="A9" s="4"/>
      <c r="E9" s="4"/>
    </row>
    <row r="10" spans="1:13" x14ac:dyDescent="0.25">
      <c r="A10" s="4"/>
      <c r="B10" t="s">
        <v>3</v>
      </c>
      <c r="C10" t="s">
        <v>4</v>
      </c>
      <c r="E10" s="4"/>
      <c r="F10" t="s">
        <v>3</v>
      </c>
      <c r="G10" t="s">
        <v>4</v>
      </c>
    </row>
    <row r="11" spans="1:13" x14ac:dyDescent="0.25">
      <c r="A11" s="4">
        <v>60</v>
      </c>
      <c r="B11" s="3">
        <v>16.280287981032998</v>
      </c>
      <c r="C11" s="3">
        <v>10.942022085190001</v>
      </c>
      <c r="E11" s="4">
        <v>60</v>
      </c>
      <c r="F11" s="6">
        <f>(B11/500)</f>
        <v>3.2560575962065998E-2</v>
      </c>
      <c r="G11" s="6">
        <f>(C11/500)</f>
        <v>2.188404417038E-2</v>
      </c>
      <c r="J11" s="3">
        <f t="shared" ref="J11:J16" si="3">(B11-C11)</f>
        <v>5.3382658958429978</v>
      </c>
      <c r="K11">
        <f t="shared" ref="K11:K16" si="4">(J11/C11*100)</f>
        <v>48.786831668602893</v>
      </c>
      <c r="M11">
        <f>AVERAGE(K11:K16)</f>
        <v>49.11914914871641</v>
      </c>
    </row>
    <row r="12" spans="1:13" x14ac:dyDescent="0.25">
      <c r="A12" s="4">
        <v>80</v>
      </c>
      <c r="B12" s="3">
        <v>21.675106048583999</v>
      </c>
      <c r="C12" s="3">
        <v>14.554033994675001</v>
      </c>
      <c r="E12" s="4">
        <v>80</v>
      </c>
      <c r="F12" s="6">
        <f t="shared" ref="F12:G16" si="5">(B12/500)</f>
        <v>4.3350212097167995E-2</v>
      </c>
      <c r="G12" s="6">
        <f t="shared" si="5"/>
        <v>2.9108067989350003E-2</v>
      </c>
      <c r="J12" s="3">
        <f t="shared" si="3"/>
        <v>7.121072053908998</v>
      </c>
      <c r="K12">
        <f t="shared" si="4"/>
        <v>48.928510518213997</v>
      </c>
    </row>
    <row r="13" spans="1:13" x14ac:dyDescent="0.25">
      <c r="A13" s="4">
        <v>100</v>
      </c>
      <c r="B13" s="3">
        <v>27.159471988678</v>
      </c>
      <c r="C13" s="3">
        <v>18.260563850402999</v>
      </c>
      <c r="E13" s="4">
        <v>100</v>
      </c>
      <c r="F13" s="6">
        <f t="shared" si="5"/>
        <v>5.4318943977355996E-2</v>
      </c>
      <c r="G13" s="6">
        <f t="shared" si="5"/>
        <v>3.6521127700805997E-2</v>
      </c>
      <c r="J13" s="3">
        <f t="shared" si="3"/>
        <v>8.8989081382750008</v>
      </c>
      <c r="K13">
        <f t="shared" si="4"/>
        <v>48.732931858939324</v>
      </c>
    </row>
    <row r="14" spans="1:13" x14ac:dyDescent="0.25">
      <c r="A14" s="4">
        <v>120</v>
      </c>
      <c r="B14" s="3">
        <v>32.548346996306996</v>
      </c>
      <c r="C14" s="3">
        <v>21.902000188828001</v>
      </c>
      <c r="E14" s="4">
        <v>120</v>
      </c>
      <c r="F14" s="6">
        <f t="shared" si="5"/>
        <v>6.5096693992613988E-2</v>
      </c>
      <c r="G14" s="6">
        <f t="shared" si="5"/>
        <v>4.3804000377655999E-2</v>
      </c>
      <c r="J14" s="3">
        <f t="shared" si="3"/>
        <v>10.646346807478995</v>
      </c>
      <c r="K14">
        <f t="shared" si="4"/>
        <v>48.609016143236055</v>
      </c>
    </row>
    <row r="15" spans="1:13" x14ac:dyDescent="0.25">
      <c r="A15" s="4">
        <v>140</v>
      </c>
      <c r="B15" s="3">
        <v>37.985121965407998</v>
      </c>
      <c r="C15" s="3">
        <v>25.233476161957</v>
      </c>
      <c r="E15" s="4">
        <v>140</v>
      </c>
      <c r="F15" s="6">
        <f t="shared" si="5"/>
        <v>7.5970243930816E-2</v>
      </c>
      <c r="G15" s="6">
        <f t="shared" si="5"/>
        <v>5.0466952323914002E-2</v>
      </c>
      <c r="J15" s="3">
        <f t="shared" si="3"/>
        <v>12.751645803450998</v>
      </c>
      <c r="K15">
        <f t="shared" si="4"/>
        <v>50.534637881862231</v>
      </c>
    </row>
    <row r="16" spans="1:13" x14ac:dyDescent="0.25">
      <c r="A16" s="4">
        <v>160</v>
      </c>
      <c r="B16" s="3">
        <v>43.372518062592</v>
      </c>
      <c r="C16" s="3">
        <v>29.085069179535001</v>
      </c>
      <c r="E16" s="4">
        <v>160</v>
      </c>
      <c r="F16" s="6">
        <f t="shared" si="5"/>
        <v>8.6745036125184E-2</v>
      </c>
      <c r="G16" s="6">
        <f t="shared" si="5"/>
        <v>5.8170138359069999E-2</v>
      </c>
      <c r="J16" s="3">
        <f t="shared" si="3"/>
        <v>14.287448883056999</v>
      </c>
      <c r="K16">
        <f t="shared" si="4"/>
        <v>49.122966821443953</v>
      </c>
    </row>
    <row r="17" spans="1:13" x14ac:dyDescent="0.25">
      <c r="A17" s="4"/>
      <c r="E17" s="4"/>
    </row>
    <row r="18" spans="1:13" x14ac:dyDescent="0.25">
      <c r="A18" s="4"/>
      <c r="E18" s="4"/>
    </row>
    <row r="19" spans="1:13" x14ac:dyDescent="0.25">
      <c r="A19" s="4"/>
      <c r="B19" t="s">
        <v>3</v>
      </c>
      <c r="C19" t="s">
        <v>4</v>
      </c>
      <c r="E19" s="4"/>
      <c r="F19" t="s">
        <v>3</v>
      </c>
      <c r="G19" t="s">
        <v>4</v>
      </c>
    </row>
    <row r="20" spans="1:13" x14ac:dyDescent="0.25">
      <c r="A20" s="4">
        <v>60</v>
      </c>
      <c r="B20" s="3">
        <v>12.655383</v>
      </c>
      <c r="C20" s="3">
        <v>11.084142999999999</v>
      </c>
      <c r="E20" s="4">
        <v>60</v>
      </c>
      <c r="F20" s="3">
        <f>(B20/500)</f>
        <v>2.5310766000000002E-2</v>
      </c>
      <c r="G20" s="3">
        <f>(C20/500)</f>
        <v>2.2168285999999999E-2</v>
      </c>
      <c r="J20" s="3">
        <f t="shared" ref="J20:J25" si="6">(B20-C20)</f>
        <v>1.5712400000000013</v>
      </c>
      <c r="K20">
        <f t="shared" ref="K20:K25" si="7">(J20/C20*100)</f>
        <v>14.175565941363274</v>
      </c>
      <c r="M20">
        <f>AVERAGE(K20:K25)</f>
        <v>14.559710636322032</v>
      </c>
    </row>
    <row r="21" spans="1:13" x14ac:dyDescent="0.25">
      <c r="A21" s="4">
        <v>80</v>
      </c>
      <c r="B21" s="3">
        <v>16.901990999999999</v>
      </c>
      <c r="C21" s="3">
        <v>14.626977</v>
      </c>
      <c r="E21" s="4">
        <v>80</v>
      </c>
      <c r="F21" s="3">
        <f t="shared" ref="F21:G25" si="8">(B21/500)</f>
        <v>3.3803981999999996E-2</v>
      </c>
      <c r="G21" s="3">
        <f t="shared" si="8"/>
        <v>2.9253953999999999E-2</v>
      </c>
      <c r="J21" s="3">
        <f t="shared" si="6"/>
        <v>2.2750139999999988</v>
      </c>
      <c r="K21">
        <f t="shared" si="7"/>
        <v>15.553548761305899</v>
      </c>
    </row>
    <row r="22" spans="1:13" x14ac:dyDescent="0.25">
      <c r="A22" s="4">
        <v>100</v>
      </c>
      <c r="B22" s="3">
        <v>21.04449</v>
      </c>
      <c r="C22" s="3">
        <v>18.385128000000002</v>
      </c>
      <c r="E22" s="4">
        <v>100</v>
      </c>
      <c r="F22" s="3">
        <f t="shared" si="8"/>
        <v>4.2088979999999998E-2</v>
      </c>
      <c r="G22" s="3">
        <f t="shared" si="8"/>
        <v>3.6770256000000001E-2</v>
      </c>
      <c r="J22" s="3">
        <f t="shared" si="6"/>
        <v>2.659361999999998</v>
      </c>
      <c r="K22">
        <f t="shared" si="7"/>
        <v>14.464745635711635</v>
      </c>
    </row>
    <row r="23" spans="1:13" x14ac:dyDescent="0.25">
      <c r="A23" s="4">
        <v>120</v>
      </c>
      <c r="B23" s="3">
        <v>25.265339000000001</v>
      </c>
      <c r="C23" s="3">
        <v>22.123569</v>
      </c>
      <c r="E23" s="4">
        <v>120</v>
      </c>
      <c r="F23" s="3">
        <f t="shared" si="8"/>
        <v>5.0530678000000002E-2</v>
      </c>
      <c r="G23" s="3">
        <f t="shared" si="8"/>
        <v>4.4247137999999998E-2</v>
      </c>
      <c r="J23" s="3">
        <f t="shared" si="6"/>
        <v>3.1417700000000011</v>
      </c>
      <c r="K23">
        <f t="shared" si="7"/>
        <v>14.201008887851691</v>
      </c>
    </row>
    <row r="24" spans="1:13" x14ac:dyDescent="0.25">
      <c r="A24" s="4">
        <v>140</v>
      </c>
      <c r="B24" s="3">
        <v>29.485942000000001</v>
      </c>
      <c r="C24" s="3">
        <v>25.772675</v>
      </c>
      <c r="E24" s="4">
        <v>140</v>
      </c>
      <c r="F24" s="3">
        <f t="shared" si="8"/>
        <v>5.8971884000000002E-2</v>
      </c>
      <c r="G24" s="3">
        <f t="shared" si="8"/>
        <v>5.1545349999999997E-2</v>
      </c>
      <c r="J24" s="3">
        <f t="shared" si="6"/>
        <v>3.7132670000000019</v>
      </c>
      <c r="K24">
        <f t="shared" si="7"/>
        <v>14.407767140973926</v>
      </c>
    </row>
    <row r="25" spans="1:13" x14ac:dyDescent="0.25">
      <c r="A25" s="4">
        <v>160</v>
      </c>
      <c r="B25" s="3">
        <v>33.698011000000001</v>
      </c>
      <c r="C25" s="3">
        <v>29.416285999999999</v>
      </c>
      <c r="E25" s="4">
        <v>160</v>
      </c>
      <c r="F25" s="3">
        <f t="shared" si="8"/>
        <v>6.7396022E-2</v>
      </c>
      <c r="G25" s="3">
        <f t="shared" si="8"/>
        <v>5.8832572E-2</v>
      </c>
      <c r="J25" s="3">
        <f t="shared" si="6"/>
        <v>4.2817250000000016</v>
      </c>
      <c r="K25">
        <f t="shared" si="7"/>
        <v>14.555627450725769</v>
      </c>
    </row>
    <row r="28" spans="1:13" x14ac:dyDescent="0.25">
      <c r="F28">
        <f>(B11-B2)/ABS(B2)*100</f>
        <v>29.235437409988329</v>
      </c>
    </row>
    <row r="29" spans="1:13" x14ac:dyDescent="0.25">
      <c r="J29" s="3">
        <f>(B11-B2)</f>
        <v>3.6829011440269976</v>
      </c>
      <c r="K29">
        <f>(J29/B2*100)</f>
        <v>29.235437409988329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>
      <selection activeCell="J3" sqref="J3"/>
    </sheetView>
  </sheetViews>
  <sheetFormatPr defaultRowHeight="15" x14ac:dyDescent="0.25"/>
  <cols>
    <col min="1" max="1" width="17.42578125" customWidth="1"/>
    <col min="2" max="2" width="26" customWidth="1"/>
    <col min="3" max="3" width="22.85546875" customWidth="1"/>
    <col min="4" max="4" width="21.7109375" customWidth="1"/>
    <col min="5" max="5" width="16.28515625" customWidth="1"/>
    <col min="6" max="6" width="8.5703125" customWidth="1"/>
    <col min="7" max="7" width="21.85546875" customWidth="1"/>
    <col min="8" max="8" width="22.7109375" customWidth="1"/>
    <col min="10" max="10" width="24.5703125" customWidth="1"/>
  </cols>
  <sheetData>
    <row r="1" spans="1:10" x14ac:dyDescent="0.25">
      <c r="B1" t="s">
        <v>3</v>
      </c>
      <c r="C1" t="s">
        <v>4</v>
      </c>
      <c r="E1" t="s">
        <v>2</v>
      </c>
      <c r="G1" t="s">
        <v>3</v>
      </c>
      <c r="H1" t="s">
        <v>4</v>
      </c>
    </row>
    <row r="2" spans="1:10" x14ac:dyDescent="0.25">
      <c r="A2" s="2">
        <v>60</v>
      </c>
      <c r="B2" s="3">
        <v>3.1208992E-4</v>
      </c>
      <c r="C2" s="3">
        <v>242.25013995170599</v>
      </c>
      <c r="F2" s="2">
        <v>60</v>
      </c>
      <c r="G2" s="3">
        <f>(B2/50)</f>
        <v>6.2417984000000002E-6</v>
      </c>
      <c r="H2" s="3">
        <f>(C2/50)</f>
        <v>4.8450027990341198</v>
      </c>
      <c r="J2">
        <f>(H2-G2)/ABS(G2)*100</f>
        <v>77621804.594581589</v>
      </c>
    </row>
    <row r="3" spans="1:10" x14ac:dyDescent="0.25">
      <c r="A3" s="2">
        <v>80</v>
      </c>
      <c r="B3" s="3">
        <v>3.8790702799999999E-4</v>
      </c>
      <c r="C3" s="3">
        <v>323.115608930588</v>
      </c>
      <c r="F3" s="2">
        <v>80</v>
      </c>
      <c r="G3" s="3">
        <f t="shared" ref="G3:G7" si="0">(B3/50)</f>
        <v>7.7581405599999992E-6</v>
      </c>
      <c r="H3" s="3">
        <f t="shared" ref="H3:H7" si="1">(C3/50)</f>
        <v>6.4623121786117599</v>
      </c>
    </row>
    <row r="4" spans="1:10" x14ac:dyDescent="0.25">
      <c r="A4" s="2">
        <v>100</v>
      </c>
      <c r="B4" s="3">
        <v>3.33070755E-4</v>
      </c>
      <c r="C4" s="3">
        <v>403.93186712264998</v>
      </c>
      <c r="F4" s="2">
        <v>100</v>
      </c>
      <c r="G4" s="3">
        <f t="shared" si="0"/>
        <v>6.6614150999999996E-6</v>
      </c>
      <c r="H4" s="3">
        <f t="shared" si="1"/>
        <v>8.0786373424529998</v>
      </c>
    </row>
    <row r="5" spans="1:10" x14ac:dyDescent="0.25">
      <c r="A5" s="2">
        <v>120</v>
      </c>
      <c r="B5" s="3">
        <v>3.7097930900000003E-4</v>
      </c>
      <c r="C5" s="3">
        <v>484.20452904701199</v>
      </c>
      <c r="F5" s="2">
        <v>120</v>
      </c>
      <c r="G5" s="3">
        <f t="shared" si="0"/>
        <v>7.4195861800000003E-6</v>
      </c>
      <c r="H5" s="3">
        <f t="shared" si="1"/>
        <v>9.6840905809402393</v>
      </c>
    </row>
    <row r="6" spans="1:10" x14ac:dyDescent="0.25">
      <c r="A6" s="2">
        <v>140</v>
      </c>
      <c r="B6" s="3">
        <v>3.2806396500000001E-4</v>
      </c>
      <c r="C6" s="3">
        <v>565.448221921921</v>
      </c>
      <c r="F6" s="2">
        <v>140</v>
      </c>
      <c r="G6" s="3">
        <f t="shared" si="0"/>
        <v>6.5612793000000001E-6</v>
      </c>
      <c r="H6" s="3">
        <f t="shared" si="1"/>
        <v>11.308964438438419</v>
      </c>
    </row>
    <row r="7" spans="1:10" x14ac:dyDescent="0.25">
      <c r="A7" s="2">
        <v>160</v>
      </c>
      <c r="B7" s="3">
        <v>3.2806396500000001E-4</v>
      </c>
      <c r="C7" s="3">
        <v>646.92032599449203</v>
      </c>
      <c r="F7" s="2">
        <v>160</v>
      </c>
      <c r="G7" s="3">
        <f t="shared" si="0"/>
        <v>6.5612793000000001E-6</v>
      </c>
      <c r="H7" s="3">
        <f t="shared" si="1"/>
        <v>12.93840651988984</v>
      </c>
    </row>
    <row r="10" spans="1:10" x14ac:dyDescent="0.25">
      <c r="B10" t="s">
        <v>3</v>
      </c>
      <c r="C10" t="s">
        <v>4</v>
      </c>
      <c r="G10" t="s">
        <v>3</v>
      </c>
      <c r="H10" t="s">
        <v>4</v>
      </c>
    </row>
    <row r="11" spans="1:10" x14ac:dyDescent="0.25">
      <c r="A11" s="2">
        <v>60</v>
      </c>
      <c r="B11" s="3">
        <v>3.1208992E-4</v>
      </c>
      <c r="C11" s="3">
        <v>257.45979809761002</v>
      </c>
      <c r="F11" s="2">
        <v>60</v>
      </c>
      <c r="G11" s="6">
        <f>(B11/50)</f>
        <v>6.2417984000000002E-6</v>
      </c>
      <c r="H11" s="6">
        <f>(C11/50)</f>
        <v>5.1491959619522003</v>
      </c>
    </row>
    <row r="12" spans="1:10" x14ac:dyDescent="0.25">
      <c r="A12" s="2">
        <v>80</v>
      </c>
      <c r="B12" s="3">
        <v>4.0790702799999999E-4</v>
      </c>
      <c r="C12" s="3">
        <v>342.86591506004299</v>
      </c>
      <c r="F12" s="2">
        <v>80</v>
      </c>
      <c r="G12" s="6">
        <f t="shared" ref="G12:G16" si="2">(B12/50)</f>
        <v>8.1581405600000005E-6</v>
      </c>
      <c r="H12" s="6">
        <f t="shared" ref="H12:H16" si="3">(C12/50)</f>
        <v>6.8573183012008601</v>
      </c>
    </row>
    <row r="13" spans="1:10" x14ac:dyDescent="0.25">
      <c r="A13" s="2">
        <v>100</v>
      </c>
      <c r="B13" s="3">
        <v>3.33070755E-4</v>
      </c>
      <c r="C13" s="3">
        <v>428.57625913620001</v>
      </c>
      <c r="F13" s="2">
        <v>100</v>
      </c>
      <c r="G13" s="6">
        <f t="shared" si="2"/>
        <v>6.6614150999999996E-6</v>
      </c>
      <c r="H13" s="6">
        <f t="shared" si="3"/>
        <v>8.5715251827240007</v>
      </c>
    </row>
    <row r="14" spans="1:10" x14ac:dyDescent="0.25">
      <c r="A14" s="2">
        <v>120</v>
      </c>
      <c r="B14" s="3">
        <v>3.7097930900000003E-4</v>
      </c>
      <c r="C14" s="3">
        <v>515.07807803154003</v>
      </c>
      <c r="F14" s="2">
        <v>120</v>
      </c>
      <c r="G14" s="6">
        <f t="shared" si="2"/>
        <v>7.4195861800000003E-6</v>
      </c>
      <c r="H14" s="6">
        <f t="shared" si="3"/>
        <v>10.3015615606308</v>
      </c>
    </row>
    <row r="15" spans="1:10" x14ac:dyDescent="0.25">
      <c r="A15" s="2">
        <v>140</v>
      </c>
      <c r="B15" s="3">
        <v>3.7097930900000003E-4</v>
      </c>
      <c r="C15" s="3">
        <v>600.636308550835</v>
      </c>
      <c r="F15" s="2">
        <v>140</v>
      </c>
      <c r="G15" s="6">
        <f t="shared" si="2"/>
        <v>7.4195861800000003E-6</v>
      </c>
      <c r="H15" s="6">
        <f t="shared" si="3"/>
        <v>12.0127261710167</v>
      </c>
    </row>
    <row r="16" spans="1:10" x14ac:dyDescent="0.25">
      <c r="A16" s="2">
        <v>160</v>
      </c>
      <c r="B16" s="3">
        <v>3.2806396500000001E-4</v>
      </c>
      <c r="C16" s="3">
        <v>686.49282693862904</v>
      </c>
      <c r="F16" s="2">
        <v>160</v>
      </c>
      <c r="G16" s="6">
        <f t="shared" si="2"/>
        <v>6.5612793000000001E-6</v>
      </c>
      <c r="H16" s="6">
        <f t="shared" si="3"/>
        <v>13.72985653877258</v>
      </c>
    </row>
    <row r="19" spans="1:8" x14ac:dyDescent="0.25">
      <c r="B19" t="s">
        <v>3</v>
      </c>
      <c r="C19" t="s">
        <v>4</v>
      </c>
      <c r="G19" t="s">
        <v>3</v>
      </c>
      <c r="H19" t="s">
        <v>4</v>
      </c>
    </row>
    <row r="20" spans="1:8" x14ac:dyDescent="0.25">
      <c r="A20" s="2">
        <v>60</v>
      </c>
      <c r="B20" s="3">
        <v>3.4208992000000002E-4</v>
      </c>
      <c r="C20" s="3">
        <v>239.287139951706</v>
      </c>
      <c r="F20" s="2">
        <v>60</v>
      </c>
      <c r="G20" s="3">
        <f>(B20/50)</f>
        <v>6.8417984000000004E-6</v>
      </c>
      <c r="H20" s="3">
        <f>(C20/50)</f>
        <v>4.7857427990341197</v>
      </c>
    </row>
    <row r="21" spans="1:8" x14ac:dyDescent="0.25">
      <c r="A21" s="2">
        <v>80</v>
      </c>
      <c r="B21" s="3">
        <v>4.0790702799999999E-4</v>
      </c>
      <c r="C21" s="3">
        <v>314.10760893058801</v>
      </c>
      <c r="F21" s="2">
        <v>80</v>
      </c>
      <c r="G21" s="3">
        <f t="shared" ref="G21:G25" si="4">(B21/50)</f>
        <v>8.1581405600000005E-6</v>
      </c>
      <c r="H21" s="3">
        <f t="shared" ref="H21:H25" si="5">(C21/50)</f>
        <v>6.28215217861176</v>
      </c>
    </row>
    <row r="22" spans="1:8" x14ac:dyDescent="0.25">
      <c r="A22" s="2">
        <v>100</v>
      </c>
      <c r="B22" s="3">
        <v>3.73070755E-4</v>
      </c>
      <c r="C22" s="3">
        <v>395.97967122649999</v>
      </c>
      <c r="F22" s="2">
        <v>100</v>
      </c>
      <c r="G22" s="3">
        <f t="shared" si="4"/>
        <v>7.4614150999999995E-6</v>
      </c>
      <c r="H22" s="3">
        <f t="shared" si="5"/>
        <v>7.9195934245299995</v>
      </c>
    </row>
    <row r="23" spans="1:8" x14ac:dyDescent="0.25">
      <c r="A23" s="2">
        <v>120</v>
      </c>
      <c r="B23" s="3">
        <v>3.7097930900000003E-4</v>
      </c>
      <c r="C23" s="3">
        <v>479.99452904701201</v>
      </c>
      <c r="F23" s="2">
        <v>120</v>
      </c>
      <c r="G23" s="3">
        <f t="shared" si="4"/>
        <v>7.4195861800000003E-6</v>
      </c>
      <c r="H23" s="3">
        <f t="shared" si="5"/>
        <v>9.5998905809402402</v>
      </c>
    </row>
    <row r="24" spans="1:8" x14ac:dyDescent="0.25">
      <c r="A24" s="2">
        <v>140</v>
      </c>
      <c r="B24" s="3">
        <v>3.3806396499999998E-4</v>
      </c>
      <c r="C24" s="3">
        <v>561.54822192192103</v>
      </c>
      <c r="F24" s="2">
        <v>140</v>
      </c>
      <c r="G24" s="3">
        <f t="shared" si="4"/>
        <v>6.7612792999999998E-6</v>
      </c>
      <c r="H24" s="3">
        <f t="shared" si="5"/>
        <v>11.23096443843842</v>
      </c>
    </row>
    <row r="25" spans="1:8" x14ac:dyDescent="0.25">
      <c r="A25" s="2">
        <v>160</v>
      </c>
      <c r="B25" s="3">
        <v>3.4806396500000001E-4</v>
      </c>
      <c r="C25" s="3">
        <v>649.700325994492</v>
      </c>
      <c r="F25" s="2">
        <v>160</v>
      </c>
      <c r="G25" s="3">
        <f t="shared" si="4"/>
        <v>6.9612793000000005E-6</v>
      </c>
      <c r="H25" s="3">
        <f t="shared" si="5"/>
        <v>12.99400651988984</v>
      </c>
    </row>
  </sheetData>
  <sortState ref="A2:C7">
    <sortCondition ref="B2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7" sqref="I17"/>
    </sheetView>
  </sheetViews>
  <sheetFormatPr defaultRowHeight="15" x14ac:dyDescent="0.25"/>
  <cols>
    <col min="1" max="1" width="11.7109375" customWidth="1"/>
    <col min="2" max="2" width="23.85546875" customWidth="1"/>
    <col min="3" max="3" width="22.42578125" customWidth="1"/>
  </cols>
  <sheetData>
    <row r="1" spans="1:8" x14ac:dyDescent="0.25">
      <c r="A1" s="4"/>
      <c r="B1" t="s">
        <v>7</v>
      </c>
      <c r="C1" t="s">
        <v>6</v>
      </c>
    </row>
    <row r="2" spans="1:8" x14ac:dyDescent="0.25">
      <c r="A2" s="4">
        <v>60</v>
      </c>
      <c r="B2" s="5">
        <v>43.552787065506003</v>
      </c>
      <c r="C2" s="5">
        <v>44.235241889953997</v>
      </c>
      <c r="E2" s="5">
        <f>(B2 / 500)</f>
        <v>8.7105574131012012E-2</v>
      </c>
      <c r="F2" s="5">
        <f>(C2 / 500)</f>
        <v>8.8470483779907988E-2</v>
      </c>
      <c r="H2">
        <f>(C2-B2)/ABS(B2)*100</f>
        <v>1.5669601658822461</v>
      </c>
    </row>
    <row r="3" spans="1:8" x14ac:dyDescent="0.25">
      <c r="A3" s="4">
        <v>80</v>
      </c>
      <c r="B3" s="5">
        <v>57.981041193007997</v>
      </c>
      <c r="C3" s="5">
        <v>59.007704019546999</v>
      </c>
      <c r="E3" s="5">
        <f t="shared" ref="E3:F7" si="0">(B3 / 500)</f>
        <v>0.11596208238601599</v>
      </c>
      <c r="F3" s="5">
        <f t="shared" si="0"/>
        <v>0.11801540803909399</v>
      </c>
      <c r="H3">
        <f t="shared" ref="H3:H7" si="1">(C3-B3)/ABS(B3)*100</f>
        <v>1.7706871167101585</v>
      </c>
    </row>
    <row r="4" spans="1:8" x14ac:dyDescent="0.25">
      <c r="A4" s="4">
        <v>100</v>
      </c>
      <c r="B4" s="5">
        <v>72.448093175888005</v>
      </c>
      <c r="C4" s="5">
        <v>73.792062997817993</v>
      </c>
      <c r="E4" s="5">
        <f t="shared" si="0"/>
        <v>0.14489618635177601</v>
      </c>
      <c r="F4" s="5">
        <f t="shared" si="0"/>
        <v>0.14758412599563597</v>
      </c>
      <c r="H4">
        <f t="shared" si="1"/>
        <v>1.8550796342798503</v>
      </c>
    </row>
    <row r="5" spans="1:8" x14ac:dyDescent="0.25">
      <c r="A5" s="4">
        <v>120</v>
      </c>
      <c r="B5" s="5">
        <v>86.983676910400007</v>
      </c>
      <c r="C5" s="5">
        <v>88.522089004516999</v>
      </c>
      <c r="E5" s="5">
        <f t="shared" si="0"/>
        <v>0.1739673538208</v>
      </c>
      <c r="F5" s="5">
        <f t="shared" si="0"/>
        <v>0.17704417800903399</v>
      </c>
      <c r="H5">
        <f t="shared" si="1"/>
        <v>1.768621595177768</v>
      </c>
    </row>
    <row r="6" spans="1:8" x14ac:dyDescent="0.25">
      <c r="A6" s="4">
        <v>140</v>
      </c>
      <c r="B6" s="5">
        <v>101.40880703926101</v>
      </c>
      <c r="C6" s="5">
        <v>103.287439823151</v>
      </c>
      <c r="E6" s="5">
        <f t="shared" si="0"/>
        <v>0.202817614078522</v>
      </c>
      <c r="F6" s="5">
        <f t="shared" si="0"/>
        <v>0.206574879646302</v>
      </c>
      <c r="H6">
        <f t="shared" si="1"/>
        <v>1.8525341523470189</v>
      </c>
    </row>
    <row r="7" spans="1:8" x14ac:dyDescent="0.25">
      <c r="A7" s="4">
        <v>160</v>
      </c>
      <c r="B7" s="5">
        <v>115.91330599784899</v>
      </c>
      <c r="C7" s="5">
        <v>118.05209898948701</v>
      </c>
      <c r="E7" s="5">
        <f t="shared" si="0"/>
        <v>0.23182661199569798</v>
      </c>
      <c r="F7" s="5">
        <f t="shared" si="0"/>
        <v>0.236104197978974</v>
      </c>
      <c r="H7">
        <f t="shared" si="1"/>
        <v>1.8451660689219778</v>
      </c>
    </row>
    <row r="10" spans="1:8" x14ac:dyDescent="0.25">
      <c r="A10" s="4">
        <v>40</v>
      </c>
    </row>
    <row r="11" spans="1:8" x14ac:dyDescent="0.25">
      <c r="A11" s="4">
        <v>60</v>
      </c>
    </row>
    <row r="12" spans="1:8" x14ac:dyDescent="0.25">
      <c r="A12" s="4">
        <v>80</v>
      </c>
    </row>
    <row r="13" spans="1:8" x14ac:dyDescent="0.25">
      <c r="A13" s="4">
        <v>100</v>
      </c>
    </row>
    <row r="14" spans="1:8" x14ac:dyDescent="0.25">
      <c r="A14" s="4">
        <v>120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alg1</vt:lpstr>
      <vt:lpstr>alg2</vt:lpstr>
      <vt:lpstr>alg3</vt:lpstr>
      <vt:lpstr>alg2 autovec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2017-06-25T07:06:00Z</dcterms:modified>
</cp:coreProperties>
</file>