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meli\Documents\"/>
    </mc:Choice>
  </mc:AlternateContent>
  <xr:revisionPtr revIDLastSave="0" documentId="13_ncr:1_{B40EB21C-630D-4B89-AD1D-A35FCA2185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lujo de efectivo" sheetId="1" r:id="rId1"/>
    <sheet name="Ingresos mensuales" sheetId="3" r:id="rId2"/>
    <sheet name="Gastos mensuales" sheetId="4" r:id="rId3"/>
    <sheet name="Pagos Realizados" sheetId="5" r:id="rId4"/>
    <sheet name="DATOS DEL GRÁFICO" sheetId="2" state="hidden" r:id="rId5"/>
  </sheets>
  <definedNames>
    <definedName name="Año">'Flujo de efectivo'!$B$4</definedName>
    <definedName name="Mes">'Flujo de efectivo'!$B$3</definedName>
    <definedName name="Nombre">'Flujo de efectivo'!$B$1</definedName>
    <definedName name="TítuloDeColumna1">Flujo_de_efectivo[[#Headers],[Flujo de efectivo]]</definedName>
    <definedName name="TítuloDeColumna2">Ingresos[[#Headers],[Ingresos mensuales]]</definedName>
    <definedName name="TítuloDeColumna3">Gasto[[#Headers],[Gastos mensuales]]</definedName>
    <definedName name="TítuloDelPresupuesto">'Flujo de efectivo'!$B$2</definedName>
    <definedName name="_xlnm.Print_Titles" localSheetId="0">'Flujo de efectivo'!$6:$6</definedName>
    <definedName name="_xlnm.Print_Titles" localSheetId="2">'Gastos mensuales'!$5:$5</definedName>
    <definedName name="_xlnm.Print_Titles" localSheetId="1">'Ingresos mensuales'!$5:$5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E10" i="4"/>
  <c r="E10" i="3"/>
  <c r="C7" i="3"/>
  <c r="E6" i="5" l="1"/>
  <c r="D7" i="4"/>
  <c r="E7" i="5"/>
  <c r="B1" i="5"/>
  <c r="D8" i="5"/>
  <c r="C8" i="5"/>
  <c r="E5" i="5"/>
  <c r="E8" i="5" s="1"/>
  <c r="E9" i="3"/>
  <c r="E8" i="3"/>
  <c r="E7" i="4" l="1"/>
  <c r="E9" i="4"/>
  <c r="E11" i="4"/>
  <c r="E12" i="4"/>
  <c r="E6" i="4"/>
  <c r="D13" i="4"/>
  <c r="D6" i="2" s="1"/>
  <c r="C13" i="4"/>
  <c r="C8" i="1" s="1"/>
  <c r="E7" i="3"/>
  <c r="E12" i="3"/>
  <c r="E6" i="3"/>
  <c r="D13" i="3"/>
  <c r="D5" i="2" s="1"/>
  <c r="C13" i="3"/>
  <c r="C7" i="1" s="1"/>
  <c r="B1" i="4"/>
  <c r="B1" i="3"/>
  <c r="B2" i="4"/>
  <c r="B2" i="3"/>
  <c r="D7" i="1" l="1"/>
  <c r="D8" i="1"/>
  <c r="C5" i="2"/>
  <c r="C6" i="2"/>
  <c r="E13" i="4"/>
  <c r="E8" i="1" s="1"/>
  <c r="E13" i="3"/>
  <c r="E7" i="1" s="1"/>
  <c r="E9" i="1" l="1"/>
  <c r="B3" i="1"/>
  <c r="B4" i="1"/>
  <c r="B3" i="5" s="1"/>
  <c r="B2" i="5" l="1"/>
  <c r="B3" i="4"/>
  <c r="B4" i="4"/>
  <c r="B4" i="3"/>
  <c r="B3" i="3"/>
  <c r="C9" i="1"/>
  <c r="C4" i="2" s="1"/>
  <c r="D9" i="1"/>
  <c r="D4" i="2" s="1"/>
</calcChain>
</file>

<file path=xl/sharedStrings.xml><?xml version="1.0" encoding="utf-8"?>
<sst xmlns="http://schemas.openxmlformats.org/spreadsheetml/2006/main" count="46" uniqueCount="28">
  <si>
    <t>Nombre</t>
  </si>
  <si>
    <t>Presupuesto familiar</t>
  </si>
  <si>
    <t>Nota: La tabla de flujo de efectivo se calcula automáticamente a función de las entradas de las hojas de cálculo Ingresos mensuales y Gastos mensuales.</t>
  </si>
  <si>
    <t>Flujo de efectivo</t>
  </si>
  <si>
    <t>Ingresos totales</t>
  </si>
  <si>
    <t>Gastos totales</t>
  </si>
  <si>
    <t>Efectivo total</t>
  </si>
  <si>
    <t>Estimados</t>
  </si>
  <si>
    <t>Reales</t>
  </si>
  <si>
    <t>Desviación</t>
  </si>
  <si>
    <t>Ingresos mensuales</t>
  </si>
  <si>
    <t>Gastos mensuales</t>
  </si>
  <si>
    <t>Teléfono</t>
  </si>
  <si>
    <t>Ahorro</t>
  </si>
  <si>
    <t>Total</t>
  </si>
  <si>
    <t>DATOS DEL GRÁFICO</t>
  </si>
  <si>
    <t>PAGO DE INNATO CADA 15</t>
  </si>
  <si>
    <t>PAGO DE ANGLO CADA 15 CON RETRASO</t>
  </si>
  <si>
    <t>Otros ingresos (PAGO FERRETERIA )</t>
  </si>
  <si>
    <t>PAGO FERREGUADUA</t>
  </si>
  <si>
    <t>PAGO PC</t>
  </si>
  <si>
    <t>Sisticredito</t>
  </si>
  <si>
    <t>Mama de Carlos</t>
  </si>
  <si>
    <t>PAGO LUZ EUGENIA</t>
  </si>
  <si>
    <t>Anillo (INTERES 30,000)</t>
  </si>
  <si>
    <t>PAGO REALIZADOS</t>
  </si>
  <si>
    <t>TELEFONO</t>
  </si>
  <si>
    <t>SALDO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</si>
</sst>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b/>
      <sz val="13"/>
      <color theme="2" tint="-0.749961851863155"/>
      <name val="Calibri"/>
      <family val="2"/>
      <scheme val="minor"/>
    </font>
    <font>
      <b/>
      <sz val="13"/>
      <name val="Calibri"/>
      <family val="2"/>
      <scheme val="minor"/>
    </font>
    <font>
      <b/>
      <sz val="25"/>
      <color theme="5" tint="-0.499984740745262"/>
      <name val="Calibri"/>
      <family val="2"/>
      <scheme val="major"/>
    </font>
    <font>
      <b/>
      <sz val="25"/>
      <color theme="4" tint="-0.24994659260841701"/>
      <name val="Calibri"/>
      <family val="2"/>
      <scheme val="major"/>
    </font>
    <font>
      <b/>
      <sz val="31"/>
      <color theme="4" tint="-0.24994659260841701"/>
      <name val="Calibri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sz val="20"/>
      <color theme="5" tint="-0.499984740745262"/>
      <name val="Calibri"/>
      <family val="2"/>
      <scheme val="major"/>
    </font>
    <font>
      <b/>
      <sz val="25"/>
      <color theme="6" tint="-0.24994659260841701"/>
      <name val="Calibri"/>
      <family val="2"/>
      <scheme val="major"/>
    </font>
    <font>
      <b/>
      <sz val="20"/>
      <color theme="1" tint="0.499984740745262"/>
      <name val="Calibri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13"/>
      <color theme="2" tint="-0.749961851863155"/>
      <name val="Calibri"/>
      <scheme val="minor"/>
    </font>
    <font>
      <b/>
      <sz val="13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Protection="0"/>
    <xf numFmtId="0" fontId="2" fillId="0" borderId="0" applyNumberFormat="0" applyFill="0" applyBorder="0" applyProtection="0"/>
    <xf numFmtId="0" fontId="7" fillId="0" borderId="0" applyNumberFormat="0" applyFill="0" applyBorder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Protection="0"/>
    <xf numFmtId="0" fontId="8" fillId="0" borderId="1">
      <alignment horizontal="left" vertical="center"/>
    </xf>
    <xf numFmtId="0" fontId="9" fillId="0" borderId="0"/>
    <xf numFmtId="3" fontId="9" fillId="0" borderId="0">
      <alignment horizontal="right"/>
    </xf>
    <xf numFmtId="3" fontId="9" fillId="0" borderId="0">
      <alignment horizontal="right"/>
    </xf>
  </cellStyleXfs>
  <cellXfs count="31">
    <xf numFmtId="0" fontId="0" fillId="0" borderId="0" xfId="0"/>
    <xf numFmtId="0" fontId="4" fillId="0" borderId="0" xfId="1" applyAlignment="1">
      <alignment vertical="center"/>
    </xf>
    <xf numFmtId="3" fontId="0" fillId="0" borderId="0" xfId="0" applyNumberFormat="1"/>
    <xf numFmtId="0" fontId="1" fillId="0" borderId="0" xfId="0" applyFont="1"/>
    <xf numFmtId="0" fontId="4" fillId="0" borderId="0" xfId="1" applyAlignment="1">
      <alignment horizontal="left" vertical="center"/>
    </xf>
    <xf numFmtId="0" fontId="6" fillId="0" borderId="0" xfId="5" applyAlignment="1">
      <alignment vertical="center"/>
    </xf>
    <xf numFmtId="0" fontId="5" fillId="0" borderId="0" xfId="6"/>
    <xf numFmtId="0" fontId="8" fillId="0" borderId="1" xfId="7">
      <alignment horizontal="left" vertical="center"/>
    </xf>
    <xf numFmtId="3" fontId="0" fillId="0" borderId="0" xfId="0" applyNumberFormat="1" applyFont="1" applyBorder="1"/>
    <xf numFmtId="0" fontId="0" fillId="0" borderId="0" xfId="0" applyFont="1" applyBorder="1"/>
    <xf numFmtId="0" fontId="7" fillId="0" borderId="0" xfId="4"/>
    <xf numFmtId="0" fontId="3" fillId="0" borderId="0" xfId="2"/>
    <xf numFmtId="0" fontId="6" fillId="0" borderId="0" xfId="5"/>
    <xf numFmtId="0" fontId="2" fillId="0" borderId="0" xfId="3"/>
    <xf numFmtId="0" fontId="9" fillId="0" borderId="0" xfId="8"/>
    <xf numFmtId="3" fontId="9" fillId="0" borderId="0" xfId="9">
      <alignment horizontal="right"/>
    </xf>
    <xf numFmtId="3" fontId="9" fillId="0" borderId="0" xfId="10">
      <alignment horizontal="right"/>
    </xf>
    <xf numFmtId="0" fontId="0" fillId="0" borderId="0" xfId="8" applyFont="1" applyBorder="1"/>
    <xf numFmtId="3" fontId="0" fillId="0" borderId="0" xfId="9" applyFont="1" applyBorder="1">
      <alignment horizontal="right"/>
    </xf>
    <xf numFmtId="3" fontId="0" fillId="0" borderId="0" xfId="10" applyFont="1" applyBorder="1">
      <alignment horizontal="right"/>
    </xf>
    <xf numFmtId="0" fontId="3" fillId="0" borderId="0" xfId="2" applyBorder="1"/>
    <xf numFmtId="0" fontId="0" fillId="0" borderId="0" xfId="8" applyFont="1"/>
    <xf numFmtId="0" fontId="10" fillId="0" borderId="0" xfId="0" applyFont="1" applyBorder="1"/>
    <xf numFmtId="3" fontId="10" fillId="0" borderId="0" xfId="0" applyNumberFormat="1" applyFont="1" applyBorder="1"/>
    <xf numFmtId="0" fontId="0" fillId="2" borderId="0" xfId="8" applyFont="1" applyFill="1"/>
    <xf numFmtId="3" fontId="9" fillId="2" borderId="0" xfId="9" applyFill="1">
      <alignment horizontal="right"/>
    </xf>
    <xf numFmtId="3" fontId="9" fillId="2" borderId="0" xfId="10" applyFill="1">
      <alignment horizontal="right"/>
    </xf>
    <xf numFmtId="3" fontId="0" fillId="0" borderId="0" xfId="9" applyFont="1">
      <alignment horizontal="right"/>
    </xf>
    <xf numFmtId="3" fontId="9" fillId="3" borderId="0" xfId="9" applyFill="1">
      <alignment horizontal="right"/>
    </xf>
    <xf numFmtId="0" fontId="9" fillId="2" borderId="0" xfId="8" applyFill="1"/>
    <xf numFmtId="3" fontId="11" fillId="0" borderId="0" xfId="9" applyFont="1">
      <alignment horizontal="right"/>
    </xf>
  </cellXfs>
  <cellStyles count="11">
    <cellStyle name="Año" xfId="7" xr:uid="{00000000-0005-0000-0000-000000000000}"/>
    <cellStyle name="Cantidades" xfId="9" xr:uid="{00000000-0005-0000-0000-000001000000}"/>
    <cellStyle name="Desviación" xfId="10" xr:uid="{00000000-0005-0000-0000-000002000000}"/>
    <cellStyle name="Detalles de la tabla" xfId="8" xr:uid="{00000000-0005-0000-0000-000003000000}"/>
    <cellStyle name="Encabezado 1" xfId="2" builtinId="16" customBuiltin="1"/>
    <cellStyle name="Encabezado 4" xfId="5" builtinId="19" customBuiltin="1"/>
    <cellStyle name="Normal" xfId="0" builtinId="0" customBuiltin="1"/>
    <cellStyle name="Texto explicativo" xfId="6" builtinId="53" customBuiltin="1"/>
    <cellStyle name="Título" xfId="1" builtinId="15" customBuiltin="1"/>
    <cellStyle name="Título 2" xfId="3" builtinId="17" customBuiltin="1"/>
    <cellStyle name="Título 3" xfId="4" builtinId="18" customBuiltin="1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3" defaultTableStyle="Flujo de efectivo de presupuesto familiar" defaultPivotStyle="PivotStyleLight16">
    <tableStyle name="Flujo de efectivo de presupuesto familiar" pivot="0" count="3" xr9:uid="{00000000-0011-0000-FFFF-FFFF00000000}">
      <tableStyleElement type="wholeTable" dxfId="34"/>
      <tableStyleElement type="headerRow" dxfId="33"/>
      <tableStyleElement type="totalRow" dxfId="32"/>
    </tableStyle>
    <tableStyle name="Gastos mensuales de presupuesto familiar" pivot="0" count="3" xr9:uid="{00000000-0011-0000-FFFF-FFFF01000000}">
      <tableStyleElement type="wholeTable" dxfId="31"/>
      <tableStyleElement type="headerRow" dxfId="30"/>
      <tableStyleElement type="totalRow" dxfId="29"/>
    </tableStyle>
    <tableStyle name="Ingresos mensuales de presupuesto familiar" pivot="0" count="3" xr9:uid="{00000000-0011-0000-FFFF-FFFF02000000}">
      <tableStyleElement type="wholeTable" dxfId="28"/>
      <tableStyleElement type="headerRow" dxfId="27"/>
      <tableStyleElement type="total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28765741589453"/>
          <c:y val="0.13710580090580649"/>
          <c:w val="0.68894258484169146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DEL GRÁFICO'!$C$3</c:f>
              <c:strCache>
                <c:ptCount val="1"/>
                <c:pt idx="0">
                  <c:v>Estimados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'DATOS DEL GRÁFICO'!$B$4:$B$6</c:f>
              <c:strCache>
                <c:ptCount val="3"/>
                <c:pt idx="0">
                  <c:v>Flujo de efectivo</c:v>
                </c:pt>
                <c:pt idx="1">
                  <c:v>Ingresos mensuales</c:v>
                </c:pt>
                <c:pt idx="2">
                  <c:v>Gastos mensuales</c:v>
                </c:pt>
              </c:strCache>
            </c:strRef>
          </c:cat>
          <c:val>
            <c:numRef>
              <c:f>'DATOS DEL GRÁFICO'!$C$4:$C$6</c:f>
              <c:numCache>
                <c:formatCode>General</c:formatCode>
                <c:ptCount val="3"/>
                <c:pt idx="0">
                  <c:v>1737500</c:v>
                </c:pt>
                <c:pt idx="1">
                  <c:v>3240000</c:v>
                </c:pt>
                <c:pt idx="2">
                  <c:v>1502500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'DATOS DEL GRÁFICO'!$D$3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'DATOS DEL GRÁFICO'!$B$4:$B$6</c:f>
              <c:strCache>
                <c:ptCount val="3"/>
                <c:pt idx="0">
                  <c:v>Flujo de efectivo</c:v>
                </c:pt>
                <c:pt idx="1">
                  <c:v>Ingresos mensuales</c:v>
                </c:pt>
                <c:pt idx="2">
                  <c:v>Gastos mensuales</c:v>
                </c:pt>
              </c:strCache>
            </c:strRef>
          </c:cat>
          <c:val>
            <c:numRef>
              <c:f>'DATOS DEL GRÁFICO'!$D$4:$D$6</c:f>
              <c:numCache>
                <c:formatCode>General</c:formatCode>
                <c:ptCount val="3"/>
                <c:pt idx="0">
                  <c:v>100000</c:v>
                </c:pt>
                <c:pt idx="1">
                  <c:v>100000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356484176"/>
        <c:axId val="356485264"/>
      </c:barChart>
      <c:catAx>
        <c:axId val="3564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485264"/>
        <c:crosses val="autoZero"/>
        <c:auto val="1"/>
        <c:lblAlgn val="ctr"/>
        <c:lblOffset val="100"/>
        <c:noMultiLvlLbl val="0"/>
      </c:catAx>
      <c:valAx>
        <c:axId val="35648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O"/>
          </a:p>
        </c:txPr>
        <c:crossAx val="3564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3.6966424077775693E-2"/>
          <c:y val="0.68999918686350659"/>
          <c:w val="0.12874683649413149"/>
          <c:h val="0.17871135732900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3</xdr:row>
      <xdr:rowOff>133350</xdr:rowOff>
    </xdr:from>
    <xdr:to>
      <xdr:col>5</xdr:col>
      <xdr:colOff>0</xdr:colOff>
      <xdr:row>4</xdr:row>
      <xdr:rowOff>2542442</xdr:rowOff>
    </xdr:to>
    <xdr:graphicFrame macro="">
      <xdr:nvGraphicFramePr>
        <xdr:cNvPr id="3" name="Gráfico de presupuesto" descr="Gráfico de columnas que muestra el flujo de efectivo y los valores de ingresos y gastos mensuales, tanto estimados como reales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jo_de_efectivo" displayName="Flujo_de_efectivo" ref="B6:E9" totalsRowCount="1" totalsRowDxfId="25">
  <autoFilter ref="B6:E8" xr:uid="{00000000-0009-0000-0100-000001000000}"/>
  <tableColumns count="4">
    <tableColumn id="1" xr3:uid="{00000000-0010-0000-0000-000001000000}" name="Flujo de efectivo" totalsRowLabel="Efectivo total" totalsRowDxfId="24"/>
    <tableColumn id="3" xr3:uid="{00000000-0010-0000-0000-000003000000}" name="Estimados" totalsRowFunction="custom" totalsRowDxfId="23">
      <totalsRowFormula>C7-C8</totalsRowFormula>
    </tableColumn>
    <tableColumn id="4" xr3:uid="{00000000-0010-0000-0000-000004000000}" name="Reales" totalsRowFunction="custom" dataDxfId="22" totalsRowDxfId="21">
      <totalsRowFormula>D7-D8</totalsRowFormula>
    </tableColumn>
    <tableColumn id="5" xr3:uid="{00000000-0010-0000-0000-000005000000}" name="Desviación" totalsRowFunction="sum" totalsRowDxfId="20"/>
  </tableColumns>
  <tableStyleInfo name="Flujo de efectivo de presupuesto familiar" showFirstColumn="0" showLastColumn="0" showRowStripes="0" showColumnStripes="0"/>
  <extLst>
    <ext xmlns:x14="http://schemas.microsoft.com/office/spreadsheetml/2009/9/main" uri="{504A1905-F514-4f6f-8877-14C23A59335A}">
      <x14:table altTextSummary="Tabla de flujo de efectivo con flujos de efectivo estimados y reales que se generan automáticamente en función de los valores de ingresos y gastos totales indicados en las hojas de cálculo Ingresos mensuales y Gastos mensuales. La varianza se determina automáticamente en función de estos total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gresos" displayName="Ingresos" ref="B5:E13" totalsRowCount="1" totalsRowDxfId="19">
  <autoFilter ref="B5:E12" xr:uid="{00000000-0009-0000-0100-000005000000}"/>
  <tableColumns count="4">
    <tableColumn id="1" xr3:uid="{00000000-0010-0000-0100-000001000000}" name="Ingresos mensuales" totalsRowLabel="Ingresos totales" totalsRowDxfId="3"/>
    <tableColumn id="3" xr3:uid="{00000000-0010-0000-0100-000003000000}" name="Estimados" totalsRowFunction="sum" totalsRowDxfId="2"/>
    <tableColumn id="4" xr3:uid="{00000000-0010-0000-0100-000004000000}" name="Reales" totalsRowFunction="sum" totalsRowDxfId="1"/>
    <tableColumn id="5" xr3:uid="{00000000-0010-0000-0100-000005000000}" name="Desviación" totalsRowFunction="sum" totalsRowDxfId="0">
      <calculatedColumnFormula>Ingresos[[#This Row],[Reales]]-Ingresos[[#This Row],[Estimados]]</calculatedColumnFormula>
    </tableColumn>
  </tableColumns>
  <tableStyleInfo name="Ingresos mensuales de presupuesto familiar" showFirstColumn="0" showLastColumn="0" showRowStripes="1" showColumnStripes="0"/>
  <extLst>
    <ext xmlns:x14="http://schemas.microsoft.com/office/spreadsheetml/2009/9/main" uri="{504A1905-F514-4f6f-8877-14C23A59335A}">
      <x14:table altTextSummary="Tabla de ingresos mensuales para el seguimiento de las fuentes de ingresos estimados y reales. El valor de varianza se determina automáticamente en función de estas entrada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Gasto" displayName="Gasto" ref="B5:E13" totalsRowCount="1" totalsRowDxfId="18">
  <autoFilter ref="B5:E12" xr:uid="{00000000-0009-0000-0100-000009000000}"/>
  <tableColumns count="4">
    <tableColumn id="1" xr3:uid="{00000000-0010-0000-0200-000001000000}" name="Gastos mensuales" totalsRowLabel="Total" totalsRowDxfId="7"/>
    <tableColumn id="3" xr3:uid="{00000000-0010-0000-0200-000003000000}" name="Estimados" totalsRowFunction="sum" totalsRowDxfId="6"/>
    <tableColumn id="4" xr3:uid="{00000000-0010-0000-0200-000004000000}" name="Reales" totalsRowFunction="sum" totalsRowDxfId="5"/>
    <tableColumn id="5" xr3:uid="{00000000-0010-0000-0200-000005000000}" name="Desviación" totalsRowFunction="sum" totalsRowDxfId="4">
      <calculatedColumnFormula>Gasto[[#This Row],[Estimados]]-Gasto[[#This Row],[Reales]]</calculatedColumnFormula>
    </tableColumn>
  </tableColumns>
  <tableStyleInfo name="Gastos mensuales de presupuesto familiar" showFirstColumn="0" showLastColumn="0" showRowStripes="1" showColumnStripes="0"/>
  <extLst>
    <ext xmlns:x14="http://schemas.microsoft.com/office/spreadsheetml/2009/9/main" uri="{504A1905-F514-4f6f-8877-14C23A59335A}">
      <x14:table altTextSummary="Tabla de gastos mensuales para el seguimiento de las fuentes de ingresos estimados y reales. El valor de varianza se determina automáticamente en función de estas entrada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Gasto4" displayName="Gasto4" ref="B4:E8" totalsRowCount="1" dataDxfId="17" totalsRowDxfId="16">
  <autoFilter ref="B4:E7" xr:uid="{00000000-0009-0000-0100-000003000000}"/>
  <tableColumns count="4">
    <tableColumn id="1" xr3:uid="{00000000-0010-0000-0300-000001000000}" name="PAGO REALIZADOS" totalsRowLabel="Total" dataDxfId="15" totalsRowDxfId="11"/>
    <tableColumn id="3" xr3:uid="{00000000-0010-0000-0300-000003000000}" name="Estimados" totalsRowFunction="sum" dataDxfId="14" totalsRowDxfId="10"/>
    <tableColumn id="4" xr3:uid="{00000000-0010-0000-0300-000004000000}" name="Reales" totalsRowFunction="sum" dataDxfId="13" totalsRowDxfId="9"/>
    <tableColumn id="5" xr3:uid="{00000000-0010-0000-0300-000005000000}" name="Desviación" totalsRowFunction="sum" dataDxfId="12" totalsRowDxfId="8">
      <calculatedColumnFormula>Gasto4[[#This Row],[Estimados]]-Gasto4[[#This Row],[Reales]]</calculatedColumnFormula>
    </tableColumn>
  </tableColumns>
  <tableStyleInfo name="Gastos mensuales de presupuesto familiar" showFirstColumn="0" showLastColumn="0" showRowStripes="1" showColumnStripes="0"/>
  <extLst>
    <ext xmlns:x14="http://schemas.microsoft.com/office/spreadsheetml/2009/9/main" uri="{504A1905-F514-4f6f-8877-14C23A59335A}">
      <x14:table altTextSummary="Tabla de gastos mensuales para el seguimiento de las fuentes de ingresos estimados y reales. El valor de varianza se determina automáticamente en función de estas entradas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9"/>
  <sheetViews>
    <sheetView showGridLines="0" tabSelected="1" topLeftCell="A4" zoomScaleNormal="100" workbookViewId="0">
      <selection activeCell="G1" sqref="G1"/>
    </sheetView>
  </sheetViews>
  <sheetFormatPr baseColWidth="10" defaultColWidth="8.88671875" defaultRowHeight="17.25" x14ac:dyDescent="0.3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 x14ac:dyDescent="0.3">
      <c r="B1" s="5" t="s">
        <v>0</v>
      </c>
      <c r="C1" s="2"/>
    </row>
    <row r="2" spans="2:5" ht="46.5" customHeight="1" x14ac:dyDescent="0.3">
      <c r="B2" s="4" t="s">
        <v>1</v>
      </c>
      <c r="C2" s="2"/>
    </row>
    <row r="3" spans="2:5" ht="27" thickBot="1" x14ac:dyDescent="0.45">
      <c r="B3" s="12" t="str">
        <f ca="1">TEXT(TODAY(),"mmmm")</f>
        <v>agosto</v>
      </c>
      <c r="C3" s="2"/>
    </row>
    <row r="4" spans="2:5" ht="26.25" x14ac:dyDescent="0.3">
      <c r="B4" s="7">
        <f ca="1">YEAR(TODAY())</f>
        <v>2022</v>
      </c>
      <c r="C4" s="2"/>
    </row>
    <row r="5" spans="2:5" ht="219.75" customHeight="1" x14ac:dyDescent="0.3">
      <c r="B5" s="6" t="s">
        <v>2</v>
      </c>
      <c r="C5" s="2"/>
    </row>
    <row r="6" spans="2:5" ht="45" customHeight="1" x14ac:dyDescent="0.5">
      <c r="B6" s="20" t="s">
        <v>3</v>
      </c>
      <c r="C6" s="9" t="s">
        <v>7</v>
      </c>
      <c r="D6" s="9" t="s">
        <v>8</v>
      </c>
      <c r="E6" s="9" t="s">
        <v>9</v>
      </c>
    </row>
    <row r="7" spans="2:5" x14ac:dyDescent="0.3">
      <c r="B7" s="17" t="s">
        <v>4</v>
      </c>
      <c r="C7" s="18">
        <f>Ingresos[[#Totals],[Estimados]]</f>
        <v>3240000</v>
      </c>
      <c r="D7" s="18">
        <f>Ingresos[[#Totals],[Reales]]</f>
        <v>100000</v>
      </c>
      <c r="E7" s="19">
        <f>Ingresos[[#Totals],[Desviación]]</f>
        <v>-3140000</v>
      </c>
    </row>
    <row r="8" spans="2:5" x14ac:dyDescent="0.3">
      <c r="B8" s="17" t="s">
        <v>5</v>
      </c>
      <c r="C8" s="18">
        <f>Gasto[[#Totals],[Estimados]]</f>
        <v>1502500</v>
      </c>
      <c r="D8" s="18">
        <f>Gasto[[#Totals],[Reales]]</f>
        <v>0</v>
      </c>
      <c r="E8" s="19">
        <f>Gasto[[#Totals],[Desviación]]</f>
        <v>1482000</v>
      </c>
    </row>
    <row r="9" spans="2:5" x14ac:dyDescent="0.3">
      <c r="B9" s="9" t="s">
        <v>6</v>
      </c>
      <c r="C9" s="8">
        <f>C7-C8</f>
        <v>1737500</v>
      </c>
      <c r="D9" s="8">
        <f>D7-D8</f>
        <v>100000</v>
      </c>
      <c r="E9" s="8">
        <f>SUBTOTAL(109,Flujo_de_efectivo[Desviación])</f>
        <v>-1658000</v>
      </c>
    </row>
  </sheetData>
  <dataValidations count="9">
    <dataValidation allowBlank="1" showInputMessage="1" showErrorMessage="1" prompt="El libro Presupuesto familiar tiene 3 hojas: Flujo de efectivo, Ingresos mensuales y Gastos mensuales. Un gráfico muestra las cantidades estimadas frente a las reales. Escriba el nombre del presupuesto (celda B1), título (B2), mes (B3) y año (B4)." sqref="A1" xr:uid="{00000000-0002-0000-0000-000000000000}"/>
    <dataValidation allowBlank="1" showInputMessage="1" showErrorMessage="1" prompt="Escriba un nombre para esta hoja de cálculo de presupuesto familiar en esta celda." sqref="B1" xr:uid="{00000000-0002-0000-0000-000001000000}"/>
    <dataValidation allowBlank="1" showInputMessage="1" showErrorMessage="1" prompt="Escriba un mes en esta celda." sqref="B3" xr:uid="{00000000-0002-0000-0000-000002000000}"/>
    <dataValidation allowBlank="1" showInputMessage="1" showErrorMessage="1" prompt="Escriba un año en esta celda." sqref="B4" xr:uid="{00000000-0002-0000-0000-000003000000}"/>
    <dataValidation allowBlank="1" showInputMessage="1" showErrorMessage="1" prompt="Los elementos Ingresos totales y Gastos totales de esta columna se actualizan automáticamente en función de la información especificada en las tablas de ingresos y gastos." sqref="B6" xr:uid="{00000000-0002-0000-0000-000004000000}"/>
    <dataValidation allowBlank="1" showInputMessage="1" showErrorMessage="1" prompt="Esta columna se actualiza automáticamente en función de los valores de las tablas de ingresos y gastos." sqref="C6:D6" xr:uid="{00000000-0002-0000-0000-000005000000}"/>
    <dataValidation allowBlank="1" showInputMessage="1" showErrorMessage="1" prompt="Esta columna se actualiza automáticamente en función de los valores de las tablas de ingresos y gastos.  Los valores de esta columna van acompañados de círculos de color: negativo es rojo, cero es amarillo y positivo es verde." sqref="E6" xr:uid="{00000000-0002-0000-0000-000006000000}"/>
    <dataValidation allowBlank="1" showInputMessage="1" showErrorMessage="1" prompt="Gráfico de columnas que muestra la comparación del flujo de efectivo real y estimado, y los valores de ingresos y gastos mensuales" sqref="B5" xr:uid="{00000000-0002-0000-0000-000007000000}"/>
    <dataValidation allowBlank="1" showInputMessage="1" showErrorMessage="1" prompt="Escriba el título del libro en esta celda." sqref="B2" xr:uid="{00000000-0002-0000-0000-000008000000}"/>
  </dataValidation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B1:F13"/>
  <sheetViews>
    <sheetView showGridLines="0" topLeftCell="A4" zoomScaleNormal="100" workbookViewId="0">
      <selection activeCell="E11" sqref="E11"/>
    </sheetView>
  </sheetViews>
  <sheetFormatPr baseColWidth="10" defaultColWidth="8.88671875" defaultRowHeight="17.25" x14ac:dyDescent="0.3"/>
  <cols>
    <col min="1" max="1" width="2.77734375" customWidth="1"/>
    <col min="2" max="2" width="44.44140625" customWidth="1"/>
    <col min="3" max="3" width="18.109375" customWidth="1"/>
    <col min="4" max="6" width="14.33203125" style="2" customWidth="1"/>
  </cols>
  <sheetData>
    <row r="1" spans="2:6" ht="23.25" customHeight="1" x14ac:dyDescent="0.3">
      <c r="B1" s="5" t="str">
        <f>Nombre</f>
        <v>Nombre</v>
      </c>
      <c r="C1" s="2"/>
    </row>
    <row r="2" spans="2:6" ht="46.5" customHeight="1" x14ac:dyDescent="0.3">
      <c r="B2" s="4" t="str">
        <f>TítuloDelPresupuesto</f>
        <v>Presupuesto familiar</v>
      </c>
      <c r="C2" s="2"/>
    </row>
    <row r="3" spans="2:6" ht="27" thickBot="1" x14ac:dyDescent="0.45">
      <c r="B3" s="12" t="str">
        <f ca="1">Mes</f>
        <v>agosto</v>
      </c>
      <c r="C3" s="2"/>
    </row>
    <row r="4" spans="2:6" ht="26.25" x14ac:dyDescent="0.3">
      <c r="B4" s="7">
        <f ca="1">Año</f>
        <v>2022</v>
      </c>
      <c r="C4" s="2"/>
    </row>
    <row r="5" spans="2:6" ht="45" customHeight="1" x14ac:dyDescent="0.5">
      <c r="B5" s="13" t="s">
        <v>10</v>
      </c>
      <c r="C5" t="s">
        <v>7</v>
      </c>
      <c r="D5" t="s">
        <v>8</v>
      </c>
      <c r="E5" t="s">
        <v>9</v>
      </c>
      <c r="F5" t="s">
        <v>25</v>
      </c>
    </row>
    <row r="6" spans="2:6" x14ac:dyDescent="0.3">
      <c r="B6" s="21" t="s">
        <v>16</v>
      </c>
      <c r="C6" s="15">
        <v>100000</v>
      </c>
      <c r="D6" s="15">
        <v>0</v>
      </c>
      <c r="E6" s="16">
        <f>Ingresos[[#This Row],[Reales]]-Ingresos[[#This Row],[Estimados]]</f>
        <v>-100000</v>
      </c>
      <c r="F6" s="16">
        <v>0</v>
      </c>
    </row>
    <row r="7" spans="2:6" x14ac:dyDescent="0.3">
      <c r="B7" s="21" t="s">
        <v>17</v>
      </c>
      <c r="C7" s="15">
        <f>170000+70000</f>
        <v>240000</v>
      </c>
      <c r="D7" s="15">
        <v>100000</v>
      </c>
      <c r="E7" s="16">
        <f>Ingresos[[#This Row],[Reales]]-Ingresos[[#This Row],[Estimados]]</f>
        <v>-140000</v>
      </c>
      <c r="F7" s="16">
        <v>0</v>
      </c>
    </row>
    <row r="8" spans="2:6" x14ac:dyDescent="0.3">
      <c r="B8" s="21" t="s">
        <v>19</v>
      </c>
      <c r="C8" s="15">
        <v>500000</v>
      </c>
      <c r="D8" s="15">
        <v>0</v>
      </c>
      <c r="E8" s="16">
        <f>Ingresos[[#This Row],[Reales]]-Ingresos[[#This Row],[Estimados]]</f>
        <v>-500000</v>
      </c>
      <c r="F8" s="16">
        <v>0</v>
      </c>
    </row>
    <row r="9" spans="2:6" x14ac:dyDescent="0.3">
      <c r="B9" s="21" t="s">
        <v>23</v>
      </c>
      <c r="C9" s="15">
        <v>600000</v>
      </c>
      <c r="D9" s="15">
        <v>0</v>
      </c>
      <c r="E9" s="16">
        <f>Ingresos[[#This Row],[Reales]]-Ingresos[[#This Row],[Estimados]]</f>
        <v>-600000</v>
      </c>
      <c r="F9" s="16">
        <v>0</v>
      </c>
    </row>
    <row r="10" spans="2:6" x14ac:dyDescent="0.3">
      <c r="B10" s="21" t="s">
        <v>18</v>
      </c>
      <c r="C10" s="15">
        <v>400000</v>
      </c>
      <c r="D10" s="15"/>
      <c r="E10" s="16">
        <f>Ingresos[[#This Row],[Reales]]-Ingresos[[#This Row],[Estimados]]</f>
        <v>-400000</v>
      </c>
      <c r="F10" s="16"/>
    </row>
    <row r="11" spans="2:6" x14ac:dyDescent="0.3">
      <c r="B11" s="21" t="s">
        <v>27</v>
      </c>
      <c r="C11" s="15">
        <v>1000000</v>
      </c>
      <c r="D11" s="15"/>
      <c r="E11" s="16">
        <f>Ingresos[[#This Row],[Reales]]-Ingresos[[#This Row],[Estimados]]</f>
        <v>-1000000</v>
      </c>
      <c r="F11" s="16"/>
    </row>
    <row r="12" spans="2:6" x14ac:dyDescent="0.3">
      <c r="B12" s="21" t="s">
        <v>18</v>
      </c>
      <c r="C12" s="15">
        <v>400000</v>
      </c>
      <c r="D12" s="15">
        <v>0</v>
      </c>
      <c r="E12" s="16">
        <f>Ingresos[[#This Row],[Reales]]-Ingresos[[#This Row],[Estimados]]</f>
        <v>-400000</v>
      </c>
      <c r="F12" s="16">
        <v>0</v>
      </c>
    </row>
    <row r="13" spans="2:6" x14ac:dyDescent="0.3">
      <c r="B13" s="22" t="s">
        <v>4</v>
      </c>
      <c r="C13" s="23">
        <f>SUBTOTAL(109,Ingresos[Estimados])</f>
        <v>3240000</v>
      </c>
      <c r="D13" s="23">
        <f>SUBTOTAL(109,Ingresos[Reales])</f>
        <v>100000</v>
      </c>
      <c r="E13" s="23">
        <f>SUBTOTAL(109,Ingresos[Desviación])</f>
        <v>-3140000</v>
      </c>
      <c r="F13" s="23"/>
    </row>
  </sheetData>
  <dataValidations count="9">
    <dataValidation allowBlank="1" showInputMessage="1" showErrorMessage="1" prompt="Esta columna se actualiza automáticamente en función de los valores de las columnas Estimados y Reales de esta tabla. Los valores de esta columna van acompañados de círculos de color: negativo es rojo, cero es amarillo y positivo es verde." sqref="E5:F5" xr:uid="{00000000-0002-0000-0100-000000000000}"/>
    <dataValidation allowBlank="1" showInputMessage="1" showErrorMessage="1" prompt="Escriba los valores de ingresos reales en esta columna." sqref="D5" xr:uid="{00000000-0002-0000-0100-000001000000}"/>
    <dataValidation allowBlank="1" showInputMessage="1" showErrorMessage="1" prompt="Escriba los valores de ingresos estimados en esta columna." sqref="C5" xr:uid="{00000000-0002-0000-0100-000002000000}"/>
    <dataValidation allowBlank="1" showInputMessage="1" showErrorMessage="1" prompt="Escriba los detalles de ingresos en esta columna." sqref="B5" xr:uid="{00000000-0002-0000-0100-000003000000}"/>
    <dataValidation allowBlank="1" showInputMessage="1" showErrorMessage="1" prompt="Actualizado automáticamente en función del año indicado en la celda B4 de la hoja de cálculo Flujo de efectivo" sqref="B4" xr:uid="{00000000-0002-0000-0100-000004000000}"/>
    <dataValidation allowBlank="1" showInputMessage="1" showErrorMessage="1" prompt="Actualizado automáticamente en función del mes indicado en la celda B3 de la hoja de cálculo Flujo de efectivo" sqref="B3" xr:uid="{00000000-0002-0000-0100-000005000000}"/>
    <dataValidation allowBlank="1" showInputMessage="1" showErrorMessage="1" prompt="Actualizado automáticamente en función del nombre indicado en la celda B1 de la hoja de cálculo Flujo de efectivo" sqref="B1" xr:uid="{00000000-0002-0000-0100-000006000000}"/>
    <dataValidation allowBlank="1" showInputMessage="1" showErrorMessage="1" prompt="Hoja de cálculo Ingresos mensuales con una tabla de ingresos mensuales para el seguimiento de los gastos estimados y reales. El nombre, el título, el mes y el año se actualizan automáticamente en función de los datos de la hoja Flujo de efectivo. " sqref="A1" xr:uid="{00000000-0002-0000-0100-000007000000}"/>
    <dataValidation allowBlank="1" showInputMessage="1" showErrorMessage="1" prompt="Actualizado automáticamente en función del título indicado en la celda B2 de la hoja de cálculo Flujo de efectivo" sqref="B2" xr:uid="{00000000-0002-0000-0100-000008000000}"/>
  </dataValidation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6F0DD961-455D-48EE-B855-82B2BFC255F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E6:E12</xm:sqref>
        </x14:conditionalFormatting>
        <x14:conditionalFormatting xmlns:xm="http://schemas.microsoft.com/office/excel/2006/main">
          <x14:cfRule type="iconSet" priority="21" id="{5FA3CC32-A9B6-4D1A-8151-EBFBA0A89AD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F6:F12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autoPageBreaks="0" fitToPage="1"/>
  </sheetPr>
  <dimension ref="B1:E13"/>
  <sheetViews>
    <sheetView showGridLines="0" topLeftCell="A5" zoomScaleNormal="100" workbookViewId="0">
      <selection activeCell="B17" sqref="B17"/>
    </sheetView>
  </sheetViews>
  <sheetFormatPr baseColWidth="10" defaultColWidth="8.88671875" defaultRowHeight="17.25" x14ac:dyDescent="0.3"/>
  <cols>
    <col min="1" max="1" width="2.77734375" customWidth="1"/>
    <col min="2" max="2" width="44.44140625" customWidth="1"/>
    <col min="3" max="3" width="18.109375" customWidth="1"/>
    <col min="4" max="5" width="14.33203125" style="2" customWidth="1"/>
  </cols>
  <sheetData>
    <row r="1" spans="2:5" ht="23.25" customHeight="1" x14ac:dyDescent="0.3">
      <c r="B1" s="5" t="str">
        <f>Nombre</f>
        <v>Nombre</v>
      </c>
      <c r="C1" s="2"/>
    </row>
    <row r="2" spans="2:5" ht="46.5" customHeight="1" x14ac:dyDescent="0.3">
      <c r="B2" s="4" t="str">
        <f>TítuloDelPresupuesto</f>
        <v>Presupuesto familiar</v>
      </c>
      <c r="C2" s="2"/>
    </row>
    <row r="3" spans="2:5" ht="27" thickBot="1" x14ac:dyDescent="0.45">
      <c r="B3" s="12" t="str">
        <f ca="1">Mes</f>
        <v>agosto</v>
      </c>
      <c r="C3" s="2"/>
    </row>
    <row r="4" spans="2:5" ht="26.25" x14ac:dyDescent="0.3">
      <c r="B4" s="7">
        <f ca="1">Año</f>
        <v>2022</v>
      </c>
      <c r="C4" s="2"/>
    </row>
    <row r="5" spans="2:5" ht="45" customHeight="1" x14ac:dyDescent="0.5">
      <c r="B5" s="10" t="s">
        <v>11</v>
      </c>
      <c r="C5" t="s">
        <v>7</v>
      </c>
      <c r="D5" t="s">
        <v>8</v>
      </c>
      <c r="E5" t="s">
        <v>9</v>
      </c>
    </row>
    <row r="6" spans="2:5" x14ac:dyDescent="0.3">
      <c r="B6" s="21" t="s">
        <v>20</v>
      </c>
      <c r="C6" s="28">
        <v>1150000</v>
      </c>
      <c r="D6" s="15">
        <v>0</v>
      </c>
      <c r="E6" s="16">
        <f>Gasto[[#This Row],[Estimados]]-Gasto[[#This Row],[Reales]]</f>
        <v>1150000</v>
      </c>
    </row>
    <row r="7" spans="2:5" hidden="1" x14ac:dyDescent="0.3">
      <c r="B7" s="29" t="s">
        <v>12</v>
      </c>
      <c r="C7" s="25">
        <v>20000</v>
      </c>
      <c r="D7" s="25">
        <f>'Pagos Realizados'!D7</f>
        <v>0</v>
      </c>
      <c r="E7" s="26">
        <f>Gasto[[#This Row],[Estimados]]-Gasto[[#This Row],[Reales]]</f>
        <v>20000</v>
      </c>
    </row>
    <row r="8" spans="2:5" x14ac:dyDescent="0.3">
      <c r="B8" s="21" t="s">
        <v>21</v>
      </c>
      <c r="C8" s="27">
        <v>20500</v>
      </c>
      <c r="D8" s="30">
        <v>0</v>
      </c>
      <c r="E8" s="16">
        <v>0</v>
      </c>
    </row>
    <row r="9" spans="2:5" x14ac:dyDescent="0.3">
      <c r="B9" s="21" t="s">
        <v>22</v>
      </c>
      <c r="C9" s="28">
        <v>0</v>
      </c>
      <c r="D9" s="15">
        <v>0</v>
      </c>
      <c r="E9" s="16">
        <f>Gasto[[#This Row],[Estimados]]-Gasto[[#This Row],[Reales]]</f>
        <v>0</v>
      </c>
    </row>
    <row r="10" spans="2:5" x14ac:dyDescent="0.3">
      <c r="B10" s="21" t="s">
        <v>24</v>
      </c>
      <c r="C10" s="28">
        <v>300000</v>
      </c>
      <c r="D10" s="15">
        <v>0</v>
      </c>
      <c r="E10" s="16">
        <f>Gasto[[#This Row],[Estimados]]-Gasto[[#This Row],[Reales]]</f>
        <v>300000</v>
      </c>
    </row>
    <row r="11" spans="2:5" x14ac:dyDescent="0.3">
      <c r="B11" s="14" t="s">
        <v>13</v>
      </c>
      <c r="C11" s="15">
        <v>0</v>
      </c>
      <c r="D11" s="15">
        <v>0</v>
      </c>
      <c r="E11" s="16">
        <f>Gasto[[#This Row],[Estimados]]-Gasto[[#This Row],[Reales]]</f>
        <v>0</v>
      </c>
    </row>
    <row r="12" spans="2:5" x14ac:dyDescent="0.3">
      <c r="B12" s="14" t="s">
        <v>26</v>
      </c>
      <c r="C12" s="15">
        <v>32000</v>
      </c>
      <c r="D12" s="15">
        <v>0</v>
      </c>
      <c r="E12" s="16">
        <f>Gasto[[#This Row],[Estimados]]-Gasto[[#This Row],[Reales]]</f>
        <v>32000</v>
      </c>
    </row>
    <row r="13" spans="2:5" x14ac:dyDescent="0.3">
      <c r="B13" s="22" t="s">
        <v>14</v>
      </c>
      <c r="C13" s="23">
        <f>SUBTOTAL(109,Gasto[Estimados])</f>
        <v>1502500</v>
      </c>
      <c r="D13" s="23">
        <f>SUBTOTAL(109,Gasto[Reales])</f>
        <v>0</v>
      </c>
      <c r="E13" s="23">
        <f>SUBTOTAL(109,Gasto[Desviación])</f>
        <v>1482000</v>
      </c>
    </row>
  </sheetData>
  <dataValidations count="9">
    <dataValidation allowBlank="1" showInputMessage="1" showErrorMessage="1" prompt="Hoja de cálculo Gastos mensuales con una tabla de gastos mensuales para el seguimiento de los gastos estimados y reales. El nombre, el título, el mes y el año se actualizan automáticamente en función de los datos de la hoja Flujo de efectivo." sqref="A1" xr:uid="{00000000-0002-0000-0200-000000000000}"/>
    <dataValidation allowBlank="1" showInputMessage="1" showErrorMessage="1" prompt="Actualizado automáticamente en función del nombre indicado en la celda B1 de la hoja de cálculo Flujo de efectivo" sqref="B1" xr:uid="{00000000-0002-0000-0200-000001000000}"/>
    <dataValidation allowBlank="1" showInputMessage="1" showErrorMessage="1" prompt="Actualizado automáticamente en función del mes indicado en la celda B3 de la hoja de cálculo Flujo de efectivo" sqref="B3" xr:uid="{00000000-0002-0000-0200-000002000000}"/>
    <dataValidation allowBlank="1" showInputMessage="1" showErrorMessage="1" prompt="Actualizado automáticamente en función del año indicado en la celda B4 de la hoja de cálculo Flujo de efectivo" sqref="B4" xr:uid="{00000000-0002-0000-0200-000003000000}"/>
    <dataValidation allowBlank="1" showInputMessage="1" showErrorMessage="1" prompt="Escriba los detalles de gasto en esta columna." sqref="B5" xr:uid="{00000000-0002-0000-0200-000004000000}"/>
    <dataValidation allowBlank="1" showInputMessage="1" showErrorMessage="1" prompt="Escriba los valores de gastos estimados en esta columna." sqref="C5" xr:uid="{00000000-0002-0000-0200-000005000000}"/>
    <dataValidation allowBlank="1" showInputMessage="1" showErrorMessage="1" prompt="Escriba los valores de gastos reales en esta columna." sqref="D5" xr:uid="{00000000-0002-0000-0200-000006000000}"/>
    <dataValidation allowBlank="1" showInputMessage="1" showErrorMessage="1" prompt="Esta columna se actualiza automáticamente en función de los valores de las columnas Estimados y Reales de esta tabla. Los valores de esta columna van acompañados de círculos de color: negativo es rojo, cero es amarillo y positivo es verde." sqref="E5" xr:uid="{00000000-0002-0000-0200-000007000000}"/>
    <dataValidation allowBlank="1" showInputMessage="1" showErrorMessage="1" prompt="Actualizado automáticamente en función del título indicado en la celda B2 de la hoja de cálculo Flujo de efectivo" sqref="B2" xr:uid="{00000000-0002-0000-0200-000008000000}"/>
  </dataValidation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867763B4-2C55-44EE-AC84-368FA4355A3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E6:E12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E8"/>
  <sheetViews>
    <sheetView workbookViewId="0">
      <selection activeCell="B7" sqref="B7"/>
    </sheetView>
  </sheetViews>
  <sheetFormatPr baseColWidth="10" defaultRowHeight="17.25" x14ac:dyDescent="0.3"/>
  <cols>
    <col min="2" max="2" width="36.6640625" customWidth="1"/>
    <col min="3" max="3" width="19.44140625" customWidth="1"/>
    <col min="4" max="4" width="19.6640625" customWidth="1"/>
    <col min="5" max="5" width="20.5546875" customWidth="1"/>
  </cols>
  <sheetData>
    <row r="1" spans="2:5" ht="39.75" x14ac:dyDescent="0.3">
      <c r="B1" s="4" t="str">
        <f>TítuloDelPresupuesto</f>
        <v>Presupuesto familiar</v>
      </c>
      <c r="C1" s="2"/>
      <c r="D1" s="2"/>
      <c r="E1" s="2"/>
    </row>
    <row r="2" spans="2:5" ht="27" thickBot="1" x14ac:dyDescent="0.45">
      <c r="B2" s="12" t="str">
        <f ca="1">Mes</f>
        <v>agosto</v>
      </c>
      <c r="C2" s="2"/>
      <c r="D2" s="2"/>
      <c r="E2" s="2"/>
    </row>
    <row r="3" spans="2:5" ht="26.25" x14ac:dyDescent="0.3">
      <c r="B3" s="7">
        <f ca="1">Año</f>
        <v>2022</v>
      </c>
      <c r="C3" s="2"/>
      <c r="D3" s="2"/>
      <c r="E3" s="2"/>
    </row>
    <row r="4" spans="2:5" ht="32.25" x14ac:dyDescent="0.5">
      <c r="B4" s="10" t="s">
        <v>25</v>
      </c>
      <c r="C4" t="s">
        <v>7</v>
      </c>
      <c r="D4" t="s">
        <v>8</v>
      </c>
      <c r="E4" t="s">
        <v>9</v>
      </c>
    </row>
    <row r="5" spans="2:5" x14ac:dyDescent="0.3">
      <c r="B5" s="24">
        <v>0</v>
      </c>
      <c r="C5" s="25">
        <v>0</v>
      </c>
      <c r="D5" s="25">
        <v>0</v>
      </c>
      <c r="E5" s="26">
        <f>Gasto4[[#This Row],[Estimados]]-Gasto4[[#This Row],[Reales]]</f>
        <v>0</v>
      </c>
    </row>
    <row r="6" spans="2:5" x14ac:dyDescent="0.3">
      <c r="B6" s="24">
        <v>0</v>
      </c>
      <c r="C6" s="25">
        <v>0</v>
      </c>
      <c r="D6" s="25">
        <v>0</v>
      </c>
      <c r="E6" s="26">
        <f>Gasto4[[#This Row],[Estimados]]-Gasto4[[#This Row],[Reales]]</f>
        <v>0</v>
      </c>
    </row>
    <row r="7" spans="2:5" x14ac:dyDescent="0.3">
      <c r="B7" s="24">
        <v>0</v>
      </c>
      <c r="C7" s="25">
        <v>0</v>
      </c>
      <c r="D7" s="25">
        <v>0</v>
      </c>
      <c r="E7" s="26">
        <f>Gasto4[[#This Row],[Estimados]]-Gasto4[[#This Row],[Reales]]</f>
        <v>0</v>
      </c>
    </row>
    <row r="8" spans="2:5" x14ac:dyDescent="0.3">
      <c r="B8" s="22" t="s">
        <v>14</v>
      </c>
      <c r="C8" s="23">
        <f>SUBTOTAL(109,Gasto4[Estimados])</f>
        <v>0</v>
      </c>
      <c r="D8" s="23">
        <f>SUBTOTAL(109,Gasto4[Reales])</f>
        <v>0</v>
      </c>
      <c r="E8" s="23">
        <f>SUBTOTAL(109,Gasto4[Desviación])</f>
        <v>0</v>
      </c>
    </row>
  </sheetData>
  <dataValidations count="7">
    <dataValidation allowBlank="1" showInputMessage="1" showErrorMessage="1" prompt="Actualizado automáticamente en función del título indicado en la celda B2 de la hoja de cálculo Flujo de efectivo" sqref="B1" xr:uid="{00000000-0002-0000-0300-000000000000}"/>
    <dataValidation allowBlank="1" showInputMessage="1" showErrorMessage="1" prompt="Esta columna se actualiza automáticamente en función de los valores de las columnas Estimados y Reales de esta tabla. Los valores de esta columna van acompañados de círculos de color: negativo es rojo, cero es amarillo y positivo es verde." sqref="E4" xr:uid="{00000000-0002-0000-0300-000001000000}"/>
    <dataValidation allowBlank="1" showInputMessage="1" showErrorMessage="1" prompt="Escriba los valores de gastos reales en esta columna." sqref="D4" xr:uid="{00000000-0002-0000-0300-000002000000}"/>
    <dataValidation allowBlank="1" showInputMessage="1" showErrorMessage="1" prompt="Escriba los valores de gastos estimados en esta columna." sqref="C4" xr:uid="{00000000-0002-0000-0300-000003000000}"/>
    <dataValidation allowBlank="1" showInputMessage="1" showErrorMessage="1" prompt="Escriba los detalles de gasto en esta columna." sqref="B4" xr:uid="{00000000-0002-0000-0300-000004000000}"/>
    <dataValidation allowBlank="1" showInputMessage="1" showErrorMessage="1" prompt="Actualizado automáticamente en función del año indicado en la celda B4 de la hoja de cálculo Flujo de efectivo" sqref="B3" xr:uid="{00000000-0002-0000-0300-000005000000}"/>
    <dataValidation allowBlank="1" showInputMessage="1" showErrorMessage="1" prompt="Actualizado automáticamente en función del mes indicado en la celda B3 de la hoja de cálculo Flujo de efectivo" sqref="B2" xr:uid="{00000000-0002-0000-03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889FBCE4-0FDB-4AC2-BD7F-80E4EF74871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E5:E7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5"/>
    <pageSetUpPr fitToPage="1"/>
  </sheetPr>
  <dimension ref="B1:D6"/>
  <sheetViews>
    <sheetView showGridLines="0" workbookViewId="0"/>
  </sheetViews>
  <sheetFormatPr baseColWidth="10" defaultColWidth="8.88671875" defaultRowHeight="17.25" x14ac:dyDescent="0.3"/>
  <cols>
    <col min="1" max="1" width="1.77734375" customWidth="1"/>
    <col min="2" max="2" width="17.77734375" customWidth="1"/>
    <col min="3" max="4" width="12.44140625" customWidth="1"/>
  </cols>
  <sheetData>
    <row r="1" spans="2:4" ht="39.75" x14ac:dyDescent="0.5">
      <c r="B1" s="11" t="s">
        <v>15</v>
      </c>
      <c r="C1" s="1"/>
      <c r="D1" s="1"/>
    </row>
    <row r="3" spans="2:4" x14ac:dyDescent="0.3">
      <c r="B3" s="3"/>
      <c r="C3" s="3" t="s">
        <v>7</v>
      </c>
      <c r="D3" s="3" t="s">
        <v>8</v>
      </c>
    </row>
    <row r="4" spans="2:4" x14ac:dyDescent="0.3">
      <c r="B4" s="3" t="s">
        <v>3</v>
      </c>
      <c r="C4" s="3">
        <f>Flujo_de_efectivo[[#Totals],[Estimados]]</f>
        <v>1737500</v>
      </c>
      <c r="D4" s="3">
        <f>Flujo_de_efectivo[[#Totals],[Reales]]</f>
        <v>100000</v>
      </c>
    </row>
    <row r="5" spans="2:4" x14ac:dyDescent="0.3">
      <c r="B5" s="3" t="s">
        <v>10</v>
      </c>
      <c r="C5" s="3">
        <f>Ingresos[[#Totals],[Estimados]]</f>
        <v>3240000</v>
      </c>
      <c r="D5" s="3">
        <f>Ingresos[[#Totals],[Reales]]</f>
        <v>100000</v>
      </c>
    </row>
    <row r="6" spans="2:4" x14ac:dyDescent="0.3">
      <c r="B6" s="3" t="s">
        <v>11</v>
      </c>
      <c r="C6" s="3">
        <f>Gasto[[#Totals],[Estimados]]</f>
        <v>1502500</v>
      </c>
      <c r="D6" s="3">
        <f>Gasto[[#Totals],[Reales]]</f>
        <v>0</v>
      </c>
    </row>
  </sheetData>
  <printOptions horizontalCentered="1"/>
  <pageMargins left="0.4" right="0.4" top="0.4" bottom="0.4" header="0.25" footer="0.25"/>
  <pageSetup paperSize="9" fitToHeight="0" orientation="portrait" verticalDpi="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Flujo de efectivo</vt:lpstr>
      <vt:lpstr>Ingresos mensuales</vt:lpstr>
      <vt:lpstr>Gastos mensuales</vt:lpstr>
      <vt:lpstr>Pagos Realizados</vt:lpstr>
      <vt:lpstr>DATOS DEL GRÁFICO</vt:lpstr>
      <vt:lpstr>Año</vt:lpstr>
      <vt:lpstr>Mes</vt:lpstr>
      <vt:lpstr>Nombre</vt:lpstr>
      <vt:lpstr>TítuloDeColumna1</vt:lpstr>
      <vt:lpstr>TítuloDeColumna2</vt:lpstr>
      <vt:lpstr>TítuloDeColumna3</vt:lpstr>
      <vt:lpstr>TítuloDelPresupuesto</vt:lpstr>
      <vt:lpstr>'Flujo de efectivo'!Títulos_a_imprimir</vt:lpstr>
      <vt:lpstr>'Gastos mensuales'!Títulos_a_imprimir</vt:lpstr>
      <vt:lpstr>'Ingresos mensuales'!Títulos_a_imprimir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Montoya</dc:creator>
  <cp:lastModifiedBy>Melissa Montoya</cp:lastModifiedBy>
  <dcterms:created xsi:type="dcterms:W3CDTF">2016-12-13T10:16:52Z</dcterms:created>
  <dcterms:modified xsi:type="dcterms:W3CDTF">2022-08-18T12:14:11Z</dcterms:modified>
</cp:coreProperties>
</file>