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13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AGRUPACION-ZFIP/Desktop/"/>
    </mc:Choice>
  </mc:AlternateContent>
  <xr:revisionPtr revIDLastSave="0" documentId="8_{AC5E3E83-26A9-D64D-B05B-4EEFDBDB6383}" xr6:coauthVersionLast="47" xr6:coauthVersionMax="47" xr10:uidLastSave="{00000000-0000-0000-0000-000000000000}"/>
  <bookViews>
    <workbookView xWindow="0" yWindow="0" windowWidth="28800" windowHeight="18000" tabRatio="915" firstSheet="4" activeTab="7" xr2:uid="{00000000-000D-0000-FFFF-FFFF00000000}"/>
  </bookViews>
  <sheets>
    <sheet name="CALIFICACION ASOCIADOS 2013" sheetId="12" r:id="rId1"/>
    <sheet name="CALIFICACION ASOCIADOS 2015" sheetId="13" r:id="rId2"/>
    <sheet name="CALIFICACION ASOCIADOS 2016 " sheetId="15" r:id="rId3"/>
    <sheet name="CALIFICACION ASOCIADOS 2017" sheetId="14" r:id="rId4"/>
    <sheet name="CALIFICACIÓN ASOCIADOS 2018" sheetId="17" r:id="rId5"/>
    <sheet name="CALIFICACIÓN ASOCIADOS 2019" sheetId="16" r:id="rId6"/>
    <sheet name="CALIFICACION ASOCIADOS 2020" sheetId="19" r:id="rId7"/>
    <sheet name="CALIFICACIÓN ASOCIADOS 2021" sheetId="20" r:id="rId8"/>
  </sheets>
  <definedNames>
    <definedName name="_xlnm._FilterDatabase" localSheetId="2" hidden="1">'CALIFICACION ASOCIADOS 2016 '!$B$13:$K$55</definedName>
    <definedName name="_xlnm._FilterDatabase" localSheetId="3" hidden="1">'CALIFICACION ASOCIADOS 2017'!$B$13:$K$63</definedName>
    <definedName name="_xlnm.Print_Titles" localSheetId="0">'CALIFICACION ASOCIADOS 2013'!$6:$17</definedName>
    <definedName name="_xlnm.Print_Titles" localSheetId="1">'CALIFICACION ASOCIADOS 2015'!$6:$17</definedName>
    <definedName name="_xlnm.Print_Titles" localSheetId="2">'CALIFICACION ASOCIADOS 2016 '!$6:$17</definedName>
    <definedName name="_xlnm.Print_Titles" localSheetId="3">'CALIFICACION ASOCIADOS 2017'!$6:$17</definedName>
  </definedNames>
  <calcPr calcId="191029"/>
  <customWorkbookViews>
    <customWorkbookView name="Abocol - Vista personalizada" guid="{6F3AEF02-6731-11D6-9443-00062971F736}" mergeInterval="0" personalView="1" maximized="1" windowWidth="796" windowHeight="411" tabRatio="915" activeSheetId="2"/>
  </customWorkbookView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56" i="20" l="1"/>
  <c r="B155" i="20"/>
  <c r="B154" i="20"/>
  <c r="B153" i="20"/>
  <c r="B152" i="20"/>
  <c r="B151" i="20"/>
  <c r="F138" i="20"/>
  <c r="G138" i="20"/>
  <c r="I138" i="20" s="1"/>
  <c r="H138" i="20"/>
  <c r="E138" i="20"/>
  <c r="D138" i="20"/>
  <c r="C138" i="20"/>
  <c r="J79" i="20"/>
  <c r="J59" i="20"/>
  <c r="J58" i="20"/>
  <c r="J57" i="20"/>
  <c r="J17" i="20"/>
  <c r="J19" i="19"/>
  <c r="K19" i="19" s="1"/>
  <c r="J110" i="19"/>
  <c r="K110" i="19"/>
  <c r="J111" i="19"/>
  <c r="K111" i="19" s="1"/>
  <c r="J112" i="19"/>
  <c r="K112" i="19"/>
  <c r="J113" i="19"/>
  <c r="J36" i="19" s="1"/>
  <c r="K36" i="19" s="1"/>
  <c r="J114" i="19"/>
  <c r="K114" i="19"/>
  <c r="J115" i="19"/>
  <c r="K115" i="19" s="1"/>
  <c r="J116" i="19"/>
  <c r="K116" i="19"/>
  <c r="J117" i="19"/>
  <c r="K117" i="19" s="1"/>
  <c r="J118" i="19"/>
  <c r="K118" i="19"/>
  <c r="J119" i="19"/>
  <c r="K119" i="19" s="1"/>
  <c r="J120" i="19"/>
  <c r="K120" i="19"/>
  <c r="J121" i="19"/>
  <c r="K121" i="19" s="1"/>
  <c r="J122" i="19"/>
  <c r="K122" i="19"/>
  <c r="J123" i="19"/>
  <c r="K123" i="19" s="1"/>
  <c r="J124" i="19"/>
  <c r="K124" i="19"/>
  <c r="J125" i="19"/>
  <c r="K125" i="19" s="1"/>
  <c r="J126" i="19"/>
  <c r="K126" i="19"/>
  <c r="J127" i="19"/>
  <c r="K127" i="19" s="1"/>
  <c r="J128" i="19"/>
  <c r="K128" i="19"/>
  <c r="J129" i="19"/>
  <c r="K129" i="19" s="1"/>
  <c r="J130" i="19"/>
  <c r="K130" i="19"/>
  <c r="J131" i="19"/>
  <c r="K131" i="19" s="1"/>
  <c r="J132" i="19"/>
  <c r="K132" i="19"/>
  <c r="J133" i="19"/>
  <c r="K133" i="19" s="1"/>
  <c r="J134" i="19"/>
  <c r="K134" i="19"/>
  <c r="J135" i="19"/>
  <c r="K135" i="19" s="1"/>
  <c r="J136" i="19"/>
  <c r="K136" i="19"/>
  <c r="J137" i="19"/>
  <c r="K137" i="19" s="1"/>
  <c r="K113" i="19"/>
  <c r="C157" i="19"/>
  <c r="C156" i="19"/>
  <c r="C155" i="19"/>
  <c r="C154" i="19"/>
  <c r="C153" i="19"/>
  <c r="C152" i="19"/>
  <c r="G139" i="19"/>
  <c r="H139" i="19"/>
  <c r="I139" i="19"/>
  <c r="F139" i="19"/>
  <c r="E139" i="19"/>
  <c r="D139" i="19"/>
  <c r="J138" i="19"/>
  <c r="K138" i="19" s="1"/>
  <c r="J109" i="19"/>
  <c r="K109" i="19"/>
  <c r="J108" i="19"/>
  <c r="K108" i="19"/>
  <c r="J107" i="19"/>
  <c r="K107" i="19"/>
  <c r="J106" i="19"/>
  <c r="K106" i="19"/>
  <c r="J105" i="19"/>
  <c r="K105" i="19"/>
  <c r="J104" i="19"/>
  <c r="K104" i="19"/>
  <c r="J103" i="19"/>
  <c r="K103" i="19"/>
  <c r="J102" i="19"/>
  <c r="K102" i="19"/>
  <c r="J101" i="19"/>
  <c r="K101" i="19"/>
  <c r="J100" i="19"/>
  <c r="K100" i="19"/>
  <c r="J99" i="19"/>
  <c r="K99" i="19"/>
  <c r="J98" i="19"/>
  <c r="K98" i="19"/>
  <c r="J97" i="19"/>
  <c r="K97" i="19"/>
  <c r="J96" i="19"/>
  <c r="K96" i="19"/>
  <c r="J95" i="19"/>
  <c r="K95" i="19"/>
  <c r="J94" i="19"/>
  <c r="K94" i="19"/>
  <c r="J93" i="19"/>
  <c r="K93" i="19"/>
  <c r="J92" i="19"/>
  <c r="K92" i="19"/>
  <c r="J91" i="19"/>
  <c r="K91" i="19"/>
  <c r="J90" i="19"/>
  <c r="K90" i="19"/>
  <c r="J89" i="19"/>
  <c r="K89" i="19"/>
  <c r="J88" i="19"/>
  <c r="K88" i="19"/>
  <c r="J87" i="19"/>
  <c r="K87" i="19"/>
  <c r="J86" i="19"/>
  <c r="K86" i="19"/>
  <c r="J85" i="19"/>
  <c r="K85" i="19"/>
  <c r="J84" i="19"/>
  <c r="K84" i="19"/>
  <c r="J83" i="19"/>
  <c r="K83" i="19"/>
  <c r="J82" i="19"/>
  <c r="K82" i="19"/>
  <c r="J81" i="19"/>
  <c r="K81" i="19"/>
  <c r="K80" i="19"/>
  <c r="J79" i="19"/>
  <c r="K79" i="19" s="1"/>
  <c r="J78" i="19"/>
  <c r="K78" i="19" s="1"/>
  <c r="J77" i="19"/>
  <c r="K77" i="19" s="1"/>
  <c r="J76" i="19"/>
  <c r="K76" i="19" s="1"/>
  <c r="J75" i="19"/>
  <c r="K75" i="19" s="1"/>
  <c r="J74" i="19"/>
  <c r="K74" i="19" s="1"/>
  <c r="J73" i="19"/>
  <c r="K73" i="19" s="1"/>
  <c r="J72" i="19"/>
  <c r="K72" i="19" s="1"/>
  <c r="J71" i="19"/>
  <c r="K71" i="19" s="1"/>
  <c r="J70" i="19"/>
  <c r="K70" i="19" s="1"/>
  <c r="J69" i="19"/>
  <c r="K69" i="19" s="1"/>
  <c r="J68" i="19"/>
  <c r="K68" i="19" s="1"/>
  <c r="J67" i="19"/>
  <c r="K67" i="19" s="1"/>
  <c r="J66" i="19"/>
  <c r="K66" i="19" s="1"/>
  <c r="J65" i="19"/>
  <c r="K65" i="19" s="1"/>
  <c r="J64" i="19"/>
  <c r="K64" i="19" s="1"/>
  <c r="J63" i="19"/>
  <c r="K63" i="19" s="1"/>
  <c r="J62" i="19"/>
  <c r="K62" i="19" s="1"/>
  <c r="J61" i="19"/>
  <c r="K61" i="19" s="1"/>
  <c r="K60" i="19"/>
  <c r="K59" i="19"/>
  <c r="K58" i="19"/>
  <c r="J57" i="19"/>
  <c r="K57" i="19"/>
  <c r="J56" i="19"/>
  <c r="K56" i="19"/>
  <c r="J55" i="19"/>
  <c r="K55" i="19"/>
  <c r="J54" i="19"/>
  <c r="K54" i="19"/>
  <c r="J53" i="19"/>
  <c r="K53" i="19"/>
  <c r="J52" i="19"/>
  <c r="K52" i="19"/>
  <c r="J51" i="19"/>
  <c r="K51" i="19"/>
  <c r="J50" i="19"/>
  <c r="K50" i="19"/>
  <c r="J49" i="19"/>
  <c r="K49" i="19"/>
  <c r="J48" i="19"/>
  <c r="K48" i="19"/>
  <c r="J47" i="19"/>
  <c r="K47" i="19"/>
  <c r="J46" i="19"/>
  <c r="K46" i="19"/>
  <c r="J45" i="19"/>
  <c r="K45" i="19"/>
  <c r="J44" i="19"/>
  <c r="K44" i="19"/>
  <c r="J43" i="19"/>
  <c r="K43" i="19"/>
  <c r="J42" i="19"/>
  <c r="K42" i="19"/>
  <c r="J41" i="19"/>
  <c r="K41" i="19"/>
  <c r="J40" i="19"/>
  <c r="K40" i="19"/>
  <c r="J39" i="19"/>
  <c r="K39" i="19"/>
  <c r="J38" i="19"/>
  <c r="K38" i="19"/>
  <c r="J37" i="19"/>
  <c r="K37" i="19"/>
  <c r="J35" i="19"/>
  <c r="K35" i="19" s="1"/>
  <c r="J34" i="19"/>
  <c r="K34" i="19" s="1"/>
  <c r="J33" i="19"/>
  <c r="K33" i="19" s="1"/>
  <c r="J32" i="19"/>
  <c r="K32" i="19" s="1"/>
  <c r="J31" i="19"/>
  <c r="K31" i="19" s="1"/>
  <c r="J30" i="19"/>
  <c r="K30" i="19" s="1"/>
  <c r="J29" i="19"/>
  <c r="K29" i="19" s="1"/>
  <c r="J28" i="19"/>
  <c r="K28" i="19" s="1"/>
  <c r="J27" i="19"/>
  <c r="K27" i="19" s="1"/>
  <c r="J26" i="19"/>
  <c r="K26" i="19" s="1"/>
  <c r="J25" i="19"/>
  <c r="K25" i="19" s="1"/>
  <c r="J24" i="19"/>
  <c r="K24" i="19" s="1"/>
  <c r="J23" i="19"/>
  <c r="K23" i="19" s="1"/>
  <c r="J22" i="19"/>
  <c r="K22" i="19" s="1"/>
  <c r="J21" i="19"/>
  <c r="K21" i="19" s="1"/>
  <c r="J20" i="19"/>
  <c r="K20" i="19" s="1"/>
  <c r="K18" i="19"/>
  <c r="J109" i="16"/>
  <c r="K109" i="16"/>
  <c r="J108" i="16"/>
  <c r="K108" i="16"/>
  <c r="J107" i="16"/>
  <c r="K107" i="16"/>
  <c r="J82" i="16"/>
  <c r="K82" i="16"/>
  <c r="J69" i="16"/>
  <c r="K69" i="16"/>
  <c r="B96" i="17"/>
  <c r="B95" i="17"/>
  <c r="B94" i="17"/>
  <c r="B93" i="17"/>
  <c r="B92" i="17"/>
  <c r="B91" i="17"/>
  <c r="I78" i="17"/>
  <c r="J62" i="17"/>
  <c r="J61" i="17"/>
  <c r="J60" i="17"/>
  <c r="J17" i="17"/>
  <c r="I111" i="16"/>
  <c r="H111" i="16"/>
  <c r="G111" i="16"/>
  <c r="F111" i="16"/>
  <c r="E111" i="16"/>
  <c r="D111" i="16"/>
  <c r="J111" i="16"/>
  <c r="J74" i="16"/>
  <c r="K74" i="16"/>
  <c r="J75" i="16"/>
  <c r="K75" i="16"/>
  <c r="J76" i="16"/>
  <c r="K76" i="16"/>
  <c r="J77" i="16"/>
  <c r="K77" i="16"/>
  <c r="J78" i="16"/>
  <c r="K78" i="16"/>
  <c r="J79" i="16"/>
  <c r="K79" i="16"/>
  <c r="K80" i="16"/>
  <c r="J81" i="16"/>
  <c r="K81" i="16" s="1"/>
  <c r="J83" i="16"/>
  <c r="K83" i="16" s="1"/>
  <c r="J84" i="16"/>
  <c r="K84" i="16" s="1"/>
  <c r="J85" i="16"/>
  <c r="K85" i="16" s="1"/>
  <c r="J86" i="16"/>
  <c r="K86" i="16" s="1"/>
  <c r="J87" i="16"/>
  <c r="K87" i="16" s="1"/>
  <c r="J88" i="16"/>
  <c r="K88" i="16" s="1"/>
  <c r="J89" i="16"/>
  <c r="K89" i="16" s="1"/>
  <c r="J90" i="16"/>
  <c r="K90" i="16" s="1"/>
  <c r="J91" i="16"/>
  <c r="K91" i="16" s="1"/>
  <c r="J92" i="16"/>
  <c r="K92" i="16" s="1"/>
  <c r="J93" i="16"/>
  <c r="K93" i="16" s="1"/>
  <c r="J94" i="16"/>
  <c r="K94" i="16" s="1"/>
  <c r="J95" i="16"/>
  <c r="K95" i="16" s="1"/>
  <c r="J96" i="16"/>
  <c r="K96" i="16" s="1"/>
  <c r="J97" i="16"/>
  <c r="K97" i="16" s="1"/>
  <c r="J98" i="16"/>
  <c r="K98" i="16" s="1"/>
  <c r="J99" i="16"/>
  <c r="K99" i="16" s="1"/>
  <c r="J100" i="16"/>
  <c r="K100" i="16" s="1"/>
  <c r="J101" i="16"/>
  <c r="K101" i="16" s="1"/>
  <c r="J102" i="16"/>
  <c r="K102" i="16" s="1"/>
  <c r="J103" i="16"/>
  <c r="K103" i="16" s="1"/>
  <c r="J104" i="16"/>
  <c r="K104" i="16" s="1"/>
  <c r="J105" i="16"/>
  <c r="K105" i="16" s="1"/>
  <c r="J106" i="16"/>
  <c r="K106" i="16" s="1"/>
  <c r="J110" i="16"/>
  <c r="K110" i="16" s="1"/>
  <c r="K58" i="16"/>
  <c r="K59" i="16"/>
  <c r="K60" i="16"/>
  <c r="C129" i="16"/>
  <c r="C128" i="16"/>
  <c r="C127" i="16"/>
  <c r="C126" i="16"/>
  <c r="C125" i="16"/>
  <c r="C124" i="16"/>
  <c r="J73" i="16"/>
  <c r="K73" i="16"/>
  <c r="J72" i="16"/>
  <c r="K72" i="16"/>
  <c r="J71" i="16"/>
  <c r="K71" i="16"/>
  <c r="J70" i="16"/>
  <c r="K70" i="16"/>
  <c r="J68" i="16"/>
  <c r="K68" i="16"/>
  <c r="J67" i="16"/>
  <c r="K67" i="16"/>
  <c r="J66" i="16"/>
  <c r="K66" i="16"/>
  <c r="J65" i="16"/>
  <c r="K65" i="16"/>
  <c r="J64" i="16"/>
  <c r="K64" i="16"/>
  <c r="J63" i="16"/>
  <c r="K63" i="16"/>
  <c r="J62" i="16"/>
  <c r="K62" i="16"/>
  <c r="J61" i="16"/>
  <c r="K61" i="16"/>
  <c r="J57" i="16"/>
  <c r="K57" i="16"/>
  <c r="J56" i="16"/>
  <c r="K56" i="16"/>
  <c r="J55" i="16"/>
  <c r="K55" i="16"/>
  <c r="J54" i="16"/>
  <c r="K54" i="16"/>
  <c r="J53" i="16"/>
  <c r="K53" i="16"/>
  <c r="J52" i="16"/>
  <c r="K52" i="16"/>
  <c r="J51" i="16"/>
  <c r="K51" i="16"/>
  <c r="J50" i="16"/>
  <c r="K50" i="16"/>
  <c r="J49" i="16"/>
  <c r="K49" i="16"/>
  <c r="J48" i="16"/>
  <c r="K48" i="16"/>
  <c r="J47" i="16"/>
  <c r="K47" i="16"/>
  <c r="J46" i="16"/>
  <c r="K46" i="16"/>
  <c r="J45" i="16"/>
  <c r="K45" i="16"/>
  <c r="J44" i="16"/>
  <c r="K44" i="16"/>
  <c r="J43" i="16"/>
  <c r="K43" i="16"/>
  <c r="J42" i="16"/>
  <c r="K42" i="16"/>
  <c r="J41" i="16"/>
  <c r="K41" i="16"/>
  <c r="J40" i="16"/>
  <c r="K40" i="16"/>
  <c r="J39" i="16"/>
  <c r="K39" i="16"/>
  <c r="J38" i="16"/>
  <c r="K38" i="16"/>
  <c r="J37" i="16"/>
  <c r="K37" i="16"/>
  <c r="J36" i="16"/>
  <c r="K36" i="16"/>
  <c r="J35" i="16"/>
  <c r="K35" i="16"/>
  <c r="J34" i="16"/>
  <c r="K34" i="16"/>
  <c r="J33" i="16"/>
  <c r="K33" i="16"/>
  <c r="J32" i="16"/>
  <c r="K32" i="16"/>
  <c r="J31" i="16"/>
  <c r="K31" i="16"/>
  <c r="J30" i="16"/>
  <c r="K30" i="16"/>
  <c r="J29" i="16"/>
  <c r="K29" i="16"/>
  <c r="J28" i="16"/>
  <c r="K28" i="16"/>
  <c r="J27" i="16"/>
  <c r="K27" i="16"/>
  <c r="J26" i="16"/>
  <c r="K26" i="16"/>
  <c r="J25" i="16"/>
  <c r="K25" i="16"/>
  <c r="J24" i="16"/>
  <c r="K24" i="16"/>
  <c r="J23" i="16"/>
  <c r="K23" i="16"/>
  <c r="J22" i="16"/>
  <c r="K22" i="16"/>
  <c r="J21" i="16"/>
  <c r="K21" i="16"/>
  <c r="J20" i="16"/>
  <c r="K20" i="16"/>
  <c r="J19" i="16"/>
  <c r="K19" i="16"/>
  <c r="K18" i="16"/>
  <c r="J61" i="14"/>
  <c r="K61" i="14" s="1"/>
  <c r="J60" i="14"/>
  <c r="K60" i="14" s="1"/>
  <c r="J62" i="14"/>
  <c r="K62" i="14" s="1"/>
  <c r="J59" i="14"/>
  <c r="K59" i="14" s="1"/>
  <c r="J58" i="14"/>
  <c r="K58" i="14" s="1"/>
  <c r="J57" i="14"/>
  <c r="K57" i="14" s="1"/>
  <c r="J56" i="14"/>
  <c r="K56" i="14" s="1"/>
  <c r="J55" i="14"/>
  <c r="K55" i="14" s="1"/>
  <c r="J54" i="14"/>
  <c r="K54" i="14" s="1"/>
  <c r="K53" i="14"/>
  <c r="C73" i="15"/>
  <c r="C72" i="15"/>
  <c r="C71" i="15"/>
  <c r="C70" i="15"/>
  <c r="C69" i="15"/>
  <c r="C68" i="15"/>
  <c r="J55" i="15"/>
  <c r="J54" i="15"/>
  <c r="K54" i="15" s="1"/>
  <c r="J53" i="15"/>
  <c r="K53" i="15" s="1"/>
  <c r="J52" i="15"/>
  <c r="K52" i="15" s="1"/>
  <c r="J51" i="15"/>
  <c r="K51" i="15" s="1"/>
  <c r="J50" i="15"/>
  <c r="K50" i="15" s="1"/>
  <c r="J49" i="15"/>
  <c r="K49" i="15" s="1"/>
  <c r="J48" i="15"/>
  <c r="K48" i="15" s="1"/>
  <c r="J47" i="15"/>
  <c r="K47" i="15" s="1"/>
  <c r="J46" i="15"/>
  <c r="K46" i="15" s="1"/>
  <c r="J45" i="15"/>
  <c r="K45" i="15" s="1"/>
  <c r="J44" i="15"/>
  <c r="K44" i="15" s="1"/>
  <c r="J43" i="15"/>
  <c r="K43" i="15" s="1"/>
  <c r="J42" i="15"/>
  <c r="K42" i="15" s="1"/>
  <c r="J41" i="15"/>
  <c r="K41" i="15" s="1"/>
  <c r="J40" i="15"/>
  <c r="K40" i="15" s="1"/>
  <c r="J39" i="15"/>
  <c r="K39" i="15" s="1"/>
  <c r="J38" i="15"/>
  <c r="K38" i="15" s="1"/>
  <c r="J37" i="15"/>
  <c r="K37" i="15" s="1"/>
  <c r="J36" i="15"/>
  <c r="K36" i="15" s="1"/>
  <c r="J35" i="15"/>
  <c r="K35" i="15" s="1"/>
  <c r="J34" i="15"/>
  <c r="K34" i="15" s="1"/>
  <c r="J33" i="15"/>
  <c r="K33" i="15" s="1"/>
  <c r="J32" i="15"/>
  <c r="K32" i="15" s="1"/>
  <c r="J31" i="15"/>
  <c r="K31" i="15" s="1"/>
  <c r="J30" i="15"/>
  <c r="K30" i="15" s="1"/>
  <c r="J29" i="15"/>
  <c r="K29" i="15" s="1"/>
  <c r="J28" i="15"/>
  <c r="K28" i="15" s="1"/>
  <c r="J27" i="15"/>
  <c r="K27" i="15" s="1"/>
  <c r="J26" i="15"/>
  <c r="K26" i="15" s="1"/>
  <c r="J25" i="15"/>
  <c r="K25" i="15" s="1"/>
  <c r="J24" i="15"/>
  <c r="K24" i="15" s="1"/>
  <c r="J23" i="15"/>
  <c r="K23" i="15" s="1"/>
  <c r="J22" i="15"/>
  <c r="K22" i="15" s="1"/>
  <c r="J21" i="15"/>
  <c r="K21" i="15" s="1"/>
  <c r="J20" i="15"/>
  <c r="K20" i="15" s="1"/>
  <c r="J19" i="15"/>
  <c r="K19" i="15" s="1"/>
  <c r="K18" i="15"/>
  <c r="C81" i="14"/>
  <c r="C80" i="14"/>
  <c r="C79" i="14"/>
  <c r="C78" i="14"/>
  <c r="C77" i="14"/>
  <c r="C76" i="14"/>
  <c r="J63" i="14"/>
  <c r="J52" i="14"/>
  <c r="K52" i="14" s="1"/>
  <c r="J51" i="14"/>
  <c r="K51" i="14" s="1"/>
  <c r="J50" i="14"/>
  <c r="K50" i="14" s="1"/>
  <c r="J49" i="14"/>
  <c r="K49" i="14" s="1"/>
  <c r="J48" i="14"/>
  <c r="K48" i="14" s="1"/>
  <c r="J47" i="14"/>
  <c r="K47" i="14" s="1"/>
  <c r="J46" i="14"/>
  <c r="K46" i="14" s="1"/>
  <c r="J45" i="14"/>
  <c r="K45" i="14" s="1"/>
  <c r="J44" i="14"/>
  <c r="K44" i="14" s="1"/>
  <c r="J43" i="14"/>
  <c r="K43" i="14" s="1"/>
  <c r="J42" i="14"/>
  <c r="K42" i="14" s="1"/>
  <c r="J41" i="14"/>
  <c r="K41" i="14" s="1"/>
  <c r="J40" i="14"/>
  <c r="K40" i="14" s="1"/>
  <c r="J39" i="14"/>
  <c r="K39" i="14" s="1"/>
  <c r="J38" i="14"/>
  <c r="K38" i="14" s="1"/>
  <c r="J37" i="14"/>
  <c r="K37" i="14" s="1"/>
  <c r="J36" i="14"/>
  <c r="K36" i="14" s="1"/>
  <c r="J35" i="14"/>
  <c r="K35" i="14" s="1"/>
  <c r="J34" i="14"/>
  <c r="K34" i="14" s="1"/>
  <c r="J33" i="14"/>
  <c r="K33" i="14" s="1"/>
  <c r="J32" i="14"/>
  <c r="K32" i="14" s="1"/>
  <c r="J31" i="14"/>
  <c r="K31" i="14" s="1"/>
  <c r="J30" i="14"/>
  <c r="K30" i="14" s="1"/>
  <c r="J29" i="14"/>
  <c r="K29" i="14" s="1"/>
  <c r="J28" i="14"/>
  <c r="K28" i="14" s="1"/>
  <c r="J27" i="14"/>
  <c r="K27" i="14" s="1"/>
  <c r="J26" i="14"/>
  <c r="K26" i="14" s="1"/>
  <c r="J25" i="14"/>
  <c r="K25" i="14" s="1"/>
  <c r="J24" i="14"/>
  <c r="K24" i="14" s="1"/>
  <c r="J23" i="14"/>
  <c r="K23" i="14" s="1"/>
  <c r="J22" i="14"/>
  <c r="K22" i="14" s="1"/>
  <c r="J21" i="14"/>
  <c r="K21" i="14" s="1"/>
  <c r="J20" i="14"/>
  <c r="K20" i="14" s="1"/>
  <c r="J19" i="14"/>
  <c r="K19" i="14" s="1"/>
  <c r="K18" i="14"/>
  <c r="J67" i="13"/>
  <c r="K67" i="13" s="1"/>
  <c r="J62" i="13"/>
  <c r="K62" i="13" s="1"/>
  <c r="J56" i="13"/>
  <c r="K56" i="13" s="1"/>
  <c r="J45" i="13"/>
  <c r="K45" i="13" s="1"/>
  <c r="J55" i="13"/>
  <c r="K55" i="13" s="1"/>
  <c r="J58" i="13"/>
  <c r="K58" i="13" s="1"/>
  <c r="C86" i="13"/>
  <c r="C85" i="13"/>
  <c r="C84" i="13"/>
  <c r="C83" i="13"/>
  <c r="C82" i="13"/>
  <c r="C81" i="13"/>
  <c r="J68" i="13"/>
  <c r="J66" i="13"/>
  <c r="K66" i="13"/>
  <c r="J65" i="13"/>
  <c r="K65" i="13"/>
  <c r="J64" i="13"/>
  <c r="K64" i="13"/>
  <c r="J63" i="13"/>
  <c r="K63" i="13"/>
  <c r="J61" i="13"/>
  <c r="K61" i="13"/>
  <c r="J60" i="13"/>
  <c r="K60" i="13"/>
  <c r="J59" i="13"/>
  <c r="K59" i="13"/>
  <c r="J57" i="13"/>
  <c r="K57" i="13"/>
  <c r="J54" i="13"/>
  <c r="K54" i="13"/>
  <c r="J53" i="13"/>
  <c r="K53" i="13"/>
  <c r="J52" i="13"/>
  <c r="K52" i="13"/>
  <c r="J51" i="13"/>
  <c r="K51" i="13"/>
  <c r="J50" i="13"/>
  <c r="K50" i="13"/>
  <c r="J49" i="13"/>
  <c r="K49" i="13"/>
  <c r="J48" i="13"/>
  <c r="K48" i="13"/>
  <c r="J47" i="13"/>
  <c r="K47" i="13"/>
  <c r="J46" i="13"/>
  <c r="K46" i="13"/>
  <c r="J44" i="13"/>
  <c r="K44" i="13"/>
  <c r="J43" i="13"/>
  <c r="K43" i="13"/>
  <c r="J42" i="13"/>
  <c r="K42" i="13"/>
  <c r="J41" i="13"/>
  <c r="K41" i="13"/>
  <c r="J40" i="13"/>
  <c r="K40" i="13"/>
  <c r="J39" i="13"/>
  <c r="K39" i="13"/>
  <c r="J38" i="13"/>
  <c r="K38" i="13"/>
  <c r="J37" i="13"/>
  <c r="K37" i="13"/>
  <c r="J36" i="13"/>
  <c r="K36" i="13"/>
  <c r="J35" i="13"/>
  <c r="K35" i="13"/>
  <c r="J34" i="13"/>
  <c r="K34" i="13"/>
  <c r="J33" i="13"/>
  <c r="K33" i="13"/>
  <c r="J32" i="13"/>
  <c r="K32" i="13"/>
  <c r="J31" i="13"/>
  <c r="K31" i="13"/>
  <c r="J30" i="13"/>
  <c r="K30" i="13"/>
  <c r="J29" i="13"/>
  <c r="K29" i="13"/>
  <c r="J28" i="13"/>
  <c r="K28" i="13"/>
  <c r="J27" i="13"/>
  <c r="K27" i="13"/>
  <c r="J26" i="13"/>
  <c r="K26" i="13"/>
  <c r="J25" i="13"/>
  <c r="K25" i="13"/>
  <c r="J24" i="13"/>
  <c r="K24" i="13"/>
  <c r="J23" i="13"/>
  <c r="K23" i="13"/>
  <c r="J22" i="13"/>
  <c r="K22" i="13"/>
  <c r="J21" i="13"/>
  <c r="K21" i="13"/>
  <c r="J20" i="13"/>
  <c r="K20" i="13"/>
  <c r="J19" i="13"/>
  <c r="K19" i="13"/>
  <c r="K18" i="13"/>
  <c r="J64" i="12"/>
  <c r="K64" i="12" s="1"/>
  <c r="J60" i="12"/>
  <c r="K60" i="12" s="1"/>
  <c r="J59" i="12"/>
  <c r="K59" i="12" s="1"/>
  <c r="J57" i="12"/>
  <c r="K57" i="12" s="1"/>
  <c r="J56" i="12"/>
  <c r="K56" i="12" s="1"/>
  <c r="J52" i="12"/>
  <c r="K52" i="12" s="1"/>
  <c r="J41" i="12"/>
  <c r="K41" i="12" s="1"/>
  <c r="J39" i="12"/>
  <c r="K39" i="12" s="1"/>
  <c r="J38" i="12"/>
  <c r="K38" i="12" s="1"/>
  <c r="J37" i="12"/>
  <c r="K37" i="12" s="1"/>
  <c r="J35" i="12"/>
  <c r="K35" i="12" s="1"/>
  <c r="J34" i="12"/>
  <c r="K34" i="12" s="1"/>
  <c r="J33" i="12"/>
  <c r="K33" i="12" s="1"/>
  <c r="J32" i="12"/>
  <c r="K32" i="12" s="1"/>
  <c r="J30" i="12"/>
  <c r="K30" i="12" s="1"/>
  <c r="J29" i="12"/>
  <c r="K29" i="12" s="1"/>
  <c r="J28" i="12"/>
  <c r="K28" i="12" s="1"/>
  <c r="J24" i="12"/>
  <c r="K24" i="12" s="1"/>
  <c r="J23" i="12"/>
  <c r="K23" i="12" s="1"/>
  <c r="J22" i="12"/>
  <c r="K22" i="12" s="1"/>
  <c r="J43" i="12"/>
  <c r="K43" i="12" s="1"/>
  <c r="J63" i="12"/>
  <c r="K63" i="12" s="1"/>
  <c r="J54" i="12"/>
  <c r="K54" i="12" s="1"/>
  <c r="J20" i="12"/>
  <c r="K20" i="12" s="1"/>
  <c r="J21" i="12"/>
  <c r="K21" i="12" s="1"/>
  <c r="J25" i="12"/>
  <c r="K25" i="12" s="1"/>
  <c r="J26" i="12"/>
  <c r="K26" i="12" s="1"/>
  <c r="J27" i="12"/>
  <c r="K27" i="12" s="1"/>
  <c r="J31" i="12"/>
  <c r="K31" i="12" s="1"/>
  <c r="J36" i="12"/>
  <c r="K36" i="12" s="1"/>
  <c r="J40" i="12"/>
  <c r="K40" i="12" s="1"/>
  <c r="J42" i="12"/>
  <c r="K42" i="12" s="1"/>
  <c r="J44" i="12"/>
  <c r="K44" i="12" s="1"/>
  <c r="J45" i="12"/>
  <c r="K45" i="12" s="1"/>
  <c r="J46" i="12"/>
  <c r="K46" i="12" s="1"/>
  <c r="J47" i="12"/>
  <c r="K47" i="12" s="1"/>
  <c r="J48" i="12"/>
  <c r="K48" i="12" s="1"/>
  <c r="J49" i="12"/>
  <c r="K49" i="12" s="1"/>
  <c r="J50" i="12"/>
  <c r="K50" i="12" s="1"/>
  <c r="J51" i="12"/>
  <c r="K51" i="12" s="1"/>
  <c r="J53" i="12"/>
  <c r="K53" i="12" s="1"/>
  <c r="J55" i="12"/>
  <c r="K55" i="12" s="1"/>
  <c r="J58" i="12"/>
  <c r="K58" i="12" s="1"/>
  <c r="J61" i="12"/>
  <c r="K61" i="12" s="1"/>
  <c r="J62" i="12"/>
  <c r="K62" i="12" s="1"/>
  <c r="J65" i="12"/>
  <c r="K65" i="12" s="1"/>
  <c r="J66" i="12"/>
  <c r="K66" i="12" s="1"/>
  <c r="J67" i="12"/>
  <c r="K67" i="12" s="1"/>
  <c r="J68" i="12"/>
  <c r="K68" i="12" s="1"/>
  <c r="J69" i="12"/>
  <c r="K69" i="12" s="1"/>
  <c r="J70" i="12"/>
  <c r="K70" i="12" s="1"/>
  <c r="J71" i="12"/>
  <c r="K71" i="12" s="1"/>
  <c r="J19" i="12"/>
  <c r="K19" i="12" s="1"/>
  <c r="C85" i="12"/>
  <c r="K18" i="12"/>
  <c r="C86" i="12"/>
  <c r="C87" i="12"/>
  <c r="C88" i="12"/>
  <c r="C89" i="12"/>
  <c r="C90" i="12"/>
  <c r="J72" i="12"/>
  <c r="J139" i="19"/>
  <c r="J27" i="20"/>
  <c r="I27" i="20"/>
  <c r="J93" i="20"/>
  <c r="I93" i="20"/>
  <c r="J45" i="20"/>
  <c r="I45" i="20"/>
  <c r="J80" i="20"/>
  <c r="I80" i="20"/>
  <c r="J29" i="17"/>
  <c r="I29" i="17"/>
  <c r="J28" i="17"/>
  <c r="I28" i="17"/>
  <c r="J64" i="17"/>
  <c r="I64" i="17"/>
  <c r="J64" i="20"/>
  <c r="I64" i="20"/>
  <c r="J78" i="20"/>
  <c r="I78" i="20"/>
  <c r="J103" i="20"/>
  <c r="I103" i="20"/>
  <c r="J83" i="20"/>
  <c r="I83" i="20"/>
  <c r="J116" i="20"/>
  <c r="I116" i="20"/>
  <c r="J121" i="20"/>
  <c r="I121" i="20"/>
  <c r="J29" i="20"/>
  <c r="I29" i="20"/>
  <c r="J99" i="20"/>
  <c r="I99" i="20"/>
  <c r="J55" i="17"/>
  <c r="I55" i="17"/>
  <c r="J88" i="20"/>
  <c r="I88" i="20"/>
  <c r="J44" i="20"/>
  <c r="I44" i="20"/>
  <c r="J34" i="17"/>
  <c r="I34" i="17"/>
  <c r="J67" i="17"/>
  <c r="I67" i="17"/>
  <c r="J114" i="20"/>
  <c r="I114" i="20"/>
  <c r="J47" i="20"/>
  <c r="I47" i="20"/>
  <c r="J50" i="17"/>
  <c r="I50" i="17"/>
  <c r="J57" i="17"/>
  <c r="I57" i="17"/>
  <c r="J48" i="17"/>
  <c r="I48" i="17"/>
  <c r="J33" i="17"/>
  <c r="I33" i="17"/>
  <c r="J131" i="20"/>
  <c r="I131" i="20"/>
  <c r="J129" i="20"/>
  <c r="I129" i="20"/>
  <c r="J86" i="20"/>
  <c r="I86" i="20"/>
  <c r="J111" i="20"/>
  <c r="I111" i="20"/>
  <c r="J65" i="20"/>
  <c r="I65" i="20"/>
  <c r="J37" i="17"/>
  <c r="I37" i="17"/>
  <c r="J95" i="20"/>
  <c r="I95" i="20"/>
  <c r="J21" i="20"/>
  <c r="I21" i="20"/>
  <c r="J94" i="20"/>
  <c r="I94" i="20"/>
  <c r="J54" i="20"/>
  <c r="I54" i="20"/>
  <c r="J22" i="17"/>
  <c r="I22" i="17"/>
  <c r="J37" i="20"/>
  <c r="I37" i="20"/>
  <c r="J117" i="20"/>
  <c r="I117" i="20"/>
  <c r="J75" i="17"/>
  <c r="I75" i="17"/>
  <c r="J59" i="17"/>
  <c r="I59" i="17"/>
  <c r="J74" i="20"/>
  <c r="I74" i="20"/>
  <c r="J36" i="20"/>
  <c r="I36" i="20"/>
  <c r="J104" i="20"/>
  <c r="I104" i="20"/>
  <c r="J48" i="20"/>
  <c r="I48" i="20"/>
  <c r="J82" i="20"/>
  <c r="I82" i="20"/>
  <c r="J89" i="20"/>
  <c r="I89" i="20"/>
  <c r="J51" i="17"/>
  <c r="I51" i="17"/>
  <c r="J72" i="17"/>
  <c r="I72" i="17"/>
  <c r="J41" i="17"/>
  <c r="I41" i="17"/>
  <c r="J42" i="20"/>
  <c r="I42" i="20"/>
  <c r="J130" i="20"/>
  <c r="I130" i="20"/>
  <c r="J52" i="20"/>
  <c r="I52" i="20"/>
  <c r="J124" i="20"/>
  <c r="I124" i="20"/>
  <c r="J54" i="17"/>
  <c r="I54" i="17"/>
  <c r="J46" i="17"/>
  <c r="I46" i="17"/>
  <c r="J127" i="20"/>
  <c r="I127" i="20"/>
  <c r="J53" i="20"/>
  <c r="I53" i="20"/>
  <c r="J118" i="20"/>
  <c r="I118" i="20"/>
  <c r="J122" i="20"/>
  <c r="I122" i="20"/>
  <c r="J50" i="20"/>
  <c r="I50" i="20"/>
  <c r="J38" i="17"/>
  <c r="I38" i="17"/>
  <c r="J32" i="20"/>
  <c r="I32" i="20"/>
  <c r="J133" i="20"/>
  <c r="I133" i="20"/>
  <c r="J110" i="20"/>
  <c r="I110" i="20"/>
  <c r="J105" i="20"/>
  <c r="I105" i="20"/>
  <c r="J42" i="17"/>
  <c r="I42" i="17"/>
  <c r="J96" i="20"/>
  <c r="I96" i="20"/>
  <c r="J30" i="20"/>
  <c r="I30" i="20"/>
  <c r="J75" i="20"/>
  <c r="I75" i="20"/>
  <c r="J132" i="20"/>
  <c r="I132" i="20"/>
  <c r="J98" i="20"/>
  <c r="I98" i="20"/>
  <c r="J69" i="17"/>
  <c r="I69" i="17"/>
  <c r="J25" i="20"/>
  <c r="I25" i="20"/>
  <c r="J70" i="20"/>
  <c r="I70" i="20"/>
  <c r="J58" i="17"/>
  <c r="I58" i="17"/>
  <c r="J28" i="20"/>
  <c r="I28" i="20"/>
  <c r="J65" i="17"/>
  <c r="I65" i="17"/>
  <c r="J128" i="20"/>
  <c r="I128" i="20"/>
  <c r="J43" i="20"/>
  <c r="I43" i="20"/>
  <c r="J45" i="17"/>
  <c r="I45" i="17"/>
  <c r="J125" i="20"/>
  <c r="I125" i="20"/>
  <c r="J21" i="17"/>
  <c r="I21" i="17"/>
  <c r="J56" i="17"/>
  <c r="I56" i="17"/>
  <c r="J66" i="20"/>
  <c r="I66" i="20"/>
  <c r="J101" i="20"/>
  <c r="I101" i="20"/>
  <c r="J112" i="20"/>
  <c r="J35" i="17"/>
  <c r="I35" i="17"/>
  <c r="J135" i="20"/>
  <c r="I135" i="20"/>
  <c r="J134" i="20"/>
  <c r="I134" i="20"/>
  <c r="J102" i="20"/>
  <c r="I102" i="20"/>
  <c r="J52" i="17"/>
  <c r="I52" i="17"/>
  <c r="J55" i="20"/>
  <c r="I55" i="20"/>
  <c r="J71" i="17"/>
  <c r="I71" i="17"/>
  <c r="J90" i="20"/>
  <c r="I90" i="20"/>
  <c r="J26" i="20"/>
  <c r="I26" i="20"/>
  <c r="J81" i="20"/>
  <c r="I81" i="20"/>
  <c r="J32" i="17"/>
  <c r="I32" i="17"/>
  <c r="J77" i="17"/>
  <c r="I77" i="17"/>
  <c r="J19" i="20"/>
  <c r="I19" i="20"/>
  <c r="J23" i="17"/>
  <c r="I23" i="17"/>
  <c r="J61" i="20"/>
  <c r="I61" i="20"/>
  <c r="J25" i="17"/>
  <c r="I25" i="17"/>
  <c r="J39" i="20"/>
  <c r="I39" i="20"/>
  <c r="J76" i="20"/>
  <c r="I76" i="20"/>
  <c r="J26" i="17"/>
  <c r="I26" i="17"/>
  <c r="J40" i="17"/>
  <c r="I40" i="17"/>
  <c r="J97" i="20"/>
  <c r="I97" i="20"/>
  <c r="J77" i="20"/>
  <c r="I77" i="20"/>
  <c r="J53" i="17"/>
  <c r="I53" i="17"/>
  <c r="J38" i="20"/>
  <c r="I38" i="20"/>
  <c r="J109" i="20"/>
  <c r="I109" i="20"/>
  <c r="J44" i="17"/>
  <c r="I44" i="17"/>
  <c r="J46" i="20"/>
  <c r="I46" i="20"/>
  <c r="J115" i="20"/>
  <c r="I115" i="20"/>
  <c r="J136" i="20"/>
  <c r="I136" i="20"/>
  <c r="J66" i="17"/>
  <c r="I66" i="17"/>
  <c r="J33" i="20"/>
  <c r="I33" i="20"/>
  <c r="J85" i="20"/>
  <c r="I85" i="20"/>
  <c r="J34" i="20"/>
  <c r="I34" i="20"/>
  <c r="J91" i="20"/>
  <c r="I91" i="20"/>
  <c r="J24" i="20"/>
  <c r="I24" i="20"/>
  <c r="J41" i="20"/>
  <c r="I41" i="20"/>
  <c r="J20" i="20"/>
  <c r="I20" i="20"/>
  <c r="I112" i="20"/>
  <c r="I35" i="20"/>
  <c r="J35" i="20"/>
  <c r="J49" i="17"/>
  <c r="I49" i="17"/>
  <c r="J20" i="17"/>
  <c r="I20" i="17"/>
  <c r="J49" i="20"/>
  <c r="I49" i="20"/>
  <c r="J39" i="17"/>
  <c r="I39" i="17"/>
  <c r="J68" i="17"/>
  <c r="I68" i="17"/>
  <c r="J22" i="20"/>
  <c r="I22" i="20"/>
  <c r="J76" i="17"/>
  <c r="I76" i="17"/>
  <c r="J92" i="20"/>
  <c r="I92" i="20"/>
  <c r="J123" i="20"/>
  <c r="I123" i="20"/>
  <c r="J74" i="17"/>
  <c r="I74" i="17"/>
  <c r="J71" i="20"/>
  <c r="I71" i="20"/>
  <c r="J137" i="20"/>
  <c r="I137" i="20"/>
  <c r="J36" i="17"/>
  <c r="I36" i="17"/>
  <c r="J67" i="20"/>
  <c r="I67" i="20"/>
  <c r="J113" i="20"/>
  <c r="I113" i="20"/>
  <c r="J108" i="20"/>
  <c r="I108" i="20"/>
  <c r="J60" i="20"/>
  <c r="I60" i="20"/>
  <c r="J24" i="17"/>
  <c r="I24" i="17"/>
  <c r="J56" i="20"/>
  <c r="I56" i="20"/>
  <c r="J107" i="20"/>
  <c r="I107" i="20"/>
  <c r="J126" i="20"/>
  <c r="I126" i="20"/>
  <c r="J70" i="17"/>
  <c r="I70" i="17"/>
  <c r="J63" i="20"/>
  <c r="I63" i="20"/>
  <c r="J19" i="17"/>
  <c r="I19" i="17"/>
  <c r="J100" i="20"/>
  <c r="I100" i="20"/>
  <c r="J68" i="20"/>
  <c r="I68" i="20"/>
  <c r="J31" i="20"/>
  <c r="I31" i="20"/>
  <c r="J27" i="17"/>
  <c r="I27" i="17"/>
  <c r="J69" i="20"/>
  <c r="I69" i="20"/>
  <c r="J31" i="17"/>
  <c r="I31" i="17"/>
  <c r="J84" i="20"/>
  <c r="I84" i="20"/>
  <c r="J51" i="20"/>
  <c r="I51" i="20"/>
  <c r="J30" i="17"/>
  <c r="I30" i="17"/>
  <c r="J73" i="20"/>
  <c r="I73" i="20"/>
  <c r="J40" i="20"/>
  <c r="I40" i="20"/>
  <c r="J47" i="17"/>
  <c r="I47" i="17"/>
  <c r="J63" i="17"/>
  <c r="I63" i="17"/>
  <c r="J23" i="20"/>
  <c r="I23" i="20"/>
  <c r="J43" i="17"/>
  <c r="I43" i="17"/>
  <c r="J87" i="20"/>
  <c r="I87" i="20"/>
  <c r="J72" i="20"/>
  <c r="I72" i="20"/>
  <c r="J73" i="17"/>
  <c r="I73" i="17"/>
  <c r="J62" i="20"/>
  <c r="I62" i="20"/>
  <c r="J120" i="20"/>
  <c r="I120" i="20"/>
  <c r="J119" i="20"/>
  <c r="I119" i="20"/>
  <c r="J106" i="20"/>
  <c r="I106" i="20"/>
  <c r="I18" i="17"/>
  <c r="J18" i="17"/>
  <c r="I18" i="20"/>
  <c r="J18" i="2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Comestibles Ricos Ltda</author>
    <author>Abocol</author>
  </authors>
  <commentList>
    <comment ref="D13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 xml:space="preserve"> SON LOS ASOCIADOS QUE AL INTERIOR DE LA EMPRESA TIENEN O PUEDEN TENER CONTACTO CON EL PRODUCTO   EXPORTACION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E13" authorId="0" shapeId="0" xr:uid="{00000000-0006-0000-0000-000002000000}">
      <text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Tahoma"/>
            <family val="2"/>
          </rPr>
          <t xml:space="preserve">
SON  LOS ASOCIADOS QUE PUEDEN ACCEDER CON FACILIDAD A LAS ÁREAS CRÍTICAS  INCLUYENDO LA CARGA 
</t>
        </r>
      </text>
    </comment>
    <comment ref="F13" authorId="0" shapeId="0" xr:uid="{00000000-0006-0000-0000-000003000000}">
      <text>
        <r>
          <rPr>
            <b/>
            <sz val="8"/>
            <color indexed="81"/>
            <rFont val="Tahoma"/>
            <family val="2"/>
          </rPr>
          <t>SON LOS ASOCIADOS QUE POR SU ACTIVIDAD Y FUNCIONES TIENEN ACCESO A INFORMACIÓN CONFIDENCIALO PUEDEN ACCEDER A ELLA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13" authorId="1" shapeId="0" xr:uid="{00000000-0006-0000-0000-000004000000}">
      <text>
        <r>
          <rPr>
            <sz val="10"/>
            <color indexed="81"/>
            <rFont val="Tahoma"/>
            <family val="2"/>
          </rPr>
          <t xml:space="preserve">EL ASOCIADO TIENE LIBERTAD DE DESPLAZAMIENTO AL INTERIOR DE L A PLANTA O EDIFICIO SIN QUE SE REQUIERA ACOMPAÑAMIENTO O CONTROL </t>
        </r>
      </text>
    </comment>
    <comment ref="H13" authorId="1" shapeId="0" xr:uid="{00000000-0006-0000-0000-000005000000}">
      <text>
        <r>
          <rPr>
            <sz val="10"/>
            <color indexed="81"/>
            <rFont val="Tahoma"/>
            <family val="2"/>
          </rPr>
          <t xml:space="preserve">EL ASOCIADO REALIZA SU ACTIVIDAD O FUNCIÓN EN TODO MOMENTO AL INTERIOR DE LA PLANTA O EDIFICIO </t>
        </r>
      </text>
    </comment>
    <comment ref="I13" authorId="1" shapeId="0" xr:uid="{00000000-0006-0000-0000-000006000000}">
      <text>
        <r>
          <rPr>
            <sz val="10"/>
            <color indexed="81"/>
            <rFont val="Tahoma"/>
            <family val="2"/>
          </rPr>
          <t xml:space="preserve">LA ACTIVIDAD DEL ASOCIADO TIENE RELACIÓN CON EL PRODUCTO TIPO EXPORTACIÓN 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Comestibles Ricos Ltda</author>
    <author>Abocol</author>
  </authors>
  <commentList>
    <comment ref="D13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 xml:space="preserve"> SON LOS ASOCIADOS QUE AL INTERIOR DE LA EMPRESA TIENEN O PUEDEN TENER CONTACTO CON EL PRODUCTO   EXPORTACION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E13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Tahoma"/>
            <family val="2"/>
          </rPr>
          <t xml:space="preserve">
SON  LOS ASOCIADOS QUE PUEDEN ACCEDER CON FACILIDAD A LAS ÁREAS CRÍTICAS  INCLUYENDO LA CARGA 
</t>
        </r>
      </text>
    </comment>
    <comment ref="F13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SON LOS ASOCIADOS QUE POR SU ACTIVIDAD Y FUNCIONES TIENEN ACCESO A INFORMACIÓN CONFIDENCIALO PUEDEN ACCEDER A ELLA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13" authorId="1" shapeId="0" xr:uid="{00000000-0006-0000-0100-000004000000}">
      <text>
        <r>
          <rPr>
            <sz val="10"/>
            <color indexed="81"/>
            <rFont val="Tahoma"/>
            <family val="2"/>
          </rPr>
          <t xml:space="preserve">EL ASOCIADO TIENE LIBERTAD DE DESPLAZAMIENTO AL INTERIOR DE L A PLANTA O EDIFICIO SIN QUE SE REQUIERA ACOMPAÑAMIENTO O CONTROL </t>
        </r>
      </text>
    </comment>
    <comment ref="H13" authorId="1" shapeId="0" xr:uid="{00000000-0006-0000-0100-000005000000}">
      <text>
        <r>
          <rPr>
            <sz val="10"/>
            <color indexed="81"/>
            <rFont val="Tahoma"/>
            <family val="2"/>
          </rPr>
          <t xml:space="preserve">EL ASOCIADO REALIZA SU ACTIVIDAD O FUNCIÓN EN TODO MOMENTO AL INTERIOR DE LA PLANTA O EDIFICIO </t>
        </r>
      </text>
    </comment>
    <comment ref="I13" authorId="1" shapeId="0" xr:uid="{00000000-0006-0000-0100-000006000000}">
      <text>
        <r>
          <rPr>
            <sz val="10"/>
            <color indexed="81"/>
            <rFont val="Tahoma"/>
            <family val="2"/>
          </rPr>
          <t xml:space="preserve">LA ACTIVIDAD DEL ASOCIADO TIENE RELACIÓN CON EL PRODUCTO TIPO EXPORTACIÓN 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Comestibles Ricos Ltda</author>
    <author>Abocol</author>
  </authors>
  <commentList>
    <comment ref="D13" authorId="0" shapeId="0" xr:uid="{00000000-0006-0000-0200-000001000000}">
      <text>
        <r>
          <rPr>
            <b/>
            <sz val="8"/>
            <color indexed="81"/>
            <rFont val="Tahoma"/>
            <family val="2"/>
          </rPr>
          <t xml:space="preserve"> SON LOS ASOCIADOS QUE AL INTERIOR DE LA EMPRESA TIENEN O PUEDEN TENER CONTACTO CON EL PRODUCTO   EXPORTACION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E13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Tahoma"/>
            <family val="2"/>
          </rPr>
          <t xml:space="preserve">
SON  LOS ASOCIADOS QUE PUEDEN ACCEDER CON FACILIDAD A LAS ÁREAS CRÍTICAS  INCLUYENDO LA CARGA 
</t>
        </r>
      </text>
    </comment>
    <comment ref="F13" authorId="0" shapeId="0" xr:uid="{00000000-0006-0000-0200-000003000000}">
      <text>
        <r>
          <rPr>
            <b/>
            <sz val="8"/>
            <color indexed="81"/>
            <rFont val="Tahoma"/>
            <family val="2"/>
          </rPr>
          <t>SON LOS ASOCIADOS QUE POR SU ACTIVIDAD Y FUNCIONES TIENEN ACCESO A INFORMACIÓN CONFIDENCIALO PUEDEN ACCEDER A ELLA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13" authorId="1" shapeId="0" xr:uid="{00000000-0006-0000-0200-000004000000}">
      <text>
        <r>
          <rPr>
            <sz val="10"/>
            <color indexed="81"/>
            <rFont val="Tahoma"/>
            <family val="2"/>
          </rPr>
          <t xml:space="preserve">EL ASOCIADO TIENE LIBERTAD DE DESPLAZAMIENTO AL INTERIOR DE L A PLANTA O EDIFICIO SIN QUE SE REQUIERA ACOMPAÑAMIENTO O CONTROL </t>
        </r>
      </text>
    </comment>
    <comment ref="H13" authorId="1" shapeId="0" xr:uid="{00000000-0006-0000-0200-000005000000}">
      <text>
        <r>
          <rPr>
            <sz val="10"/>
            <color indexed="81"/>
            <rFont val="Tahoma"/>
            <family val="2"/>
          </rPr>
          <t xml:space="preserve">EL ASOCIADO REALIZA SU ACTIVIDAD O FUNCIÓN EN TODO MOMENTO AL INTERIOR DE LA PLANTA O EDIFICIO </t>
        </r>
      </text>
    </comment>
    <comment ref="I13" authorId="1" shapeId="0" xr:uid="{00000000-0006-0000-0200-000006000000}">
      <text>
        <r>
          <rPr>
            <sz val="10"/>
            <color indexed="81"/>
            <rFont val="Tahoma"/>
            <family val="2"/>
          </rPr>
          <t xml:space="preserve">LA ACTIVIDAD DEL ASOCIADO TIENE RELACIÓN CON EL PRODUCTO TIPO EXPORTACIÓN 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Comestibles Ricos Ltda</author>
    <author>Abocol</author>
  </authors>
  <commentList>
    <comment ref="D13" authorId="0" shapeId="0" xr:uid="{00000000-0006-0000-0300-000001000000}">
      <text>
        <r>
          <rPr>
            <b/>
            <sz val="8"/>
            <color indexed="81"/>
            <rFont val="Tahoma"/>
            <family val="2"/>
          </rPr>
          <t xml:space="preserve"> SON LOS ASOCIADOS QUE AL INTERIOR DE LA EMPRESA TIENEN O PUEDEN TENER CONTACTO CON EL PRODUCTO   EXPORTACION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E13" authorId="0" shapeId="0" xr:uid="{00000000-0006-0000-0300-000002000000}">
      <text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Tahoma"/>
            <family val="2"/>
          </rPr>
          <t xml:space="preserve">
SON  LOS ASOCIADOS QUE PUEDEN ACCEDER CON FACILIDAD A LAS ÁREAS CRÍTICAS  INCLUYENDO LA CARGA 
</t>
        </r>
      </text>
    </comment>
    <comment ref="F13" authorId="0" shapeId="0" xr:uid="{00000000-0006-0000-0300-000003000000}">
      <text>
        <r>
          <rPr>
            <b/>
            <sz val="8"/>
            <color indexed="81"/>
            <rFont val="Tahoma"/>
            <family val="2"/>
          </rPr>
          <t>SON LOS ASOCIADOS QUE POR SU ACTIVIDAD Y FUNCIONES TIENEN ACCESO A INFORMACIÓN CONFIDENCIALO PUEDEN ACCEDER A ELLA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13" authorId="1" shapeId="0" xr:uid="{00000000-0006-0000-0300-000004000000}">
      <text>
        <r>
          <rPr>
            <sz val="10"/>
            <color indexed="81"/>
            <rFont val="Tahoma"/>
            <family val="2"/>
          </rPr>
          <t xml:space="preserve">EL ASOCIADO TIENE LIBERTAD DE DESPLAZAMIENTO AL INTERIOR DE L A PLANTA O EDIFICIO SIN QUE SE REQUIERA ACOMPAÑAMIENTO O CONTROL </t>
        </r>
      </text>
    </comment>
    <comment ref="H13" authorId="1" shapeId="0" xr:uid="{00000000-0006-0000-0300-000005000000}">
      <text>
        <r>
          <rPr>
            <sz val="10"/>
            <color indexed="81"/>
            <rFont val="Tahoma"/>
            <family val="2"/>
          </rPr>
          <t xml:space="preserve">EL ASOCIADO REALIZA SU ACTIVIDAD O FUNCIÓN EN TODO MOMENTO AL INTERIOR DE LA PLANTA O EDIFICIO </t>
        </r>
      </text>
    </comment>
    <comment ref="I13" authorId="1" shapeId="0" xr:uid="{00000000-0006-0000-0300-000006000000}">
      <text>
        <r>
          <rPr>
            <sz val="10"/>
            <color indexed="81"/>
            <rFont val="Tahoma"/>
            <family val="2"/>
          </rPr>
          <t xml:space="preserve">LA ACTIVIDAD DEL ASOCIADO TIENE RELACIÓN CON EL PRODUCTO TIPO EXPORTACIÓN 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Comestibles Ricos Ltda</author>
    <author>Abocol</author>
  </authors>
  <commentList>
    <comment ref="C12" authorId="0" shapeId="0" xr:uid="{00000000-0006-0000-0400-000001000000}">
      <text>
        <r>
          <rPr>
            <b/>
            <sz val="8"/>
            <color indexed="81"/>
            <rFont val="Tahoma"/>
            <family val="2"/>
          </rPr>
          <t xml:space="preserve"> SON LOS ASOCIADOS QUE AL INTERIOR DE LA EMPRESA TIENEN O PUEDEN TENER CONTACTO CON EL PRODUCTO   EXPORTACION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D12" authorId="0" shapeId="0" xr:uid="{00000000-0006-0000-0400-000002000000}">
      <text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Tahoma"/>
            <family val="2"/>
          </rPr>
          <t xml:space="preserve">
SON  LOS ASOCIADOS QUE PUEDEN ACCEDER CON FACILIDAD A LAS ÁREAS CRÍTICAS  INCLUYENDO LA CARGA 
</t>
        </r>
      </text>
    </comment>
    <comment ref="E12" authorId="0" shapeId="0" xr:uid="{00000000-0006-0000-0400-000003000000}">
      <text>
        <r>
          <rPr>
            <b/>
            <sz val="8"/>
            <color indexed="81"/>
            <rFont val="Tahoma"/>
            <family val="2"/>
          </rPr>
          <t>SON LOS ASOCIADOS QUE POR SU ACTIVIDAD Y FUNCIONES TIENEN ACCESO A INFORMACIÓN CONFIDENCIALO PUEDEN ACCEDER A ELLA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F12" authorId="1" shapeId="0" xr:uid="{00000000-0006-0000-0400-000004000000}">
      <text>
        <r>
          <rPr>
            <sz val="10"/>
            <color indexed="81"/>
            <rFont val="Tahoma"/>
            <family val="2"/>
          </rPr>
          <t xml:space="preserve">EL ASOCIADO TIENE LIBERTAD DE DESPLAZAMIENTO AL INTERIOR DE L A PLANTA O EDIFICIO SIN QUE SE REQUIERA ACOMPAÑAMIENTO O CONTROL </t>
        </r>
      </text>
    </comment>
    <comment ref="G12" authorId="1" shapeId="0" xr:uid="{00000000-0006-0000-0400-000005000000}">
      <text>
        <r>
          <rPr>
            <sz val="10"/>
            <color indexed="81"/>
            <rFont val="Tahoma"/>
            <family val="2"/>
          </rPr>
          <t xml:space="preserve">EL ASOCIADO REALIZA SU ACTIVIDAD O FUNCIÓN EN TODO MOMENTO AL INTERIOR DE LA PLANTA O EDIFICIO </t>
        </r>
      </text>
    </comment>
    <comment ref="H12" authorId="1" shapeId="0" xr:uid="{00000000-0006-0000-0400-000006000000}">
      <text>
        <r>
          <rPr>
            <sz val="10"/>
            <color indexed="81"/>
            <rFont val="Tahoma"/>
            <family val="2"/>
          </rPr>
          <t xml:space="preserve">LA ACTIVIDAD DEL ASOCIADO TIENE RELACIÓN CON EL PRODUCTO TIPO EXPORTACIÓN 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Comestibles Ricos Ltda</author>
    <author>Abocol</author>
  </authors>
  <commentList>
    <comment ref="D13" authorId="0" shapeId="0" xr:uid="{00000000-0006-0000-0500-000001000000}">
      <text>
        <r>
          <rPr>
            <b/>
            <sz val="8"/>
            <color indexed="81"/>
            <rFont val="Tahoma"/>
            <family val="2"/>
          </rPr>
          <t xml:space="preserve"> SON LOS ASOCIADOS QUE AL INTERIOR DE LA EMPRESA TIENEN O PUEDEN TENER CONTACTO CON EL PRODUCTO   EXPORTACION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E13" authorId="0" shapeId="0" xr:uid="{00000000-0006-0000-0500-000002000000}">
      <text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Tahoma"/>
            <family val="2"/>
          </rPr>
          <t xml:space="preserve">
SON  LOS ASOCIADOS QUE PUEDEN ACCEDER CON FACILIDAD A LAS ÁREAS CRÍTICAS  INCLUYENDO LA CARGA 
</t>
        </r>
      </text>
    </comment>
    <comment ref="F13" authorId="0" shapeId="0" xr:uid="{00000000-0006-0000-0500-000003000000}">
      <text>
        <r>
          <rPr>
            <b/>
            <sz val="8"/>
            <color indexed="81"/>
            <rFont val="Tahoma"/>
            <family val="2"/>
          </rPr>
          <t>SON LOS ASOCIADOS QUE POR SU ACTIVIDAD Y FUNCIONES TIENEN ACCESO A INFORMACIÓN CONFIDENCIALO PUEDEN ACCEDER A ELLA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13" authorId="1" shapeId="0" xr:uid="{00000000-0006-0000-0500-000004000000}">
      <text>
        <r>
          <rPr>
            <sz val="10"/>
            <color indexed="81"/>
            <rFont val="Tahoma"/>
            <family val="2"/>
          </rPr>
          <t xml:space="preserve">EL ASOCIADO TIENE LIBERTAD DE DESPLAZAMIENTO AL INTERIOR DE L A PLANTA O EDIFICIO SIN QUE SE REQUIERA ACOMPAÑAMIENTO O CONTROL </t>
        </r>
      </text>
    </comment>
    <comment ref="H13" authorId="1" shapeId="0" xr:uid="{00000000-0006-0000-0500-000005000000}">
      <text>
        <r>
          <rPr>
            <sz val="10"/>
            <color indexed="81"/>
            <rFont val="Tahoma"/>
            <family val="2"/>
          </rPr>
          <t xml:space="preserve">EL ASOCIADO REALIZA SU ACTIVIDAD O FUNCIÓN EN TODO MOMENTO AL INTERIOR DE LA PLANTA O EDIFICIO </t>
        </r>
      </text>
    </comment>
    <comment ref="I13" authorId="1" shapeId="0" xr:uid="{00000000-0006-0000-0500-000006000000}">
      <text>
        <r>
          <rPr>
            <sz val="10"/>
            <color indexed="81"/>
            <rFont val="Tahoma"/>
            <family val="2"/>
          </rPr>
          <t xml:space="preserve">LA ACTIVIDAD DEL ASOCIADO TIENE RELACIÓN CON EL PRODUCTO TIPO EXPORTACIÓN 
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Comestibles Ricos Ltda</author>
    <author>Abocol</author>
  </authors>
  <commentList>
    <comment ref="D13" authorId="0" shapeId="0" xr:uid="{00000000-0006-0000-0600-000001000000}">
      <text>
        <r>
          <rPr>
            <b/>
            <sz val="8"/>
            <color indexed="81"/>
            <rFont val="Tahoma"/>
            <family val="2"/>
          </rPr>
          <t xml:space="preserve"> SON LOS ASOCIADOS QUE AL INTERIOR DE LA EMPRESA TIENEN O PUEDEN TENER CONTACTO CON EL PRODUCTO   EXPORTACION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E13" authorId="0" shapeId="0" xr:uid="{00000000-0006-0000-0600-000002000000}">
      <text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Tahoma"/>
            <family val="2"/>
          </rPr>
          <t xml:space="preserve">
SON  LOS ASOCIADOS QUE PUEDEN ACCEDER CON FACILIDAD A LAS ÁREAS CRÍTICAS  INCLUYENDO LA CARGA 
</t>
        </r>
      </text>
    </comment>
    <comment ref="F13" authorId="0" shapeId="0" xr:uid="{00000000-0006-0000-0600-000003000000}">
      <text>
        <r>
          <rPr>
            <b/>
            <sz val="8"/>
            <color indexed="81"/>
            <rFont val="Tahoma"/>
            <family val="2"/>
          </rPr>
          <t>SON LOS ASOCIADOS QUE POR SU ACTIVIDAD Y FUNCIONES TIENEN ACCESO A INFORMACIÓN CONFIDENCIALO PUEDEN ACCEDER A ELLA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13" authorId="1" shapeId="0" xr:uid="{00000000-0006-0000-0600-000004000000}">
      <text>
        <r>
          <rPr>
            <sz val="10"/>
            <color indexed="81"/>
            <rFont val="Tahoma"/>
            <family val="2"/>
          </rPr>
          <t xml:space="preserve">EL ASOCIADO TIENE LIBERTAD DE DESPLAZAMIENTO AL INTERIOR DE L A PLANTA O EDIFICIO SIN QUE SE REQUIERA ACOMPAÑAMIENTO O CONTROL </t>
        </r>
      </text>
    </comment>
    <comment ref="H13" authorId="1" shapeId="0" xr:uid="{00000000-0006-0000-0600-000005000000}">
      <text>
        <r>
          <rPr>
            <sz val="10"/>
            <color indexed="81"/>
            <rFont val="Tahoma"/>
            <family val="2"/>
          </rPr>
          <t xml:space="preserve">EL ASOCIADO REALIZA SU ACTIVIDAD O FUNCIÓN EN TODO MOMENTO AL INTERIOR DE LA PLANTA O EDIFICIO </t>
        </r>
      </text>
    </comment>
    <comment ref="I13" authorId="1" shapeId="0" xr:uid="{00000000-0006-0000-0600-000006000000}">
      <text>
        <r>
          <rPr>
            <sz val="10"/>
            <color indexed="81"/>
            <rFont val="Tahoma"/>
            <family val="2"/>
          </rPr>
          <t xml:space="preserve">LA ACTIVIDAD DEL ASOCIADO TIENE RELACIÓN CON EL PRODUCTO TIPO EXPORTACIÓN 
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Comestibles Ricos Ltda</author>
    <author>Abocol</author>
  </authors>
  <commentList>
    <comment ref="C12" authorId="0" shapeId="0" xr:uid="{00000000-0006-0000-0700-000001000000}">
      <text>
        <r>
          <rPr>
            <b/>
            <sz val="8"/>
            <color rgb="FF000000"/>
            <rFont val="Tahoma"/>
            <family val="2"/>
          </rPr>
          <t xml:space="preserve"> SON LOS ASOCIADOS QUE AL INTERIOR DE LA EMPRESA TIENEN O PUEDEN TENER CONTACTO CON EL PRODUCTO   EXPORTACION</t>
        </r>
        <r>
          <rPr>
            <sz val="8"/>
            <color rgb="FF000000"/>
            <rFont val="Tahoma"/>
            <family val="2"/>
          </rPr>
          <t xml:space="preserve">
</t>
        </r>
      </text>
    </comment>
    <comment ref="D12" authorId="0" shapeId="0" xr:uid="{00000000-0006-0000-0700-000002000000}">
      <text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Tahoma"/>
            <family val="2"/>
          </rPr>
          <t xml:space="preserve">
SON  LOS ASOCIADOS QUE PUEDEN ACCEDER CON FACILIDAD A LAS ÁREAS CRÍTICAS  INCLUYENDO LA CARGA 
</t>
        </r>
      </text>
    </comment>
    <comment ref="E12" authorId="0" shapeId="0" xr:uid="{00000000-0006-0000-0700-000003000000}">
      <text>
        <r>
          <rPr>
            <b/>
            <sz val="8"/>
            <color indexed="81"/>
            <rFont val="Tahoma"/>
            <family val="2"/>
          </rPr>
          <t>SON LOS ASOCIADOS QUE POR SU ACTIVIDAD Y FUNCIONES TIENEN ACCESO A INFORMACIÓN CONFIDENCIALO PUEDEN ACCEDER A ELLA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F12" authorId="1" shapeId="0" xr:uid="{00000000-0006-0000-0700-000004000000}">
      <text>
        <r>
          <rPr>
            <sz val="10"/>
            <color indexed="81"/>
            <rFont val="Tahoma"/>
            <family val="2"/>
          </rPr>
          <t xml:space="preserve">EL ASOCIADO TIENE LIBERTAD DE DESPLAZAMIENTO AL INTERIOR DE L A PLANTA O EDIFICIO SIN QUE SE REQUIERA ACOMPAÑAMIENTO O CONTROL </t>
        </r>
      </text>
    </comment>
    <comment ref="G12" authorId="1" shapeId="0" xr:uid="{00000000-0006-0000-0700-000005000000}">
      <text>
        <r>
          <rPr>
            <sz val="10"/>
            <color indexed="81"/>
            <rFont val="Tahoma"/>
            <family val="2"/>
          </rPr>
          <t xml:space="preserve">EL ASOCIADO REALIZA SU ACTIVIDAD O FUNCIÓN EN TODO MOMENTO AL INTERIOR DE LA PLANTA O EDIFICIO </t>
        </r>
      </text>
    </comment>
    <comment ref="H12" authorId="1" shapeId="0" xr:uid="{00000000-0006-0000-0700-000006000000}">
      <text>
        <r>
          <rPr>
            <sz val="10"/>
            <color indexed="81"/>
            <rFont val="Tahoma"/>
            <family val="2"/>
          </rPr>
          <t xml:space="preserve">LA ACTIVIDAD DEL ASOCIADO TIENE RELACIÓN CON EL PRODUCTO TIPO EXPORTACIÓN 
</t>
        </r>
      </text>
    </comment>
  </commentList>
</comments>
</file>

<file path=xl/sharedStrings.xml><?xml version="1.0" encoding="utf-8"?>
<sst xmlns="http://schemas.openxmlformats.org/spreadsheetml/2006/main" count="1464" uniqueCount="444">
  <si>
    <t>Bajo impacto.</t>
  </si>
  <si>
    <t>Sin impacto relevante.</t>
  </si>
  <si>
    <t>Impacto moderado pero no crítico.</t>
  </si>
  <si>
    <t>PONDERACION</t>
  </si>
  <si>
    <t>CALIFICACIÓN</t>
  </si>
  <si>
    <t>Impacto crítico.</t>
  </si>
  <si>
    <t>CRITERIOS DE EVALUACIÓN</t>
  </si>
  <si>
    <t>CRITERIOS DE CALIFICACIÓN</t>
  </si>
  <si>
    <t>FECHA</t>
  </si>
  <si>
    <t>Para diligenciar la matriz, califique en la casilla correspondiente 1, 3, 7 o 10 según sea el caso.
Las definiciones de los criterios de análisis están descritos como "comentario" en la celda respectiva.
Las casilllas correspondientes a "ponderación" y "calificación" no deben ser diligenciadas, dado que la hoja de cálculo realiza la tabulación respectiva.</t>
  </si>
  <si>
    <t>TOTAL COLUMNA</t>
  </si>
  <si>
    <t>ASOCIADO DE NEGOCIOS</t>
  </si>
  <si>
    <t>RAZÓN SOCIAL</t>
  </si>
  <si>
    <t xml:space="preserve">MATRIZ ASOCIADO CRÍTICO  </t>
  </si>
  <si>
    <t>ACCESO A ÁREAS CRÍTICAS</t>
  </si>
  <si>
    <t xml:space="preserve">ACCESO A INFORMACIÓN CONFIDENCIAL </t>
  </si>
  <si>
    <t xml:space="preserve">NO REQUIERE DE SUPERVISIÓN AL INTERIOR DE LA EMPRESA </t>
  </si>
  <si>
    <t xml:space="preserve">SU LABOR SE REALIZA EN TODO MOMENTO AL INTERIOR DE LAS INSTALACIONES </t>
  </si>
  <si>
    <t xml:space="preserve">SU ACTIVIDAD O FUNCIÓN TIENE RELACIÓN CON EL PRODUCTO EXPORTACIÓN </t>
  </si>
  <si>
    <t>Se consideran como Asociado Críticos aquellos con ponderación igual o superior a 5.0</t>
  </si>
  <si>
    <t>SON LOS ASOCIADOS QUE TIENEN CONTACTO DIRECTO CON EL PRODUCTO DE EXPORTACION</t>
  </si>
  <si>
    <t>SON TODOS LOS ASOCIADOS QUE POR SU LABOR PUEDEN ACCEDER SIN RESTRICCIÓN A LAS ÁREAS CRÍTICAS</t>
  </si>
  <si>
    <t>SON LOS ASOCIADOS QUE POR SU MISMA ACTIVIDAD Y FUNCIONES TIENEN ACCESO O PUEDEN ACCEDER A INFORMACIÓN CONFIDENCIAL</t>
  </si>
  <si>
    <t>SON LOS ASOCIADOS QUE PUEDEN DESPLAZARSE LIBREMENTE DENTRO DE LA EMPRESA</t>
  </si>
  <si>
    <t>SON LOS ASOCIADOS QUE REALIZAN SIEMPRE SU ACTIVIDAD DENTRO DE LA EMPRESA</t>
  </si>
  <si>
    <t>SON LOS ASOCIADOS CUYA ACTIVIDAD TIENE RELACIÓN CON EL PRODUCTO TIPO EXPORTACIÓN</t>
  </si>
  <si>
    <t>ACTIVIDAD</t>
  </si>
  <si>
    <t xml:space="preserve">CONTACTO CON LA CARGA </t>
  </si>
  <si>
    <t>BOJANINI INGENIEROS LTDA</t>
  </si>
  <si>
    <t>EMPRESA DE ACUEDUCTO Y ALCANTARILLADO DE PEREIRA S.A ESP.</t>
  </si>
  <si>
    <t>INGENIO RISARALDA S.A.</t>
  </si>
  <si>
    <t>DUARTE Y GARCIA ABOGADOS S.A.S</t>
  </si>
  <si>
    <t>BANCO DE BOGOTA</t>
  </si>
  <si>
    <t>BANCO DE OCCIDENTE</t>
  </si>
  <si>
    <t>BANCOLOMBIA</t>
  </si>
  <si>
    <t>Aire acondicionado</t>
  </si>
  <si>
    <t>Acueducto</t>
  </si>
  <si>
    <t>Asesoria</t>
  </si>
  <si>
    <t xml:space="preserve">Asesoria </t>
  </si>
  <si>
    <t>Banco</t>
  </si>
  <si>
    <t>SODEXO SOLUCIONES DE MOTIVACION COLOMBIA S.A</t>
  </si>
  <si>
    <t>CAMARA DE COMERCIO DE PEREIRA</t>
  </si>
  <si>
    <t>SERVICIO NACIONAL DE APRENDIZAJE SENA</t>
  </si>
  <si>
    <t>ASOCIACION BASC CAPITULO CENTRO OCCIDENTE</t>
  </si>
  <si>
    <t>SECURE DATA SOLUTIONS COLOMBIA S.A.</t>
  </si>
  <si>
    <t>SERVIENTREGA S.A</t>
  </si>
  <si>
    <t>ENCISO LTDA</t>
  </si>
  <si>
    <t>COMERCIALIZADORA SANTANDER S.A.</t>
  </si>
  <si>
    <t>EMPRESA DE ENERGIA DE PEREIRA S.A E.S.P</t>
  </si>
  <si>
    <t xml:space="preserve">Bonos empleados </t>
  </si>
  <si>
    <t>Cámaras de comercio - capacitaciones</t>
  </si>
  <si>
    <t xml:space="preserve">Capacitaciones - empleos </t>
  </si>
  <si>
    <t xml:space="preserve">Capacitaciones auditores internos </t>
  </si>
  <si>
    <t xml:space="preserve">Computadores </t>
  </si>
  <si>
    <t xml:space="preserve">Copia de seguridad </t>
  </si>
  <si>
    <t xml:space="preserve">Correo certificado </t>
  </si>
  <si>
    <t>Dotaciones seguridad industrial</t>
  </si>
  <si>
    <t>Emergencia</t>
  </si>
  <si>
    <t>Energia</t>
  </si>
  <si>
    <t>Estructuras</t>
  </si>
  <si>
    <t>SIETE LTDA</t>
  </si>
  <si>
    <t>CORPORACION AUTONOMA REGIONAL DE RISARALDA CARDER</t>
  </si>
  <si>
    <t>MUÑOZ Y CIA</t>
  </si>
  <si>
    <t>COMERCIALIZADORA PROQUIMEL LTDA</t>
  </si>
  <si>
    <t>APOLO INGENIERIA S.A</t>
  </si>
  <si>
    <t xml:space="preserve">Estudios de suelos </t>
  </si>
  <si>
    <t xml:space="preserve">Fotocopiadora </t>
  </si>
  <si>
    <t xml:space="preserve">Papeleria </t>
  </si>
  <si>
    <t>Pólizas</t>
  </si>
  <si>
    <t>Productos aseo y cafeteria</t>
  </si>
  <si>
    <t>Programa contabilidad</t>
  </si>
  <si>
    <t>ZONA FRANCA BOGOTA S.A.</t>
  </si>
  <si>
    <t>TECNISERVICIOS INGENIERIA ZONA FRANCA S.A.S</t>
  </si>
  <si>
    <t>SEGURIDAD NACIONAL LTDA</t>
  </si>
  <si>
    <t>UNE EPM TELECOMUNICACIONES S.A.</t>
  </si>
  <si>
    <t>ANA MILENA VALLEJO REPRESENTACIONES LIMITADA</t>
  </si>
  <si>
    <t>ALDEA DIGITAL S.A.S</t>
  </si>
  <si>
    <t>OFFIEXPRESS</t>
  </si>
  <si>
    <t>Programa Piciz Web</t>
  </si>
  <si>
    <t xml:space="preserve">Recolección de residuos </t>
  </si>
  <si>
    <t xml:space="preserve">Redes eléctricas </t>
  </si>
  <si>
    <t xml:space="preserve">Seguridad </t>
  </si>
  <si>
    <t>Telecomunicaciones</t>
  </si>
  <si>
    <t xml:space="preserve">Tiquetes </t>
  </si>
  <si>
    <t xml:space="preserve">Videos </t>
  </si>
  <si>
    <t xml:space="preserve">Publicidad </t>
  </si>
  <si>
    <t>ALO DISEÑO Y PUBLICIDAD</t>
  </si>
  <si>
    <t>ANDES INGENIERA ZONA FRANCA S.A,S</t>
  </si>
  <si>
    <t>F. APROBACIÓN</t>
  </si>
  <si>
    <t>PÁGINA</t>
  </si>
  <si>
    <t>1 de 1</t>
  </si>
  <si>
    <t>CÓDIGO</t>
  </si>
  <si>
    <t>VERSIÓN</t>
  </si>
  <si>
    <t>FO-FI-10</t>
  </si>
  <si>
    <t xml:space="preserve">GTI MANIZALES </t>
  </si>
  <si>
    <t xml:space="preserve">Enseres  </t>
  </si>
  <si>
    <t>Permisos y Licencias</t>
  </si>
  <si>
    <t>BUSSCAR DE COLOMBIA</t>
  </si>
  <si>
    <t>Dotacion empresarial</t>
  </si>
  <si>
    <t xml:space="preserve">KOSTA AZUL </t>
  </si>
  <si>
    <t>Montaje Stand</t>
  </si>
  <si>
    <t>ELIPTICA</t>
  </si>
  <si>
    <t>Estanteria oficinas</t>
  </si>
  <si>
    <t>OSPIMUEBLES</t>
  </si>
  <si>
    <t>Capacitaciones</t>
  </si>
  <si>
    <t>ANDI (ASOCIACION NACIONAL DE EMPRESARIOS DE COLOMBIA)</t>
  </si>
  <si>
    <t xml:space="preserve">Mantenimiento </t>
  </si>
  <si>
    <t>ASELOG (ASESORIAS Y LOGISTICAS ZF S.A.S)</t>
  </si>
  <si>
    <t xml:space="preserve">Capacitaciones </t>
  </si>
  <si>
    <t>CREO CORPORACIÓN</t>
  </si>
  <si>
    <t>Productos de aseo</t>
  </si>
  <si>
    <t xml:space="preserve">DISPAPELES </t>
  </si>
  <si>
    <t xml:space="preserve">Revisoria fiscal </t>
  </si>
  <si>
    <t>D.C.P (AUDITORES Y REVISORES FISCALES S.A)</t>
  </si>
  <si>
    <t xml:space="preserve">Transporte de material </t>
  </si>
  <si>
    <t xml:space="preserve">EDUARDO GIRALDO </t>
  </si>
  <si>
    <t>Acompañamiento financiero</t>
  </si>
  <si>
    <t>GM&amp;ASOCIADOS (PLANEACION TRIBUTARIA Y ZONA FRANCA)</t>
  </si>
  <si>
    <t>JAIME ARISTIZABAL ARANGO</t>
  </si>
  <si>
    <t xml:space="preserve">Examen ocupacional </t>
  </si>
  <si>
    <t xml:space="preserve">PAULO CESAR CAMARGO </t>
  </si>
  <si>
    <t>PRINTECH S.A.S</t>
  </si>
  <si>
    <t>EMI</t>
  </si>
  <si>
    <t>ATESA S.A</t>
  </si>
  <si>
    <t xml:space="preserve">COMFAMILIAR </t>
  </si>
  <si>
    <t>UNIVERSIDAD TECNOLOGICA DE PEREIRA UTP</t>
  </si>
  <si>
    <t xml:space="preserve">Bordado marca </t>
  </si>
  <si>
    <t xml:space="preserve">CONFECCIONES RISARALDA </t>
  </si>
  <si>
    <t xml:space="preserve">AZUCAR </t>
  </si>
  <si>
    <t>OMEPS</t>
  </si>
  <si>
    <t>IMPACTO VISUAL</t>
  </si>
  <si>
    <t>Capacitaciones - Vacunación</t>
  </si>
  <si>
    <t>IRON MOUNTAIN</t>
  </si>
  <si>
    <t>Estructuras - 
Obra Civil</t>
  </si>
  <si>
    <t>Disñeos Hidrosanitarios</t>
  </si>
  <si>
    <t xml:space="preserve">
brohin hane seba (AUDITORES Y REVISORES FISCALES S.A)</t>
  </si>
  <si>
    <t>ZEUS TECNOLOGÍA</t>
  </si>
  <si>
    <t>VIAJES ORBE</t>
  </si>
  <si>
    <t>SEGURIDAD NÁPOLES</t>
  </si>
  <si>
    <t>GESTIÓN TECNOLOGÍSTICA</t>
  </si>
  <si>
    <t xml:space="preserve">Programa Operaciones </t>
  </si>
  <si>
    <t>METÁLICAS MUNDIAL LTDA</t>
  </si>
  <si>
    <t>Topografía</t>
  </si>
  <si>
    <t>FERNANDO ZAPATA</t>
  </si>
  <si>
    <t>Avisos</t>
  </si>
  <si>
    <t>Manteniemiento de Áreas Comunes</t>
  </si>
  <si>
    <t>ATESA S.A E.S.P.</t>
  </si>
  <si>
    <t xml:space="preserve">REQUIERE DE SUPERVISIÓN AL INTERIOR DE LA EMPRESA </t>
  </si>
  <si>
    <t>BIO QUALITY SALUD S.A.S.</t>
  </si>
  <si>
    <t>Papelería</t>
  </si>
  <si>
    <t>COMPUTADORES Y SUMINISTROS S.A.S.</t>
  </si>
  <si>
    <t>DISTRIZAR S.A.S.</t>
  </si>
  <si>
    <t>Dotación Calzado</t>
  </si>
  <si>
    <t>I.E.M.</t>
  </si>
  <si>
    <t xml:space="preserve">Estrucutras Metalicas </t>
  </si>
  <si>
    <t>LEGIS INFORMACIÓN PROFESIONAL S.A.</t>
  </si>
  <si>
    <t xml:space="preserve">FUNDACIÓN DERECHO Y SOCIEDAD </t>
  </si>
  <si>
    <t>Actualización Jurídica</t>
  </si>
  <si>
    <t>MARGENES LTDA.</t>
  </si>
  <si>
    <t>Asesoría Jurídica</t>
  </si>
  <si>
    <t>Asesorias</t>
  </si>
  <si>
    <t>ARANGO INGENIEROS S.A.S.</t>
  </si>
  <si>
    <t>Obras civiles</t>
  </si>
  <si>
    <t>JURIOCCIDENTE LTDA.</t>
  </si>
  <si>
    <t>FRANCO MURGUEITIO Y ASOCIADOS ASESORES Y REVISORES S.A.</t>
  </si>
  <si>
    <t>LINCO CONSULTORES S.A.S.</t>
  </si>
  <si>
    <t>Auditoria Interna</t>
  </si>
  <si>
    <t xml:space="preserve">MATRIZ ASOCIADOS CRÍTICOS  </t>
  </si>
  <si>
    <t xml:space="preserve">FECHA DE IMPLEMENTACIÓN </t>
  </si>
  <si>
    <t xml:space="preserve">FECHA DE ACTUALIZACIÓN </t>
  </si>
  <si>
    <t>Pruebas Psicotecnicas</t>
  </si>
  <si>
    <t>LEGISCOMEX</t>
  </si>
  <si>
    <t>ZONA FRANCA LA VIRGINIA S.A.S.</t>
  </si>
  <si>
    <t>BASC Bogotá - Colombia</t>
  </si>
  <si>
    <t>Proceso de certificación, re certificación y seguimiento en la  norma BASC y NTC ISO 28000 (Auditorias Externas)</t>
  </si>
  <si>
    <t>Quijote Agencia</t>
  </si>
  <si>
    <t>Publicidad fisicay digital</t>
  </si>
  <si>
    <t>KEY APLICATION ASSURANCE LEVELTEN LTDA (KAPPA10)</t>
  </si>
  <si>
    <t>Venta de licencia anual de FORTIGATE 60D</t>
  </si>
  <si>
    <t>Gestion Tecnologistica S.A.S</t>
  </si>
  <si>
    <t>ADICOMEX- Asociación de Comercio Exterior</t>
  </si>
  <si>
    <t>Analdex Asociación Nacional de Comercio Exterior</t>
  </si>
  <si>
    <t>ANDI - Asociación Nacional de Empresarios</t>
  </si>
  <si>
    <t>LINCO CONSULTORES</t>
  </si>
  <si>
    <t>Hernan Mauricio Cardona Correa</t>
  </si>
  <si>
    <t>BVQI COLOMBIA LTDA (Bureau Veritas Certification)</t>
  </si>
  <si>
    <t>BASC Capítulo Centro Occidente</t>
  </si>
  <si>
    <t>Colombia telecomunicaciones SA. ESP</t>
  </si>
  <si>
    <t>TEK SOLUCINES TECNOLOGICAS S.A.S</t>
  </si>
  <si>
    <t>INVERSIONES ARIAS CORREA  S.A.S (Punto tecnológico)</t>
  </si>
  <si>
    <t>LA CASA DE LA UPS</t>
  </si>
  <si>
    <t>Andres Rengifo compuaccesorios</t>
  </si>
  <si>
    <t>IMPRETINTAS Luis Gonzalo Colorado</t>
  </si>
  <si>
    <t>MEDIA COMERCE PARTERS S.A.S</t>
  </si>
  <si>
    <t>COLOMBIA MÓVIL S.A E.S.P –</t>
  </si>
  <si>
    <t>TRADE CENTER</t>
  </si>
  <si>
    <t>EDUARDO  GIRALDO GARCIA</t>
  </si>
  <si>
    <t>ANGEL DE JESUS LOPERA</t>
  </si>
  <si>
    <t>AGREGADOS DE OCCIDENTE - CARLOTA AMPARO RESTREPO JARAMILLO</t>
  </si>
  <si>
    <t>ARMETALES S.A.</t>
  </si>
  <si>
    <t>LEONARDO  AGUDELO</t>
  </si>
  <si>
    <t>ALBERTO  ARIAS PIMIENTA</t>
  </si>
  <si>
    <t>CURADURIA 2 DE PEREIRA</t>
  </si>
  <si>
    <t>HIERROS DE OCCIDENTE</t>
  </si>
  <si>
    <t>CENTRALQUIPOS S.A.S</t>
  </si>
  <si>
    <t>SAYA SOLUCIONES AMBIENTALES</t>
  </si>
  <si>
    <t>ASESORIAS Y LOGISTICA ZF S.A.S</t>
  </si>
  <si>
    <t>SOLUCIONES VIALES</t>
  </si>
  <si>
    <t>ESPACIO Y DISEÑO</t>
  </si>
  <si>
    <t>DORIAN MAURICIO QUINTERO GARCIA</t>
  </si>
  <si>
    <t>ALUMINIOS LUMEN - LA VIRGINIA</t>
  </si>
  <si>
    <t xml:space="preserve">MODUPLAST S.A.S </t>
  </si>
  <si>
    <t>FERRETERIA EL PUERTO - JESUS MARIA MARIN</t>
  </si>
  <si>
    <t>LINA MARIA AGUIRRE HERRERA</t>
  </si>
  <si>
    <t>VANSOLIX - LABORATORIO DEL MEDIO AMBIENTE Y CALIBRACION WR S.A.S</t>
  </si>
  <si>
    <t>COMPUACCESORIOS -</t>
  </si>
  <si>
    <t>DINTEL - Diseño Interior</t>
  </si>
  <si>
    <t>PS.INGESER S.A.S</t>
  </si>
  <si>
    <t>CONCISA - Concretos e Ingenieros S.A.S</t>
  </si>
  <si>
    <t>ARENAS DE OCCIDENTE</t>
  </si>
  <si>
    <t>ANDRES NEIRA C.</t>
  </si>
  <si>
    <t xml:space="preserve">METALICAS JOTA GALLO </t>
  </si>
  <si>
    <t>EDUARDO LOPEZ</t>
  </si>
  <si>
    <t>NOLVERTO  MORALES GORDILLO</t>
  </si>
  <si>
    <t>CONSULTEC INGENIERIA</t>
  </si>
  <si>
    <t>JEPMOBILIARY S.A.S</t>
  </si>
  <si>
    <t>FUMIMOTOR S.A.S</t>
  </si>
  <si>
    <t>ADL DRY WALL-</t>
  </si>
  <si>
    <t>PROMETALICOS S.A.S</t>
  </si>
  <si>
    <t>CONSTRUCCIONES  EL CAIRO S.A.S</t>
  </si>
  <si>
    <t>EMPRESA DE EMPLEOS TEMPORALES CONSTRUYENDO S.A.S</t>
  </si>
  <si>
    <t>PALMERA JUNIOR S.A.S</t>
  </si>
  <si>
    <t>OSHO INGENIERIA S.A.S</t>
  </si>
  <si>
    <t>INGENIERIA Y ESTUDIOS LTDA</t>
  </si>
  <si>
    <t>EPCON S.A.S</t>
  </si>
  <si>
    <t>SERVICONTABLES PEREIRA SAS</t>
  </si>
  <si>
    <t>FRANCO MURGUEITIO &amp; ASOCIADOS ASESORES Y REVISORES SAS</t>
  </si>
  <si>
    <t>ZEUS TECNOLOGÍA SA</t>
  </si>
  <si>
    <t>ACTUALICESE COM EAT</t>
  </si>
  <si>
    <t>EDITORIAL ACTUALICESE COM LTDA</t>
  </si>
  <si>
    <t>KOSTA AZUL</t>
  </si>
  <si>
    <t>AZUCAR Y AZUQUITA</t>
  </si>
  <si>
    <t>MUÑOZ SEGUROS</t>
  </si>
  <si>
    <t>DINAMICA OCUPACIONAL S.A</t>
  </si>
  <si>
    <t>EMPRESA DE EMPLEOS TEMPORALES CONSTRUYENDO S.A.S.</t>
  </si>
  <si>
    <t>BOY TOYS FACTORY S.A.S.</t>
  </si>
  <si>
    <t>COMERCIALIZADORA LEMI S.A.S. GASOLINA EXTRA</t>
  </si>
  <si>
    <t>BIOQUALITY SALUD S.A.S.</t>
  </si>
  <si>
    <t>SANTO MORDISCO</t>
  </si>
  <si>
    <t>ADEVIP</t>
  </si>
  <si>
    <t>CENTRICA HABILIDAD OBJETIVA S.A.S.</t>
  </si>
  <si>
    <t>DINTEL</t>
  </si>
  <si>
    <t>DIAPONTE APONTE</t>
  </si>
  <si>
    <t>JOHANA SMITH TEJADA GOMEZ</t>
  </si>
  <si>
    <t>LUIS ALEJANDRO MUÑOZ HENAO</t>
  </si>
  <si>
    <t>JULIO VALENCIA</t>
  </si>
  <si>
    <t>DISTRIBUCIONES  MVM S.A.S.</t>
  </si>
  <si>
    <t>LINA MARCELA JIMENEZ</t>
  </si>
  <si>
    <t>Desarrollo de software inventarios Appolo</t>
  </si>
  <si>
    <t>Capacitaciones y actualización normativa en comercio exterior</t>
  </si>
  <si>
    <t>Asociación de comercio exterior</t>
  </si>
  <si>
    <t>Asociación de empresarios</t>
  </si>
  <si>
    <t>Auditoria Externa</t>
  </si>
  <si>
    <t>Suscripción a boletín</t>
  </si>
  <si>
    <t xml:space="preserve">Asesoría en sistemas de gestión
</t>
  </si>
  <si>
    <t>Proceso de certificación, re certificación y seguimiento en la  NTC ISO 9001 Versión 2015. (Auditorias Externas</t>
  </si>
  <si>
    <t>Capacitaciones, consultas a cerca de la norma BASC e ISO 28000.</t>
  </si>
  <si>
    <t>Prestador de servicios móviles y iCloud (Back-up en la nube).</t>
  </si>
  <si>
    <t>Venta de equipos, redes, todo lo relacionado con Tecnología.</t>
  </si>
  <si>
    <t>Venta de equipos y consumibles tecnológicos.</t>
  </si>
  <si>
    <t>Soporte a UPS</t>
  </si>
  <si>
    <t>Recarga de toner</t>
  </si>
  <si>
    <t>Recarga de tintas, toner, mantenimiento de impresoras</t>
  </si>
  <si>
    <t>Servicio de internet dedicado</t>
  </si>
  <si>
    <t>Servicio de internet banda ancha y telefonía fija</t>
  </si>
  <si>
    <t>Venta de equipos de cómputo</t>
  </si>
  <si>
    <t>ELECTRICO - MECANICO - AUTOMATIZACION - OBRA CIVIL - MANTENIMIENTO</t>
  </si>
  <si>
    <t>MATERIALES DE CONSTRUCCION - ROCA MUERTA</t>
  </si>
  <si>
    <t>MATERIALES DE CONSTRUCCION - TRANSPORTE DOBLETROQUE</t>
  </si>
  <si>
    <t>MATERIALES DE CONST - ARENAS Y GRAVAS</t>
  </si>
  <si>
    <t>FERRETERIA - LA VIRGINIA</t>
  </si>
  <si>
    <t>IMPRESIONES PLANOS - PLOTTER</t>
  </si>
  <si>
    <t>CALCULISTA</t>
  </si>
  <si>
    <t>LICENCIAS DE URBANISMO</t>
  </si>
  <si>
    <t>MATERIALES DE CONSTRUCCION - FERRETERIA LA VIRGINIA</t>
  </si>
  <si>
    <t xml:space="preserve">ALQUILER DE EQUIPOS CONSTRUCCION </t>
  </si>
  <si>
    <t>MANTENIMIENTO TRAMPA DE GRASAS</t>
  </si>
  <si>
    <t>ALQUILER DE MONTACARGAS</t>
  </si>
  <si>
    <t>CONSTRUCCION DE PAVIMENTOS</t>
  </si>
  <si>
    <t>CONSTRUCCION DE OBRAS CIVILES</t>
  </si>
  <si>
    <t>CONTRATISTA OBRA CIVIL</t>
  </si>
  <si>
    <t>CARPINTERIA ALUMINIO</t>
  </si>
  <si>
    <t>PREFABRICADOS RECICLABLES</t>
  </si>
  <si>
    <t>MAQUINARIA - VOLQUETAS</t>
  </si>
  <si>
    <t>BASCULAS CAMIONERAS</t>
  </si>
  <si>
    <t>HUELLEROS BIOMETRICOS</t>
  </si>
  <si>
    <t>CORTINAS Y PERSIANAS</t>
  </si>
  <si>
    <t xml:space="preserve">BOMBAS </t>
  </si>
  <si>
    <t>PREFABRICADOS EN CONCRETO</t>
  </si>
  <si>
    <t xml:space="preserve">MAQUINARIA - AGREGADOS </t>
  </si>
  <si>
    <t xml:space="preserve">AVALUOS COMERCIALES </t>
  </si>
  <si>
    <t>CARPINTERIA METALICA</t>
  </si>
  <si>
    <t>TOPOGRAFIA</t>
  </si>
  <si>
    <t>MAQUINARIA PESADA</t>
  </si>
  <si>
    <t>CONSULTORIA INTERVENORIA - CALCULO ESTRUCTURAL</t>
  </si>
  <si>
    <t xml:space="preserve">MOBILIARIOS </t>
  </si>
  <si>
    <t xml:space="preserve">SUMINISTRO HERRAMIENTAS </t>
  </si>
  <si>
    <t>MATERIALES CONSTRUCCION - DRY WALL - ACABADOS</t>
  </si>
  <si>
    <t>MANTENIMIENTO Y CALIBRACION DE BASCULAS CAMIONERAS</t>
  </si>
  <si>
    <t>MATERIALES DE CONSTRUCCION - ARENAS Y GRAVAS</t>
  </si>
  <si>
    <t>FERNANDO  ZAPATA</t>
  </si>
  <si>
    <t>ESTUDIOS Y LABORATORIO DE SUELOS</t>
  </si>
  <si>
    <t>MANTENIMIENTO RCI</t>
  </si>
  <si>
    <t>CONSULTORIA RCI - INTERVENTORIA</t>
  </si>
  <si>
    <t>CONTROL DE PLAGAS</t>
  </si>
  <si>
    <t>SUMINISTRO DE PERSONAL TEMPORAL</t>
  </si>
  <si>
    <t>ASESORÍA CONTABLE</t>
  </si>
  <si>
    <t>REVISORÍA FISCAL</t>
  </si>
  <si>
    <t>SOPORTE PROGRAMA CONTABLE</t>
  </si>
  <si>
    <t>CAPACACITACIÓN</t>
  </si>
  <si>
    <t>SUSCRIPCIÓN ACTUALIZACIÓN CONTABLE Y TRIBUTARIA</t>
  </si>
  <si>
    <t>Dotación administrativos</t>
  </si>
  <si>
    <t>Dotación Polos</t>
  </si>
  <si>
    <t>EPP</t>
  </si>
  <si>
    <t>Papeleria</t>
  </si>
  <si>
    <t>Combustible</t>
  </si>
  <si>
    <t>Soat Motocicleta</t>
  </si>
  <si>
    <t>Contrataciones</t>
  </si>
  <si>
    <t>Jugueteria</t>
  </si>
  <si>
    <t>Calzado Dotación</t>
  </si>
  <si>
    <t>Publicidad</t>
  </si>
  <si>
    <t>Examenes Ocupacionales</t>
  </si>
  <si>
    <t>Detalles celebraciones</t>
  </si>
  <si>
    <t>Elementos oficina</t>
  </si>
  <si>
    <t>Brigada</t>
  </si>
  <si>
    <t>Recreación</t>
  </si>
  <si>
    <t>Elementos aseo y cafeteria</t>
  </si>
  <si>
    <t>Tramites Licencias</t>
  </si>
  <si>
    <t>CURADURIA URBANA 2</t>
  </si>
  <si>
    <t>ANALDEX</t>
  </si>
  <si>
    <t>ADICOMEX</t>
  </si>
  <si>
    <t>Certificación ISO 9001</t>
  </si>
  <si>
    <t>BUREAU VERITAS</t>
  </si>
  <si>
    <t>Asesoría SIG</t>
  </si>
  <si>
    <t>MAURICIO CARDONA</t>
  </si>
  <si>
    <t>Normas SIG</t>
  </si>
  <si>
    <t xml:space="preserve">ICONTEC </t>
  </si>
  <si>
    <t>Certificación BASC ISO 28000</t>
  </si>
  <si>
    <t>EDUARDO LÓPEZ</t>
  </si>
  <si>
    <t>MOMENTUN SEGUROS</t>
  </si>
  <si>
    <t>MUÑOZ  SEGUROS Y CIA</t>
  </si>
  <si>
    <t xml:space="preserve">ADAM MILO </t>
  </si>
  <si>
    <t>Curso de Alturas</t>
  </si>
  <si>
    <t>DINAMICA OCUPACIONAL</t>
  </si>
  <si>
    <t xml:space="preserve">Materiales de Construcción </t>
  </si>
  <si>
    <t>AGROCENTRO LA VIRGINIA</t>
  </si>
  <si>
    <t>Productos de aseo y cafetería</t>
  </si>
  <si>
    <t>COMERCIALIZADORA MVM S.A.S.</t>
  </si>
  <si>
    <t>Maquinaria Pesada</t>
  </si>
  <si>
    <t xml:space="preserve">RUBIEL ÁNGEL OSA </t>
  </si>
  <si>
    <t>Mantenimiento Baculas</t>
  </si>
  <si>
    <t>BASCULAS PROMETALICOS S.A.S.</t>
  </si>
  <si>
    <t xml:space="preserve">Suministro Prado y Jardinería </t>
  </si>
  <si>
    <t>PODAS Y PRADOS</t>
  </si>
  <si>
    <t>MEDIA COMMERCE</t>
  </si>
  <si>
    <t>MOVISTAR</t>
  </si>
  <si>
    <t>GASOLINA EXTRA</t>
  </si>
  <si>
    <t>Avaluos</t>
  </si>
  <si>
    <t>INMOBILIARIA AVALUOS PEREIRA</t>
  </si>
  <si>
    <t>Actualixación Aduanera</t>
  </si>
  <si>
    <t>Asesoría Comercial</t>
  </si>
  <si>
    <t>IMETRÍCA S.A.S.</t>
  </si>
  <si>
    <t>Mantenimiento y Reparación Moto</t>
  </si>
  <si>
    <t>KAWAMOTOS</t>
  </si>
  <si>
    <t>Combustible ACPM</t>
  </si>
  <si>
    <t>DISTRIECHE</t>
  </si>
  <si>
    <t>Combustible y Aceite Moto</t>
  </si>
  <si>
    <t>Impresión Planos</t>
  </si>
  <si>
    <t>LEOPLOTER</t>
  </si>
  <si>
    <t>SEGURIDAD NACIONAL</t>
  </si>
  <si>
    <t>Seguridad fisica</t>
  </si>
  <si>
    <t>CASALIMPIA</t>
  </si>
  <si>
    <t>Mantenimiento areas comunes</t>
  </si>
  <si>
    <t>CARLOS ALBERTO CORTES</t>
  </si>
  <si>
    <t>Mantenimiento bombas</t>
  </si>
  <si>
    <t>FO-JU-10</t>
  </si>
  <si>
    <t>TECSES S.A.</t>
  </si>
  <si>
    <t>Papeleria y utiles de oficina</t>
  </si>
  <si>
    <t>ECOFASHION</t>
  </si>
  <si>
    <t>Dotacion administrativos y servicios generales</t>
  </si>
  <si>
    <t>GASEOSAS POSADA TOBON</t>
  </si>
  <si>
    <t>Porrones de Agua</t>
  </si>
  <si>
    <t>PONKES</t>
  </si>
  <si>
    <t>SURAMERICANA DE SEGUROS</t>
  </si>
  <si>
    <t>Polizas de seguros de vida</t>
  </si>
  <si>
    <t>Seguridad fisica, visitas domiciliarias</t>
  </si>
  <si>
    <t>Examenes Ocupacionales, de ingreso periodicos y de retiro</t>
  </si>
  <si>
    <t>IPS NEO SER</t>
  </si>
  <si>
    <t>Pruebas periodicas de alcohol y drogas</t>
  </si>
  <si>
    <t>Recreación, Capacitacion</t>
  </si>
  <si>
    <t>ASTAR</t>
  </si>
  <si>
    <t>Cursos de altura y reentrenamiento</t>
  </si>
  <si>
    <t>UPS &amp; SERVECES</t>
  </si>
  <si>
    <t>Mantenimiento de UPS</t>
  </si>
  <si>
    <t>OFIDISEÑO MOBILIARIOS</t>
  </si>
  <si>
    <t xml:space="preserve">Mobiliarios </t>
  </si>
  <si>
    <t>A&amp;V DECORACIONES</t>
  </si>
  <si>
    <t>Persianas - Blackouts</t>
  </si>
  <si>
    <t>REFRIGERAR INGENIERIA</t>
  </si>
  <si>
    <t>TODO ESTRUCTURAS Y MONTAJES</t>
  </si>
  <si>
    <t>Carpinteria metalica</t>
  </si>
  <si>
    <t xml:space="preserve">MANTENIMIENTO Y CALIBRACION DE BASCULAS </t>
  </si>
  <si>
    <t>ALMACEN DEL CAFÉ - COOPCAFER LA VIRGINIA</t>
  </si>
  <si>
    <t>Insumos Agricolas - Fungicidas</t>
  </si>
  <si>
    <t>PINTURAS ARCOIRIS</t>
  </si>
  <si>
    <t>Almacen de pinturas</t>
  </si>
  <si>
    <t>ECODUM INGENIERIA ECOLOGICA</t>
  </si>
  <si>
    <t>Asesorias ambientales</t>
  </si>
  <si>
    <t>IBM - INGENIERIA DE BOMBAS Y MECANIZADOS S.A.S.</t>
  </si>
  <si>
    <t>Mantenimiento bombas axiales</t>
  </si>
  <si>
    <t>SAGAR - CESAR A. GARCIA</t>
  </si>
  <si>
    <t>Mantenimiento motor diesel bomba</t>
  </si>
  <si>
    <t>ACOTAR DISEÑO Y CONSTRUCCION S.A.S.</t>
  </si>
  <si>
    <t>Contratista obras civiles</t>
  </si>
  <si>
    <t>VASCO INGENIERIA Y CONSULTORIA S.A.S.</t>
  </si>
  <si>
    <t>CUMMINS DE LOS ANDES S.A.</t>
  </si>
  <si>
    <t>Mantenimiento planta electrica y motores</t>
  </si>
  <si>
    <t>GRUPO OPTIMIZANDO S.A.S.</t>
  </si>
  <si>
    <t>Suministro de trampas de grasa portatiles</t>
  </si>
  <si>
    <t>ANDRES TIBERIO NEIRA C.</t>
  </si>
  <si>
    <t>Cuenta corriente y creditos</t>
  </si>
  <si>
    <t>Cuenta corriente, ahorros y creditos</t>
  </si>
  <si>
    <t>BANCO BBVA</t>
  </si>
  <si>
    <t>Cuenta de Nomina</t>
  </si>
  <si>
    <t>SERVIENTREGA</t>
  </si>
  <si>
    <t>Correspondencia</t>
  </si>
  <si>
    <t>GM &amp; ASOCIADOS</t>
  </si>
  <si>
    <t>Revisoria Fiscal</t>
  </si>
  <si>
    <t>MARIA TERESA JARAMILLO</t>
  </si>
  <si>
    <t>Alojamiento</t>
  </si>
  <si>
    <t>Mantenimiento electrico de motores</t>
  </si>
  <si>
    <t>Mantenimiento Aires Acondicionados</t>
  </si>
  <si>
    <t>NASE COLOMBIA S.A.S</t>
  </si>
  <si>
    <t>SERVICONTABLES CONSULTORES SAS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</si>
</sst>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&quot;$&quot;\ * #,##0.00_ ;_ &quot;$&quot;\ * \-#,##0.00_ ;_ &quot;$&quot;\ * &quot;-&quot;??_ ;_ @_ "/>
  </numFmts>
  <fonts count="29" x14ac:knownFonts="1">
    <font>
      <sz val="10"/>
      <name val="Arial"/>
    </font>
    <font>
      <sz val="10"/>
      <name val="Arial"/>
      <family val="2"/>
    </font>
    <font>
      <sz val="10"/>
      <color indexed="81"/>
      <name val="Tahoma"/>
      <family val="2"/>
    </font>
    <font>
      <sz val="10"/>
      <name val="Tahoma"/>
      <family val="2"/>
    </font>
    <font>
      <b/>
      <sz val="10"/>
      <name val="Tahoma"/>
      <family val="2"/>
    </font>
    <font>
      <b/>
      <sz val="9"/>
      <color indexed="10"/>
      <name val="Tahoma"/>
      <family val="2"/>
    </font>
    <font>
      <b/>
      <sz val="9"/>
      <name val="Tahoma"/>
      <family val="2"/>
    </font>
    <font>
      <b/>
      <sz val="11"/>
      <name val="Tahoma"/>
      <family val="2"/>
    </font>
    <font>
      <sz val="14"/>
      <name val="Tahoma"/>
      <family val="2"/>
    </font>
    <font>
      <sz val="14"/>
      <color indexed="10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2"/>
      <name val="Tahoma"/>
      <family val="2"/>
    </font>
    <font>
      <b/>
      <sz val="10"/>
      <color indexed="10"/>
      <name val="Tahoma"/>
      <family val="2"/>
    </font>
    <font>
      <b/>
      <sz val="14"/>
      <name val="Arial"/>
      <family val="2"/>
    </font>
    <font>
      <b/>
      <sz val="7"/>
      <color indexed="10"/>
      <name val="Arial"/>
      <family val="2"/>
    </font>
    <font>
      <b/>
      <sz val="7"/>
      <name val="Arial"/>
      <family val="2"/>
    </font>
    <font>
      <sz val="7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9"/>
      <name val="Arial"/>
      <family val="2"/>
    </font>
    <font>
      <sz val="11"/>
      <color rgb="FF22222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8"/>
      <color rgb="FF000000"/>
      <name val="Tahoma"/>
      <family val="2"/>
    </font>
    <font>
      <sz val="8"/>
      <color rgb="FF000000"/>
      <name val="Tahoma"/>
      <family val="2"/>
    </font>
  </fonts>
  <fills count="1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D3FB78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32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" fillId="0" borderId="0"/>
  </cellStyleXfs>
  <cellXfs count="195">
    <xf numFmtId="0" fontId="0" fillId="0" borderId="0" xfId="0"/>
    <xf numFmtId="0" fontId="3" fillId="0" borderId="1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0" xfId="0" applyFont="1" applyFill="1" applyAlignment="1">
      <alignment vertical="center"/>
    </xf>
    <xf numFmtId="164" fontId="3" fillId="0" borderId="0" xfId="1" applyFont="1" applyAlignment="1">
      <alignment vertical="center"/>
    </xf>
    <xf numFmtId="0" fontId="3" fillId="0" borderId="3" xfId="0" applyFont="1" applyBorder="1" applyAlignment="1">
      <alignment horizontal="center" vertical="center"/>
    </xf>
    <xf numFmtId="9" fontId="4" fillId="0" borderId="0" xfId="2" applyFont="1" applyFill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49" fontId="3" fillId="0" borderId="0" xfId="0" applyNumberFormat="1" applyFont="1" applyAlignment="1">
      <alignment vertical="center"/>
    </xf>
    <xf numFmtId="0" fontId="3" fillId="0" borderId="4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3" fillId="0" borderId="5" xfId="0" applyFont="1" applyFill="1" applyBorder="1" applyAlignment="1">
      <alignment vertical="center"/>
    </xf>
    <xf numFmtId="0" fontId="4" fillId="0" borderId="6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4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8" fillId="0" borderId="3" xfId="0" applyFont="1" applyBorder="1" applyAlignment="1">
      <alignment vertical="center"/>
    </xf>
    <xf numFmtId="0" fontId="8" fillId="4" borderId="3" xfId="0" applyFont="1" applyFill="1" applyBorder="1" applyAlignment="1">
      <alignment vertical="center"/>
    </xf>
    <xf numFmtId="0" fontId="8" fillId="5" borderId="3" xfId="0" applyFont="1" applyFill="1" applyBorder="1" applyAlignment="1">
      <alignment vertical="center" wrapText="1"/>
    </xf>
    <xf numFmtId="0" fontId="8" fillId="3" borderId="3" xfId="0" applyFont="1" applyFill="1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0" fontId="13" fillId="0" borderId="0" xfId="0" applyFont="1" applyFill="1" applyBorder="1" applyAlignment="1">
      <alignment horizontal="center" vertical="center"/>
    </xf>
    <xf numFmtId="9" fontId="3" fillId="0" borderId="0" xfId="0" applyNumberFormat="1" applyFont="1" applyAlignment="1">
      <alignment horizontal="center" vertical="center"/>
    </xf>
    <xf numFmtId="0" fontId="4" fillId="6" borderId="0" xfId="0" applyFont="1" applyFill="1" applyBorder="1" applyAlignment="1">
      <alignment horizontal="center" vertical="center" wrapText="1"/>
    </xf>
    <xf numFmtId="9" fontId="4" fillId="6" borderId="0" xfId="2" applyFont="1" applyFill="1" applyBorder="1" applyAlignment="1">
      <alignment horizontal="center" vertical="center"/>
    </xf>
    <xf numFmtId="9" fontId="3" fillId="6" borderId="0" xfId="0" applyNumberFormat="1" applyFont="1" applyFill="1" applyBorder="1" applyAlignment="1">
      <alignment horizontal="center" vertical="center"/>
    </xf>
    <xf numFmtId="0" fontId="3" fillId="0" borderId="11" xfId="0" applyFont="1" applyBorder="1" applyAlignment="1">
      <alignment vertical="center"/>
    </xf>
    <xf numFmtId="0" fontId="15" fillId="0" borderId="3" xfId="0" applyFont="1" applyFill="1" applyBorder="1" applyAlignment="1">
      <alignment vertical="center"/>
    </xf>
    <xf numFmtId="0" fontId="15" fillId="0" borderId="9" xfId="0" applyFont="1" applyBorder="1" applyAlignment="1">
      <alignment vertical="center"/>
    </xf>
    <xf numFmtId="0" fontId="16" fillId="0" borderId="10" xfId="0" applyFont="1" applyBorder="1" applyAlignment="1">
      <alignment vertical="center"/>
    </xf>
    <xf numFmtId="0" fontId="15" fillId="0" borderId="10" xfId="0" applyFont="1" applyBorder="1" applyAlignment="1">
      <alignment vertical="center"/>
    </xf>
    <xf numFmtId="0" fontId="17" fillId="0" borderId="3" xfId="0" applyFont="1" applyBorder="1" applyAlignment="1">
      <alignment vertical="center"/>
    </xf>
    <xf numFmtId="0" fontId="17" fillId="0" borderId="9" xfId="0" applyFont="1" applyBorder="1" applyAlignment="1">
      <alignment vertical="center"/>
    </xf>
    <xf numFmtId="0" fontId="17" fillId="0" borderId="10" xfId="0" applyFont="1" applyBorder="1" applyAlignment="1">
      <alignment horizontal="center" vertical="center"/>
    </xf>
    <xf numFmtId="0" fontId="17" fillId="0" borderId="10" xfId="0" applyFont="1" applyBorder="1" applyAlignment="1">
      <alignment vertical="center"/>
    </xf>
    <xf numFmtId="0" fontId="15" fillId="0" borderId="3" xfId="0" applyFont="1" applyBorder="1" applyAlignment="1">
      <alignment vertical="center"/>
    </xf>
    <xf numFmtId="14" fontId="4" fillId="0" borderId="1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2" borderId="23" xfId="0" applyFont="1" applyFill="1" applyBorder="1" applyAlignment="1">
      <alignment horizontal="center" vertical="center"/>
    </xf>
    <xf numFmtId="0" fontId="4" fillId="2" borderId="24" xfId="0" applyFont="1" applyFill="1" applyBorder="1" applyAlignment="1">
      <alignment horizontal="center" vertical="center"/>
    </xf>
    <xf numFmtId="9" fontId="4" fillId="2" borderId="25" xfId="2" applyFont="1" applyFill="1" applyBorder="1" applyAlignment="1">
      <alignment horizontal="center" vertical="center"/>
    </xf>
    <xf numFmtId="9" fontId="4" fillId="2" borderId="25" xfId="0" applyNumberFormat="1" applyFont="1" applyFill="1" applyBorder="1" applyAlignment="1">
      <alignment horizontal="center" vertical="center" wrapText="1"/>
    </xf>
    <xf numFmtId="9" fontId="4" fillId="2" borderId="25" xfId="0" applyNumberFormat="1" applyFont="1" applyFill="1" applyBorder="1" applyAlignment="1">
      <alignment horizontal="center" vertical="center"/>
    </xf>
    <xf numFmtId="0" fontId="5" fillId="2" borderId="25" xfId="0" applyFont="1" applyFill="1" applyBorder="1" applyAlignment="1">
      <alignment vertical="center" textRotation="90" wrapText="1"/>
    </xf>
    <xf numFmtId="9" fontId="4" fillId="2" borderId="26" xfId="0" applyNumberFormat="1" applyFont="1" applyFill="1" applyBorder="1" applyAlignment="1">
      <alignment horizontal="center" vertical="center"/>
    </xf>
    <xf numFmtId="0" fontId="4" fillId="2" borderId="27" xfId="0" applyFont="1" applyFill="1" applyBorder="1" applyAlignment="1">
      <alignment horizontal="center" vertical="center" wrapText="1"/>
    </xf>
    <xf numFmtId="0" fontId="4" fillId="2" borderId="28" xfId="0" applyFont="1" applyFill="1" applyBorder="1" applyAlignment="1">
      <alignment horizontal="center" vertical="center" wrapText="1"/>
    </xf>
    <xf numFmtId="0" fontId="4" fillId="2" borderId="28" xfId="0" applyFont="1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0" fontId="3" fillId="0" borderId="17" xfId="0" applyFont="1" applyBorder="1" applyAlignment="1">
      <alignment horizontal="center" vertical="center" wrapText="1"/>
    </xf>
    <xf numFmtId="0" fontId="4" fillId="0" borderId="17" xfId="0" applyNumberFormat="1" applyFont="1" applyFill="1" applyBorder="1" applyAlignment="1">
      <alignment horizontal="center" vertical="center" wrapText="1"/>
    </xf>
    <xf numFmtId="9" fontId="7" fillId="8" borderId="15" xfId="0" applyNumberFormat="1" applyFont="1" applyFill="1" applyBorder="1" applyAlignment="1">
      <alignment horizontal="center" vertical="center" wrapText="1"/>
    </xf>
    <xf numFmtId="0" fontId="4" fillId="0" borderId="3" xfId="0" applyNumberFormat="1" applyFont="1" applyFill="1" applyBorder="1" applyAlignment="1">
      <alignment horizontal="center" vertical="center" wrapText="1"/>
    </xf>
    <xf numFmtId="9" fontId="7" fillId="8" borderId="18" xfId="0" applyNumberFormat="1" applyFont="1" applyFill="1" applyBorder="1" applyAlignment="1">
      <alignment horizontal="center" vertical="center" wrapText="1"/>
    </xf>
    <xf numFmtId="9" fontId="7" fillId="9" borderId="18" xfId="0" applyNumberFormat="1" applyFont="1" applyFill="1" applyBorder="1" applyAlignment="1">
      <alignment horizontal="center" vertical="center" wrapText="1"/>
    </xf>
    <xf numFmtId="9" fontId="7" fillId="10" borderId="18" xfId="0" applyNumberFormat="1" applyFont="1" applyFill="1" applyBorder="1" applyAlignment="1">
      <alignment horizontal="center" vertical="center" wrapText="1"/>
    </xf>
    <xf numFmtId="0" fontId="3" fillId="0" borderId="31" xfId="0" applyFont="1" applyBorder="1" applyAlignment="1">
      <alignment horizontal="center" vertical="center" wrapText="1"/>
    </xf>
    <xf numFmtId="0" fontId="4" fillId="0" borderId="31" xfId="0" applyNumberFormat="1" applyFont="1" applyFill="1" applyBorder="1" applyAlignment="1">
      <alignment horizontal="center" vertical="center" wrapText="1"/>
    </xf>
    <xf numFmtId="9" fontId="7" fillId="8" borderId="32" xfId="0" applyNumberFormat="1" applyFont="1" applyFill="1" applyBorder="1" applyAlignment="1">
      <alignment horizontal="center" vertical="center" wrapText="1"/>
    </xf>
    <xf numFmtId="0" fontId="20" fillId="11" borderId="20" xfId="0" applyNumberFormat="1" applyFont="1" applyFill="1" applyBorder="1" applyAlignment="1" applyProtection="1">
      <alignment horizontal="center" vertical="center" wrapText="1"/>
    </xf>
    <xf numFmtId="0" fontId="20" fillId="11" borderId="12" xfId="0" applyNumberFormat="1" applyFont="1" applyFill="1" applyBorder="1" applyAlignment="1" applyProtection="1">
      <alignment horizontal="center" vertical="center" wrapText="1"/>
    </xf>
    <xf numFmtId="0" fontId="20" fillId="11" borderId="30" xfId="0" applyNumberFormat="1" applyFont="1" applyFill="1" applyBorder="1" applyAlignment="1" applyProtection="1">
      <alignment horizontal="center" vertical="center" wrapText="1"/>
    </xf>
    <xf numFmtId="0" fontId="20" fillId="12" borderId="17" xfId="0" applyNumberFormat="1" applyFont="1" applyFill="1" applyBorder="1" applyAlignment="1" applyProtection="1">
      <alignment horizontal="center" vertical="center" wrapText="1"/>
    </xf>
    <xf numFmtId="0" fontId="20" fillId="12" borderId="3" xfId="0" applyNumberFormat="1" applyFont="1" applyFill="1" applyBorder="1" applyAlignment="1" applyProtection="1">
      <alignment horizontal="center" vertical="center" wrapText="1"/>
    </xf>
    <xf numFmtId="0" fontId="20" fillId="12" borderId="31" xfId="0" applyNumberFormat="1" applyFont="1" applyFill="1" applyBorder="1" applyAlignment="1" applyProtection="1">
      <alignment horizontal="center" vertical="center" wrapText="1"/>
    </xf>
    <xf numFmtId="0" fontId="21" fillId="0" borderId="0" xfId="0" applyFont="1" applyBorder="1" applyAlignment="1">
      <alignment vertical="center" wrapText="1"/>
    </xf>
    <xf numFmtId="0" fontId="21" fillId="0" borderId="0" xfId="0" applyFont="1" applyBorder="1" applyAlignment="1">
      <alignment wrapText="1"/>
    </xf>
    <xf numFmtId="0" fontId="0" fillId="0" borderId="0" xfId="0" applyBorder="1" applyAlignment="1">
      <alignment wrapText="1"/>
    </xf>
    <xf numFmtId="0" fontId="4" fillId="0" borderId="0" xfId="0" applyFont="1" applyAlignment="1">
      <alignment horizontal="left" vertical="center"/>
    </xf>
    <xf numFmtId="9" fontId="7" fillId="13" borderId="18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1" fillId="12" borderId="3" xfId="0" applyNumberFormat="1" applyFont="1" applyFill="1" applyBorder="1" applyAlignment="1" applyProtection="1">
      <alignment horizontal="center" vertical="center" wrapText="1"/>
    </xf>
    <xf numFmtId="0" fontId="24" fillId="12" borderId="3" xfId="0" applyNumberFormat="1" applyFont="1" applyFill="1" applyBorder="1" applyAlignment="1" applyProtection="1">
      <alignment horizontal="center" vertical="center" wrapText="1"/>
    </xf>
    <xf numFmtId="0" fontId="20" fillId="12" borderId="3" xfId="0" applyNumberFormat="1" applyFont="1" applyFill="1" applyBorder="1" applyAlignment="1" applyProtection="1">
      <alignment horizontal="center" wrapText="1"/>
    </xf>
    <xf numFmtId="9" fontId="7" fillId="8" borderId="39" xfId="0" applyNumberFormat="1" applyFont="1" applyFill="1" applyBorder="1" applyAlignment="1">
      <alignment horizontal="center" vertical="center" wrapText="1"/>
    </xf>
    <xf numFmtId="9" fontId="7" fillId="8" borderId="40" xfId="0" applyNumberFormat="1" applyFont="1" applyFill="1" applyBorder="1" applyAlignment="1">
      <alignment horizontal="center" vertical="center" wrapText="1"/>
    </xf>
    <xf numFmtId="9" fontId="7" fillId="9" borderId="40" xfId="0" applyNumberFormat="1" applyFont="1" applyFill="1" applyBorder="1" applyAlignment="1">
      <alignment horizontal="center" vertical="center" wrapText="1"/>
    </xf>
    <xf numFmtId="9" fontId="7" fillId="10" borderId="40" xfId="0" applyNumberFormat="1" applyFont="1" applyFill="1" applyBorder="1" applyAlignment="1">
      <alignment horizontal="center" vertical="center" wrapText="1"/>
    </xf>
    <xf numFmtId="9" fontId="7" fillId="13" borderId="40" xfId="0" applyNumberFormat="1" applyFont="1" applyFill="1" applyBorder="1" applyAlignment="1">
      <alignment horizontal="center" vertical="center" wrapText="1"/>
    </xf>
    <xf numFmtId="9" fontId="7" fillId="8" borderId="41" xfId="0" applyNumberFormat="1" applyFont="1" applyFill="1" applyBorder="1" applyAlignment="1">
      <alignment horizontal="center" vertical="center" wrapText="1"/>
    </xf>
    <xf numFmtId="0" fontId="4" fillId="0" borderId="15" xfId="0" applyNumberFormat="1" applyFont="1" applyFill="1" applyBorder="1" applyAlignment="1">
      <alignment horizontal="center" vertical="center" wrapText="1"/>
    </xf>
    <xf numFmtId="0" fontId="4" fillId="0" borderId="18" xfId="0" applyNumberFormat="1" applyFont="1" applyFill="1" applyBorder="1" applyAlignment="1">
      <alignment horizontal="center" vertical="center" wrapText="1"/>
    </xf>
    <xf numFmtId="0" fontId="4" fillId="0" borderId="32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22" fillId="0" borderId="33" xfId="0" applyFont="1" applyBorder="1" applyAlignment="1">
      <alignment horizontal="center" vertical="center" wrapText="1"/>
    </xf>
    <xf numFmtId="14" fontId="23" fillId="0" borderId="5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22" fillId="0" borderId="33" xfId="0" applyFont="1" applyBorder="1" applyAlignment="1">
      <alignment horizontal="center" vertical="center" wrapText="1"/>
    </xf>
    <xf numFmtId="14" fontId="23" fillId="0" borderId="5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25" fillId="15" borderId="7" xfId="0" applyFont="1" applyFill="1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3" xfId="0" applyBorder="1"/>
    <xf numFmtId="0" fontId="0" fillId="0" borderId="3" xfId="0" applyBorder="1" applyAlignment="1">
      <alignment vertical="center"/>
    </xf>
    <xf numFmtId="0" fontId="0" fillId="0" borderId="3" xfId="0" applyBorder="1" applyAlignment="1">
      <alignment wrapText="1"/>
    </xf>
    <xf numFmtId="0" fontId="0" fillId="0" borderId="17" xfId="0" applyFont="1" applyBorder="1" applyAlignment="1">
      <alignment vertical="center" wrapText="1"/>
    </xf>
    <xf numFmtId="0" fontId="0" fillId="16" borderId="3" xfId="0" applyFont="1" applyFill="1" applyBorder="1" applyAlignment="1">
      <alignment vertical="center" wrapText="1"/>
    </xf>
    <xf numFmtId="0" fontId="0" fillId="16" borderId="3" xfId="0" applyFont="1" applyFill="1" applyBorder="1" applyAlignment="1">
      <alignment wrapText="1"/>
    </xf>
    <xf numFmtId="0" fontId="0" fillId="16" borderId="3" xfId="0" applyFont="1" applyFill="1" applyBorder="1"/>
    <xf numFmtId="0" fontId="0" fillId="16" borderId="3" xfId="0" applyFont="1" applyFill="1" applyBorder="1" applyAlignment="1">
      <alignment horizontal="left" wrapText="1"/>
    </xf>
    <xf numFmtId="0" fontId="0" fillId="16" borderId="3" xfId="0" applyFont="1" applyFill="1" applyBorder="1" applyAlignment="1">
      <alignment vertical="center"/>
    </xf>
    <xf numFmtId="0" fontId="0" fillId="0" borderId="3" xfId="0" applyFill="1" applyBorder="1" applyAlignment="1">
      <alignment vertical="center"/>
    </xf>
    <xf numFmtId="0" fontId="0" fillId="0" borderId="3" xfId="0" applyFill="1" applyBorder="1"/>
    <xf numFmtId="0" fontId="0" fillId="0" borderId="3" xfId="0" applyBorder="1" applyAlignment="1">
      <alignment horizontal="left" vertical="center" wrapText="1"/>
    </xf>
    <xf numFmtId="0" fontId="26" fillId="16" borderId="3" xfId="0" applyFont="1" applyFill="1" applyBorder="1" applyAlignment="1">
      <alignment wrapText="1"/>
    </xf>
    <xf numFmtId="0" fontId="0" fillId="0" borderId="3" xfId="0" applyFill="1" applyBorder="1" applyAlignment="1">
      <alignment vertical="center" wrapText="1"/>
    </xf>
    <xf numFmtId="0" fontId="4" fillId="0" borderId="0" xfId="0" applyFont="1" applyAlignment="1">
      <alignment horizontal="left" vertical="center"/>
    </xf>
    <xf numFmtId="0" fontId="22" fillId="0" borderId="33" xfId="0" applyFont="1" applyBorder="1" applyAlignment="1">
      <alignment horizontal="center" vertical="center" wrapText="1"/>
    </xf>
    <xf numFmtId="14" fontId="23" fillId="0" borderId="5" xfId="0" applyNumberFormat="1" applyFont="1" applyBorder="1" applyAlignment="1">
      <alignment horizontal="center" vertical="center" wrapText="1"/>
    </xf>
    <xf numFmtId="0" fontId="3" fillId="0" borderId="2" xfId="0" applyFont="1" applyFill="1" applyBorder="1" applyAlignment="1">
      <alignment vertical="center"/>
    </xf>
    <xf numFmtId="0" fontId="3" fillId="0" borderId="8" xfId="0" applyFont="1" applyBorder="1" applyAlignment="1">
      <alignment vertical="center"/>
    </xf>
    <xf numFmtId="0" fontId="25" fillId="15" borderId="48" xfId="0" applyFont="1" applyFill="1" applyBorder="1" applyAlignment="1">
      <alignment vertical="center" wrapText="1"/>
    </xf>
    <xf numFmtId="0" fontId="0" fillId="0" borderId="12" xfId="0" applyBorder="1" applyAlignment="1">
      <alignment vertical="center" wrapText="1"/>
    </xf>
    <xf numFmtId="0" fontId="0" fillId="0" borderId="12" xfId="0" applyBorder="1"/>
    <xf numFmtId="0" fontId="0" fillId="0" borderId="12" xfId="0" applyBorder="1" applyAlignment="1">
      <alignment vertical="center"/>
    </xf>
    <xf numFmtId="0" fontId="0" fillId="0" borderId="12" xfId="0" applyBorder="1" applyAlignment="1">
      <alignment wrapText="1"/>
    </xf>
    <xf numFmtId="0" fontId="0" fillId="0" borderId="12" xfId="0" applyBorder="1" applyAlignment="1">
      <alignment horizontal="left" vertical="center" wrapText="1"/>
    </xf>
    <xf numFmtId="0" fontId="0" fillId="0" borderId="20" xfId="0" applyFont="1" applyBorder="1" applyAlignment="1">
      <alignment vertical="center" wrapText="1"/>
    </xf>
    <xf numFmtId="0" fontId="0" fillId="16" borderId="12" xfId="0" applyFont="1" applyFill="1" applyBorder="1" applyAlignment="1">
      <alignment vertical="center" wrapText="1"/>
    </xf>
    <xf numFmtId="0" fontId="0" fillId="16" borderId="12" xfId="0" applyFont="1" applyFill="1" applyBorder="1" applyAlignment="1">
      <alignment wrapText="1"/>
    </xf>
    <xf numFmtId="0" fontId="0" fillId="16" borderId="12" xfId="0" applyFont="1" applyFill="1" applyBorder="1"/>
    <xf numFmtId="0" fontId="0" fillId="16" borderId="12" xfId="0" applyFont="1" applyFill="1" applyBorder="1" applyAlignment="1">
      <alignment horizontal="left" wrapText="1"/>
    </xf>
    <xf numFmtId="0" fontId="26" fillId="16" borderId="12" xfId="0" applyFont="1" applyFill="1" applyBorder="1" applyAlignment="1">
      <alignment wrapText="1"/>
    </xf>
    <xf numFmtId="0" fontId="0" fillId="16" borderId="12" xfId="0" applyFont="1" applyFill="1" applyBorder="1" applyAlignment="1">
      <alignment vertical="center"/>
    </xf>
    <xf numFmtId="0" fontId="0" fillId="0" borderId="12" xfId="0" applyFill="1" applyBorder="1" applyAlignment="1">
      <alignment vertical="center"/>
    </xf>
    <xf numFmtId="0" fontId="0" fillId="0" borderId="12" xfId="0" applyFill="1" applyBorder="1"/>
    <xf numFmtId="0" fontId="0" fillId="0" borderId="12" xfId="0" applyFill="1" applyBorder="1" applyAlignment="1">
      <alignment vertical="center" wrapText="1"/>
    </xf>
    <xf numFmtId="0" fontId="13" fillId="0" borderId="7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22" fillId="0" borderId="33" xfId="0" applyFont="1" applyBorder="1" applyAlignment="1">
      <alignment horizontal="center" vertical="center" wrapText="1"/>
    </xf>
    <xf numFmtId="14" fontId="23" fillId="0" borderId="5" xfId="0" applyNumberFormat="1" applyFont="1" applyBorder="1" applyAlignment="1">
      <alignment horizontal="center" vertical="center" wrapText="1"/>
    </xf>
    <xf numFmtId="0" fontId="4" fillId="7" borderId="20" xfId="0" applyFont="1" applyFill="1" applyBorder="1" applyAlignment="1">
      <alignment horizontal="center" vertical="center" wrapText="1"/>
    </xf>
    <xf numFmtId="0" fontId="4" fillId="7" borderId="17" xfId="0" applyFont="1" applyFill="1" applyBorder="1" applyAlignment="1">
      <alignment horizontal="center" vertical="center" wrapText="1"/>
    </xf>
    <xf numFmtId="0" fontId="4" fillId="7" borderId="12" xfId="0" applyFont="1" applyFill="1" applyBorder="1" applyAlignment="1">
      <alignment horizontal="center" vertical="center" wrapText="1"/>
    </xf>
    <xf numFmtId="0" fontId="4" fillId="7" borderId="3" xfId="0" applyFont="1" applyFill="1" applyBorder="1" applyAlignment="1">
      <alignment horizontal="center" vertical="center" wrapText="1"/>
    </xf>
    <xf numFmtId="0" fontId="4" fillId="7" borderId="21" xfId="0" applyFont="1" applyFill="1" applyBorder="1" applyAlignment="1">
      <alignment horizontal="center" vertical="center" wrapText="1"/>
    </xf>
    <xf numFmtId="0" fontId="4" fillId="7" borderId="13" xfId="0" applyFont="1" applyFill="1" applyBorder="1" applyAlignment="1">
      <alignment horizontal="center" vertical="center" wrapText="1"/>
    </xf>
    <xf numFmtId="0" fontId="12" fillId="0" borderId="0" xfId="0" applyFont="1" applyBorder="1" applyAlignment="1">
      <alignment horizontal="justify" vertical="center" wrapText="1"/>
    </xf>
    <xf numFmtId="0" fontId="12" fillId="0" borderId="8" xfId="0" applyFont="1" applyBorder="1" applyAlignment="1">
      <alignment horizontal="justify" vertical="center" wrapText="1"/>
    </xf>
    <xf numFmtId="49" fontId="3" fillId="0" borderId="3" xfId="0" applyNumberFormat="1" applyFont="1" applyBorder="1" applyAlignment="1">
      <alignment horizontal="left" vertical="center"/>
    </xf>
    <xf numFmtId="0" fontId="4" fillId="0" borderId="22" xfId="0" applyFont="1" applyBorder="1" applyAlignment="1">
      <alignment horizontal="center" vertical="center"/>
    </xf>
    <xf numFmtId="0" fontId="7" fillId="7" borderId="17" xfId="0" applyFont="1" applyFill="1" applyBorder="1" applyAlignment="1">
      <alignment horizontal="center" vertical="center" wrapText="1"/>
    </xf>
    <xf numFmtId="0" fontId="7" fillId="7" borderId="3" xfId="0" applyFont="1" applyFill="1" applyBorder="1" applyAlignment="1">
      <alignment horizontal="center" vertical="center" wrapText="1"/>
    </xf>
    <xf numFmtId="0" fontId="7" fillId="7" borderId="13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14" fillId="0" borderId="4" xfId="0" applyFont="1" applyBorder="1" applyAlignment="1">
      <alignment horizontal="center" vertical="center"/>
    </xf>
    <xf numFmtId="0" fontId="6" fillId="7" borderId="14" xfId="0" applyFont="1" applyFill="1" applyBorder="1" applyAlignment="1">
      <alignment horizontal="center" vertical="center" textRotation="90" wrapText="1"/>
    </xf>
    <xf numFmtId="0" fontId="6" fillId="7" borderId="8" xfId="0" applyFont="1" applyFill="1" applyBorder="1" applyAlignment="1">
      <alignment horizontal="center" vertical="center" textRotation="90" wrapText="1"/>
    </xf>
    <xf numFmtId="0" fontId="7" fillId="7" borderId="15" xfId="0" applyFont="1" applyFill="1" applyBorder="1" applyAlignment="1">
      <alignment horizontal="center" vertical="center" wrapText="1"/>
    </xf>
    <xf numFmtId="0" fontId="7" fillId="7" borderId="18" xfId="0" applyFont="1" applyFill="1" applyBorder="1" applyAlignment="1">
      <alignment horizontal="center" vertical="center" wrapText="1"/>
    </xf>
    <xf numFmtId="0" fontId="7" fillId="7" borderId="19" xfId="0" applyFont="1" applyFill="1" applyBorder="1" applyAlignment="1">
      <alignment horizontal="center" vertical="center" wrapText="1"/>
    </xf>
    <xf numFmtId="0" fontId="17" fillId="0" borderId="9" xfId="0" applyFont="1" applyBorder="1" applyAlignment="1">
      <alignment horizontal="left" vertical="center"/>
    </xf>
    <xf numFmtId="0" fontId="17" fillId="0" borderId="16" xfId="0" applyFont="1" applyBorder="1" applyAlignment="1">
      <alignment horizontal="left" vertical="center"/>
    </xf>
    <xf numFmtId="0" fontId="17" fillId="0" borderId="10" xfId="0" applyFont="1" applyBorder="1" applyAlignment="1">
      <alignment horizontal="left" vertical="center"/>
    </xf>
    <xf numFmtId="49" fontId="8" fillId="4" borderId="3" xfId="0" applyNumberFormat="1" applyFont="1" applyFill="1" applyBorder="1" applyAlignment="1">
      <alignment horizontal="left" vertical="center"/>
    </xf>
    <xf numFmtId="49" fontId="8" fillId="5" borderId="3" xfId="0" applyNumberFormat="1" applyFont="1" applyFill="1" applyBorder="1" applyAlignment="1">
      <alignment horizontal="left" vertical="center"/>
    </xf>
    <xf numFmtId="49" fontId="9" fillId="0" borderId="3" xfId="0" applyNumberFormat="1" applyFont="1" applyBorder="1" applyAlignment="1">
      <alignment horizontal="justify" vertical="center"/>
    </xf>
    <xf numFmtId="49" fontId="3" fillId="0" borderId="3" xfId="0" applyNumberFormat="1" applyFont="1" applyBorder="1" applyAlignment="1">
      <alignment horizontal="justify" vertical="center"/>
    </xf>
    <xf numFmtId="49" fontId="8" fillId="0" borderId="3" xfId="0" applyNumberFormat="1" applyFont="1" applyBorder="1" applyAlignment="1">
      <alignment horizontal="left" vertical="center"/>
    </xf>
    <xf numFmtId="0" fontId="22" fillId="0" borderId="35" xfId="0" applyFont="1" applyBorder="1" applyAlignment="1">
      <alignment horizontal="center" vertical="center" wrapText="1"/>
    </xf>
    <xf numFmtId="0" fontId="22" fillId="0" borderId="37" xfId="0" applyFont="1" applyBorder="1" applyAlignment="1">
      <alignment horizontal="center" vertical="center" wrapText="1"/>
    </xf>
    <xf numFmtId="0" fontId="22" fillId="0" borderId="38" xfId="0" applyFont="1" applyBorder="1" applyAlignment="1">
      <alignment horizontal="center" vertical="center" wrapText="1"/>
    </xf>
    <xf numFmtId="0" fontId="22" fillId="0" borderId="33" xfId="0" applyFont="1" applyBorder="1" applyAlignment="1">
      <alignment horizontal="center" vertical="center" wrapText="1"/>
    </xf>
    <xf numFmtId="0" fontId="22" fillId="0" borderId="34" xfId="0" applyFont="1" applyBorder="1" applyAlignment="1">
      <alignment horizontal="center" vertical="center" wrapText="1"/>
    </xf>
    <xf numFmtId="0" fontId="23" fillId="0" borderId="5" xfId="0" applyFont="1" applyBorder="1" applyAlignment="1">
      <alignment horizontal="center" vertical="center" wrapText="1"/>
    </xf>
    <xf numFmtId="0" fontId="23" fillId="0" borderId="6" xfId="0" applyFont="1" applyBorder="1" applyAlignment="1">
      <alignment horizontal="center" vertical="center" wrapText="1"/>
    </xf>
    <xf numFmtId="0" fontId="22" fillId="0" borderId="36" xfId="0" applyFont="1" applyBorder="1" applyAlignment="1">
      <alignment horizontal="center" vertical="center" wrapText="1"/>
    </xf>
    <xf numFmtId="14" fontId="23" fillId="0" borderId="5" xfId="0" applyNumberFormat="1" applyFont="1" applyBorder="1" applyAlignment="1">
      <alignment horizontal="center" vertical="center" wrapText="1"/>
    </xf>
    <xf numFmtId="14" fontId="23" fillId="0" borderId="6" xfId="0" applyNumberFormat="1" applyFont="1" applyBorder="1" applyAlignment="1">
      <alignment horizontal="center" vertical="center" wrapText="1"/>
    </xf>
    <xf numFmtId="14" fontId="23" fillId="0" borderId="7" xfId="0" applyNumberFormat="1" applyFont="1" applyBorder="1" applyAlignment="1">
      <alignment horizontal="center" vertical="center" wrapText="1"/>
    </xf>
    <xf numFmtId="0" fontId="23" fillId="0" borderId="7" xfId="0" applyFont="1" applyBorder="1" applyAlignment="1">
      <alignment horizontal="center" vertical="center" wrapText="1"/>
    </xf>
    <xf numFmtId="0" fontId="7" fillId="14" borderId="17" xfId="0" applyFont="1" applyFill="1" applyBorder="1" applyAlignment="1">
      <alignment horizontal="center" vertical="center" wrapText="1"/>
    </xf>
    <xf numFmtId="0" fontId="7" fillId="14" borderId="3" xfId="0" applyFont="1" applyFill="1" applyBorder="1" applyAlignment="1">
      <alignment horizontal="center" vertical="center" wrapText="1"/>
    </xf>
    <xf numFmtId="0" fontId="7" fillId="14" borderId="13" xfId="0" applyFont="1" applyFill="1" applyBorder="1" applyAlignment="1">
      <alignment horizontal="center" vertical="center" wrapText="1"/>
    </xf>
    <xf numFmtId="14" fontId="23" fillId="0" borderId="33" xfId="0" applyNumberFormat="1" applyFont="1" applyBorder="1" applyAlignment="1">
      <alignment horizontal="center" vertical="center" wrapText="1"/>
    </xf>
    <xf numFmtId="14" fontId="23" fillId="0" borderId="36" xfId="0" applyNumberFormat="1" applyFont="1" applyBorder="1" applyAlignment="1">
      <alignment horizontal="center" vertical="center" wrapText="1"/>
    </xf>
    <xf numFmtId="49" fontId="8" fillId="0" borderId="9" xfId="0" applyNumberFormat="1" applyFont="1" applyBorder="1" applyAlignment="1">
      <alignment horizontal="left" vertical="center"/>
    </xf>
    <xf numFmtId="49" fontId="8" fillId="0" borderId="10" xfId="0" applyNumberFormat="1" applyFont="1" applyBorder="1" applyAlignment="1">
      <alignment horizontal="left" vertical="center"/>
    </xf>
    <xf numFmtId="49" fontId="9" fillId="0" borderId="42" xfId="0" applyNumberFormat="1" applyFont="1" applyBorder="1" applyAlignment="1">
      <alignment horizontal="justify" vertical="center"/>
    </xf>
    <xf numFmtId="49" fontId="9" fillId="0" borderId="43" xfId="0" applyNumberFormat="1" applyFont="1" applyBorder="1" applyAlignment="1">
      <alignment horizontal="justify" vertical="center"/>
    </xf>
    <xf numFmtId="49" fontId="9" fillId="0" borderId="44" xfId="0" applyNumberFormat="1" applyFont="1" applyBorder="1" applyAlignment="1">
      <alignment horizontal="justify" vertical="center"/>
    </xf>
    <xf numFmtId="49" fontId="9" fillId="0" borderId="45" xfId="0" applyNumberFormat="1" applyFont="1" applyBorder="1" applyAlignment="1">
      <alignment horizontal="justify" vertical="center"/>
    </xf>
    <xf numFmtId="49" fontId="9" fillId="0" borderId="46" xfId="0" applyNumberFormat="1" applyFont="1" applyBorder="1" applyAlignment="1">
      <alignment horizontal="justify" vertical="center"/>
    </xf>
    <xf numFmtId="49" fontId="9" fillId="0" borderId="47" xfId="0" applyNumberFormat="1" applyFont="1" applyBorder="1" applyAlignment="1">
      <alignment horizontal="justify" vertical="center"/>
    </xf>
    <xf numFmtId="49" fontId="8" fillId="4" borderId="9" xfId="0" applyNumberFormat="1" applyFont="1" applyFill="1" applyBorder="1" applyAlignment="1">
      <alignment horizontal="left" vertical="center"/>
    </xf>
    <xf numFmtId="49" fontId="8" fillId="4" borderId="10" xfId="0" applyNumberFormat="1" applyFont="1" applyFill="1" applyBorder="1" applyAlignment="1">
      <alignment horizontal="left" vertical="center"/>
    </xf>
    <xf numFmtId="49" fontId="8" fillId="5" borderId="9" xfId="0" applyNumberFormat="1" applyFont="1" applyFill="1" applyBorder="1" applyAlignment="1">
      <alignment horizontal="left" vertical="center"/>
    </xf>
    <xf numFmtId="49" fontId="8" fillId="5" borderId="10" xfId="0" applyNumberFormat="1" applyFont="1" applyFill="1" applyBorder="1" applyAlignment="1">
      <alignment horizontal="left" vertical="center"/>
    </xf>
    <xf numFmtId="0" fontId="4" fillId="0" borderId="22" xfId="0" applyFont="1" applyBorder="1" applyAlignment="1">
      <alignment horizontal="left" vertical="center"/>
    </xf>
  </cellXfs>
  <cellStyles count="32"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Moneda" xfId="1" builtinId="4"/>
    <cellStyle name="Normal" xfId="0" builtinId="0"/>
    <cellStyle name="Normal 2" xfId="31" xr:uid="{00000000-0005-0000-0000-00001E000000}"/>
    <cellStyle name="Porcentaje" xfId="2" builtinId="5"/>
  </cellStyles>
  <dxfs count="333">
    <dxf>
      <font>
        <b/>
        <i val="0"/>
        <condense val="0"/>
        <extend val="0"/>
      </font>
      <fill>
        <patternFill>
          <bgColor indexed="52"/>
        </patternFill>
      </fill>
    </dxf>
    <dxf>
      <font>
        <b/>
        <i val="0"/>
        <condense val="0"/>
        <extend val="0"/>
      </font>
      <fill>
        <patternFill>
          <bgColor indexed="57"/>
        </patternFill>
      </fill>
    </dxf>
    <dxf>
      <font>
        <b/>
        <i val="0"/>
        <strike val="0"/>
        <condense val="0"/>
        <extend val="0"/>
        <color indexed="9"/>
      </font>
      <fill>
        <patternFill>
          <bgColor rgb="FFFF0000"/>
        </patternFill>
      </fill>
    </dxf>
    <dxf>
      <font>
        <b/>
        <i val="0"/>
        <condense val="0"/>
        <extend val="0"/>
      </font>
      <fill>
        <patternFill>
          <bgColor indexed="57"/>
        </patternFill>
      </fill>
    </dxf>
    <dxf>
      <font>
        <b/>
        <i val="0"/>
        <condense val="0"/>
        <extend val="0"/>
      </font>
      <fill>
        <patternFill>
          <bgColor indexed="52"/>
        </patternFill>
      </fill>
    </dxf>
    <dxf>
      <font>
        <b/>
        <i val="0"/>
        <strike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57"/>
        </patternFill>
      </fill>
    </dxf>
    <dxf>
      <font>
        <b/>
        <i val="0"/>
        <condense val="0"/>
        <extend val="0"/>
      </font>
      <fill>
        <patternFill>
          <bgColor indexed="52"/>
        </patternFill>
      </fill>
    </dxf>
    <dxf>
      <font>
        <b/>
        <i val="0"/>
        <strike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57"/>
        </patternFill>
      </fill>
    </dxf>
    <dxf>
      <font>
        <b/>
        <i val="0"/>
        <condense val="0"/>
        <extend val="0"/>
      </font>
      <fill>
        <patternFill>
          <bgColor indexed="52"/>
        </patternFill>
      </fill>
    </dxf>
    <dxf>
      <font>
        <b/>
        <i val="0"/>
        <strike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57"/>
        </patternFill>
      </fill>
    </dxf>
    <dxf>
      <font>
        <b/>
        <i val="0"/>
        <condense val="0"/>
        <extend val="0"/>
      </font>
      <fill>
        <patternFill>
          <bgColor indexed="52"/>
        </patternFill>
      </fill>
    </dxf>
    <dxf>
      <font>
        <b/>
        <i val="0"/>
        <strike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57"/>
        </patternFill>
      </fill>
    </dxf>
    <dxf>
      <font>
        <b/>
        <i val="0"/>
        <condense val="0"/>
        <extend val="0"/>
      </font>
      <fill>
        <patternFill>
          <bgColor indexed="52"/>
        </patternFill>
      </fill>
    </dxf>
    <dxf>
      <font>
        <b/>
        <i val="0"/>
        <strike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57"/>
        </patternFill>
      </fill>
    </dxf>
    <dxf>
      <font>
        <b/>
        <i val="0"/>
        <condense val="0"/>
        <extend val="0"/>
      </font>
      <fill>
        <patternFill>
          <bgColor indexed="52"/>
        </patternFill>
      </fill>
    </dxf>
    <dxf>
      <font>
        <b/>
        <i val="0"/>
        <strike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57"/>
        </patternFill>
      </fill>
    </dxf>
    <dxf>
      <font>
        <b/>
        <i val="0"/>
        <condense val="0"/>
        <extend val="0"/>
      </font>
      <fill>
        <patternFill>
          <bgColor indexed="52"/>
        </patternFill>
      </fill>
    </dxf>
    <dxf>
      <font>
        <b/>
        <i val="0"/>
        <strike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57"/>
        </patternFill>
      </fill>
    </dxf>
    <dxf>
      <font>
        <b/>
        <i val="0"/>
        <condense val="0"/>
        <extend val="0"/>
      </font>
      <fill>
        <patternFill>
          <bgColor indexed="52"/>
        </patternFill>
      </fill>
    </dxf>
    <dxf>
      <font>
        <b/>
        <i val="0"/>
        <strike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57"/>
        </patternFill>
      </fill>
    </dxf>
    <dxf>
      <font>
        <b/>
        <i val="0"/>
        <condense val="0"/>
        <extend val="0"/>
        <color indexed="9"/>
      </font>
      <fill>
        <patternFill>
          <bgColor indexed="52"/>
        </patternFill>
      </fill>
    </dxf>
    <dxf>
      <font>
        <b/>
        <i val="0"/>
        <condense val="0"/>
        <extend val="0"/>
      </font>
      <fill>
        <patternFill>
          <bgColor indexed="52"/>
        </patternFill>
      </fill>
    </dxf>
    <dxf>
      <font>
        <b/>
        <i val="0"/>
        <condense val="0"/>
        <extend val="0"/>
      </font>
      <fill>
        <patternFill>
          <bgColor indexed="57"/>
        </patternFill>
      </fill>
    </dxf>
    <dxf>
      <font>
        <b/>
        <i val="0"/>
        <strike val="0"/>
        <condense val="0"/>
        <extend val="0"/>
        <color indexed="9"/>
      </font>
      <fill>
        <patternFill>
          <bgColor rgb="FFFF0000"/>
        </patternFill>
      </fill>
    </dxf>
    <dxf>
      <font>
        <b/>
        <i val="0"/>
        <condense val="0"/>
        <extend val="0"/>
      </font>
      <fill>
        <patternFill>
          <bgColor indexed="57"/>
        </patternFill>
      </fill>
    </dxf>
    <dxf>
      <font>
        <b/>
        <i val="0"/>
        <condense val="0"/>
        <extend val="0"/>
      </font>
      <fill>
        <patternFill>
          <bgColor indexed="52"/>
        </patternFill>
      </fill>
    </dxf>
    <dxf>
      <font>
        <b/>
        <i val="0"/>
        <strike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57"/>
        </patternFill>
      </fill>
    </dxf>
    <dxf>
      <font>
        <b/>
        <i val="0"/>
        <condense val="0"/>
        <extend val="0"/>
      </font>
      <fill>
        <patternFill>
          <bgColor indexed="52"/>
        </patternFill>
      </fill>
    </dxf>
    <dxf>
      <font>
        <b/>
        <i val="0"/>
        <strike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57"/>
        </patternFill>
      </fill>
    </dxf>
    <dxf>
      <font>
        <b/>
        <i val="0"/>
        <condense val="0"/>
        <extend val="0"/>
      </font>
      <fill>
        <patternFill>
          <bgColor indexed="52"/>
        </patternFill>
      </fill>
    </dxf>
    <dxf>
      <font>
        <b/>
        <i val="0"/>
        <strike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57"/>
        </patternFill>
      </fill>
    </dxf>
    <dxf>
      <font>
        <b/>
        <i val="0"/>
        <condense val="0"/>
        <extend val="0"/>
      </font>
      <fill>
        <patternFill>
          <bgColor indexed="52"/>
        </patternFill>
      </fill>
    </dxf>
    <dxf>
      <font>
        <b/>
        <i val="0"/>
        <strike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57"/>
        </patternFill>
      </fill>
    </dxf>
    <dxf>
      <font>
        <b/>
        <i val="0"/>
        <condense val="0"/>
        <extend val="0"/>
      </font>
      <fill>
        <patternFill>
          <bgColor indexed="52"/>
        </patternFill>
      </fill>
    </dxf>
    <dxf>
      <font>
        <b/>
        <i val="0"/>
        <strike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57"/>
        </patternFill>
      </fill>
    </dxf>
    <dxf>
      <font>
        <b/>
        <i val="0"/>
        <condense val="0"/>
        <extend val="0"/>
      </font>
      <fill>
        <patternFill>
          <bgColor indexed="52"/>
        </patternFill>
      </fill>
    </dxf>
    <dxf>
      <font>
        <b/>
        <i val="0"/>
        <strike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57"/>
        </patternFill>
      </fill>
    </dxf>
    <dxf>
      <font>
        <b/>
        <i val="0"/>
        <condense val="0"/>
        <extend val="0"/>
      </font>
      <fill>
        <patternFill>
          <bgColor indexed="52"/>
        </patternFill>
      </fill>
    </dxf>
    <dxf>
      <font>
        <b/>
        <i val="0"/>
        <strike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57"/>
        </patternFill>
      </fill>
    </dxf>
    <dxf>
      <font>
        <b/>
        <i val="0"/>
        <condense val="0"/>
        <extend val="0"/>
      </font>
      <fill>
        <patternFill>
          <bgColor indexed="52"/>
        </patternFill>
      </fill>
    </dxf>
    <dxf>
      <font>
        <b/>
        <i val="0"/>
        <strike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57"/>
        </patternFill>
      </fill>
    </dxf>
    <dxf>
      <font>
        <b/>
        <i val="0"/>
        <condense val="0"/>
        <extend val="0"/>
        <color indexed="9"/>
      </font>
      <fill>
        <patternFill>
          <bgColor indexed="52"/>
        </patternFill>
      </fill>
    </dxf>
    <dxf>
      <font>
        <b/>
        <i val="0"/>
        <condense val="0"/>
        <extend val="0"/>
      </font>
      <fill>
        <patternFill>
          <bgColor indexed="52"/>
        </patternFill>
      </fill>
    </dxf>
    <dxf>
      <font>
        <b/>
        <i val="0"/>
        <condense val="0"/>
        <extend val="0"/>
      </font>
      <fill>
        <patternFill>
          <bgColor indexed="57"/>
        </patternFill>
      </fill>
    </dxf>
    <dxf>
      <font>
        <b/>
        <i val="0"/>
        <strike val="0"/>
        <condense val="0"/>
        <extend val="0"/>
        <color indexed="9"/>
      </font>
      <fill>
        <patternFill>
          <bgColor rgb="FFFF0000"/>
        </patternFill>
      </fill>
    </dxf>
    <dxf>
      <font>
        <b/>
        <i val="0"/>
        <condense val="0"/>
        <extend val="0"/>
      </font>
      <fill>
        <patternFill>
          <bgColor indexed="57"/>
        </patternFill>
      </fill>
    </dxf>
    <dxf>
      <font>
        <b/>
        <i val="0"/>
        <condense val="0"/>
        <extend val="0"/>
      </font>
      <fill>
        <patternFill>
          <bgColor indexed="52"/>
        </patternFill>
      </fill>
    </dxf>
    <dxf>
      <font>
        <b/>
        <i val="0"/>
        <strike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57"/>
        </patternFill>
      </fill>
    </dxf>
    <dxf>
      <font>
        <b/>
        <i val="0"/>
        <condense val="0"/>
        <extend val="0"/>
      </font>
      <fill>
        <patternFill>
          <bgColor indexed="52"/>
        </patternFill>
      </fill>
    </dxf>
    <dxf>
      <font>
        <b/>
        <i val="0"/>
        <strike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57"/>
        </patternFill>
      </fill>
    </dxf>
    <dxf>
      <font>
        <b/>
        <i val="0"/>
        <condense val="0"/>
        <extend val="0"/>
      </font>
      <fill>
        <patternFill>
          <bgColor indexed="52"/>
        </patternFill>
      </fill>
    </dxf>
    <dxf>
      <font>
        <b/>
        <i val="0"/>
        <strike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57"/>
        </patternFill>
      </fill>
    </dxf>
    <dxf>
      <font>
        <b/>
        <i val="0"/>
        <condense val="0"/>
        <extend val="0"/>
      </font>
      <fill>
        <patternFill>
          <bgColor indexed="52"/>
        </patternFill>
      </fill>
    </dxf>
    <dxf>
      <font>
        <b/>
        <i val="0"/>
        <strike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57"/>
        </patternFill>
      </fill>
    </dxf>
    <dxf>
      <font>
        <b/>
        <i val="0"/>
        <condense val="0"/>
        <extend val="0"/>
      </font>
      <fill>
        <patternFill>
          <bgColor indexed="52"/>
        </patternFill>
      </fill>
    </dxf>
    <dxf>
      <font>
        <b/>
        <i val="0"/>
        <strike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57"/>
        </patternFill>
      </fill>
    </dxf>
    <dxf>
      <font>
        <b/>
        <i val="0"/>
        <condense val="0"/>
        <extend val="0"/>
      </font>
      <fill>
        <patternFill>
          <bgColor indexed="52"/>
        </patternFill>
      </fill>
    </dxf>
    <dxf>
      <font>
        <b/>
        <i val="0"/>
        <strike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57"/>
        </patternFill>
      </fill>
    </dxf>
    <dxf>
      <font>
        <b/>
        <i val="0"/>
        <condense val="0"/>
        <extend val="0"/>
      </font>
      <fill>
        <patternFill>
          <bgColor indexed="52"/>
        </patternFill>
      </fill>
    </dxf>
    <dxf>
      <font>
        <b/>
        <i val="0"/>
        <strike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57"/>
        </patternFill>
      </fill>
    </dxf>
    <dxf>
      <font>
        <b/>
        <i val="0"/>
        <condense val="0"/>
        <extend val="0"/>
      </font>
      <fill>
        <patternFill>
          <bgColor indexed="52"/>
        </patternFill>
      </fill>
    </dxf>
    <dxf>
      <font>
        <b/>
        <i val="0"/>
        <strike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57"/>
        </patternFill>
      </fill>
    </dxf>
    <dxf>
      <font>
        <b/>
        <i val="0"/>
        <condense val="0"/>
        <extend val="0"/>
        <color indexed="9"/>
      </font>
      <fill>
        <patternFill>
          <bgColor indexed="52"/>
        </patternFill>
      </fill>
    </dxf>
    <dxf>
      <font>
        <b/>
        <i val="0"/>
        <condense val="0"/>
        <extend val="0"/>
      </font>
      <fill>
        <patternFill>
          <bgColor indexed="52"/>
        </patternFill>
      </fill>
    </dxf>
    <dxf>
      <font>
        <b/>
        <i val="0"/>
        <condense val="0"/>
        <extend val="0"/>
      </font>
      <fill>
        <patternFill>
          <bgColor indexed="57"/>
        </patternFill>
      </fill>
    </dxf>
    <dxf>
      <font>
        <b/>
        <i val="0"/>
        <strike val="0"/>
        <condense val="0"/>
        <extend val="0"/>
        <color indexed="9"/>
      </font>
      <fill>
        <patternFill>
          <bgColor rgb="FFFF0000"/>
        </patternFill>
      </fill>
    </dxf>
    <dxf>
      <font>
        <b/>
        <i val="0"/>
        <condense val="0"/>
        <extend val="0"/>
      </font>
      <fill>
        <patternFill>
          <bgColor indexed="57"/>
        </patternFill>
      </fill>
    </dxf>
    <dxf>
      <font>
        <b/>
        <i val="0"/>
        <condense val="0"/>
        <extend val="0"/>
      </font>
      <fill>
        <patternFill>
          <bgColor indexed="52"/>
        </patternFill>
      </fill>
    </dxf>
    <dxf>
      <font>
        <b/>
        <i val="0"/>
        <strike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57"/>
        </patternFill>
      </fill>
    </dxf>
    <dxf>
      <font>
        <b/>
        <i val="0"/>
        <condense val="0"/>
        <extend val="0"/>
      </font>
      <fill>
        <patternFill>
          <bgColor indexed="52"/>
        </patternFill>
      </fill>
    </dxf>
    <dxf>
      <font>
        <b/>
        <i val="0"/>
        <strike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57"/>
        </patternFill>
      </fill>
    </dxf>
    <dxf>
      <font>
        <b/>
        <i val="0"/>
        <condense val="0"/>
        <extend val="0"/>
      </font>
      <fill>
        <patternFill>
          <bgColor indexed="52"/>
        </patternFill>
      </fill>
    </dxf>
    <dxf>
      <font>
        <b/>
        <i val="0"/>
        <strike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57"/>
        </patternFill>
      </fill>
    </dxf>
    <dxf>
      <font>
        <b/>
        <i val="0"/>
        <condense val="0"/>
        <extend val="0"/>
      </font>
      <fill>
        <patternFill>
          <bgColor indexed="52"/>
        </patternFill>
      </fill>
    </dxf>
    <dxf>
      <font>
        <b/>
        <i val="0"/>
        <strike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57"/>
        </patternFill>
      </fill>
    </dxf>
    <dxf>
      <font>
        <b/>
        <i val="0"/>
        <condense val="0"/>
        <extend val="0"/>
      </font>
      <fill>
        <patternFill>
          <bgColor indexed="52"/>
        </patternFill>
      </fill>
    </dxf>
    <dxf>
      <font>
        <b/>
        <i val="0"/>
        <strike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57"/>
        </patternFill>
      </fill>
    </dxf>
    <dxf>
      <font>
        <b/>
        <i val="0"/>
        <condense val="0"/>
        <extend val="0"/>
      </font>
      <fill>
        <patternFill>
          <bgColor indexed="52"/>
        </patternFill>
      </fill>
    </dxf>
    <dxf>
      <font>
        <b/>
        <i val="0"/>
        <strike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57"/>
        </patternFill>
      </fill>
    </dxf>
    <dxf>
      <font>
        <b/>
        <i val="0"/>
        <condense val="0"/>
        <extend val="0"/>
      </font>
      <fill>
        <patternFill>
          <bgColor indexed="52"/>
        </patternFill>
      </fill>
    </dxf>
    <dxf>
      <font>
        <b/>
        <i val="0"/>
        <strike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57"/>
        </patternFill>
      </fill>
    </dxf>
    <dxf>
      <font>
        <b/>
        <i val="0"/>
        <condense val="0"/>
        <extend val="0"/>
      </font>
      <fill>
        <patternFill>
          <bgColor indexed="52"/>
        </patternFill>
      </fill>
    </dxf>
    <dxf>
      <font>
        <b/>
        <i val="0"/>
        <strike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57"/>
        </patternFill>
      </fill>
    </dxf>
    <dxf>
      <font>
        <b/>
        <i val="0"/>
        <condense val="0"/>
        <extend val="0"/>
      </font>
      <fill>
        <patternFill>
          <bgColor indexed="52"/>
        </patternFill>
      </fill>
    </dxf>
    <dxf>
      <font>
        <b/>
        <i val="0"/>
        <strike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57"/>
        </patternFill>
      </fill>
    </dxf>
    <dxf>
      <font>
        <b/>
        <i val="0"/>
        <condense val="0"/>
        <extend val="0"/>
      </font>
      <fill>
        <patternFill>
          <bgColor indexed="52"/>
        </patternFill>
      </fill>
    </dxf>
    <dxf>
      <font>
        <b/>
        <i val="0"/>
        <strike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57"/>
        </patternFill>
      </fill>
    </dxf>
    <dxf>
      <font>
        <b/>
        <i val="0"/>
        <condense val="0"/>
        <extend val="0"/>
      </font>
      <fill>
        <patternFill>
          <bgColor indexed="52"/>
        </patternFill>
      </fill>
    </dxf>
    <dxf>
      <font>
        <b/>
        <i val="0"/>
        <strike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57"/>
        </patternFill>
      </fill>
    </dxf>
    <dxf>
      <font>
        <b/>
        <i val="0"/>
        <condense val="0"/>
        <extend val="0"/>
        <color indexed="9"/>
      </font>
      <fill>
        <patternFill>
          <bgColor indexed="52"/>
        </patternFill>
      </fill>
    </dxf>
    <dxf>
      <font>
        <b/>
        <i val="0"/>
        <condense val="0"/>
        <extend val="0"/>
      </font>
      <fill>
        <patternFill>
          <bgColor indexed="52"/>
        </patternFill>
      </fill>
    </dxf>
    <dxf>
      <font>
        <b/>
        <i val="0"/>
        <condense val="0"/>
        <extend val="0"/>
      </font>
      <fill>
        <patternFill>
          <bgColor indexed="57"/>
        </patternFill>
      </fill>
    </dxf>
    <dxf>
      <font>
        <b/>
        <i val="0"/>
        <strike val="0"/>
        <condense val="0"/>
        <extend val="0"/>
        <color indexed="9"/>
      </font>
      <fill>
        <patternFill>
          <bgColor rgb="FFFF0000"/>
        </patternFill>
      </fill>
    </dxf>
    <dxf>
      <font>
        <b/>
        <i val="0"/>
        <condense val="0"/>
        <extend val="0"/>
      </font>
      <fill>
        <patternFill>
          <bgColor indexed="57"/>
        </patternFill>
      </fill>
    </dxf>
    <dxf>
      <font>
        <b/>
        <i val="0"/>
        <condense val="0"/>
        <extend val="0"/>
      </font>
      <fill>
        <patternFill>
          <bgColor indexed="52"/>
        </patternFill>
      </fill>
    </dxf>
    <dxf>
      <font>
        <b/>
        <i val="0"/>
        <strike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57"/>
        </patternFill>
      </fill>
    </dxf>
    <dxf>
      <font>
        <b/>
        <i val="0"/>
        <condense val="0"/>
        <extend val="0"/>
      </font>
      <fill>
        <patternFill>
          <bgColor indexed="52"/>
        </patternFill>
      </fill>
    </dxf>
    <dxf>
      <font>
        <b/>
        <i val="0"/>
        <strike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57"/>
        </patternFill>
      </fill>
    </dxf>
    <dxf>
      <font>
        <b/>
        <i val="0"/>
        <condense val="0"/>
        <extend val="0"/>
      </font>
      <fill>
        <patternFill>
          <bgColor indexed="52"/>
        </patternFill>
      </fill>
    </dxf>
    <dxf>
      <font>
        <b/>
        <i val="0"/>
        <strike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57"/>
        </patternFill>
      </fill>
    </dxf>
    <dxf>
      <font>
        <b/>
        <i val="0"/>
        <condense val="0"/>
        <extend val="0"/>
      </font>
      <fill>
        <patternFill>
          <bgColor indexed="52"/>
        </patternFill>
      </fill>
    </dxf>
    <dxf>
      <font>
        <b/>
        <i val="0"/>
        <strike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57"/>
        </patternFill>
      </fill>
    </dxf>
    <dxf>
      <font>
        <b/>
        <i val="0"/>
        <condense val="0"/>
        <extend val="0"/>
      </font>
      <fill>
        <patternFill>
          <bgColor indexed="52"/>
        </patternFill>
      </fill>
    </dxf>
    <dxf>
      <font>
        <b/>
        <i val="0"/>
        <strike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57"/>
        </patternFill>
      </fill>
    </dxf>
    <dxf>
      <font>
        <b/>
        <i val="0"/>
        <condense val="0"/>
        <extend val="0"/>
      </font>
      <fill>
        <patternFill>
          <bgColor indexed="52"/>
        </patternFill>
      </fill>
    </dxf>
    <dxf>
      <font>
        <b/>
        <i val="0"/>
        <strike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57"/>
        </patternFill>
      </fill>
    </dxf>
    <dxf>
      <font>
        <b/>
        <i val="0"/>
        <condense val="0"/>
        <extend val="0"/>
      </font>
      <fill>
        <patternFill>
          <bgColor indexed="52"/>
        </patternFill>
      </fill>
    </dxf>
    <dxf>
      <font>
        <b/>
        <i val="0"/>
        <strike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57"/>
        </patternFill>
      </fill>
    </dxf>
    <dxf>
      <font>
        <b/>
        <i val="0"/>
        <condense val="0"/>
        <extend val="0"/>
      </font>
      <fill>
        <patternFill>
          <bgColor indexed="52"/>
        </patternFill>
      </fill>
    </dxf>
    <dxf>
      <font>
        <b/>
        <i val="0"/>
        <strike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57"/>
        </patternFill>
      </fill>
    </dxf>
    <dxf>
      <font>
        <b/>
        <i val="0"/>
        <condense val="0"/>
        <extend val="0"/>
      </font>
      <fill>
        <patternFill>
          <bgColor indexed="52"/>
        </patternFill>
      </fill>
    </dxf>
    <dxf>
      <font>
        <b/>
        <i val="0"/>
        <strike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57"/>
        </patternFill>
      </fill>
    </dxf>
    <dxf>
      <font>
        <b/>
        <i val="0"/>
        <condense val="0"/>
        <extend val="0"/>
      </font>
      <fill>
        <patternFill>
          <bgColor indexed="52"/>
        </patternFill>
      </fill>
    </dxf>
    <dxf>
      <font>
        <b/>
        <i val="0"/>
        <strike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57"/>
        </patternFill>
      </fill>
    </dxf>
    <dxf>
      <font>
        <b/>
        <i val="0"/>
        <condense val="0"/>
        <extend val="0"/>
      </font>
      <fill>
        <patternFill>
          <bgColor indexed="52"/>
        </patternFill>
      </fill>
    </dxf>
    <dxf>
      <font>
        <b/>
        <i val="0"/>
        <strike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57"/>
        </patternFill>
      </fill>
    </dxf>
    <dxf>
      <font>
        <b/>
        <i val="0"/>
        <condense val="0"/>
        <extend val="0"/>
        <color indexed="9"/>
      </font>
      <fill>
        <patternFill>
          <bgColor indexed="52"/>
        </patternFill>
      </fill>
    </dxf>
    <dxf>
      <fill>
        <patternFill patternType="solid">
          <fgColor auto="1"/>
          <bgColor indexed="65"/>
        </patternFill>
      </fill>
    </dxf>
    <dxf>
      <font>
        <b/>
        <i val="0"/>
        <condense val="0"/>
        <extend val="0"/>
      </font>
      <fill>
        <patternFill>
          <bgColor indexed="52"/>
        </patternFill>
      </fill>
    </dxf>
    <dxf>
      <font>
        <b/>
        <i val="0"/>
        <condense val="0"/>
        <extend val="0"/>
      </font>
      <fill>
        <patternFill>
          <bgColor indexed="57"/>
        </patternFill>
      </fill>
    </dxf>
    <dxf>
      <font>
        <b/>
        <i val="0"/>
        <strike val="0"/>
        <condense val="0"/>
        <extend val="0"/>
        <color indexed="9"/>
      </font>
      <fill>
        <patternFill>
          <bgColor rgb="FFFF0000"/>
        </patternFill>
      </fill>
    </dxf>
    <dxf>
      <font>
        <b/>
        <i val="0"/>
        <condense val="0"/>
        <extend val="0"/>
      </font>
      <fill>
        <patternFill>
          <bgColor indexed="52"/>
        </patternFill>
      </fill>
    </dxf>
    <dxf>
      <font>
        <b/>
        <i val="0"/>
        <condense val="0"/>
        <extend val="0"/>
      </font>
      <fill>
        <patternFill>
          <bgColor indexed="57"/>
        </patternFill>
      </fill>
    </dxf>
    <dxf>
      <font>
        <b/>
        <i val="0"/>
        <strike val="0"/>
        <condense val="0"/>
        <extend val="0"/>
        <color indexed="9"/>
      </font>
      <fill>
        <patternFill>
          <bgColor rgb="FFFF0000"/>
        </patternFill>
      </fill>
    </dxf>
    <dxf>
      <font>
        <b/>
        <i val="0"/>
        <condense val="0"/>
        <extend val="0"/>
      </font>
      <fill>
        <patternFill>
          <bgColor indexed="57"/>
        </patternFill>
      </fill>
    </dxf>
    <dxf>
      <font>
        <b/>
        <i val="0"/>
        <condense val="0"/>
        <extend val="0"/>
      </font>
      <fill>
        <patternFill>
          <bgColor indexed="52"/>
        </patternFill>
      </fill>
    </dxf>
    <dxf>
      <font>
        <b/>
        <i val="0"/>
        <strike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57"/>
        </patternFill>
      </fill>
    </dxf>
    <dxf>
      <font>
        <b/>
        <i val="0"/>
        <condense val="0"/>
        <extend val="0"/>
      </font>
      <fill>
        <patternFill>
          <bgColor indexed="52"/>
        </patternFill>
      </fill>
    </dxf>
    <dxf>
      <font>
        <b/>
        <i val="0"/>
        <strike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57"/>
        </patternFill>
      </fill>
    </dxf>
    <dxf>
      <font>
        <b/>
        <i val="0"/>
        <condense val="0"/>
        <extend val="0"/>
      </font>
      <fill>
        <patternFill>
          <bgColor indexed="52"/>
        </patternFill>
      </fill>
    </dxf>
    <dxf>
      <font>
        <b/>
        <i val="0"/>
        <strike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57"/>
        </patternFill>
      </fill>
    </dxf>
    <dxf>
      <font>
        <b/>
        <i val="0"/>
        <condense val="0"/>
        <extend val="0"/>
      </font>
      <fill>
        <patternFill>
          <bgColor indexed="52"/>
        </patternFill>
      </fill>
    </dxf>
    <dxf>
      <font>
        <b/>
        <i val="0"/>
        <strike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57"/>
        </patternFill>
      </fill>
    </dxf>
    <dxf>
      <font>
        <b/>
        <i val="0"/>
        <condense val="0"/>
        <extend val="0"/>
      </font>
      <fill>
        <patternFill>
          <bgColor indexed="52"/>
        </patternFill>
      </fill>
    </dxf>
    <dxf>
      <font>
        <b/>
        <i val="0"/>
        <strike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57"/>
        </patternFill>
      </fill>
    </dxf>
    <dxf>
      <font>
        <b/>
        <i val="0"/>
        <condense val="0"/>
        <extend val="0"/>
      </font>
      <fill>
        <patternFill>
          <bgColor indexed="52"/>
        </patternFill>
      </fill>
    </dxf>
    <dxf>
      <font>
        <b/>
        <i val="0"/>
        <strike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57"/>
        </patternFill>
      </fill>
    </dxf>
    <dxf>
      <font>
        <b/>
        <i val="0"/>
        <condense val="0"/>
        <extend val="0"/>
      </font>
      <fill>
        <patternFill>
          <bgColor indexed="52"/>
        </patternFill>
      </fill>
    </dxf>
    <dxf>
      <font>
        <b/>
        <i val="0"/>
        <strike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57"/>
        </patternFill>
      </fill>
    </dxf>
    <dxf>
      <font>
        <b/>
        <i val="0"/>
        <condense val="0"/>
        <extend val="0"/>
      </font>
      <fill>
        <patternFill>
          <bgColor indexed="52"/>
        </patternFill>
      </fill>
    </dxf>
    <dxf>
      <font>
        <b/>
        <i val="0"/>
        <strike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57"/>
        </patternFill>
      </fill>
    </dxf>
    <dxf>
      <font>
        <b/>
        <i val="0"/>
        <condense val="0"/>
        <extend val="0"/>
      </font>
      <fill>
        <patternFill>
          <bgColor indexed="52"/>
        </patternFill>
      </fill>
    </dxf>
    <dxf>
      <font>
        <b/>
        <i val="0"/>
        <strike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57"/>
        </patternFill>
      </fill>
    </dxf>
    <dxf>
      <font>
        <b/>
        <i val="0"/>
        <condense val="0"/>
        <extend val="0"/>
      </font>
      <fill>
        <patternFill>
          <bgColor indexed="52"/>
        </patternFill>
      </fill>
    </dxf>
    <dxf>
      <font>
        <b/>
        <i val="0"/>
        <strike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57"/>
        </patternFill>
      </fill>
    </dxf>
    <dxf>
      <font>
        <b/>
        <i val="0"/>
        <condense val="0"/>
        <extend val="0"/>
      </font>
      <fill>
        <patternFill>
          <bgColor indexed="52"/>
        </patternFill>
      </fill>
    </dxf>
    <dxf>
      <font>
        <b/>
        <i val="0"/>
        <strike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57"/>
        </patternFill>
      </fill>
    </dxf>
    <dxf>
      <font>
        <b/>
        <i val="0"/>
        <condense val="0"/>
        <extend val="0"/>
        <color indexed="9"/>
      </font>
      <fill>
        <patternFill>
          <bgColor indexed="52"/>
        </patternFill>
      </fill>
    </dxf>
    <dxf>
      <fill>
        <patternFill patternType="solid">
          <fgColor auto="1"/>
          <bgColor indexed="65"/>
        </patternFill>
      </fill>
    </dxf>
    <dxf>
      <font>
        <b/>
        <i val="0"/>
        <condense val="0"/>
        <extend val="0"/>
      </font>
      <fill>
        <patternFill>
          <bgColor indexed="52"/>
        </patternFill>
      </fill>
    </dxf>
    <dxf>
      <font>
        <b/>
        <i val="0"/>
        <condense val="0"/>
        <extend val="0"/>
      </font>
      <fill>
        <patternFill>
          <bgColor indexed="57"/>
        </patternFill>
      </fill>
    </dxf>
    <dxf>
      <font>
        <b/>
        <i val="0"/>
        <strike val="0"/>
        <condense val="0"/>
        <extend val="0"/>
        <color indexed="9"/>
      </font>
      <fill>
        <patternFill>
          <bgColor rgb="FFFF0000"/>
        </patternFill>
      </fill>
    </dxf>
    <dxf>
      <font>
        <b/>
        <i val="0"/>
        <condense val="0"/>
        <extend val="0"/>
      </font>
      <fill>
        <patternFill>
          <bgColor indexed="57"/>
        </patternFill>
      </fill>
    </dxf>
    <dxf>
      <font>
        <b/>
        <i val="0"/>
        <condense val="0"/>
        <extend val="0"/>
      </font>
      <fill>
        <patternFill>
          <bgColor indexed="52"/>
        </patternFill>
      </fill>
    </dxf>
    <dxf>
      <font>
        <b/>
        <i val="0"/>
        <strike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57"/>
        </patternFill>
      </fill>
    </dxf>
    <dxf>
      <font>
        <b/>
        <i val="0"/>
        <condense val="0"/>
        <extend val="0"/>
      </font>
      <fill>
        <patternFill>
          <bgColor indexed="52"/>
        </patternFill>
      </fill>
    </dxf>
    <dxf>
      <font>
        <b/>
        <i val="0"/>
        <strike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57"/>
        </patternFill>
      </fill>
    </dxf>
    <dxf>
      <font>
        <b/>
        <i val="0"/>
        <condense val="0"/>
        <extend val="0"/>
      </font>
      <fill>
        <patternFill>
          <bgColor indexed="52"/>
        </patternFill>
      </fill>
    </dxf>
    <dxf>
      <font>
        <b/>
        <i val="0"/>
        <strike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57"/>
        </patternFill>
      </fill>
    </dxf>
    <dxf>
      <font>
        <b/>
        <i val="0"/>
        <condense val="0"/>
        <extend val="0"/>
      </font>
      <fill>
        <patternFill>
          <bgColor indexed="52"/>
        </patternFill>
      </fill>
    </dxf>
    <dxf>
      <font>
        <b/>
        <i val="0"/>
        <strike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57"/>
        </patternFill>
      </fill>
    </dxf>
    <dxf>
      <font>
        <b/>
        <i val="0"/>
        <condense val="0"/>
        <extend val="0"/>
      </font>
      <fill>
        <patternFill>
          <bgColor indexed="52"/>
        </patternFill>
      </fill>
    </dxf>
    <dxf>
      <font>
        <b/>
        <i val="0"/>
        <strike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57"/>
        </patternFill>
      </fill>
    </dxf>
    <dxf>
      <font>
        <b/>
        <i val="0"/>
        <condense val="0"/>
        <extend val="0"/>
      </font>
      <fill>
        <patternFill>
          <bgColor indexed="52"/>
        </patternFill>
      </fill>
    </dxf>
    <dxf>
      <font>
        <b/>
        <i val="0"/>
        <strike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57"/>
        </patternFill>
      </fill>
    </dxf>
    <dxf>
      <font>
        <b/>
        <i val="0"/>
        <condense val="0"/>
        <extend val="0"/>
      </font>
      <fill>
        <patternFill>
          <bgColor indexed="52"/>
        </patternFill>
      </fill>
    </dxf>
    <dxf>
      <font>
        <b/>
        <i val="0"/>
        <strike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57"/>
        </patternFill>
      </fill>
    </dxf>
    <dxf>
      <font>
        <b/>
        <i val="0"/>
        <condense val="0"/>
        <extend val="0"/>
      </font>
      <fill>
        <patternFill>
          <bgColor indexed="52"/>
        </patternFill>
      </fill>
    </dxf>
    <dxf>
      <font>
        <b/>
        <i val="0"/>
        <strike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57"/>
        </patternFill>
      </fill>
    </dxf>
    <dxf>
      <font>
        <b/>
        <i val="0"/>
        <condense val="0"/>
        <extend val="0"/>
      </font>
      <fill>
        <patternFill>
          <bgColor indexed="52"/>
        </patternFill>
      </fill>
    </dxf>
    <dxf>
      <font>
        <b/>
        <i val="0"/>
        <strike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57"/>
        </patternFill>
      </fill>
    </dxf>
    <dxf>
      <font>
        <b/>
        <i val="0"/>
        <condense val="0"/>
        <extend val="0"/>
      </font>
      <fill>
        <patternFill>
          <bgColor indexed="52"/>
        </patternFill>
      </fill>
    </dxf>
    <dxf>
      <font>
        <b/>
        <i val="0"/>
        <strike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57"/>
        </patternFill>
      </fill>
    </dxf>
    <dxf>
      <font>
        <b/>
        <i val="0"/>
        <condense val="0"/>
        <extend val="0"/>
      </font>
      <fill>
        <patternFill>
          <bgColor indexed="52"/>
        </patternFill>
      </fill>
    </dxf>
    <dxf>
      <font>
        <b/>
        <i val="0"/>
        <strike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57"/>
        </patternFill>
      </fill>
    </dxf>
    <dxf>
      <font>
        <b/>
        <i val="0"/>
        <condense val="0"/>
        <extend val="0"/>
      </font>
      <fill>
        <patternFill>
          <bgColor indexed="52"/>
        </patternFill>
      </fill>
    </dxf>
    <dxf>
      <font>
        <b/>
        <i val="0"/>
        <strike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57"/>
        </patternFill>
      </fill>
    </dxf>
    <dxf>
      <font>
        <b/>
        <i val="0"/>
        <condense val="0"/>
        <extend val="0"/>
      </font>
      <fill>
        <patternFill>
          <bgColor indexed="52"/>
        </patternFill>
      </fill>
    </dxf>
    <dxf>
      <font>
        <b/>
        <i val="0"/>
        <strike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57"/>
        </patternFill>
      </fill>
    </dxf>
    <dxf>
      <font>
        <b/>
        <i val="0"/>
        <condense val="0"/>
        <extend val="0"/>
      </font>
      <fill>
        <patternFill>
          <bgColor indexed="52"/>
        </patternFill>
      </fill>
    </dxf>
    <dxf>
      <font>
        <b/>
        <i val="0"/>
        <strike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57"/>
        </patternFill>
      </fill>
    </dxf>
    <dxf>
      <font>
        <b/>
        <i val="0"/>
        <condense val="0"/>
        <extend val="0"/>
      </font>
      <fill>
        <patternFill>
          <bgColor indexed="52"/>
        </patternFill>
      </fill>
    </dxf>
    <dxf>
      <font>
        <b/>
        <i val="0"/>
        <strike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57"/>
        </patternFill>
      </fill>
    </dxf>
    <dxf>
      <font>
        <b/>
        <i val="0"/>
        <condense val="0"/>
        <extend val="0"/>
      </font>
      <fill>
        <patternFill>
          <bgColor indexed="52"/>
        </patternFill>
      </fill>
    </dxf>
    <dxf>
      <font>
        <b/>
        <i val="0"/>
        <strike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57"/>
        </patternFill>
      </fill>
    </dxf>
    <dxf>
      <font>
        <b/>
        <i val="0"/>
        <condense val="0"/>
        <extend val="0"/>
      </font>
      <fill>
        <patternFill>
          <bgColor indexed="52"/>
        </patternFill>
      </fill>
    </dxf>
    <dxf>
      <font>
        <b/>
        <i val="0"/>
        <strike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57"/>
        </patternFill>
      </fill>
    </dxf>
    <dxf>
      <font>
        <b/>
        <i val="0"/>
        <condense val="0"/>
        <extend val="0"/>
        <color indexed="9"/>
      </font>
      <fill>
        <patternFill>
          <bgColor indexed="52"/>
        </patternFill>
      </fill>
    </dxf>
    <dxf>
      <font>
        <b/>
        <i val="0"/>
        <condense val="0"/>
        <extend val="0"/>
      </font>
      <fill>
        <patternFill>
          <bgColor indexed="57"/>
        </patternFill>
      </fill>
    </dxf>
    <dxf>
      <font>
        <b/>
        <i val="0"/>
        <condense val="0"/>
        <extend val="0"/>
      </font>
      <fill>
        <patternFill>
          <bgColor indexed="52"/>
        </patternFill>
      </fill>
    </dxf>
    <dxf>
      <font>
        <b/>
        <i val="0"/>
        <strike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57"/>
        </patternFill>
      </fill>
    </dxf>
    <dxf>
      <font>
        <b/>
        <i val="0"/>
        <condense val="0"/>
        <extend val="0"/>
      </font>
      <fill>
        <patternFill>
          <bgColor indexed="52"/>
        </patternFill>
      </fill>
    </dxf>
    <dxf>
      <font>
        <b/>
        <i val="0"/>
        <strike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57"/>
        </patternFill>
      </fill>
    </dxf>
    <dxf>
      <font>
        <b/>
        <i val="0"/>
        <condense val="0"/>
        <extend val="0"/>
      </font>
      <fill>
        <patternFill>
          <bgColor indexed="52"/>
        </patternFill>
      </fill>
    </dxf>
    <dxf>
      <font>
        <b/>
        <i val="0"/>
        <strike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57"/>
        </patternFill>
      </fill>
    </dxf>
    <dxf>
      <font>
        <b/>
        <i val="0"/>
        <condense val="0"/>
        <extend val="0"/>
      </font>
      <fill>
        <patternFill>
          <bgColor indexed="52"/>
        </patternFill>
      </fill>
    </dxf>
    <dxf>
      <font>
        <b/>
        <i val="0"/>
        <strike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57"/>
        </patternFill>
      </fill>
    </dxf>
    <dxf>
      <font>
        <b/>
        <i val="0"/>
        <condense val="0"/>
        <extend val="0"/>
      </font>
      <fill>
        <patternFill>
          <bgColor indexed="52"/>
        </patternFill>
      </fill>
    </dxf>
    <dxf>
      <font>
        <b/>
        <i val="0"/>
        <strike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57"/>
        </patternFill>
      </fill>
    </dxf>
    <dxf>
      <font>
        <b/>
        <i val="0"/>
        <condense val="0"/>
        <extend val="0"/>
      </font>
      <fill>
        <patternFill>
          <bgColor indexed="52"/>
        </patternFill>
      </fill>
    </dxf>
    <dxf>
      <font>
        <b/>
        <i val="0"/>
        <strike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57"/>
        </patternFill>
      </fill>
    </dxf>
    <dxf>
      <font>
        <b/>
        <i val="0"/>
        <condense val="0"/>
        <extend val="0"/>
      </font>
      <fill>
        <patternFill>
          <bgColor indexed="52"/>
        </patternFill>
      </fill>
    </dxf>
    <dxf>
      <font>
        <b/>
        <i val="0"/>
        <strike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57"/>
        </patternFill>
      </fill>
    </dxf>
    <dxf>
      <font>
        <b/>
        <i val="0"/>
        <condense val="0"/>
        <extend val="0"/>
      </font>
      <fill>
        <patternFill>
          <bgColor indexed="52"/>
        </patternFill>
      </fill>
    </dxf>
    <dxf>
      <font>
        <b/>
        <i val="0"/>
        <strike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57"/>
        </patternFill>
      </fill>
    </dxf>
    <dxf>
      <font>
        <b/>
        <i val="0"/>
        <condense val="0"/>
        <extend val="0"/>
      </font>
      <fill>
        <patternFill>
          <bgColor indexed="52"/>
        </patternFill>
      </fill>
    </dxf>
    <dxf>
      <font>
        <b/>
        <i val="0"/>
        <strike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57"/>
        </patternFill>
      </fill>
    </dxf>
    <dxf>
      <font>
        <b/>
        <i val="0"/>
        <condense val="0"/>
        <extend val="0"/>
      </font>
      <fill>
        <patternFill>
          <bgColor indexed="52"/>
        </patternFill>
      </fill>
    </dxf>
    <dxf>
      <font>
        <b/>
        <i val="0"/>
        <strike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57"/>
        </patternFill>
      </fill>
    </dxf>
    <dxf>
      <font>
        <b/>
        <i val="0"/>
        <condense val="0"/>
        <extend val="0"/>
      </font>
      <fill>
        <patternFill>
          <bgColor indexed="52"/>
        </patternFill>
      </fill>
    </dxf>
    <dxf>
      <font>
        <b/>
        <i val="0"/>
        <strike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57"/>
        </patternFill>
      </fill>
    </dxf>
    <dxf>
      <font>
        <b/>
        <i val="0"/>
        <condense val="0"/>
        <extend val="0"/>
      </font>
      <fill>
        <patternFill>
          <bgColor indexed="52"/>
        </patternFill>
      </fill>
    </dxf>
    <dxf>
      <font>
        <b/>
        <i val="0"/>
        <strike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57"/>
        </patternFill>
      </fill>
    </dxf>
    <dxf>
      <font>
        <b/>
        <i val="0"/>
        <condense val="0"/>
        <extend val="0"/>
      </font>
      <fill>
        <patternFill>
          <bgColor indexed="52"/>
        </patternFill>
      </fill>
    </dxf>
    <dxf>
      <font>
        <b/>
        <i val="0"/>
        <strike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57"/>
        </patternFill>
      </fill>
    </dxf>
    <dxf>
      <font>
        <b/>
        <i val="0"/>
        <condense val="0"/>
        <extend val="0"/>
      </font>
      <fill>
        <patternFill>
          <bgColor indexed="52"/>
        </patternFill>
      </fill>
    </dxf>
    <dxf>
      <font>
        <b/>
        <i val="0"/>
        <strike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57"/>
        </patternFill>
      </fill>
    </dxf>
    <dxf>
      <font>
        <b/>
        <i val="0"/>
        <condense val="0"/>
        <extend val="0"/>
      </font>
      <fill>
        <patternFill>
          <bgColor indexed="52"/>
        </patternFill>
      </fill>
    </dxf>
    <dxf>
      <font>
        <b/>
        <i val="0"/>
        <strike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57"/>
        </patternFill>
      </fill>
    </dxf>
    <dxf>
      <font>
        <b/>
        <i val="0"/>
        <condense val="0"/>
        <extend val="0"/>
      </font>
      <fill>
        <patternFill>
          <bgColor indexed="52"/>
        </patternFill>
      </fill>
    </dxf>
    <dxf>
      <font>
        <b/>
        <i val="0"/>
        <strike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57"/>
        </patternFill>
      </fill>
    </dxf>
    <dxf>
      <font>
        <b/>
        <i val="0"/>
        <condense val="0"/>
        <extend val="0"/>
      </font>
      <fill>
        <patternFill>
          <bgColor indexed="52"/>
        </patternFill>
      </fill>
    </dxf>
    <dxf>
      <font>
        <b/>
        <i val="0"/>
        <strike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57"/>
        </patternFill>
      </fill>
    </dxf>
    <dxf>
      <font>
        <b/>
        <i val="0"/>
        <condense val="0"/>
        <extend val="0"/>
      </font>
      <fill>
        <patternFill>
          <bgColor indexed="52"/>
        </patternFill>
      </fill>
    </dxf>
    <dxf>
      <font>
        <b/>
        <i val="0"/>
        <strike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57"/>
        </patternFill>
      </fill>
    </dxf>
    <dxf>
      <font>
        <b/>
        <i val="0"/>
        <condense val="0"/>
        <extend val="0"/>
      </font>
      <fill>
        <patternFill>
          <bgColor indexed="52"/>
        </patternFill>
      </fill>
    </dxf>
    <dxf>
      <font>
        <b/>
        <i val="0"/>
        <strike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57"/>
        </patternFill>
      </fill>
    </dxf>
    <dxf>
      <font>
        <b/>
        <i val="0"/>
        <condense val="0"/>
        <extend val="0"/>
      </font>
      <fill>
        <patternFill>
          <bgColor indexed="52"/>
        </patternFill>
      </fill>
    </dxf>
    <dxf>
      <font>
        <b/>
        <i val="0"/>
        <strike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57"/>
        </patternFill>
      </fill>
    </dxf>
    <dxf>
      <font>
        <b/>
        <i val="0"/>
        <condense val="0"/>
        <extend val="0"/>
      </font>
      <fill>
        <patternFill>
          <bgColor indexed="52"/>
        </patternFill>
      </fill>
    </dxf>
    <dxf>
      <font>
        <b/>
        <i val="0"/>
        <strike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57"/>
        </patternFill>
      </fill>
    </dxf>
    <dxf>
      <font>
        <b/>
        <i val="0"/>
        <condense val="0"/>
        <extend val="0"/>
      </font>
      <fill>
        <patternFill>
          <bgColor indexed="52"/>
        </patternFill>
      </fill>
    </dxf>
    <dxf>
      <font>
        <b/>
        <i val="0"/>
        <strike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57"/>
        </patternFill>
      </fill>
    </dxf>
    <dxf>
      <font>
        <b/>
        <i val="0"/>
        <condense val="0"/>
        <extend val="0"/>
      </font>
      <fill>
        <patternFill>
          <bgColor indexed="52"/>
        </patternFill>
      </fill>
    </dxf>
    <dxf>
      <font>
        <b/>
        <i val="0"/>
        <strike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57"/>
        </patternFill>
      </fill>
    </dxf>
    <dxf>
      <font>
        <b/>
        <i val="0"/>
        <condense val="0"/>
        <extend val="0"/>
        <color indexed="9"/>
      </font>
      <fill>
        <patternFill>
          <bgColor indexed="52"/>
        </patternFill>
      </fill>
    </dxf>
  </dxfs>
  <tableStyles count="0" defaultTableStyle="TableStyleMedium9" defaultPivotStyle="PivotStyleLight16"/>
  <colors>
    <mruColors>
      <color rgb="FF339966"/>
      <color rgb="FFB3CB7F"/>
      <color rgb="FFCC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71</xdr:row>
      <xdr:rowOff>0</xdr:rowOff>
    </xdr:from>
    <xdr:to>
      <xdr:col>1</xdr:col>
      <xdr:colOff>628650</xdr:colOff>
      <xdr:row>71</xdr:row>
      <xdr:rowOff>0</xdr:rowOff>
    </xdr:to>
    <xdr:sp macro="" textlink="">
      <xdr:nvSpPr>
        <xdr:cNvPr id="37941" name="Line 61">
          <a:extLst>
            <a:ext uri="{FF2B5EF4-FFF2-40B4-BE49-F238E27FC236}">
              <a16:creationId xmlns:a16="http://schemas.microsoft.com/office/drawing/2014/main" id="{00000000-0008-0000-0000-000035940000}"/>
            </a:ext>
          </a:extLst>
        </xdr:cNvPr>
        <xdr:cNvSpPr>
          <a:spLocks noChangeShapeType="1"/>
        </xdr:cNvSpPr>
      </xdr:nvSpPr>
      <xdr:spPr bwMode="auto">
        <a:xfrm>
          <a:off x="142875" y="12001500"/>
          <a:ext cx="6381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3</xdr:col>
      <xdr:colOff>245406</xdr:colOff>
      <xdr:row>1</xdr:row>
      <xdr:rowOff>42334</xdr:rowOff>
    </xdr:from>
    <xdr:to>
      <xdr:col>3</xdr:col>
      <xdr:colOff>1411112</xdr:colOff>
      <xdr:row>1</xdr:row>
      <xdr:rowOff>483696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96517" y="225778"/>
          <a:ext cx="1165706" cy="44136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67</xdr:row>
      <xdr:rowOff>0</xdr:rowOff>
    </xdr:from>
    <xdr:to>
      <xdr:col>1</xdr:col>
      <xdr:colOff>628650</xdr:colOff>
      <xdr:row>67</xdr:row>
      <xdr:rowOff>0</xdr:rowOff>
    </xdr:to>
    <xdr:sp macro="" textlink="">
      <xdr:nvSpPr>
        <xdr:cNvPr id="2" name="Line 6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>
          <a:spLocks noChangeShapeType="1"/>
        </xdr:cNvSpPr>
      </xdr:nvSpPr>
      <xdr:spPr bwMode="auto">
        <a:xfrm>
          <a:off x="142875" y="32232600"/>
          <a:ext cx="6381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3</xdr:col>
      <xdr:colOff>245406</xdr:colOff>
      <xdr:row>1</xdr:row>
      <xdr:rowOff>42334</xdr:rowOff>
    </xdr:from>
    <xdr:to>
      <xdr:col>4</xdr:col>
      <xdr:colOff>1412</xdr:colOff>
      <xdr:row>1</xdr:row>
      <xdr:rowOff>483696</xdr:rowOff>
    </xdr:to>
    <xdr:pic>
      <xdr:nvPicPr>
        <xdr:cNvPr id="3" name="Imagen 1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93456" y="213784"/>
          <a:ext cx="1089506" cy="44136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54</xdr:row>
      <xdr:rowOff>0</xdr:rowOff>
    </xdr:from>
    <xdr:to>
      <xdr:col>1</xdr:col>
      <xdr:colOff>628650</xdr:colOff>
      <xdr:row>54</xdr:row>
      <xdr:rowOff>0</xdr:rowOff>
    </xdr:to>
    <xdr:sp macro="" textlink="">
      <xdr:nvSpPr>
        <xdr:cNvPr id="2" name="Line 6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ShapeType="1"/>
        </xdr:cNvSpPr>
      </xdr:nvSpPr>
      <xdr:spPr bwMode="auto">
        <a:xfrm>
          <a:off x="142875" y="23498175"/>
          <a:ext cx="6381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3</xdr:col>
      <xdr:colOff>245406</xdr:colOff>
      <xdr:row>1</xdr:row>
      <xdr:rowOff>42334</xdr:rowOff>
    </xdr:from>
    <xdr:to>
      <xdr:col>4</xdr:col>
      <xdr:colOff>1412</xdr:colOff>
      <xdr:row>1</xdr:row>
      <xdr:rowOff>483696</xdr:rowOff>
    </xdr:to>
    <xdr:pic>
      <xdr:nvPicPr>
        <xdr:cNvPr id="3" name="Imagen 1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93456" y="213784"/>
          <a:ext cx="1089506" cy="44136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62</xdr:row>
      <xdr:rowOff>0</xdr:rowOff>
    </xdr:from>
    <xdr:to>
      <xdr:col>1</xdr:col>
      <xdr:colOff>628650</xdr:colOff>
      <xdr:row>62</xdr:row>
      <xdr:rowOff>0</xdr:rowOff>
    </xdr:to>
    <xdr:sp macro="" textlink="">
      <xdr:nvSpPr>
        <xdr:cNvPr id="2" name="Line 6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>
          <a:spLocks noChangeShapeType="1"/>
        </xdr:cNvSpPr>
      </xdr:nvSpPr>
      <xdr:spPr bwMode="auto">
        <a:xfrm>
          <a:off x="142875" y="23498175"/>
          <a:ext cx="6381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3</xdr:col>
      <xdr:colOff>245406</xdr:colOff>
      <xdr:row>1</xdr:row>
      <xdr:rowOff>42334</xdr:rowOff>
    </xdr:from>
    <xdr:to>
      <xdr:col>4</xdr:col>
      <xdr:colOff>1412</xdr:colOff>
      <xdr:row>1</xdr:row>
      <xdr:rowOff>483696</xdr:rowOff>
    </xdr:to>
    <xdr:pic>
      <xdr:nvPicPr>
        <xdr:cNvPr id="3" name="Imagen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93456" y="213784"/>
          <a:ext cx="1089506" cy="44136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77</xdr:row>
      <xdr:rowOff>0</xdr:rowOff>
    </xdr:from>
    <xdr:to>
      <xdr:col>0</xdr:col>
      <xdr:colOff>628650</xdr:colOff>
      <xdr:row>77</xdr:row>
      <xdr:rowOff>0</xdr:rowOff>
    </xdr:to>
    <xdr:sp macro="" textlink="">
      <xdr:nvSpPr>
        <xdr:cNvPr id="8" name="Line 61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>
          <a:spLocks noChangeShapeType="1"/>
        </xdr:cNvSpPr>
      </xdr:nvSpPr>
      <xdr:spPr bwMode="auto">
        <a:xfrm>
          <a:off x="142875" y="35613975"/>
          <a:ext cx="6381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oneCellAnchor>
    <xdr:from>
      <xdr:col>0</xdr:col>
      <xdr:colOff>216831</xdr:colOff>
      <xdr:row>0</xdr:row>
      <xdr:rowOff>32809</xdr:rowOff>
    </xdr:from>
    <xdr:ext cx="1089506" cy="441362"/>
    <xdr:pic>
      <xdr:nvPicPr>
        <xdr:cNvPr id="9" name="Imagen 1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9231" y="204259"/>
          <a:ext cx="1089506" cy="441362"/>
        </a:xfrm>
        <a:prstGeom prst="rect">
          <a:avLst/>
        </a:prstGeom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109</xdr:row>
      <xdr:rowOff>0</xdr:rowOff>
    </xdr:from>
    <xdr:to>
      <xdr:col>1</xdr:col>
      <xdr:colOff>628650</xdr:colOff>
      <xdr:row>109</xdr:row>
      <xdr:rowOff>0</xdr:rowOff>
    </xdr:to>
    <xdr:sp macro="" textlink="">
      <xdr:nvSpPr>
        <xdr:cNvPr id="2" name="Line 6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ChangeShapeType="1"/>
        </xdr:cNvSpPr>
      </xdr:nvSpPr>
      <xdr:spPr bwMode="auto">
        <a:xfrm>
          <a:off x="142875" y="36623625"/>
          <a:ext cx="6381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569177</xdr:colOff>
      <xdr:row>1</xdr:row>
      <xdr:rowOff>23231</xdr:rowOff>
    </xdr:from>
    <xdr:to>
      <xdr:col>1</xdr:col>
      <xdr:colOff>1494221</xdr:colOff>
      <xdr:row>1</xdr:row>
      <xdr:rowOff>453018</xdr:rowOff>
    </xdr:to>
    <xdr:pic>
      <xdr:nvPicPr>
        <xdr:cNvPr id="4" name="1 Imagen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0183" y="197469"/>
          <a:ext cx="925044" cy="42978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137</xdr:row>
      <xdr:rowOff>0</xdr:rowOff>
    </xdr:from>
    <xdr:to>
      <xdr:col>1</xdr:col>
      <xdr:colOff>628650</xdr:colOff>
      <xdr:row>137</xdr:row>
      <xdr:rowOff>0</xdr:rowOff>
    </xdr:to>
    <xdr:sp macro="" textlink="">
      <xdr:nvSpPr>
        <xdr:cNvPr id="2" name="Line 6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>
          <a:spLocks noChangeShapeType="1"/>
        </xdr:cNvSpPr>
      </xdr:nvSpPr>
      <xdr:spPr bwMode="auto">
        <a:xfrm>
          <a:off x="142875" y="53098700"/>
          <a:ext cx="6635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393700</xdr:colOff>
      <xdr:row>1</xdr:row>
      <xdr:rowOff>101600</xdr:rowOff>
    </xdr:from>
    <xdr:to>
      <xdr:col>1</xdr:col>
      <xdr:colOff>1092200</xdr:colOff>
      <xdr:row>1</xdr:row>
      <xdr:rowOff>393700</xdr:rowOff>
    </xdr:to>
    <xdr:pic>
      <xdr:nvPicPr>
        <xdr:cNvPr id="3" name="1 Imagen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9200" y="279400"/>
          <a:ext cx="698500" cy="2921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136</xdr:row>
      <xdr:rowOff>0</xdr:rowOff>
    </xdr:from>
    <xdr:to>
      <xdr:col>0</xdr:col>
      <xdr:colOff>628650</xdr:colOff>
      <xdr:row>136</xdr:row>
      <xdr:rowOff>0</xdr:rowOff>
    </xdr:to>
    <xdr:sp macro="" textlink="">
      <xdr:nvSpPr>
        <xdr:cNvPr id="2" name="Line 6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>
          <a:spLocks noChangeShapeType="1"/>
        </xdr:cNvSpPr>
      </xdr:nvSpPr>
      <xdr:spPr bwMode="auto">
        <a:xfrm>
          <a:off x="142875" y="54825900"/>
          <a:ext cx="12477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0</xdr:col>
      <xdr:colOff>537227</xdr:colOff>
      <xdr:row>1</xdr:row>
      <xdr:rowOff>101601</xdr:rowOff>
    </xdr:from>
    <xdr:to>
      <xdr:col>0</xdr:col>
      <xdr:colOff>1748425</xdr:colOff>
      <xdr:row>2</xdr:row>
      <xdr:rowOff>7960</xdr:rowOff>
    </xdr:to>
    <xdr:pic>
      <xdr:nvPicPr>
        <xdr:cNvPr id="3" name="1 Imagen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7227" y="310368"/>
          <a:ext cx="1211198" cy="7204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8"/>
  <sheetViews>
    <sheetView showGridLines="0" topLeftCell="A40" zoomScale="70" zoomScaleNormal="70" zoomScalePageLayoutView="70" workbookViewId="0">
      <selection activeCell="D51" sqref="D51:I51"/>
    </sheetView>
  </sheetViews>
  <sheetFormatPr baseColWidth="10" defaultColWidth="11.5" defaultRowHeight="13" x14ac:dyDescent="0.15"/>
  <cols>
    <col min="1" max="1" width="2.33203125" style="2" customWidth="1"/>
    <col min="2" max="2" width="24.33203125" style="4" customWidth="1"/>
    <col min="3" max="3" width="25.1640625" style="2" customWidth="1"/>
    <col min="4" max="4" width="20" style="2" customWidth="1"/>
    <col min="5" max="5" width="18.33203125" style="2" customWidth="1"/>
    <col min="6" max="6" width="23.83203125" style="2" customWidth="1"/>
    <col min="7" max="9" width="22.83203125" style="2" customWidth="1"/>
    <col min="10" max="10" width="13.1640625" style="2" customWidth="1"/>
    <col min="11" max="11" width="26.6640625" style="2" customWidth="1"/>
    <col min="12" max="12" width="8.33203125" style="2" customWidth="1"/>
    <col min="13" max="16384" width="11.5" style="2"/>
  </cols>
  <sheetData>
    <row r="1" spans="1:13" ht="14" thickBot="1" x14ac:dyDescent="0.2"/>
    <row r="2" spans="1:13" ht="40" customHeight="1" thickBot="1" x14ac:dyDescent="0.2">
      <c r="A2" s="11"/>
      <c r="B2" s="165" t="s">
        <v>13</v>
      </c>
      <c r="C2" s="166"/>
      <c r="D2" s="166"/>
      <c r="E2" s="166"/>
      <c r="F2" s="166"/>
      <c r="G2" s="166"/>
      <c r="H2" s="166"/>
      <c r="I2" s="166"/>
      <c r="J2" s="166"/>
      <c r="K2" s="167"/>
      <c r="L2" s="70"/>
      <c r="M2" s="11"/>
    </row>
    <row r="3" spans="1:13" ht="32" customHeight="1" thickBot="1" x14ac:dyDescent="0.2">
      <c r="A3" s="11"/>
      <c r="B3" s="168" t="s">
        <v>91</v>
      </c>
      <c r="C3" s="169"/>
      <c r="D3" s="168" t="s">
        <v>88</v>
      </c>
      <c r="E3" s="169"/>
      <c r="F3" s="172"/>
      <c r="G3" s="168" t="s">
        <v>92</v>
      </c>
      <c r="H3" s="172"/>
      <c r="I3" s="169" t="s">
        <v>89</v>
      </c>
      <c r="J3" s="169"/>
      <c r="K3" s="172"/>
      <c r="L3" s="71"/>
      <c r="M3" s="11"/>
    </row>
    <row r="4" spans="1:13" ht="37" customHeight="1" thickBot="1" x14ac:dyDescent="0.2">
      <c r="A4" s="11"/>
      <c r="B4" s="170" t="s">
        <v>93</v>
      </c>
      <c r="C4" s="171"/>
      <c r="D4" s="173">
        <v>41367</v>
      </c>
      <c r="E4" s="174"/>
      <c r="F4" s="175"/>
      <c r="G4" s="170">
        <v>1</v>
      </c>
      <c r="H4" s="176"/>
      <c r="I4" s="171" t="s">
        <v>90</v>
      </c>
      <c r="J4" s="171"/>
      <c r="K4" s="176"/>
      <c r="L4" s="72"/>
      <c r="M4" s="11"/>
    </row>
    <row r="5" spans="1:13" ht="14" thickBot="1" x14ac:dyDescent="0.2"/>
    <row r="6" spans="1:13" ht="21.75" customHeight="1" x14ac:dyDescent="0.15">
      <c r="B6" s="1"/>
      <c r="C6" s="10"/>
      <c r="D6" s="151"/>
      <c r="E6" s="151"/>
      <c r="F6" s="151"/>
      <c r="G6" s="151"/>
      <c r="H6" s="151"/>
      <c r="I6" s="10"/>
      <c r="J6" s="42" t="s">
        <v>8</v>
      </c>
      <c r="K6" s="41">
        <v>41366</v>
      </c>
    </row>
    <row r="7" spans="1:13" ht="18" customHeight="1" x14ac:dyDescent="0.15">
      <c r="B7" s="3"/>
      <c r="C7" s="146" t="s">
        <v>6</v>
      </c>
      <c r="D7" s="146"/>
      <c r="E7" s="146"/>
      <c r="F7" s="22"/>
      <c r="G7" s="143" t="s">
        <v>9</v>
      </c>
      <c r="H7" s="143"/>
      <c r="I7" s="143"/>
      <c r="J7" s="143"/>
      <c r="K7" s="144"/>
    </row>
    <row r="8" spans="1:13" ht="18" customHeight="1" x14ac:dyDescent="0.15">
      <c r="B8" s="3"/>
      <c r="C8" s="6">
        <v>1</v>
      </c>
      <c r="D8" s="145" t="s">
        <v>1</v>
      </c>
      <c r="E8" s="145"/>
      <c r="F8" s="22"/>
      <c r="G8" s="143"/>
      <c r="H8" s="143"/>
      <c r="I8" s="143"/>
      <c r="J8" s="143"/>
      <c r="K8" s="144"/>
    </row>
    <row r="9" spans="1:13" ht="18" customHeight="1" x14ac:dyDescent="0.15">
      <c r="B9" s="3"/>
      <c r="C9" s="6">
        <v>3</v>
      </c>
      <c r="D9" s="145" t="s">
        <v>0</v>
      </c>
      <c r="E9" s="145"/>
      <c r="F9" s="22"/>
      <c r="G9" s="143"/>
      <c r="H9" s="143"/>
      <c r="I9" s="143"/>
      <c r="J9" s="143"/>
      <c r="K9" s="144"/>
    </row>
    <row r="10" spans="1:13" ht="18" customHeight="1" x14ac:dyDescent="0.15">
      <c r="B10" s="3"/>
      <c r="C10" s="23">
        <v>7</v>
      </c>
      <c r="D10" s="145" t="s">
        <v>2</v>
      </c>
      <c r="E10" s="145"/>
      <c r="F10" s="22"/>
      <c r="G10" s="143"/>
      <c r="H10" s="143"/>
      <c r="I10" s="143"/>
      <c r="J10" s="143"/>
      <c r="K10" s="144"/>
    </row>
    <row r="11" spans="1:13" ht="18" customHeight="1" x14ac:dyDescent="0.15">
      <c r="B11" s="3"/>
      <c r="C11" s="6">
        <v>10</v>
      </c>
      <c r="D11" s="145" t="s">
        <v>5</v>
      </c>
      <c r="E11" s="145"/>
      <c r="F11" s="22"/>
      <c r="G11" s="143"/>
      <c r="H11" s="143"/>
      <c r="I11" s="143"/>
      <c r="J11" s="143"/>
      <c r="K11" s="144"/>
    </row>
    <row r="12" spans="1:13" ht="14" thickBot="1" x14ac:dyDescent="0.2">
      <c r="B12" s="12"/>
      <c r="C12" s="13"/>
      <c r="D12" s="13"/>
      <c r="E12" s="13"/>
      <c r="F12" s="13"/>
      <c r="G12" s="14"/>
      <c r="H12" s="14"/>
      <c r="I12" s="15"/>
      <c r="J12" s="14"/>
      <c r="K12" s="16"/>
    </row>
    <row r="13" spans="1:13" ht="19.5" customHeight="1" x14ac:dyDescent="0.15">
      <c r="B13" s="137" t="s">
        <v>11</v>
      </c>
      <c r="C13" s="138"/>
      <c r="D13" s="147" t="s">
        <v>27</v>
      </c>
      <c r="E13" s="147" t="s">
        <v>14</v>
      </c>
      <c r="F13" s="147" t="s">
        <v>15</v>
      </c>
      <c r="G13" s="147" t="s">
        <v>16</v>
      </c>
      <c r="H13" s="147" t="s">
        <v>17</v>
      </c>
      <c r="I13" s="154" t="s">
        <v>18</v>
      </c>
      <c r="J13" s="152" t="s">
        <v>3</v>
      </c>
      <c r="K13" s="152" t="s">
        <v>4</v>
      </c>
      <c r="L13" s="4"/>
    </row>
    <row r="14" spans="1:13" ht="19.5" customHeight="1" x14ac:dyDescent="0.15">
      <c r="B14" s="139"/>
      <c r="C14" s="140"/>
      <c r="D14" s="148"/>
      <c r="E14" s="148"/>
      <c r="F14" s="148"/>
      <c r="G14" s="148"/>
      <c r="H14" s="148"/>
      <c r="I14" s="155"/>
      <c r="J14" s="153"/>
      <c r="K14" s="153"/>
      <c r="L14" s="4"/>
    </row>
    <row r="15" spans="1:13" ht="19.5" customHeight="1" x14ac:dyDescent="0.15">
      <c r="B15" s="139"/>
      <c r="C15" s="140"/>
      <c r="D15" s="148"/>
      <c r="E15" s="148"/>
      <c r="F15" s="148"/>
      <c r="G15" s="148"/>
      <c r="H15" s="148"/>
      <c r="I15" s="155"/>
      <c r="J15" s="153"/>
      <c r="K15" s="153"/>
      <c r="L15" s="4"/>
    </row>
    <row r="16" spans="1:13" ht="19.5" customHeight="1" x14ac:dyDescent="0.15">
      <c r="B16" s="139"/>
      <c r="C16" s="140"/>
      <c r="D16" s="148"/>
      <c r="E16" s="148"/>
      <c r="F16" s="148"/>
      <c r="G16" s="148"/>
      <c r="H16" s="148"/>
      <c r="I16" s="155"/>
      <c r="J16" s="153"/>
      <c r="K16" s="153"/>
      <c r="L16" s="4"/>
    </row>
    <row r="17" spans="2:13" ht="36" customHeight="1" thickBot="1" x14ac:dyDescent="0.2">
      <c r="B17" s="141"/>
      <c r="C17" s="142"/>
      <c r="D17" s="149"/>
      <c r="E17" s="149"/>
      <c r="F17" s="149"/>
      <c r="G17" s="149"/>
      <c r="H17" s="149"/>
      <c r="I17" s="156"/>
      <c r="J17" s="153"/>
      <c r="K17" s="153"/>
      <c r="L17" s="4"/>
      <c r="M17" s="5"/>
    </row>
    <row r="18" spans="2:13" ht="30.75" customHeight="1" thickBot="1" x14ac:dyDescent="0.2">
      <c r="B18" s="43" t="s">
        <v>26</v>
      </c>
      <c r="C18" s="44" t="s">
        <v>12</v>
      </c>
      <c r="D18" s="45">
        <v>0.3</v>
      </c>
      <c r="E18" s="45">
        <v>0.2</v>
      </c>
      <c r="F18" s="45">
        <v>0.1</v>
      </c>
      <c r="G18" s="46">
        <v>0.1</v>
      </c>
      <c r="H18" s="47">
        <v>0.1</v>
      </c>
      <c r="I18" s="47">
        <v>0.2</v>
      </c>
      <c r="J18" s="48"/>
      <c r="K18" s="49">
        <f>SUM(D18:I18)</f>
        <v>1</v>
      </c>
    </row>
    <row r="19" spans="2:13" ht="40" customHeight="1" x14ac:dyDescent="0.15">
      <c r="B19" s="64" t="s">
        <v>35</v>
      </c>
      <c r="C19" s="67" t="s">
        <v>28</v>
      </c>
      <c r="D19" s="54">
        <v>3</v>
      </c>
      <c r="E19" s="54">
        <v>7</v>
      </c>
      <c r="F19" s="54">
        <v>1</v>
      </c>
      <c r="G19" s="54">
        <v>7</v>
      </c>
      <c r="H19" s="54">
        <v>1</v>
      </c>
      <c r="I19" s="54">
        <v>1</v>
      </c>
      <c r="J19" s="55">
        <f>SUM(D19*$D$18+E19*$E$18+F19*$F$18+G19*$G$18+H19*$H$18+I19*$I$18)</f>
        <v>3.4000000000000004</v>
      </c>
      <c r="K19" s="56" t="str">
        <f>IF(AND(J19&gt;=1,J19&lt;=5),"Asociado NO Crítico",(IF(AND(J19&gt;=5.1,J19&lt;=7),"Asociado Crítico Medio",(IF(AND(J19&gt;=7.1,J19&lt;=10),"Asociado Crítico Alto","Error")))))</f>
        <v>Asociado NO Crítico</v>
      </c>
    </row>
    <row r="20" spans="2:13" ht="40" customHeight="1" x14ac:dyDescent="0.15">
      <c r="B20" s="65" t="s">
        <v>36</v>
      </c>
      <c r="C20" s="68" t="s">
        <v>29</v>
      </c>
      <c r="D20" s="23">
        <v>1</v>
      </c>
      <c r="E20" s="23">
        <v>1</v>
      </c>
      <c r="F20" s="23">
        <v>1</v>
      </c>
      <c r="G20" s="23">
        <v>1</v>
      </c>
      <c r="H20" s="23">
        <v>1</v>
      </c>
      <c r="I20" s="23">
        <v>1</v>
      </c>
      <c r="J20" s="57">
        <f t="shared" ref="J20:J71" si="0">SUM(D20*$D$18+E20*$E$18+F20*$F$18+G20*$G$18+H20*$H$18+I20*$I$18)</f>
        <v>1</v>
      </c>
      <c r="K20" s="58" t="str">
        <f t="shared" ref="K20:K71" si="1">IF(AND(J20&gt;=1,J20&lt;=5),"Asociado NO Crítico",(IF(AND(J20&gt;=5.1,J20&lt;=7),"Asociado Crítico Medio",(IF(AND(J20&gt;=7.1,J20&lt;=10),"Asociado Crítico Alto","Error")))))</f>
        <v>Asociado NO Crítico</v>
      </c>
    </row>
    <row r="21" spans="2:13" ht="40" customHeight="1" x14ac:dyDescent="0.15">
      <c r="B21" s="65" t="s">
        <v>37</v>
      </c>
      <c r="C21" s="68" t="s">
        <v>30</v>
      </c>
      <c r="D21" s="23">
        <v>1</v>
      </c>
      <c r="E21" s="23">
        <v>7</v>
      </c>
      <c r="F21" s="23">
        <v>7</v>
      </c>
      <c r="G21" s="23">
        <v>3</v>
      </c>
      <c r="H21" s="23">
        <v>1</v>
      </c>
      <c r="I21" s="23">
        <v>1</v>
      </c>
      <c r="J21" s="57">
        <f t="shared" si="0"/>
        <v>3.0000000000000004</v>
      </c>
      <c r="K21" s="58" t="str">
        <f t="shared" si="1"/>
        <v>Asociado NO Crítico</v>
      </c>
    </row>
    <row r="22" spans="2:13" ht="40" customHeight="1" x14ac:dyDescent="0.15">
      <c r="B22" s="65" t="s">
        <v>37</v>
      </c>
      <c r="C22" s="68" t="s">
        <v>118</v>
      </c>
      <c r="D22" s="23">
        <v>1</v>
      </c>
      <c r="E22" s="23">
        <v>7</v>
      </c>
      <c r="F22" s="23">
        <v>7</v>
      </c>
      <c r="G22" s="23">
        <v>3</v>
      </c>
      <c r="H22" s="23">
        <v>1</v>
      </c>
      <c r="I22" s="23">
        <v>1</v>
      </c>
      <c r="J22" s="57">
        <f t="shared" ref="J22" si="2">SUM(D22*$D$18+E22*$E$18+F22*$F$18+G22*$G$18+H22*$H$18+I22*$I$18)</f>
        <v>3.0000000000000004</v>
      </c>
      <c r="K22" s="58" t="str">
        <f t="shared" ref="K22" si="3">IF(AND(J22&gt;=1,J22&lt;=5),"Asociado NO Crítico",(IF(AND(J22&gt;=5.1,J22&lt;=7),"Asociado Crítico Medio",(IF(AND(J22&gt;=7.1,J22&lt;=10),"Asociado Crítico Alto","Error")))))</f>
        <v>Asociado NO Crítico</v>
      </c>
    </row>
    <row r="23" spans="2:13" ht="40" customHeight="1" x14ac:dyDescent="0.15">
      <c r="B23" s="65" t="s">
        <v>37</v>
      </c>
      <c r="C23" s="68" t="s">
        <v>97</v>
      </c>
      <c r="D23" s="23">
        <v>1</v>
      </c>
      <c r="E23" s="23">
        <v>7</v>
      </c>
      <c r="F23" s="23">
        <v>7</v>
      </c>
      <c r="G23" s="23">
        <v>3</v>
      </c>
      <c r="H23" s="23">
        <v>1</v>
      </c>
      <c r="I23" s="23">
        <v>1</v>
      </c>
      <c r="J23" s="57">
        <f t="shared" ref="J23" si="4">SUM(D23*$D$18+E23*$E$18+F23*$F$18+G23*$G$18+H23*$H$18+I23*$I$18)</f>
        <v>3.0000000000000004</v>
      </c>
      <c r="K23" s="58" t="str">
        <f t="shared" ref="K23" si="5">IF(AND(J23&gt;=1,J23&lt;=5),"Asociado NO Crítico",(IF(AND(J23&gt;=5.1,J23&lt;=7),"Asociado Crítico Medio",(IF(AND(J23&gt;=7.1,J23&lt;=10),"Asociado Crítico Alto","Error")))))</f>
        <v>Asociado NO Crítico</v>
      </c>
    </row>
    <row r="24" spans="2:13" ht="40" customHeight="1" x14ac:dyDescent="0.15">
      <c r="B24" s="65" t="s">
        <v>38</v>
      </c>
      <c r="C24" s="68" t="s">
        <v>31</v>
      </c>
      <c r="D24" s="23">
        <v>1</v>
      </c>
      <c r="E24" s="23">
        <v>7</v>
      </c>
      <c r="F24" s="23">
        <v>7</v>
      </c>
      <c r="G24" s="23">
        <v>3</v>
      </c>
      <c r="H24" s="23">
        <v>1</v>
      </c>
      <c r="I24" s="23">
        <v>1</v>
      </c>
      <c r="J24" s="57">
        <f t="shared" ref="J24" si="6">SUM(D24*$D$18+E24*$E$18+F24*$F$18+G24*$G$18+H24*$H$18+I24*$I$18)</f>
        <v>3.0000000000000004</v>
      </c>
      <c r="K24" s="58" t="str">
        <f t="shared" ref="K24" si="7">IF(AND(J24&gt;=1,J24&lt;=5),"Asociado NO Crítico",(IF(AND(J24&gt;=5.1,J24&lt;=7),"Asociado Crítico Medio",(IF(AND(J24&gt;=7.1,J24&lt;=10),"Asociado Crítico Alto","Error")))))</f>
        <v>Asociado NO Crítico</v>
      </c>
    </row>
    <row r="25" spans="2:13" ht="40" customHeight="1" x14ac:dyDescent="0.15">
      <c r="B25" s="65" t="s">
        <v>39</v>
      </c>
      <c r="C25" s="68" t="s">
        <v>32</v>
      </c>
      <c r="D25" s="23">
        <v>1</v>
      </c>
      <c r="E25" s="23">
        <v>1</v>
      </c>
      <c r="F25" s="23">
        <v>10</v>
      </c>
      <c r="G25" s="23">
        <v>7</v>
      </c>
      <c r="H25" s="23">
        <v>1</v>
      </c>
      <c r="I25" s="23">
        <v>1</v>
      </c>
      <c r="J25" s="57">
        <f t="shared" si="0"/>
        <v>2.5000000000000004</v>
      </c>
      <c r="K25" s="58" t="str">
        <f t="shared" si="1"/>
        <v>Asociado NO Crítico</v>
      </c>
    </row>
    <row r="26" spans="2:13" ht="40" customHeight="1" x14ac:dyDescent="0.15">
      <c r="B26" s="65" t="s">
        <v>39</v>
      </c>
      <c r="C26" s="68" t="s">
        <v>33</v>
      </c>
      <c r="D26" s="23">
        <v>1</v>
      </c>
      <c r="E26" s="23">
        <v>3</v>
      </c>
      <c r="F26" s="23">
        <v>10</v>
      </c>
      <c r="G26" s="23">
        <v>7</v>
      </c>
      <c r="H26" s="23">
        <v>1</v>
      </c>
      <c r="I26" s="23">
        <v>1</v>
      </c>
      <c r="J26" s="57">
        <f t="shared" si="0"/>
        <v>2.9000000000000004</v>
      </c>
      <c r="K26" s="58" t="str">
        <f t="shared" si="1"/>
        <v>Asociado NO Crítico</v>
      </c>
    </row>
    <row r="27" spans="2:13" ht="40" customHeight="1" x14ac:dyDescent="0.15">
      <c r="B27" s="65" t="s">
        <v>39</v>
      </c>
      <c r="C27" s="68" t="s">
        <v>34</v>
      </c>
      <c r="D27" s="23">
        <v>1</v>
      </c>
      <c r="E27" s="23">
        <v>3</v>
      </c>
      <c r="F27" s="23">
        <v>7</v>
      </c>
      <c r="G27" s="23">
        <v>7</v>
      </c>
      <c r="H27" s="23">
        <v>1</v>
      </c>
      <c r="I27" s="23">
        <v>1</v>
      </c>
      <c r="J27" s="57">
        <f t="shared" si="0"/>
        <v>2.6000000000000005</v>
      </c>
      <c r="K27" s="58" t="str">
        <f t="shared" si="1"/>
        <v>Asociado NO Crítico</v>
      </c>
    </row>
    <row r="28" spans="2:13" ht="40" customHeight="1" x14ac:dyDescent="0.15">
      <c r="B28" s="65" t="s">
        <v>98</v>
      </c>
      <c r="C28" s="68" t="s">
        <v>128</v>
      </c>
      <c r="D28" s="23">
        <v>1</v>
      </c>
      <c r="E28" s="23">
        <v>1</v>
      </c>
      <c r="F28" s="23">
        <v>1</v>
      </c>
      <c r="G28" s="23">
        <v>1</v>
      </c>
      <c r="H28" s="23">
        <v>1</v>
      </c>
      <c r="I28" s="23">
        <v>1</v>
      </c>
      <c r="J28" s="57">
        <f t="shared" ref="J28:J30" si="8">SUM(D28*$D$18+E28*$E$18+F28*$F$18+G28*$G$18+H28*$H$18+I28*$I$18)</f>
        <v>1</v>
      </c>
      <c r="K28" s="58" t="str">
        <f t="shared" ref="K28:K30" si="9">IF(AND(J28&gt;=1,J28&lt;=5),"Asociado NO Crítico",(IF(AND(J28&gt;=5.1,J28&lt;=7),"Asociado Crítico Medio",(IF(AND(J28&gt;=7.1,J28&lt;=10),"Asociado Crítico Alto","Error")))))</f>
        <v>Asociado NO Crítico</v>
      </c>
    </row>
    <row r="29" spans="2:13" ht="40" customHeight="1" x14ac:dyDescent="0.15">
      <c r="B29" s="65" t="s">
        <v>98</v>
      </c>
      <c r="C29" s="68" t="s">
        <v>99</v>
      </c>
      <c r="D29" s="23">
        <v>1</v>
      </c>
      <c r="E29" s="23">
        <v>3</v>
      </c>
      <c r="F29" s="23">
        <v>10</v>
      </c>
      <c r="G29" s="23">
        <v>10</v>
      </c>
      <c r="H29" s="23">
        <v>7</v>
      </c>
      <c r="I29" s="23">
        <v>10</v>
      </c>
      <c r="J29" s="57">
        <f t="shared" si="8"/>
        <v>5.6000000000000005</v>
      </c>
      <c r="K29" s="59" t="str">
        <f t="shared" si="9"/>
        <v>Asociado Crítico Medio</v>
      </c>
    </row>
    <row r="30" spans="2:13" ht="40" customHeight="1" x14ac:dyDescent="0.15">
      <c r="B30" s="65" t="s">
        <v>119</v>
      </c>
      <c r="C30" s="68" t="s">
        <v>129</v>
      </c>
      <c r="D30" s="23">
        <v>1</v>
      </c>
      <c r="E30" s="23">
        <v>1</v>
      </c>
      <c r="F30" s="23">
        <v>10</v>
      </c>
      <c r="G30" s="23">
        <v>7</v>
      </c>
      <c r="H30" s="23">
        <v>1</v>
      </c>
      <c r="I30" s="23">
        <v>10</v>
      </c>
      <c r="J30" s="57">
        <f t="shared" si="8"/>
        <v>4.3000000000000007</v>
      </c>
      <c r="K30" s="58" t="str">
        <f t="shared" si="9"/>
        <v>Asociado NO Crítico</v>
      </c>
    </row>
    <row r="31" spans="2:13" ht="40" customHeight="1" x14ac:dyDescent="0.15">
      <c r="B31" s="65" t="s">
        <v>49</v>
      </c>
      <c r="C31" s="68" t="s">
        <v>40</v>
      </c>
      <c r="D31" s="23">
        <v>1</v>
      </c>
      <c r="E31" s="23">
        <v>1</v>
      </c>
      <c r="F31" s="23">
        <v>1</v>
      </c>
      <c r="G31" s="23">
        <v>1</v>
      </c>
      <c r="H31" s="23">
        <v>1</v>
      </c>
      <c r="I31" s="23">
        <v>1</v>
      </c>
      <c r="J31" s="57">
        <f t="shared" si="0"/>
        <v>1</v>
      </c>
      <c r="K31" s="58" t="str">
        <f t="shared" si="1"/>
        <v>Asociado NO Crítico</v>
      </c>
    </row>
    <row r="32" spans="2:13" ht="54" customHeight="1" x14ac:dyDescent="0.15">
      <c r="B32" s="65" t="s">
        <v>104</v>
      </c>
      <c r="C32" s="68" t="s">
        <v>105</v>
      </c>
      <c r="D32" s="23">
        <v>1</v>
      </c>
      <c r="E32" s="23">
        <v>1</v>
      </c>
      <c r="F32" s="23">
        <v>3</v>
      </c>
      <c r="G32" s="23">
        <v>1</v>
      </c>
      <c r="H32" s="23">
        <v>3</v>
      </c>
      <c r="I32" s="23">
        <v>1</v>
      </c>
      <c r="J32" s="57">
        <f t="shared" ref="J32:J35" si="10">SUM(D32*$D$18+E32*$E$18+F32*$F$18+G32*$G$18+H32*$H$18+I32*$I$18)</f>
        <v>1.4000000000000001</v>
      </c>
      <c r="K32" s="58" t="str">
        <f t="shared" ref="K32:K35" si="11">IF(AND(J32&gt;=1,J32&lt;=5),"Asociado NO Crítico",(IF(AND(J32&gt;=5.1,J32&lt;=7),"Asociado Crítico Medio",(IF(AND(J32&gt;=7.1,J32&lt;=10),"Asociado Crítico Alto","Error")))))</f>
        <v>Asociado NO Crítico</v>
      </c>
    </row>
    <row r="33" spans="2:11" ht="40" customHeight="1" x14ac:dyDescent="0.15">
      <c r="B33" s="65" t="s">
        <v>100</v>
      </c>
      <c r="C33" s="68" t="s">
        <v>101</v>
      </c>
      <c r="D33" s="23">
        <v>1</v>
      </c>
      <c r="E33" s="23">
        <v>1</v>
      </c>
      <c r="F33" s="23">
        <v>10</v>
      </c>
      <c r="G33" s="23">
        <v>10</v>
      </c>
      <c r="H33" s="23">
        <v>3</v>
      </c>
      <c r="I33" s="23">
        <v>1</v>
      </c>
      <c r="J33" s="57">
        <f t="shared" si="10"/>
        <v>3</v>
      </c>
      <c r="K33" s="58" t="str">
        <f t="shared" si="11"/>
        <v>Asociado NO Crítico</v>
      </c>
    </row>
    <row r="34" spans="2:11" ht="40" customHeight="1" x14ac:dyDescent="0.15">
      <c r="B34" s="65" t="s">
        <v>106</v>
      </c>
      <c r="C34" s="68" t="s">
        <v>107</v>
      </c>
      <c r="D34" s="23">
        <v>10</v>
      </c>
      <c r="E34" s="23">
        <v>10</v>
      </c>
      <c r="F34" s="23">
        <v>3</v>
      </c>
      <c r="G34" s="23">
        <v>10</v>
      </c>
      <c r="H34" s="23">
        <v>10</v>
      </c>
      <c r="I34" s="23">
        <v>10</v>
      </c>
      <c r="J34" s="57">
        <f t="shared" si="10"/>
        <v>9.3000000000000007</v>
      </c>
      <c r="K34" s="60" t="str">
        <f t="shared" si="11"/>
        <v>Asociado Crítico Alto</v>
      </c>
    </row>
    <row r="35" spans="2:11" ht="40" customHeight="1" x14ac:dyDescent="0.15">
      <c r="B35" s="65" t="s">
        <v>102</v>
      </c>
      <c r="C35" s="68" t="s">
        <v>103</v>
      </c>
      <c r="D35" s="23">
        <v>1</v>
      </c>
      <c r="E35" s="23">
        <v>10</v>
      </c>
      <c r="F35" s="23">
        <v>3</v>
      </c>
      <c r="G35" s="23">
        <v>7</v>
      </c>
      <c r="H35" s="23">
        <v>1</v>
      </c>
      <c r="I35" s="23">
        <v>3</v>
      </c>
      <c r="J35" s="57">
        <f t="shared" si="10"/>
        <v>4</v>
      </c>
      <c r="K35" s="58" t="str">
        <f t="shared" si="11"/>
        <v>Asociado NO Crítico</v>
      </c>
    </row>
    <row r="36" spans="2:11" ht="40" customHeight="1" x14ac:dyDescent="0.15">
      <c r="B36" s="65" t="s">
        <v>50</v>
      </c>
      <c r="C36" s="68" t="s">
        <v>41</v>
      </c>
      <c r="D36" s="23">
        <v>1</v>
      </c>
      <c r="E36" s="23">
        <v>1</v>
      </c>
      <c r="F36" s="23">
        <v>1</v>
      </c>
      <c r="G36" s="23">
        <v>1</v>
      </c>
      <c r="H36" s="23">
        <v>1</v>
      </c>
      <c r="I36" s="23">
        <v>1</v>
      </c>
      <c r="J36" s="57">
        <f t="shared" si="0"/>
        <v>1</v>
      </c>
      <c r="K36" s="58" t="str">
        <f t="shared" si="1"/>
        <v>Asociado NO Crítico</v>
      </c>
    </row>
    <row r="37" spans="2:11" ht="40" customHeight="1" x14ac:dyDescent="0.15">
      <c r="B37" s="65" t="s">
        <v>126</v>
      </c>
      <c r="C37" s="68" t="s">
        <v>127</v>
      </c>
      <c r="D37" s="23">
        <v>1</v>
      </c>
      <c r="E37" s="23">
        <v>1</v>
      </c>
      <c r="F37" s="23">
        <v>10</v>
      </c>
      <c r="G37" s="23">
        <v>7</v>
      </c>
      <c r="H37" s="23">
        <v>7</v>
      </c>
      <c r="I37" s="23">
        <v>7</v>
      </c>
      <c r="J37" s="57">
        <f t="shared" ref="J37:J39" si="12">SUM(D37*$D$18+E37*$E$18+F37*$F$18+G37*$G$18+H37*$H$18+I37*$I$18)</f>
        <v>4.3000000000000007</v>
      </c>
      <c r="K37" s="58" t="str">
        <f t="shared" ref="K37:K39" si="13">IF(AND(J37&gt;=1,J37&lt;=5),"Asociado NO Crítico",(IF(AND(J37&gt;=5.1,J37&lt;=7),"Asociado Crítico Medio",(IF(AND(J37&gt;=7.1,J37&lt;=10),"Asociado Crítico Alto","Error")))))</f>
        <v>Asociado NO Crítico</v>
      </c>
    </row>
    <row r="38" spans="2:11" ht="40" customHeight="1" x14ac:dyDescent="0.15">
      <c r="B38" s="65" t="s">
        <v>104</v>
      </c>
      <c r="C38" s="68" t="s">
        <v>125</v>
      </c>
      <c r="D38" s="23">
        <v>1</v>
      </c>
      <c r="E38" s="23">
        <v>1</v>
      </c>
      <c r="F38" s="23">
        <v>1</v>
      </c>
      <c r="G38" s="23">
        <v>1</v>
      </c>
      <c r="H38" s="23">
        <v>1</v>
      </c>
      <c r="I38" s="23">
        <v>1</v>
      </c>
      <c r="J38" s="57">
        <f t="shared" si="12"/>
        <v>1</v>
      </c>
      <c r="K38" s="58" t="str">
        <f t="shared" si="13"/>
        <v>Asociado NO Crítico</v>
      </c>
    </row>
    <row r="39" spans="2:11" ht="40" customHeight="1" x14ac:dyDescent="0.15">
      <c r="B39" s="65" t="s">
        <v>104</v>
      </c>
      <c r="C39" s="68" t="s">
        <v>124</v>
      </c>
      <c r="D39" s="23">
        <v>1</v>
      </c>
      <c r="E39" s="23">
        <v>1</v>
      </c>
      <c r="F39" s="23">
        <v>1</v>
      </c>
      <c r="G39" s="23">
        <v>1</v>
      </c>
      <c r="H39" s="23">
        <v>1</v>
      </c>
      <c r="I39" s="23">
        <v>1</v>
      </c>
      <c r="J39" s="57">
        <f t="shared" si="12"/>
        <v>1</v>
      </c>
      <c r="K39" s="58" t="str">
        <f t="shared" si="13"/>
        <v>Asociado NO Crítico</v>
      </c>
    </row>
    <row r="40" spans="2:11" ht="40" customHeight="1" x14ac:dyDescent="0.15">
      <c r="B40" s="65" t="s">
        <v>51</v>
      </c>
      <c r="C40" s="68" t="s">
        <v>42</v>
      </c>
      <c r="D40" s="23">
        <v>1</v>
      </c>
      <c r="E40" s="23">
        <v>10</v>
      </c>
      <c r="F40" s="23">
        <v>10</v>
      </c>
      <c r="G40" s="23">
        <v>10</v>
      </c>
      <c r="H40" s="23">
        <v>3</v>
      </c>
      <c r="I40" s="23">
        <v>1</v>
      </c>
      <c r="J40" s="57">
        <f t="shared" si="0"/>
        <v>4.8</v>
      </c>
      <c r="K40" s="58" t="str">
        <f t="shared" si="1"/>
        <v>Asociado NO Crítico</v>
      </c>
    </row>
    <row r="41" spans="2:11" ht="40" customHeight="1" x14ac:dyDescent="0.15">
      <c r="B41" s="65" t="s">
        <v>108</v>
      </c>
      <c r="C41" s="68" t="s">
        <v>109</v>
      </c>
      <c r="D41" s="23">
        <v>1</v>
      </c>
      <c r="E41" s="23">
        <v>7</v>
      </c>
      <c r="F41" s="23">
        <v>10</v>
      </c>
      <c r="G41" s="23">
        <v>7</v>
      </c>
      <c r="H41" s="23">
        <v>3</v>
      </c>
      <c r="I41" s="23">
        <v>3</v>
      </c>
      <c r="J41" s="57">
        <f t="shared" ref="J41" si="14">SUM(D41*$D$18+E41*$E$18+F41*$F$18+G41*$G$18+H41*$H$18+I41*$I$18)</f>
        <v>4.3000000000000007</v>
      </c>
      <c r="K41" s="58" t="str">
        <f t="shared" ref="K41" si="15">IF(AND(J41&gt;=1,J41&lt;=5),"Asociado NO Crítico",(IF(AND(J41&gt;=5.1,J41&lt;=7),"Asociado Crítico Medio",(IF(AND(J41&gt;=7.1,J41&lt;=10),"Asociado Crítico Alto","Error")))))</f>
        <v>Asociado NO Crítico</v>
      </c>
    </row>
    <row r="42" spans="2:11" ht="40" customHeight="1" x14ac:dyDescent="0.15">
      <c r="B42" s="65" t="s">
        <v>52</v>
      </c>
      <c r="C42" s="68" t="s">
        <v>43</v>
      </c>
      <c r="D42" s="23">
        <v>3</v>
      </c>
      <c r="E42" s="23">
        <v>10</v>
      </c>
      <c r="F42" s="23">
        <v>7</v>
      </c>
      <c r="G42" s="23">
        <v>7</v>
      </c>
      <c r="H42" s="23">
        <v>1</v>
      </c>
      <c r="I42" s="23">
        <v>7</v>
      </c>
      <c r="J42" s="57">
        <f t="shared" si="0"/>
        <v>5.8</v>
      </c>
      <c r="K42" s="59" t="str">
        <f t="shared" si="1"/>
        <v>Asociado Crítico Medio</v>
      </c>
    </row>
    <row r="43" spans="2:11" ht="40" customHeight="1" x14ac:dyDescent="0.15">
      <c r="B43" s="65" t="s">
        <v>53</v>
      </c>
      <c r="C43" s="68" t="s">
        <v>94</v>
      </c>
      <c r="D43" s="23">
        <v>1</v>
      </c>
      <c r="E43" s="23">
        <v>1</v>
      </c>
      <c r="F43" s="23">
        <v>1</v>
      </c>
      <c r="G43" s="23">
        <v>7</v>
      </c>
      <c r="H43" s="23">
        <v>1</v>
      </c>
      <c r="I43" s="23">
        <v>1</v>
      </c>
      <c r="J43" s="57">
        <f t="shared" ref="J43" si="16">SUM(D43*$D$18+E43*$E$18+F43*$F$18+G43*$G$18+H43*$H$18+I43*$I$18)</f>
        <v>1.6</v>
      </c>
      <c r="K43" s="58" t="str">
        <f t="shared" ref="K43" si="17">IF(AND(J43&gt;=1,J43&lt;=5),"Asociado NO Crítico",(IF(AND(J43&gt;=5.1,J43&lt;=7),"Asociado Crítico Medio",(IF(AND(J43&gt;=7.1,J43&lt;=10),"Asociado Crítico Alto","Error")))))</f>
        <v>Asociado NO Crítico</v>
      </c>
    </row>
    <row r="44" spans="2:11" ht="40" customHeight="1" x14ac:dyDescent="0.15">
      <c r="B44" s="65" t="s">
        <v>54</v>
      </c>
      <c r="C44" s="68" t="s">
        <v>44</v>
      </c>
      <c r="D44" s="23">
        <v>1</v>
      </c>
      <c r="E44" s="23">
        <v>7</v>
      </c>
      <c r="F44" s="23">
        <v>10</v>
      </c>
      <c r="G44" s="23">
        <v>10</v>
      </c>
      <c r="H44" s="23">
        <v>10</v>
      </c>
      <c r="I44" s="23">
        <v>10</v>
      </c>
      <c r="J44" s="57">
        <f t="shared" si="0"/>
        <v>6.7</v>
      </c>
      <c r="K44" s="74" t="str">
        <f t="shared" si="1"/>
        <v>Asociado Crítico Medio</v>
      </c>
    </row>
    <row r="45" spans="2:11" ht="40" customHeight="1" x14ac:dyDescent="0.15">
      <c r="B45" s="65" t="s">
        <v>55</v>
      </c>
      <c r="C45" s="68" t="s">
        <v>45</v>
      </c>
      <c r="D45" s="23">
        <v>1</v>
      </c>
      <c r="E45" s="23">
        <v>3</v>
      </c>
      <c r="F45" s="23">
        <v>7</v>
      </c>
      <c r="G45" s="23">
        <v>7</v>
      </c>
      <c r="H45" s="23">
        <v>3</v>
      </c>
      <c r="I45" s="23">
        <v>1</v>
      </c>
      <c r="J45" s="57">
        <f t="shared" si="0"/>
        <v>2.8000000000000007</v>
      </c>
      <c r="K45" s="58" t="str">
        <f t="shared" si="1"/>
        <v>Asociado NO Crítico</v>
      </c>
    </row>
    <row r="46" spans="2:11" ht="40" customHeight="1" x14ac:dyDescent="0.15">
      <c r="B46" s="65" t="s">
        <v>56</v>
      </c>
      <c r="C46" s="68" t="s">
        <v>46</v>
      </c>
      <c r="D46" s="23">
        <v>1</v>
      </c>
      <c r="E46" s="23">
        <v>1</v>
      </c>
      <c r="F46" s="23">
        <v>1</v>
      </c>
      <c r="G46" s="23">
        <v>7</v>
      </c>
      <c r="H46" s="23">
        <v>1</v>
      </c>
      <c r="I46" s="23">
        <v>1</v>
      </c>
      <c r="J46" s="57">
        <f t="shared" si="0"/>
        <v>1.6</v>
      </c>
      <c r="K46" s="58" t="str">
        <f t="shared" si="1"/>
        <v>Asociado NO Crítico</v>
      </c>
    </row>
    <row r="47" spans="2:11" ht="40" customHeight="1" x14ac:dyDescent="0.15">
      <c r="B47" s="65" t="s">
        <v>95</v>
      </c>
      <c r="C47" s="68" t="s">
        <v>47</v>
      </c>
      <c r="D47" s="23">
        <v>1</v>
      </c>
      <c r="E47" s="23">
        <v>7</v>
      </c>
      <c r="F47" s="23">
        <v>1</v>
      </c>
      <c r="G47" s="23">
        <v>3</v>
      </c>
      <c r="H47" s="23">
        <v>1</v>
      </c>
      <c r="I47" s="23">
        <v>1</v>
      </c>
      <c r="J47" s="57">
        <f t="shared" si="0"/>
        <v>2.4000000000000008</v>
      </c>
      <c r="K47" s="58" t="str">
        <f t="shared" si="1"/>
        <v>Asociado NO Crítico</v>
      </c>
    </row>
    <row r="48" spans="2:11" ht="40" customHeight="1" x14ac:dyDescent="0.15">
      <c r="B48" s="65" t="s">
        <v>57</v>
      </c>
      <c r="C48" s="68" t="s">
        <v>122</v>
      </c>
      <c r="D48" s="23">
        <v>1</v>
      </c>
      <c r="E48" s="23">
        <v>1</v>
      </c>
      <c r="F48" s="23">
        <v>3</v>
      </c>
      <c r="G48" s="23">
        <v>1</v>
      </c>
      <c r="H48" s="23">
        <v>1</v>
      </c>
      <c r="I48" s="23">
        <v>1</v>
      </c>
      <c r="J48" s="57">
        <f t="shared" si="0"/>
        <v>1.2</v>
      </c>
      <c r="K48" s="58" t="str">
        <f t="shared" si="1"/>
        <v>Asociado NO Crítico</v>
      </c>
    </row>
    <row r="49" spans="2:11" ht="40" customHeight="1" x14ac:dyDescent="0.15">
      <c r="B49" s="65" t="s">
        <v>58</v>
      </c>
      <c r="C49" s="68" t="s">
        <v>48</v>
      </c>
      <c r="D49" s="23">
        <v>1</v>
      </c>
      <c r="E49" s="23">
        <v>7</v>
      </c>
      <c r="F49" s="23">
        <v>1</v>
      </c>
      <c r="G49" s="23">
        <v>1</v>
      </c>
      <c r="H49" s="23">
        <v>1</v>
      </c>
      <c r="I49" s="23">
        <v>1</v>
      </c>
      <c r="J49" s="57">
        <f t="shared" si="0"/>
        <v>2.2000000000000006</v>
      </c>
      <c r="K49" s="58" t="str">
        <f t="shared" si="1"/>
        <v>Asociado NO Crítico</v>
      </c>
    </row>
    <row r="50" spans="2:11" ht="40" customHeight="1" x14ac:dyDescent="0.15">
      <c r="B50" s="65" t="s">
        <v>59</v>
      </c>
      <c r="C50" s="68" t="s">
        <v>87</v>
      </c>
      <c r="D50" s="23">
        <v>10</v>
      </c>
      <c r="E50" s="23">
        <v>10</v>
      </c>
      <c r="F50" s="23">
        <v>3</v>
      </c>
      <c r="G50" s="23">
        <v>7</v>
      </c>
      <c r="H50" s="23">
        <v>10</v>
      </c>
      <c r="I50" s="23">
        <v>10</v>
      </c>
      <c r="J50" s="57">
        <f t="shared" si="0"/>
        <v>9</v>
      </c>
      <c r="K50" s="60" t="str">
        <f t="shared" si="1"/>
        <v>Asociado Crítico Alto</v>
      </c>
    </row>
    <row r="51" spans="2:11" ht="40" customHeight="1" x14ac:dyDescent="0.15">
      <c r="B51" s="65" t="s">
        <v>65</v>
      </c>
      <c r="C51" s="68" t="s">
        <v>60</v>
      </c>
      <c r="D51" s="23">
        <v>1</v>
      </c>
      <c r="E51" s="23">
        <v>1</v>
      </c>
      <c r="F51" s="23">
        <v>10</v>
      </c>
      <c r="G51" s="23">
        <v>7</v>
      </c>
      <c r="H51" s="23">
        <v>3</v>
      </c>
      <c r="I51" s="23">
        <v>1</v>
      </c>
      <c r="J51" s="57">
        <f t="shared" si="0"/>
        <v>2.7</v>
      </c>
      <c r="K51" s="58" t="str">
        <f t="shared" si="1"/>
        <v>Asociado NO Crítico</v>
      </c>
    </row>
    <row r="52" spans="2:11" ht="40" customHeight="1" x14ac:dyDescent="0.15">
      <c r="B52" s="65" t="s">
        <v>114</v>
      </c>
      <c r="C52" s="68" t="s">
        <v>115</v>
      </c>
      <c r="D52" s="23">
        <v>10</v>
      </c>
      <c r="E52" s="23">
        <v>10</v>
      </c>
      <c r="F52" s="23">
        <v>7</v>
      </c>
      <c r="G52" s="23">
        <v>7</v>
      </c>
      <c r="H52" s="23">
        <v>10</v>
      </c>
      <c r="I52" s="23">
        <v>1</v>
      </c>
      <c r="J52" s="57">
        <f t="shared" ref="J52" si="18">SUM(D52*$D$18+E52*$E$18+F52*$F$18+G52*$G$18+H52*$H$18+I52*$I$18)</f>
        <v>7.6000000000000005</v>
      </c>
      <c r="K52" s="60" t="str">
        <f t="shared" ref="K52" si="19">IF(AND(J52&gt;=1,J52&lt;=5),"Asociado NO Crítico",(IF(AND(J52&gt;=5.1,J52&lt;=7),"Asociado Crítico Medio",(IF(AND(J52&gt;=7.1,J52&lt;=10),"Asociado Crítico Alto","Error")))))</f>
        <v>Asociado Crítico Alto</v>
      </c>
    </row>
    <row r="53" spans="2:11" ht="40" customHeight="1" x14ac:dyDescent="0.15">
      <c r="B53" s="65" t="s">
        <v>66</v>
      </c>
      <c r="C53" s="68" t="s">
        <v>121</v>
      </c>
      <c r="D53" s="23">
        <v>1</v>
      </c>
      <c r="E53" s="23">
        <v>3</v>
      </c>
      <c r="F53" s="23">
        <v>1</v>
      </c>
      <c r="G53" s="23">
        <v>10</v>
      </c>
      <c r="H53" s="23">
        <v>7</v>
      </c>
      <c r="I53" s="23">
        <v>1</v>
      </c>
      <c r="J53" s="57">
        <f t="shared" si="0"/>
        <v>2.9000000000000004</v>
      </c>
      <c r="K53" s="58" t="str">
        <f t="shared" si="1"/>
        <v>Asociado NO Crítico</v>
      </c>
    </row>
    <row r="54" spans="2:11" ht="40" customHeight="1" x14ac:dyDescent="0.15">
      <c r="B54" s="65" t="s">
        <v>96</v>
      </c>
      <c r="C54" s="68" t="s">
        <v>61</v>
      </c>
      <c r="D54" s="23">
        <v>1</v>
      </c>
      <c r="E54" s="23">
        <v>10</v>
      </c>
      <c r="F54" s="23">
        <v>10</v>
      </c>
      <c r="G54" s="23">
        <v>10</v>
      </c>
      <c r="H54" s="23">
        <v>7</v>
      </c>
      <c r="I54" s="23">
        <v>1</v>
      </c>
      <c r="J54" s="57">
        <f t="shared" si="0"/>
        <v>5.2</v>
      </c>
      <c r="K54" s="59" t="str">
        <f t="shared" si="1"/>
        <v>Asociado Crítico Medio</v>
      </c>
    </row>
    <row r="55" spans="2:11" ht="40" customHeight="1" x14ac:dyDescent="0.15">
      <c r="B55" s="65" t="s">
        <v>68</v>
      </c>
      <c r="C55" s="68" t="s">
        <v>62</v>
      </c>
      <c r="D55" s="23">
        <v>1</v>
      </c>
      <c r="E55" s="23">
        <v>7</v>
      </c>
      <c r="F55" s="23">
        <v>10</v>
      </c>
      <c r="G55" s="23">
        <v>10</v>
      </c>
      <c r="H55" s="23">
        <v>3</v>
      </c>
      <c r="I55" s="23">
        <v>1</v>
      </c>
      <c r="J55" s="57">
        <f t="shared" si="0"/>
        <v>4.2</v>
      </c>
      <c r="K55" s="58" t="str">
        <f t="shared" si="1"/>
        <v>Asociado NO Crítico</v>
      </c>
    </row>
    <row r="56" spans="2:11" ht="40" customHeight="1" x14ac:dyDescent="0.15">
      <c r="B56" s="65" t="s">
        <v>119</v>
      </c>
      <c r="C56" s="68" t="s">
        <v>120</v>
      </c>
      <c r="D56" s="23">
        <v>1</v>
      </c>
      <c r="E56" s="23">
        <v>1</v>
      </c>
      <c r="F56" s="23">
        <v>10</v>
      </c>
      <c r="G56" s="23">
        <v>7</v>
      </c>
      <c r="H56" s="23">
        <v>3</v>
      </c>
      <c r="I56" s="23">
        <v>1</v>
      </c>
      <c r="J56" s="57">
        <f t="shared" ref="J56:J57" si="20">SUM(D56*$D$18+E56*$E$18+F56*$F$18+G56*$G$18+H56*$H$18+I56*$I$18)</f>
        <v>2.7</v>
      </c>
      <c r="K56" s="58" t="str">
        <f t="shared" ref="K56:K57" si="21">IF(AND(J56&gt;=1,J56&lt;=5),"Asociado NO Crítico",(IF(AND(J56&gt;=5.1,J56&lt;=7),"Asociado Crítico Medio",(IF(AND(J56&gt;=7.1,J56&lt;=10),"Asociado Crítico Alto","Error")))))</f>
        <v>Asociado NO Crítico</v>
      </c>
    </row>
    <row r="57" spans="2:11" ht="40" customHeight="1" x14ac:dyDescent="0.15">
      <c r="B57" s="65" t="s">
        <v>110</v>
      </c>
      <c r="C57" s="68" t="s">
        <v>111</v>
      </c>
      <c r="D57" s="23">
        <v>1</v>
      </c>
      <c r="E57" s="23">
        <v>3</v>
      </c>
      <c r="F57" s="23">
        <v>1</v>
      </c>
      <c r="G57" s="23">
        <v>3</v>
      </c>
      <c r="H57" s="23">
        <v>7</v>
      </c>
      <c r="I57" s="23">
        <v>1</v>
      </c>
      <c r="J57" s="57">
        <f t="shared" si="20"/>
        <v>2.2000000000000006</v>
      </c>
      <c r="K57" s="58" t="str">
        <f t="shared" si="21"/>
        <v>Asociado NO Crítico</v>
      </c>
    </row>
    <row r="58" spans="2:11" ht="40" customHeight="1" x14ac:dyDescent="0.15">
      <c r="B58" s="65" t="s">
        <v>69</v>
      </c>
      <c r="C58" s="68" t="s">
        <v>63</v>
      </c>
      <c r="D58" s="23">
        <v>1</v>
      </c>
      <c r="E58" s="23">
        <v>3</v>
      </c>
      <c r="F58" s="23">
        <v>1</v>
      </c>
      <c r="G58" s="23">
        <v>3</v>
      </c>
      <c r="H58" s="23">
        <v>7</v>
      </c>
      <c r="I58" s="23">
        <v>1</v>
      </c>
      <c r="J58" s="57">
        <f t="shared" si="0"/>
        <v>2.2000000000000006</v>
      </c>
      <c r="K58" s="58" t="str">
        <f t="shared" si="1"/>
        <v>Asociado NO Crítico</v>
      </c>
    </row>
    <row r="59" spans="2:11" ht="51.75" customHeight="1" x14ac:dyDescent="0.15">
      <c r="B59" s="65" t="s">
        <v>116</v>
      </c>
      <c r="C59" s="68" t="s">
        <v>117</v>
      </c>
      <c r="D59" s="23">
        <v>1</v>
      </c>
      <c r="E59" s="23">
        <v>10</v>
      </c>
      <c r="F59" s="23">
        <v>10</v>
      </c>
      <c r="G59" s="23">
        <v>7</v>
      </c>
      <c r="H59" s="23">
        <v>1</v>
      </c>
      <c r="I59" s="23">
        <v>10</v>
      </c>
      <c r="J59" s="57">
        <f t="shared" ref="J59:J60" si="22">SUM(D59*$D$18+E59*$E$18+F59*$F$18+G59*$G$18+H59*$H$18+I59*$I$18)</f>
        <v>6.1</v>
      </c>
      <c r="K59" s="59" t="str">
        <f t="shared" ref="K59:K60" si="23">IF(AND(J59&gt;=1,J59&lt;=5),"Asociado NO Crítico",(IF(AND(J59&gt;=5.1,J59&lt;=7),"Asociado Crítico Medio",(IF(AND(J59&gt;=7.1,J59&lt;=10),"Asociado Crítico Alto","Error")))))</f>
        <v>Asociado Crítico Medio</v>
      </c>
    </row>
    <row r="60" spans="2:11" ht="40" customHeight="1" x14ac:dyDescent="0.15">
      <c r="B60" s="65" t="s">
        <v>112</v>
      </c>
      <c r="C60" s="68" t="s">
        <v>113</v>
      </c>
      <c r="D60" s="23">
        <v>1</v>
      </c>
      <c r="E60" s="23">
        <v>10</v>
      </c>
      <c r="F60" s="23">
        <v>10</v>
      </c>
      <c r="G60" s="23">
        <v>7</v>
      </c>
      <c r="H60" s="23">
        <v>7</v>
      </c>
      <c r="I60" s="23">
        <v>1</v>
      </c>
      <c r="J60" s="57">
        <f t="shared" si="22"/>
        <v>4.9000000000000004</v>
      </c>
      <c r="K60" s="58" t="str">
        <f t="shared" si="23"/>
        <v>Asociado NO Crítico</v>
      </c>
    </row>
    <row r="61" spans="2:11" ht="40" customHeight="1" x14ac:dyDescent="0.15">
      <c r="B61" s="65" t="s">
        <v>70</v>
      </c>
      <c r="C61" s="68" t="s">
        <v>64</v>
      </c>
      <c r="D61" s="23">
        <v>1</v>
      </c>
      <c r="E61" s="23">
        <v>1</v>
      </c>
      <c r="F61" s="23">
        <v>10</v>
      </c>
      <c r="G61" s="23">
        <v>10</v>
      </c>
      <c r="H61" s="23">
        <v>10</v>
      </c>
      <c r="I61" s="23">
        <v>1</v>
      </c>
      <c r="J61" s="57">
        <f t="shared" si="0"/>
        <v>3.7</v>
      </c>
      <c r="K61" s="58" t="str">
        <f t="shared" si="1"/>
        <v>Asociado NO Crítico</v>
      </c>
    </row>
    <row r="62" spans="2:11" ht="40" customHeight="1" x14ac:dyDescent="0.15">
      <c r="B62" s="65" t="s">
        <v>78</v>
      </c>
      <c r="C62" s="68" t="s">
        <v>71</v>
      </c>
      <c r="D62" s="23">
        <v>10</v>
      </c>
      <c r="E62" s="23">
        <v>1</v>
      </c>
      <c r="F62" s="23">
        <v>10</v>
      </c>
      <c r="G62" s="23">
        <v>10</v>
      </c>
      <c r="H62" s="23">
        <v>10</v>
      </c>
      <c r="I62" s="23">
        <v>10</v>
      </c>
      <c r="J62" s="57">
        <f t="shared" si="0"/>
        <v>8.1999999999999993</v>
      </c>
      <c r="K62" s="60" t="str">
        <f t="shared" si="1"/>
        <v>Asociado Crítico Alto</v>
      </c>
    </row>
    <row r="63" spans="2:11" ht="40" customHeight="1" x14ac:dyDescent="0.15">
      <c r="B63" s="65" t="s">
        <v>85</v>
      </c>
      <c r="C63" s="68" t="s">
        <v>86</v>
      </c>
      <c r="D63" s="23">
        <v>1</v>
      </c>
      <c r="E63" s="23">
        <v>7</v>
      </c>
      <c r="F63" s="23">
        <v>10</v>
      </c>
      <c r="G63" s="23">
        <v>7</v>
      </c>
      <c r="H63" s="23">
        <v>10</v>
      </c>
      <c r="I63" s="23">
        <v>10</v>
      </c>
      <c r="J63" s="57">
        <f t="shared" ref="J63" si="24">SUM(D63*$D$18+E63*$E$18+F63*$F$18+G63*$G$18+H63*$H$18+I63*$I$18)</f>
        <v>6.4</v>
      </c>
      <c r="K63" s="59" t="str">
        <f t="shared" si="1"/>
        <v>Asociado Crítico Medio</v>
      </c>
    </row>
    <row r="64" spans="2:11" ht="40" customHeight="1" x14ac:dyDescent="0.15">
      <c r="B64" s="65" t="s">
        <v>85</v>
      </c>
      <c r="C64" s="68" t="s">
        <v>130</v>
      </c>
      <c r="D64" s="23">
        <v>1</v>
      </c>
      <c r="E64" s="23">
        <v>7</v>
      </c>
      <c r="F64" s="23">
        <v>10</v>
      </c>
      <c r="G64" s="23">
        <v>7</v>
      </c>
      <c r="H64" s="23">
        <v>10</v>
      </c>
      <c r="I64" s="23">
        <v>7</v>
      </c>
      <c r="J64" s="57">
        <f t="shared" ref="J64" si="25">SUM(D64*$D$18+E64*$E$18+F64*$F$18+G64*$G$18+H64*$H$18+I64*$I$18)</f>
        <v>5.8000000000000007</v>
      </c>
      <c r="K64" s="59" t="str">
        <f t="shared" ref="K64" si="26">IF(AND(J64&gt;=1,J64&lt;=5),"Asociado NO Crítico",(IF(AND(J64&gt;=5.1,J64&lt;=7),"Asociado Crítico Medio",(IF(AND(J64&gt;=7.1,J64&lt;=10),"Asociado Crítico Alto","Error")))))</f>
        <v>Asociado Crítico Medio</v>
      </c>
    </row>
    <row r="65" spans="2:11" ht="40" customHeight="1" x14ac:dyDescent="0.15">
      <c r="B65" s="65" t="s">
        <v>79</v>
      </c>
      <c r="C65" s="68" t="s">
        <v>123</v>
      </c>
      <c r="D65" s="23">
        <v>1</v>
      </c>
      <c r="E65" s="23">
        <v>7</v>
      </c>
      <c r="F65" s="23">
        <v>1</v>
      </c>
      <c r="G65" s="23">
        <v>3</v>
      </c>
      <c r="H65" s="23">
        <v>1</v>
      </c>
      <c r="I65" s="23">
        <v>1</v>
      </c>
      <c r="J65" s="57">
        <f t="shared" si="0"/>
        <v>2.4000000000000008</v>
      </c>
      <c r="K65" s="58" t="str">
        <f t="shared" si="1"/>
        <v>Asociado NO Crítico</v>
      </c>
    </row>
    <row r="66" spans="2:11" ht="40" customHeight="1" x14ac:dyDescent="0.15">
      <c r="B66" s="65" t="s">
        <v>80</v>
      </c>
      <c r="C66" s="68" t="s">
        <v>72</v>
      </c>
      <c r="D66" s="23">
        <v>10</v>
      </c>
      <c r="E66" s="23">
        <v>10</v>
      </c>
      <c r="F66" s="23">
        <v>1</v>
      </c>
      <c r="G66" s="23">
        <v>7</v>
      </c>
      <c r="H66" s="23">
        <v>10</v>
      </c>
      <c r="I66" s="23">
        <v>10</v>
      </c>
      <c r="J66" s="57">
        <f t="shared" si="0"/>
        <v>8.8000000000000007</v>
      </c>
      <c r="K66" s="60" t="str">
        <f t="shared" si="1"/>
        <v>Asociado Crítico Alto</v>
      </c>
    </row>
    <row r="67" spans="2:11" ht="40" customHeight="1" x14ac:dyDescent="0.15">
      <c r="B67" s="65" t="s">
        <v>81</v>
      </c>
      <c r="C67" s="68" t="s">
        <v>73</v>
      </c>
      <c r="D67" s="23">
        <v>10</v>
      </c>
      <c r="E67" s="23">
        <v>10</v>
      </c>
      <c r="F67" s="23">
        <v>1</v>
      </c>
      <c r="G67" s="23">
        <v>10</v>
      </c>
      <c r="H67" s="23">
        <v>10</v>
      </c>
      <c r="I67" s="23">
        <v>10</v>
      </c>
      <c r="J67" s="57">
        <f t="shared" si="0"/>
        <v>9.1</v>
      </c>
      <c r="K67" s="60" t="str">
        <f t="shared" si="1"/>
        <v>Asociado Crítico Alto</v>
      </c>
    </row>
    <row r="68" spans="2:11" ht="40" customHeight="1" x14ac:dyDescent="0.15">
      <c r="B68" s="65" t="s">
        <v>82</v>
      </c>
      <c r="C68" s="68" t="s">
        <v>74</v>
      </c>
      <c r="D68" s="23">
        <v>1</v>
      </c>
      <c r="E68" s="23">
        <v>7</v>
      </c>
      <c r="F68" s="23">
        <v>1</v>
      </c>
      <c r="G68" s="23">
        <v>7</v>
      </c>
      <c r="H68" s="23">
        <v>3</v>
      </c>
      <c r="I68" s="23">
        <v>1</v>
      </c>
      <c r="J68" s="57">
        <f t="shared" si="0"/>
        <v>3.0000000000000009</v>
      </c>
      <c r="K68" s="58" t="str">
        <f t="shared" si="1"/>
        <v>Asociado NO Crítico</v>
      </c>
    </row>
    <row r="69" spans="2:11" ht="40" customHeight="1" x14ac:dyDescent="0.15">
      <c r="B69" s="65" t="s">
        <v>83</v>
      </c>
      <c r="C69" s="68" t="s">
        <v>75</v>
      </c>
      <c r="D69" s="23">
        <v>1</v>
      </c>
      <c r="E69" s="23">
        <v>1</v>
      </c>
      <c r="F69" s="23">
        <v>3</v>
      </c>
      <c r="G69" s="23">
        <v>7</v>
      </c>
      <c r="H69" s="23">
        <v>1</v>
      </c>
      <c r="I69" s="23">
        <v>1</v>
      </c>
      <c r="J69" s="57">
        <f t="shared" si="0"/>
        <v>1.8</v>
      </c>
      <c r="K69" s="58" t="str">
        <f t="shared" si="1"/>
        <v>Asociado NO Crítico</v>
      </c>
    </row>
    <row r="70" spans="2:11" ht="40" customHeight="1" x14ac:dyDescent="0.15">
      <c r="B70" s="65" t="s">
        <v>84</v>
      </c>
      <c r="C70" s="68" t="s">
        <v>76</v>
      </c>
      <c r="D70" s="23">
        <v>1</v>
      </c>
      <c r="E70" s="23">
        <v>7</v>
      </c>
      <c r="F70" s="23">
        <v>10</v>
      </c>
      <c r="G70" s="23">
        <v>3</v>
      </c>
      <c r="H70" s="23">
        <v>1</v>
      </c>
      <c r="I70" s="23">
        <v>3</v>
      </c>
      <c r="J70" s="57">
        <f t="shared" si="0"/>
        <v>3.7</v>
      </c>
      <c r="K70" s="58" t="str">
        <f t="shared" si="1"/>
        <v>Asociado NO Crítico</v>
      </c>
    </row>
    <row r="71" spans="2:11" ht="40" customHeight="1" thickBot="1" x14ac:dyDescent="0.2">
      <c r="B71" s="66" t="s">
        <v>67</v>
      </c>
      <c r="C71" s="69" t="s">
        <v>77</v>
      </c>
      <c r="D71" s="61">
        <v>1</v>
      </c>
      <c r="E71" s="61">
        <v>3</v>
      </c>
      <c r="F71" s="61">
        <v>1</v>
      </c>
      <c r="G71" s="61">
        <v>3</v>
      </c>
      <c r="H71" s="61">
        <v>3</v>
      </c>
      <c r="I71" s="61">
        <v>1</v>
      </c>
      <c r="J71" s="62">
        <f t="shared" si="0"/>
        <v>1.8000000000000003</v>
      </c>
      <c r="K71" s="63" t="str">
        <f t="shared" si="1"/>
        <v>Asociado NO Crítico</v>
      </c>
    </row>
    <row r="72" spans="2:11" ht="27" customHeight="1" thickBot="1" x14ac:dyDescent="0.2">
      <c r="B72" s="50" t="s">
        <v>10</v>
      </c>
      <c r="C72" s="51"/>
      <c r="D72" s="52"/>
      <c r="E72" s="52"/>
      <c r="F72" s="52"/>
      <c r="G72" s="52"/>
      <c r="H72" s="52"/>
      <c r="I72" s="52"/>
      <c r="J72" s="53">
        <f>(G72*0.3)+(H72*0.2)+(I72*0.1)+(F72*0.1)+(E72*0.1)+(D72*0.2)</f>
        <v>0</v>
      </c>
      <c r="K72" s="26"/>
    </row>
    <row r="73" spans="2:11" x14ac:dyDescent="0.15">
      <c r="B73" s="28"/>
      <c r="C73" s="28"/>
      <c r="D73" s="29"/>
      <c r="E73" s="29"/>
      <c r="F73" s="29"/>
      <c r="G73" s="29"/>
      <c r="H73" s="29"/>
      <c r="I73" s="29"/>
      <c r="J73" s="30"/>
      <c r="K73" s="27"/>
    </row>
    <row r="74" spans="2:11" x14ac:dyDescent="0.15">
      <c r="B74" s="28"/>
      <c r="C74" s="28"/>
      <c r="D74" s="29"/>
      <c r="E74" s="29"/>
      <c r="F74" s="29"/>
      <c r="G74" s="29"/>
      <c r="H74" s="29"/>
      <c r="I74" s="29"/>
      <c r="J74" s="30"/>
      <c r="K74" s="27"/>
    </row>
    <row r="76" spans="2:11" x14ac:dyDescent="0.15">
      <c r="C76" s="8" t="s">
        <v>6</v>
      </c>
      <c r="D76" s="4"/>
      <c r="E76" s="4"/>
      <c r="F76" s="4"/>
      <c r="G76" s="4"/>
      <c r="H76" s="7"/>
    </row>
    <row r="77" spans="2:11" ht="18" x14ac:dyDescent="0.15">
      <c r="C77" s="18">
        <v>1</v>
      </c>
      <c r="D77" s="24" t="s">
        <v>1</v>
      </c>
      <c r="E77" s="25"/>
      <c r="F77" s="8"/>
      <c r="G77" s="150" t="s">
        <v>7</v>
      </c>
      <c r="H77" s="150"/>
    </row>
    <row r="78" spans="2:11" ht="18" x14ac:dyDescent="0.15">
      <c r="C78" s="19">
        <v>3</v>
      </c>
      <c r="D78" s="164" t="s">
        <v>0</v>
      </c>
      <c r="E78" s="164"/>
      <c r="F78" s="9"/>
      <c r="G78" s="162" t="s">
        <v>19</v>
      </c>
      <c r="H78" s="163"/>
    </row>
    <row r="79" spans="2:11" ht="18" x14ac:dyDescent="0.15">
      <c r="C79" s="20">
        <v>7</v>
      </c>
      <c r="D79" s="160" t="s">
        <v>2</v>
      </c>
      <c r="E79" s="160"/>
      <c r="G79" s="163"/>
      <c r="H79" s="163"/>
    </row>
    <row r="80" spans="2:11" ht="18" x14ac:dyDescent="0.15">
      <c r="C80" s="21">
        <v>10</v>
      </c>
      <c r="D80" s="161" t="s">
        <v>5</v>
      </c>
      <c r="E80" s="161"/>
      <c r="G80" s="163"/>
      <c r="H80" s="163"/>
    </row>
    <row r="81" spans="3:11" x14ac:dyDescent="0.15">
      <c r="C81" s="4"/>
      <c r="G81" s="163"/>
      <c r="H81" s="163"/>
    </row>
    <row r="85" spans="3:11" x14ac:dyDescent="0.15">
      <c r="C85" s="32" t="str">
        <f>+D13</f>
        <v xml:space="preserve">CONTACTO CON LA CARGA </v>
      </c>
      <c r="D85" s="33"/>
      <c r="E85" s="34"/>
      <c r="F85" s="157" t="s">
        <v>20</v>
      </c>
      <c r="G85" s="158"/>
      <c r="H85" s="158"/>
      <c r="I85" s="158"/>
      <c r="J85" s="158"/>
      <c r="K85" s="159"/>
    </row>
    <row r="86" spans="3:11" x14ac:dyDescent="0.15">
      <c r="C86" s="32" t="str">
        <f>+E13</f>
        <v>ACCESO A ÁREAS CRÍTICAS</v>
      </c>
      <c r="D86" s="33"/>
      <c r="E86" s="35"/>
      <c r="F86" s="36" t="s">
        <v>21</v>
      </c>
      <c r="G86" s="36"/>
      <c r="H86" s="36"/>
      <c r="I86" s="36"/>
      <c r="J86" s="37"/>
      <c r="K86" s="38"/>
    </row>
    <row r="87" spans="3:11" x14ac:dyDescent="0.15">
      <c r="C87" s="32" t="str">
        <f>+F13</f>
        <v xml:space="preserve">ACCESO A INFORMACIÓN CONFIDENCIAL </v>
      </c>
      <c r="D87" s="33"/>
      <c r="E87" s="35"/>
      <c r="F87" s="36" t="s">
        <v>22</v>
      </c>
      <c r="G87" s="36"/>
      <c r="H87" s="36"/>
      <c r="I87" s="36"/>
      <c r="J87" s="37"/>
      <c r="K87" s="39"/>
    </row>
    <row r="88" spans="3:11" x14ac:dyDescent="0.15">
      <c r="C88" s="32" t="str">
        <f>+G13</f>
        <v xml:space="preserve">NO REQUIERE DE SUPERVISIÓN AL INTERIOR DE LA EMPRESA </v>
      </c>
      <c r="D88" s="40"/>
      <c r="E88" s="40"/>
      <c r="F88" s="157" t="s">
        <v>23</v>
      </c>
      <c r="G88" s="158"/>
      <c r="H88" s="158"/>
      <c r="I88" s="158"/>
      <c r="J88" s="158"/>
      <c r="K88" s="159"/>
    </row>
    <row r="89" spans="3:11" x14ac:dyDescent="0.15">
      <c r="C89" s="32" t="str">
        <f>+H13</f>
        <v xml:space="preserve">SU LABOR SE REALIZA EN TODO MOMENTO AL INTERIOR DE LAS INSTALACIONES </v>
      </c>
      <c r="D89" s="33"/>
      <c r="E89" s="35"/>
      <c r="F89" s="157" t="s">
        <v>24</v>
      </c>
      <c r="G89" s="158"/>
      <c r="H89" s="158"/>
      <c r="I89" s="158"/>
      <c r="J89" s="158"/>
      <c r="K89" s="159"/>
    </row>
    <row r="90" spans="3:11" x14ac:dyDescent="0.15">
      <c r="C90" s="32" t="str">
        <f>+I13</f>
        <v xml:space="preserve">SU ACTIVIDAD O FUNCIÓN TIENE RELACIÓN CON EL PRODUCTO EXPORTACIÓN </v>
      </c>
      <c r="D90" s="40"/>
      <c r="E90" s="40"/>
      <c r="F90" s="157" t="s">
        <v>25</v>
      </c>
      <c r="G90" s="158"/>
      <c r="H90" s="158"/>
      <c r="I90" s="158"/>
      <c r="J90" s="158"/>
      <c r="K90" s="159"/>
    </row>
    <row r="91" spans="3:11" x14ac:dyDescent="0.15">
      <c r="C91" s="17"/>
      <c r="F91" s="31"/>
      <c r="G91" s="31"/>
      <c r="H91" s="31"/>
      <c r="I91" s="31"/>
      <c r="J91" s="31"/>
      <c r="K91" s="31"/>
    </row>
    <row r="92" spans="3:11" x14ac:dyDescent="0.15">
      <c r="D92" s="11"/>
    </row>
    <row r="93" spans="3:11" x14ac:dyDescent="0.15">
      <c r="D93" s="11"/>
    </row>
    <row r="94" spans="3:11" x14ac:dyDescent="0.15">
      <c r="D94" s="11"/>
    </row>
    <row r="95" spans="3:11" x14ac:dyDescent="0.15">
      <c r="D95" s="11"/>
    </row>
    <row r="96" spans="3:11" x14ac:dyDescent="0.15">
      <c r="D96" s="11"/>
    </row>
    <row r="97" spans="4:4" x14ac:dyDescent="0.15">
      <c r="D97" s="11"/>
    </row>
    <row r="98" spans="4:4" x14ac:dyDescent="0.15">
      <c r="D98" s="11"/>
    </row>
  </sheetData>
  <mergeCells count="34">
    <mergeCell ref="B2:K2"/>
    <mergeCell ref="B3:C3"/>
    <mergeCell ref="B4:C4"/>
    <mergeCell ref="D3:F3"/>
    <mergeCell ref="D4:F4"/>
    <mergeCell ref="G3:H3"/>
    <mergeCell ref="G4:H4"/>
    <mergeCell ref="I3:K3"/>
    <mergeCell ref="I4:K4"/>
    <mergeCell ref="F90:K90"/>
    <mergeCell ref="D79:E79"/>
    <mergeCell ref="F88:K88"/>
    <mergeCell ref="F85:K85"/>
    <mergeCell ref="F89:K89"/>
    <mergeCell ref="D80:E80"/>
    <mergeCell ref="G78:H81"/>
    <mergeCell ref="D78:E78"/>
    <mergeCell ref="G77:H77"/>
    <mergeCell ref="D6:H6"/>
    <mergeCell ref="D13:D17"/>
    <mergeCell ref="K13:K17"/>
    <mergeCell ref="J13:J17"/>
    <mergeCell ref="I13:I17"/>
    <mergeCell ref="H13:H17"/>
    <mergeCell ref="G13:G17"/>
    <mergeCell ref="B13:C17"/>
    <mergeCell ref="G7:K11"/>
    <mergeCell ref="D8:E8"/>
    <mergeCell ref="D9:E9"/>
    <mergeCell ref="D10:E10"/>
    <mergeCell ref="D11:E11"/>
    <mergeCell ref="C7:E7"/>
    <mergeCell ref="E13:E17"/>
    <mergeCell ref="F13:F17"/>
  </mergeCells>
  <phoneticPr fontId="0" type="noConversion"/>
  <conditionalFormatting sqref="K72">
    <cfRule type="cellIs" dxfId="332" priority="75" stopIfTrue="1" operator="equal">
      <formula>"Cargo Crítico"</formula>
    </cfRule>
    <cfRule type="cellIs" dxfId="331" priority="76" stopIfTrue="1" operator="equal">
      <formula>"Cargo NO Crítico"</formula>
    </cfRule>
  </conditionalFormatting>
  <conditionalFormatting sqref="K44:K51 K19:K21 K25:K27 K31 K36 K40 K42 K58 K61:K62 K53:K55 K65:K71">
    <cfRule type="cellIs" dxfId="330" priority="72" stopIfTrue="1" operator="equal">
      <formula>"Cargo Crítico Alto"</formula>
    </cfRule>
    <cfRule type="cellIs" dxfId="329" priority="73" stopIfTrue="1" operator="equal">
      <formula>"Cargo Crítico Medio"</formula>
    </cfRule>
    <cfRule type="cellIs" dxfId="328" priority="74" stopIfTrue="1" operator="equal">
      <formula>"Cargo NO Crítico"</formula>
    </cfRule>
  </conditionalFormatting>
  <conditionalFormatting sqref="K63">
    <cfRule type="cellIs" dxfId="327" priority="64" stopIfTrue="1" operator="equal">
      <formula>"Cargo Crítico Alto"</formula>
    </cfRule>
    <cfRule type="cellIs" dxfId="326" priority="65" stopIfTrue="1" operator="equal">
      <formula>"Cargo Crítico Medio"</formula>
    </cfRule>
    <cfRule type="cellIs" dxfId="325" priority="66" stopIfTrue="1" operator="equal">
      <formula>"Cargo NO Crítico"</formula>
    </cfRule>
  </conditionalFormatting>
  <conditionalFormatting sqref="K43">
    <cfRule type="cellIs" dxfId="324" priority="61" stopIfTrue="1" operator="equal">
      <formula>"Cargo Crítico Alto"</formula>
    </cfRule>
    <cfRule type="cellIs" dxfId="323" priority="62" stopIfTrue="1" operator="equal">
      <formula>"Cargo Crítico Medio"</formula>
    </cfRule>
    <cfRule type="cellIs" dxfId="322" priority="63" stopIfTrue="1" operator="equal">
      <formula>"Cargo NO Crítico"</formula>
    </cfRule>
  </conditionalFormatting>
  <conditionalFormatting sqref="K22">
    <cfRule type="cellIs" dxfId="321" priority="58" stopIfTrue="1" operator="equal">
      <formula>"Cargo Crítico Alto"</formula>
    </cfRule>
    <cfRule type="cellIs" dxfId="320" priority="59" stopIfTrue="1" operator="equal">
      <formula>"Cargo Crítico Medio"</formula>
    </cfRule>
    <cfRule type="cellIs" dxfId="319" priority="60" stopIfTrue="1" operator="equal">
      <formula>"Cargo NO Crítico"</formula>
    </cfRule>
  </conditionalFormatting>
  <conditionalFormatting sqref="K23">
    <cfRule type="cellIs" dxfId="318" priority="55" stopIfTrue="1" operator="equal">
      <formula>"Cargo Crítico Alto"</formula>
    </cfRule>
    <cfRule type="cellIs" dxfId="317" priority="56" stopIfTrue="1" operator="equal">
      <formula>"Cargo Crítico Medio"</formula>
    </cfRule>
    <cfRule type="cellIs" dxfId="316" priority="57" stopIfTrue="1" operator="equal">
      <formula>"Cargo NO Crítico"</formula>
    </cfRule>
  </conditionalFormatting>
  <conditionalFormatting sqref="K24">
    <cfRule type="cellIs" dxfId="315" priority="52" stopIfTrue="1" operator="equal">
      <formula>"Cargo Crítico Alto"</formula>
    </cfRule>
    <cfRule type="cellIs" dxfId="314" priority="53" stopIfTrue="1" operator="equal">
      <formula>"Cargo Crítico Medio"</formula>
    </cfRule>
    <cfRule type="cellIs" dxfId="313" priority="54" stopIfTrue="1" operator="equal">
      <formula>"Cargo NO Crítico"</formula>
    </cfRule>
  </conditionalFormatting>
  <conditionalFormatting sqref="K28">
    <cfRule type="cellIs" dxfId="312" priority="49" stopIfTrue="1" operator="equal">
      <formula>"Cargo Crítico Alto"</formula>
    </cfRule>
    <cfRule type="cellIs" dxfId="311" priority="50" stopIfTrue="1" operator="equal">
      <formula>"Cargo Crítico Medio"</formula>
    </cfRule>
    <cfRule type="cellIs" dxfId="310" priority="51" stopIfTrue="1" operator="equal">
      <formula>"Cargo NO Crítico"</formula>
    </cfRule>
  </conditionalFormatting>
  <conditionalFormatting sqref="K29">
    <cfRule type="cellIs" dxfId="309" priority="46" stopIfTrue="1" operator="equal">
      <formula>"Cargo Crítico Alto"</formula>
    </cfRule>
    <cfRule type="cellIs" dxfId="308" priority="47" stopIfTrue="1" operator="equal">
      <formula>"Cargo Crítico Medio"</formula>
    </cfRule>
    <cfRule type="cellIs" dxfId="307" priority="48" stopIfTrue="1" operator="equal">
      <formula>"Cargo NO Crítico"</formula>
    </cfRule>
  </conditionalFormatting>
  <conditionalFormatting sqref="K30">
    <cfRule type="cellIs" dxfId="306" priority="43" stopIfTrue="1" operator="equal">
      <formula>"Cargo Crítico Alto"</formula>
    </cfRule>
    <cfRule type="cellIs" dxfId="305" priority="44" stopIfTrue="1" operator="equal">
      <formula>"Cargo Crítico Medio"</formula>
    </cfRule>
    <cfRule type="cellIs" dxfId="304" priority="45" stopIfTrue="1" operator="equal">
      <formula>"Cargo NO Crítico"</formula>
    </cfRule>
  </conditionalFormatting>
  <conditionalFormatting sqref="K32">
    <cfRule type="cellIs" dxfId="303" priority="40" stopIfTrue="1" operator="equal">
      <formula>"Cargo Crítico Alto"</formula>
    </cfRule>
    <cfRule type="cellIs" dxfId="302" priority="41" stopIfTrue="1" operator="equal">
      <formula>"Cargo Crítico Medio"</formula>
    </cfRule>
    <cfRule type="cellIs" dxfId="301" priority="42" stopIfTrue="1" operator="equal">
      <formula>"Cargo NO Crítico"</formula>
    </cfRule>
  </conditionalFormatting>
  <conditionalFormatting sqref="K33">
    <cfRule type="cellIs" dxfId="300" priority="37" stopIfTrue="1" operator="equal">
      <formula>"Cargo Crítico Alto"</formula>
    </cfRule>
    <cfRule type="cellIs" dxfId="299" priority="38" stopIfTrue="1" operator="equal">
      <formula>"Cargo Crítico Medio"</formula>
    </cfRule>
    <cfRule type="cellIs" dxfId="298" priority="39" stopIfTrue="1" operator="equal">
      <formula>"Cargo NO Crítico"</formula>
    </cfRule>
  </conditionalFormatting>
  <conditionalFormatting sqref="K34">
    <cfRule type="cellIs" dxfId="297" priority="34" stopIfTrue="1" operator="equal">
      <formula>"Cargo Crítico Alto"</formula>
    </cfRule>
    <cfRule type="cellIs" dxfId="296" priority="35" stopIfTrue="1" operator="equal">
      <formula>"Cargo Crítico Medio"</formula>
    </cfRule>
    <cfRule type="cellIs" dxfId="295" priority="36" stopIfTrue="1" operator="equal">
      <formula>"Cargo NO Crítico"</formula>
    </cfRule>
  </conditionalFormatting>
  <conditionalFormatting sqref="K35">
    <cfRule type="cellIs" dxfId="294" priority="31" stopIfTrue="1" operator="equal">
      <formula>"Cargo Crítico Alto"</formula>
    </cfRule>
    <cfRule type="cellIs" dxfId="293" priority="32" stopIfTrue="1" operator="equal">
      <formula>"Cargo Crítico Medio"</formula>
    </cfRule>
    <cfRule type="cellIs" dxfId="292" priority="33" stopIfTrue="1" operator="equal">
      <formula>"Cargo NO Crítico"</formula>
    </cfRule>
  </conditionalFormatting>
  <conditionalFormatting sqref="K37">
    <cfRule type="cellIs" dxfId="291" priority="28" stopIfTrue="1" operator="equal">
      <formula>"Cargo Crítico Alto"</formula>
    </cfRule>
    <cfRule type="cellIs" dxfId="290" priority="29" stopIfTrue="1" operator="equal">
      <formula>"Cargo Crítico Medio"</formula>
    </cfRule>
    <cfRule type="cellIs" dxfId="289" priority="30" stopIfTrue="1" operator="equal">
      <formula>"Cargo NO Crítico"</formula>
    </cfRule>
  </conditionalFormatting>
  <conditionalFormatting sqref="K38">
    <cfRule type="cellIs" dxfId="288" priority="25" stopIfTrue="1" operator="equal">
      <formula>"Cargo Crítico Alto"</formula>
    </cfRule>
    <cfRule type="cellIs" dxfId="287" priority="26" stopIfTrue="1" operator="equal">
      <formula>"Cargo Crítico Medio"</formula>
    </cfRule>
    <cfRule type="cellIs" dxfId="286" priority="27" stopIfTrue="1" operator="equal">
      <formula>"Cargo NO Crítico"</formula>
    </cfRule>
  </conditionalFormatting>
  <conditionalFormatting sqref="K39">
    <cfRule type="cellIs" dxfId="285" priority="22" stopIfTrue="1" operator="equal">
      <formula>"Cargo Crítico Alto"</formula>
    </cfRule>
    <cfRule type="cellIs" dxfId="284" priority="23" stopIfTrue="1" operator="equal">
      <formula>"Cargo Crítico Medio"</formula>
    </cfRule>
    <cfRule type="cellIs" dxfId="283" priority="24" stopIfTrue="1" operator="equal">
      <formula>"Cargo NO Crítico"</formula>
    </cfRule>
  </conditionalFormatting>
  <conditionalFormatting sqref="K41">
    <cfRule type="cellIs" dxfId="282" priority="19" stopIfTrue="1" operator="equal">
      <formula>"Cargo Crítico Alto"</formula>
    </cfRule>
    <cfRule type="cellIs" dxfId="281" priority="20" stopIfTrue="1" operator="equal">
      <formula>"Cargo Crítico Medio"</formula>
    </cfRule>
    <cfRule type="cellIs" dxfId="280" priority="21" stopIfTrue="1" operator="equal">
      <formula>"Cargo NO Crítico"</formula>
    </cfRule>
  </conditionalFormatting>
  <conditionalFormatting sqref="K52">
    <cfRule type="cellIs" dxfId="279" priority="16" stopIfTrue="1" operator="equal">
      <formula>"Cargo Crítico Alto"</formula>
    </cfRule>
    <cfRule type="cellIs" dxfId="278" priority="17" stopIfTrue="1" operator="equal">
      <formula>"Cargo Crítico Medio"</formula>
    </cfRule>
    <cfRule type="cellIs" dxfId="277" priority="18" stopIfTrue="1" operator="equal">
      <formula>"Cargo NO Crítico"</formula>
    </cfRule>
  </conditionalFormatting>
  <conditionalFormatting sqref="K56">
    <cfRule type="cellIs" dxfId="276" priority="13" stopIfTrue="1" operator="equal">
      <formula>"Cargo Crítico Alto"</formula>
    </cfRule>
    <cfRule type="cellIs" dxfId="275" priority="14" stopIfTrue="1" operator="equal">
      <formula>"Cargo Crítico Medio"</formula>
    </cfRule>
    <cfRule type="cellIs" dxfId="274" priority="15" stopIfTrue="1" operator="equal">
      <formula>"Cargo NO Crítico"</formula>
    </cfRule>
  </conditionalFormatting>
  <conditionalFormatting sqref="K57">
    <cfRule type="cellIs" dxfId="273" priority="10" stopIfTrue="1" operator="equal">
      <formula>"Cargo Crítico Alto"</formula>
    </cfRule>
    <cfRule type="cellIs" dxfId="272" priority="11" stopIfTrue="1" operator="equal">
      <formula>"Cargo Crítico Medio"</formula>
    </cfRule>
    <cfRule type="cellIs" dxfId="271" priority="12" stopIfTrue="1" operator="equal">
      <formula>"Cargo NO Crítico"</formula>
    </cfRule>
  </conditionalFormatting>
  <conditionalFormatting sqref="K59">
    <cfRule type="cellIs" dxfId="270" priority="7" stopIfTrue="1" operator="equal">
      <formula>"Cargo Crítico Alto"</formula>
    </cfRule>
    <cfRule type="cellIs" dxfId="269" priority="8" stopIfTrue="1" operator="equal">
      <formula>"Cargo Crítico Medio"</formula>
    </cfRule>
    <cfRule type="cellIs" dxfId="268" priority="9" stopIfTrue="1" operator="equal">
      <formula>"Cargo NO Crítico"</formula>
    </cfRule>
  </conditionalFormatting>
  <conditionalFormatting sqref="K60">
    <cfRule type="cellIs" dxfId="267" priority="4" stopIfTrue="1" operator="equal">
      <formula>"Cargo Crítico Alto"</formula>
    </cfRule>
    <cfRule type="cellIs" dxfId="266" priority="5" stopIfTrue="1" operator="equal">
      <formula>"Cargo Crítico Medio"</formula>
    </cfRule>
    <cfRule type="cellIs" dxfId="265" priority="6" stopIfTrue="1" operator="equal">
      <formula>"Cargo NO Crítico"</formula>
    </cfRule>
  </conditionalFormatting>
  <conditionalFormatting sqref="K64">
    <cfRule type="cellIs" dxfId="264" priority="1" stopIfTrue="1" operator="equal">
      <formula>"Cargo Crítico Alto"</formula>
    </cfRule>
    <cfRule type="cellIs" dxfId="263" priority="2" stopIfTrue="1" operator="equal">
      <formula>"Cargo Crítico Medio"</formula>
    </cfRule>
    <cfRule type="cellIs" dxfId="262" priority="3" stopIfTrue="1" operator="equal">
      <formula>"Cargo NO Crítico"</formula>
    </cfRule>
  </conditionalFormatting>
  <dataValidations count="1">
    <dataValidation type="list" allowBlank="1" showInputMessage="1" showErrorMessage="1" sqref="D19:I71" xr:uid="{00000000-0002-0000-0000-000000000000}">
      <formula1>$C$77:$C$80</formula1>
    </dataValidation>
  </dataValidations>
  <printOptions horizontalCentered="1"/>
  <pageMargins left="0.30000000000000004" right="0.75000000000000011" top="0.43999999999999995" bottom="0.39000000000000007" header="0" footer="0"/>
  <pageSetup scale="43" orientation="landscape" horizontalDpi="300" verticalDpi="300"/>
  <headerFooter alignWithMargins="0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94"/>
  <sheetViews>
    <sheetView showGridLines="0" topLeftCell="A22" zoomScale="70" zoomScaleNormal="70" zoomScalePageLayoutView="70" workbookViewId="0">
      <selection activeCell="G21" sqref="G21"/>
    </sheetView>
  </sheetViews>
  <sheetFormatPr baseColWidth="10" defaultColWidth="11.5" defaultRowHeight="13" x14ac:dyDescent="0.15"/>
  <cols>
    <col min="1" max="1" width="2.33203125" style="2" customWidth="1"/>
    <col min="2" max="2" width="24.33203125" style="4" customWidth="1"/>
    <col min="3" max="3" width="25.1640625" style="2" customWidth="1"/>
    <col min="4" max="4" width="20" style="2" customWidth="1"/>
    <col min="5" max="5" width="18.33203125" style="2" customWidth="1"/>
    <col min="6" max="6" width="23.83203125" style="2" customWidth="1"/>
    <col min="7" max="9" width="22.83203125" style="2" customWidth="1"/>
    <col min="10" max="10" width="13.1640625" style="2" customWidth="1"/>
    <col min="11" max="11" width="26.6640625" style="2" customWidth="1"/>
    <col min="12" max="12" width="8.33203125" style="2" customWidth="1"/>
    <col min="13" max="16384" width="11.5" style="2"/>
  </cols>
  <sheetData>
    <row r="1" spans="1:13" ht="14" thickBot="1" x14ac:dyDescent="0.2"/>
    <row r="2" spans="1:13" ht="40" customHeight="1" thickBot="1" x14ac:dyDescent="0.2">
      <c r="A2" s="11"/>
      <c r="B2" s="165" t="s">
        <v>13</v>
      </c>
      <c r="C2" s="166"/>
      <c r="D2" s="166"/>
      <c r="E2" s="166"/>
      <c r="F2" s="166"/>
      <c r="G2" s="166"/>
      <c r="H2" s="166"/>
      <c r="I2" s="166"/>
      <c r="J2" s="166"/>
      <c r="K2" s="167"/>
      <c r="L2" s="70"/>
      <c r="M2" s="11"/>
    </row>
    <row r="3" spans="1:13" ht="32" customHeight="1" thickBot="1" x14ac:dyDescent="0.2">
      <c r="A3" s="11"/>
      <c r="B3" s="168" t="s">
        <v>91</v>
      </c>
      <c r="C3" s="169"/>
      <c r="D3" s="168" t="s">
        <v>88</v>
      </c>
      <c r="E3" s="169"/>
      <c r="F3" s="172"/>
      <c r="G3" s="168" t="s">
        <v>92</v>
      </c>
      <c r="H3" s="172"/>
      <c r="I3" s="169" t="s">
        <v>89</v>
      </c>
      <c r="J3" s="169"/>
      <c r="K3" s="172"/>
      <c r="L3" s="71"/>
      <c r="M3" s="11"/>
    </row>
    <row r="4" spans="1:13" ht="37" customHeight="1" thickBot="1" x14ac:dyDescent="0.2">
      <c r="A4" s="11"/>
      <c r="B4" s="170" t="s">
        <v>93</v>
      </c>
      <c r="C4" s="171"/>
      <c r="D4" s="173">
        <v>41367</v>
      </c>
      <c r="E4" s="174"/>
      <c r="F4" s="175"/>
      <c r="G4" s="170">
        <v>1</v>
      </c>
      <c r="H4" s="176"/>
      <c r="I4" s="171" t="s">
        <v>90</v>
      </c>
      <c r="J4" s="171"/>
      <c r="K4" s="176"/>
      <c r="L4" s="72"/>
      <c r="M4" s="11"/>
    </row>
    <row r="5" spans="1:13" ht="14" thickBot="1" x14ac:dyDescent="0.2"/>
    <row r="6" spans="1:13" ht="21.75" customHeight="1" x14ac:dyDescent="0.15">
      <c r="B6" s="1"/>
      <c r="C6" s="10"/>
      <c r="D6" s="151"/>
      <c r="E6" s="151"/>
      <c r="F6" s="151"/>
      <c r="G6" s="151"/>
      <c r="H6" s="151"/>
      <c r="I6" s="10"/>
      <c r="J6" s="42" t="s">
        <v>8</v>
      </c>
      <c r="K6" s="41">
        <v>42130</v>
      </c>
    </row>
    <row r="7" spans="1:13" ht="18" customHeight="1" x14ac:dyDescent="0.15">
      <c r="B7" s="3"/>
      <c r="C7" s="146" t="s">
        <v>6</v>
      </c>
      <c r="D7" s="146"/>
      <c r="E7" s="146"/>
      <c r="F7" s="22"/>
      <c r="G7" s="143" t="s">
        <v>9</v>
      </c>
      <c r="H7" s="143"/>
      <c r="I7" s="143"/>
      <c r="J7" s="143"/>
      <c r="K7" s="144"/>
    </row>
    <row r="8" spans="1:13" ht="18" customHeight="1" x14ac:dyDescent="0.15">
      <c r="B8" s="3"/>
      <c r="C8" s="6">
        <v>1</v>
      </c>
      <c r="D8" s="145" t="s">
        <v>1</v>
      </c>
      <c r="E8" s="145"/>
      <c r="F8" s="22"/>
      <c r="G8" s="143"/>
      <c r="H8" s="143"/>
      <c r="I8" s="143"/>
      <c r="J8" s="143"/>
      <c r="K8" s="144"/>
    </row>
    <row r="9" spans="1:13" ht="18" customHeight="1" x14ac:dyDescent="0.15">
      <c r="B9" s="3"/>
      <c r="C9" s="6">
        <v>3</v>
      </c>
      <c r="D9" s="145" t="s">
        <v>0</v>
      </c>
      <c r="E9" s="145"/>
      <c r="F9" s="22"/>
      <c r="G9" s="143"/>
      <c r="H9" s="143"/>
      <c r="I9" s="143"/>
      <c r="J9" s="143"/>
      <c r="K9" s="144"/>
    </row>
    <row r="10" spans="1:13" ht="18" customHeight="1" x14ac:dyDescent="0.15">
      <c r="B10" s="3"/>
      <c r="C10" s="23">
        <v>7</v>
      </c>
      <c r="D10" s="145" t="s">
        <v>2</v>
      </c>
      <c r="E10" s="145"/>
      <c r="F10" s="22"/>
      <c r="G10" s="143"/>
      <c r="H10" s="143"/>
      <c r="I10" s="143"/>
      <c r="J10" s="143"/>
      <c r="K10" s="144"/>
    </row>
    <row r="11" spans="1:13" ht="18" customHeight="1" x14ac:dyDescent="0.15">
      <c r="B11" s="3"/>
      <c r="C11" s="6">
        <v>10</v>
      </c>
      <c r="D11" s="145" t="s">
        <v>5</v>
      </c>
      <c r="E11" s="145"/>
      <c r="F11" s="22"/>
      <c r="G11" s="143"/>
      <c r="H11" s="143"/>
      <c r="I11" s="143"/>
      <c r="J11" s="143"/>
      <c r="K11" s="144"/>
    </row>
    <row r="12" spans="1:13" ht="14" thickBot="1" x14ac:dyDescent="0.2">
      <c r="B12" s="12"/>
      <c r="C12" s="13"/>
      <c r="D12" s="13"/>
      <c r="E12" s="13"/>
      <c r="F12" s="13"/>
      <c r="G12" s="14"/>
      <c r="H12" s="14"/>
      <c r="I12" s="15"/>
      <c r="J12" s="14"/>
      <c r="K12" s="16"/>
    </row>
    <row r="13" spans="1:13" ht="19.5" customHeight="1" x14ac:dyDescent="0.15">
      <c r="B13" s="137" t="s">
        <v>11</v>
      </c>
      <c r="C13" s="138"/>
      <c r="D13" s="147" t="s">
        <v>27</v>
      </c>
      <c r="E13" s="147" t="s">
        <v>14</v>
      </c>
      <c r="F13" s="147" t="s">
        <v>15</v>
      </c>
      <c r="G13" s="147" t="s">
        <v>16</v>
      </c>
      <c r="H13" s="147" t="s">
        <v>17</v>
      </c>
      <c r="I13" s="154" t="s">
        <v>18</v>
      </c>
      <c r="J13" s="152" t="s">
        <v>3</v>
      </c>
      <c r="K13" s="152" t="s">
        <v>4</v>
      </c>
      <c r="L13" s="4"/>
    </row>
    <row r="14" spans="1:13" ht="19.5" customHeight="1" x14ac:dyDescent="0.15">
      <c r="B14" s="139"/>
      <c r="C14" s="140"/>
      <c r="D14" s="148"/>
      <c r="E14" s="148"/>
      <c r="F14" s="148"/>
      <c r="G14" s="148"/>
      <c r="H14" s="148"/>
      <c r="I14" s="155"/>
      <c r="J14" s="153"/>
      <c r="K14" s="153"/>
      <c r="L14" s="4"/>
    </row>
    <row r="15" spans="1:13" ht="19.5" customHeight="1" x14ac:dyDescent="0.15">
      <c r="B15" s="139"/>
      <c r="C15" s="140"/>
      <c r="D15" s="148"/>
      <c r="E15" s="148"/>
      <c r="F15" s="148"/>
      <c r="G15" s="148"/>
      <c r="H15" s="148"/>
      <c r="I15" s="155"/>
      <c r="J15" s="153"/>
      <c r="K15" s="153"/>
      <c r="L15" s="4"/>
    </row>
    <row r="16" spans="1:13" ht="19.5" customHeight="1" x14ac:dyDescent="0.15">
      <c r="B16" s="139"/>
      <c r="C16" s="140"/>
      <c r="D16" s="148"/>
      <c r="E16" s="148"/>
      <c r="F16" s="148"/>
      <c r="G16" s="148"/>
      <c r="H16" s="148"/>
      <c r="I16" s="155"/>
      <c r="J16" s="153"/>
      <c r="K16" s="153"/>
      <c r="L16" s="4"/>
    </row>
    <row r="17" spans="2:13" ht="36" customHeight="1" thickBot="1" x14ac:dyDescent="0.2">
      <c r="B17" s="141"/>
      <c r="C17" s="142"/>
      <c r="D17" s="149"/>
      <c r="E17" s="149"/>
      <c r="F17" s="149"/>
      <c r="G17" s="149"/>
      <c r="H17" s="149"/>
      <c r="I17" s="156"/>
      <c r="J17" s="153"/>
      <c r="K17" s="153"/>
      <c r="L17" s="4"/>
      <c r="M17" s="5"/>
    </row>
    <row r="18" spans="2:13" ht="30.75" customHeight="1" thickBot="1" x14ac:dyDescent="0.2">
      <c r="B18" s="43" t="s">
        <v>26</v>
      </c>
      <c r="C18" s="44" t="s">
        <v>12</v>
      </c>
      <c r="D18" s="45">
        <v>0.3</v>
      </c>
      <c r="E18" s="45">
        <v>0.2</v>
      </c>
      <c r="F18" s="45">
        <v>0.1</v>
      </c>
      <c r="G18" s="46">
        <v>0.1</v>
      </c>
      <c r="H18" s="47">
        <v>0.1</v>
      </c>
      <c r="I18" s="47">
        <v>0.2</v>
      </c>
      <c r="J18" s="48"/>
      <c r="K18" s="49">
        <f>SUM(D18:I18)</f>
        <v>1</v>
      </c>
    </row>
    <row r="19" spans="2:13" ht="40" customHeight="1" x14ac:dyDescent="0.15">
      <c r="B19" s="64" t="s">
        <v>35</v>
      </c>
      <c r="C19" s="67" t="s">
        <v>28</v>
      </c>
      <c r="D19" s="54">
        <v>3</v>
      </c>
      <c r="E19" s="54">
        <v>7</v>
      </c>
      <c r="F19" s="54">
        <v>1</v>
      </c>
      <c r="G19" s="54">
        <v>7</v>
      </c>
      <c r="H19" s="54">
        <v>1</v>
      </c>
      <c r="I19" s="54">
        <v>1</v>
      </c>
      <c r="J19" s="85">
        <f>SUM(D19*$D$18+E19*$E$18+F19*$F$18+G19*$G$18+H19*$H$18+I19*$I$18)</f>
        <v>3.4000000000000004</v>
      </c>
      <c r="K19" s="79" t="str">
        <f>IF(AND(J19&gt;=1,J19&lt;=5),"Asociado NO Crítico",(IF(AND(J19&gt;=5.1,J19&lt;=7),"Asociado Crítico Medio",(IF(AND(J19&gt;=7.1,J19&lt;=10),"Asociado Crítico Alto","Error")))))</f>
        <v>Asociado NO Crítico</v>
      </c>
    </row>
    <row r="20" spans="2:13" ht="40" customHeight="1" x14ac:dyDescent="0.15">
      <c r="B20" s="65" t="s">
        <v>36</v>
      </c>
      <c r="C20" s="77" t="s">
        <v>29</v>
      </c>
      <c r="D20" s="23">
        <v>1</v>
      </c>
      <c r="E20" s="23">
        <v>1</v>
      </c>
      <c r="F20" s="23">
        <v>1</v>
      </c>
      <c r="G20" s="23">
        <v>1</v>
      </c>
      <c r="H20" s="23">
        <v>1</v>
      </c>
      <c r="I20" s="23">
        <v>1</v>
      </c>
      <c r="J20" s="86">
        <f t="shared" ref="J20:J67" si="0">SUM(D20*$D$18+E20*$E$18+F20*$F$18+G20*$G$18+H20*$H$18+I20*$I$18)</f>
        <v>1</v>
      </c>
      <c r="K20" s="80" t="str">
        <f t="shared" ref="K20:K67" si="1">IF(AND(J20&gt;=1,J20&lt;=5),"Asociado NO Crítico",(IF(AND(J20&gt;=5.1,J20&lt;=7),"Asociado Crítico Medio",(IF(AND(J20&gt;=7.1,J20&lt;=10),"Asociado Crítico Alto","Error")))))</f>
        <v>Asociado NO Crítico</v>
      </c>
    </row>
    <row r="21" spans="2:13" ht="40" customHeight="1" x14ac:dyDescent="0.15">
      <c r="B21" s="65" t="s">
        <v>39</v>
      </c>
      <c r="C21" s="68" t="s">
        <v>32</v>
      </c>
      <c r="D21" s="23">
        <v>1</v>
      </c>
      <c r="E21" s="23">
        <v>1</v>
      </c>
      <c r="F21" s="23">
        <v>10</v>
      </c>
      <c r="G21" s="23">
        <v>7</v>
      </c>
      <c r="H21" s="23">
        <v>1</v>
      </c>
      <c r="I21" s="23">
        <v>1</v>
      </c>
      <c r="J21" s="86">
        <f t="shared" si="0"/>
        <v>2.5000000000000004</v>
      </c>
      <c r="K21" s="80" t="str">
        <f t="shared" si="1"/>
        <v>Asociado NO Crítico</v>
      </c>
    </row>
    <row r="22" spans="2:13" ht="40" customHeight="1" x14ac:dyDescent="0.15">
      <c r="B22" s="65" t="s">
        <v>39</v>
      </c>
      <c r="C22" s="68" t="s">
        <v>33</v>
      </c>
      <c r="D22" s="23">
        <v>1</v>
      </c>
      <c r="E22" s="23">
        <v>3</v>
      </c>
      <c r="F22" s="23">
        <v>10</v>
      </c>
      <c r="G22" s="23">
        <v>7</v>
      </c>
      <c r="H22" s="23">
        <v>1</v>
      </c>
      <c r="I22" s="23">
        <v>1</v>
      </c>
      <c r="J22" s="86">
        <f t="shared" si="0"/>
        <v>2.9000000000000004</v>
      </c>
      <c r="K22" s="80" t="str">
        <f t="shared" si="1"/>
        <v>Asociado NO Crítico</v>
      </c>
    </row>
    <row r="23" spans="2:13" ht="40" customHeight="1" x14ac:dyDescent="0.15">
      <c r="B23" s="65" t="s">
        <v>39</v>
      </c>
      <c r="C23" s="68" t="s">
        <v>34</v>
      </c>
      <c r="D23" s="23">
        <v>1</v>
      </c>
      <c r="E23" s="23">
        <v>3</v>
      </c>
      <c r="F23" s="23">
        <v>7</v>
      </c>
      <c r="G23" s="23">
        <v>7</v>
      </c>
      <c r="H23" s="23">
        <v>1</v>
      </c>
      <c r="I23" s="23">
        <v>1</v>
      </c>
      <c r="J23" s="86">
        <f t="shared" si="0"/>
        <v>2.6000000000000005</v>
      </c>
      <c r="K23" s="80" t="str">
        <f t="shared" si="1"/>
        <v>Asociado NO Crítico</v>
      </c>
    </row>
    <row r="24" spans="2:13" ht="40" customHeight="1" x14ac:dyDescent="0.15">
      <c r="B24" s="65" t="s">
        <v>98</v>
      </c>
      <c r="C24" s="68" t="s">
        <v>128</v>
      </c>
      <c r="D24" s="23">
        <v>1</v>
      </c>
      <c r="E24" s="23">
        <v>1</v>
      </c>
      <c r="F24" s="23">
        <v>1</v>
      </c>
      <c r="G24" s="23">
        <v>1</v>
      </c>
      <c r="H24" s="23">
        <v>1</v>
      </c>
      <c r="I24" s="23">
        <v>1</v>
      </c>
      <c r="J24" s="86">
        <f t="shared" ref="J24:J26" si="2">SUM(D24*$D$18+E24*$E$18+F24*$F$18+G24*$G$18+H24*$H$18+I24*$I$18)</f>
        <v>1</v>
      </c>
      <c r="K24" s="80" t="str">
        <f t="shared" si="1"/>
        <v>Asociado NO Crítico</v>
      </c>
    </row>
    <row r="25" spans="2:13" ht="40" customHeight="1" x14ac:dyDescent="0.15">
      <c r="B25" s="65" t="s">
        <v>98</v>
      </c>
      <c r="C25" s="68" t="s">
        <v>99</v>
      </c>
      <c r="D25" s="23">
        <v>1</v>
      </c>
      <c r="E25" s="23">
        <v>3</v>
      </c>
      <c r="F25" s="23">
        <v>10</v>
      </c>
      <c r="G25" s="23">
        <v>10</v>
      </c>
      <c r="H25" s="23">
        <v>7</v>
      </c>
      <c r="I25" s="23">
        <v>10</v>
      </c>
      <c r="J25" s="86">
        <f t="shared" si="2"/>
        <v>5.6000000000000005</v>
      </c>
      <c r="K25" s="81" t="str">
        <f t="shared" si="1"/>
        <v>Asociado Crítico Medio</v>
      </c>
    </row>
    <row r="26" spans="2:13" ht="40" customHeight="1" x14ac:dyDescent="0.15">
      <c r="B26" s="65" t="s">
        <v>119</v>
      </c>
      <c r="C26" s="68" t="s">
        <v>129</v>
      </c>
      <c r="D26" s="23">
        <v>1</v>
      </c>
      <c r="E26" s="23">
        <v>1</v>
      </c>
      <c r="F26" s="23">
        <v>10</v>
      </c>
      <c r="G26" s="23">
        <v>7</v>
      </c>
      <c r="H26" s="23">
        <v>1</v>
      </c>
      <c r="I26" s="23">
        <v>10</v>
      </c>
      <c r="J26" s="86">
        <f t="shared" si="2"/>
        <v>4.3000000000000007</v>
      </c>
      <c r="K26" s="80" t="str">
        <f t="shared" si="1"/>
        <v>Asociado NO Crítico</v>
      </c>
    </row>
    <row r="27" spans="2:13" ht="54" customHeight="1" x14ac:dyDescent="0.15">
      <c r="B27" s="65" t="s">
        <v>104</v>
      </c>
      <c r="C27" s="68" t="s">
        <v>105</v>
      </c>
      <c r="D27" s="23">
        <v>1</v>
      </c>
      <c r="E27" s="23">
        <v>1</v>
      </c>
      <c r="F27" s="23">
        <v>3</v>
      </c>
      <c r="G27" s="23">
        <v>1</v>
      </c>
      <c r="H27" s="23">
        <v>3</v>
      </c>
      <c r="I27" s="23">
        <v>1</v>
      </c>
      <c r="J27" s="86">
        <f t="shared" ref="J27:J30" si="3">SUM(D27*$D$18+E27*$E$18+F27*$F$18+G27*$G$18+H27*$H$18+I27*$I$18)</f>
        <v>1.4000000000000001</v>
      </c>
      <c r="K27" s="80" t="str">
        <f t="shared" si="1"/>
        <v>Asociado NO Crítico</v>
      </c>
    </row>
    <row r="28" spans="2:13" ht="40" customHeight="1" x14ac:dyDescent="0.15">
      <c r="B28" s="65" t="s">
        <v>100</v>
      </c>
      <c r="C28" s="68" t="s">
        <v>101</v>
      </c>
      <c r="D28" s="23">
        <v>1</v>
      </c>
      <c r="E28" s="23">
        <v>1</v>
      </c>
      <c r="F28" s="23">
        <v>10</v>
      </c>
      <c r="G28" s="23">
        <v>10</v>
      </c>
      <c r="H28" s="23">
        <v>3</v>
      </c>
      <c r="I28" s="23">
        <v>1</v>
      </c>
      <c r="J28" s="86">
        <f t="shared" si="3"/>
        <v>3</v>
      </c>
      <c r="K28" s="80" t="str">
        <f t="shared" si="1"/>
        <v>Asociado NO Crítico</v>
      </c>
    </row>
    <row r="29" spans="2:13" ht="40" customHeight="1" x14ac:dyDescent="0.15">
      <c r="B29" s="65" t="s">
        <v>106</v>
      </c>
      <c r="C29" s="68" t="s">
        <v>107</v>
      </c>
      <c r="D29" s="23">
        <v>10</v>
      </c>
      <c r="E29" s="23">
        <v>10</v>
      </c>
      <c r="F29" s="23">
        <v>3</v>
      </c>
      <c r="G29" s="23">
        <v>10</v>
      </c>
      <c r="H29" s="23">
        <v>10</v>
      </c>
      <c r="I29" s="23">
        <v>10</v>
      </c>
      <c r="J29" s="86">
        <f t="shared" si="3"/>
        <v>9.3000000000000007</v>
      </c>
      <c r="K29" s="82" t="str">
        <f t="shared" si="1"/>
        <v>Asociado Crítico Alto</v>
      </c>
    </row>
    <row r="30" spans="2:13" ht="40" customHeight="1" x14ac:dyDescent="0.15">
      <c r="B30" s="65" t="s">
        <v>102</v>
      </c>
      <c r="C30" s="68" t="s">
        <v>103</v>
      </c>
      <c r="D30" s="23">
        <v>1</v>
      </c>
      <c r="E30" s="23">
        <v>10</v>
      </c>
      <c r="F30" s="23">
        <v>3</v>
      </c>
      <c r="G30" s="23">
        <v>7</v>
      </c>
      <c r="H30" s="23">
        <v>1</v>
      </c>
      <c r="I30" s="23">
        <v>3</v>
      </c>
      <c r="J30" s="86">
        <f t="shared" si="3"/>
        <v>4</v>
      </c>
      <c r="K30" s="80" t="str">
        <f t="shared" si="1"/>
        <v>Asociado NO Crítico</v>
      </c>
    </row>
    <row r="31" spans="2:13" ht="40" customHeight="1" x14ac:dyDescent="0.15">
      <c r="B31" s="65" t="s">
        <v>50</v>
      </c>
      <c r="C31" s="68" t="s">
        <v>41</v>
      </c>
      <c r="D31" s="23">
        <v>1</v>
      </c>
      <c r="E31" s="23">
        <v>1</v>
      </c>
      <c r="F31" s="23">
        <v>1</v>
      </c>
      <c r="G31" s="23">
        <v>1</v>
      </c>
      <c r="H31" s="23">
        <v>1</v>
      </c>
      <c r="I31" s="23">
        <v>1</v>
      </c>
      <c r="J31" s="86">
        <f t="shared" si="0"/>
        <v>1</v>
      </c>
      <c r="K31" s="80" t="str">
        <f t="shared" si="1"/>
        <v>Asociado NO Crítico</v>
      </c>
    </row>
    <row r="32" spans="2:13" ht="40" customHeight="1" x14ac:dyDescent="0.15">
      <c r="B32" s="65" t="s">
        <v>126</v>
      </c>
      <c r="C32" s="68" t="s">
        <v>127</v>
      </c>
      <c r="D32" s="23">
        <v>1</v>
      </c>
      <c r="E32" s="23">
        <v>1</v>
      </c>
      <c r="F32" s="23">
        <v>10</v>
      </c>
      <c r="G32" s="23">
        <v>7</v>
      </c>
      <c r="H32" s="23">
        <v>7</v>
      </c>
      <c r="I32" s="23">
        <v>7</v>
      </c>
      <c r="J32" s="86">
        <f t="shared" ref="J32:J33" si="4">SUM(D32*$D$18+E32*$E$18+F32*$F$18+G32*$G$18+H32*$H$18+I32*$I$18)</f>
        <v>4.3000000000000007</v>
      </c>
      <c r="K32" s="80" t="str">
        <f t="shared" si="1"/>
        <v>Asociado NO Crítico</v>
      </c>
    </row>
    <row r="33" spans="2:11" ht="40" customHeight="1" x14ac:dyDescent="0.15">
      <c r="B33" s="65" t="s">
        <v>131</v>
      </c>
      <c r="C33" s="68" t="s">
        <v>124</v>
      </c>
      <c r="D33" s="23">
        <v>1</v>
      </c>
      <c r="E33" s="23">
        <v>1</v>
      </c>
      <c r="F33" s="23">
        <v>1</v>
      </c>
      <c r="G33" s="23">
        <v>1</v>
      </c>
      <c r="H33" s="23">
        <v>1</v>
      </c>
      <c r="I33" s="23">
        <v>1</v>
      </c>
      <c r="J33" s="86">
        <f t="shared" si="4"/>
        <v>1</v>
      </c>
      <c r="K33" s="80" t="str">
        <f t="shared" si="1"/>
        <v>Asociado NO Crítico</v>
      </c>
    </row>
    <row r="34" spans="2:11" ht="40" customHeight="1" x14ac:dyDescent="0.15">
      <c r="B34" s="65" t="s">
        <v>51</v>
      </c>
      <c r="C34" s="68" t="s">
        <v>42</v>
      </c>
      <c r="D34" s="23">
        <v>1</v>
      </c>
      <c r="E34" s="23">
        <v>10</v>
      </c>
      <c r="F34" s="23">
        <v>10</v>
      </c>
      <c r="G34" s="23">
        <v>10</v>
      </c>
      <c r="H34" s="23">
        <v>3</v>
      </c>
      <c r="I34" s="23">
        <v>1</v>
      </c>
      <c r="J34" s="86">
        <f t="shared" si="0"/>
        <v>4.8</v>
      </c>
      <c r="K34" s="80" t="str">
        <f t="shared" si="1"/>
        <v>Asociado NO Crítico</v>
      </c>
    </row>
    <row r="35" spans="2:11" ht="40" customHeight="1" x14ac:dyDescent="0.15">
      <c r="B35" s="65" t="s">
        <v>108</v>
      </c>
      <c r="C35" s="68" t="s">
        <v>109</v>
      </c>
      <c r="D35" s="23">
        <v>1</v>
      </c>
      <c r="E35" s="23">
        <v>7</v>
      </c>
      <c r="F35" s="23">
        <v>10</v>
      </c>
      <c r="G35" s="23">
        <v>7</v>
      </c>
      <c r="H35" s="23">
        <v>3</v>
      </c>
      <c r="I35" s="23">
        <v>3</v>
      </c>
      <c r="J35" s="86">
        <f t="shared" ref="J35" si="5">SUM(D35*$D$18+E35*$E$18+F35*$F$18+G35*$G$18+H35*$H$18+I35*$I$18)</f>
        <v>4.3000000000000007</v>
      </c>
      <c r="K35" s="80" t="str">
        <f t="shared" si="1"/>
        <v>Asociado NO Crítico</v>
      </c>
    </row>
    <row r="36" spans="2:11" ht="40" customHeight="1" x14ac:dyDescent="0.15">
      <c r="B36" s="65" t="s">
        <v>52</v>
      </c>
      <c r="C36" s="68" t="s">
        <v>43</v>
      </c>
      <c r="D36" s="23">
        <v>3</v>
      </c>
      <c r="E36" s="23">
        <v>10</v>
      </c>
      <c r="F36" s="23">
        <v>7</v>
      </c>
      <c r="G36" s="23">
        <v>7</v>
      </c>
      <c r="H36" s="23">
        <v>1</v>
      </c>
      <c r="I36" s="23">
        <v>7</v>
      </c>
      <c r="J36" s="86">
        <f t="shared" si="0"/>
        <v>5.8</v>
      </c>
      <c r="K36" s="81" t="str">
        <f t="shared" si="1"/>
        <v>Asociado Crítico Medio</v>
      </c>
    </row>
    <row r="37" spans="2:11" ht="40" customHeight="1" x14ac:dyDescent="0.15">
      <c r="B37" s="65" t="s">
        <v>53</v>
      </c>
      <c r="C37" s="68" t="s">
        <v>94</v>
      </c>
      <c r="D37" s="23">
        <v>1</v>
      </c>
      <c r="E37" s="23">
        <v>1</v>
      </c>
      <c r="F37" s="23">
        <v>1</v>
      </c>
      <c r="G37" s="23">
        <v>7</v>
      </c>
      <c r="H37" s="23">
        <v>1</v>
      </c>
      <c r="I37" s="23">
        <v>1</v>
      </c>
      <c r="J37" s="86">
        <f t="shared" ref="J37" si="6">SUM(D37*$D$18+E37*$E$18+F37*$F$18+G37*$G$18+H37*$H$18+I37*$I$18)</f>
        <v>1.6</v>
      </c>
      <c r="K37" s="80" t="str">
        <f t="shared" si="1"/>
        <v>Asociado NO Crítico</v>
      </c>
    </row>
    <row r="38" spans="2:11" ht="40" customHeight="1" x14ac:dyDescent="0.15">
      <c r="B38" s="65" t="s">
        <v>54</v>
      </c>
      <c r="C38" s="68" t="s">
        <v>132</v>
      </c>
      <c r="D38" s="23">
        <v>1</v>
      </c>
      <c r="E38" s="23">
        <v>7</v>
      </c>
      <c r="F38" s="23">
        <v>10</v>
      </c>
      <c r="G38" s="23">
        <v>10</v>
      </c>
      <c r="H38" s="23">
        <v>10</v>
      </c>
      <c r="I38" s="23">
        <v>10</v>
      </c>
      <c r="J38" s="86">
        <f t="shared" si="0"/>
        <v>6.7</v>
      </c>
      <c r="K38" s="83" t="str">
        <f t="shared" si="1"/>
        <v>Asociado Crítico Medio</v>
      </c>
    </row>
    <row r="39" spans="2:11" ht="40" customHeight="1" x14ac:dyDescent="0.15">
      <c r="B39" s="65" t="s">
        <v>55</v>
      </c>
      <c r="C39" s="68" t="s">
        <v>45</v>
      </c>
      <c r="D39" s="23">
        <v>1</v>
      </c>
      <c r="E39" s="23">
        <v>3</v>
      </c>
      <c r="F39" s="23">
        <v>7</v>
      </c>
      <c r="G39" s="23">
        <v>7</v>
      </c>
      <c r="H39" s="23">
        <v>3</v>
      </c>
      <c r="I39" s="23">
        <v>1</v>
      </c>
      <c r="J39" s="86">
        <f t="shared" si="0"/>
        <v>2.8000000000000007</v>
      </c>
      <c r="K39" s="80" t="str">
        <f t="shared" si="1"/>
        <v>Asociado NO Crítico</v>
      </c>
    </row>
    <row r="40" spans="2:11" ht="40" customHeight="1" x14ac:dyDescent="0.15">
      <c r="B40" s="65" t="s">
        <v>56</v>
      </c>
      <c r="C40" s="68" t="s">
        <v>46</v>
      </c>
      <c r="D40" s="23">
        <v>1</v>
      </c>
      <c r="E40" s="23">
        <v>1</v>
      </c>
      <c r="F40" s="23">
        <v>1</v>
      </c>
      <c r="G40" s="23">
        <v>7</v>
      </c>
      <c r="H40" s="23">
        <v>1</v>
      </c>
      <c r="I40" s="23">
        <v>1</v>
      </c>
      <c r="J40" s="86">
        <f t="shared" si="0"/>
        <v>1.6</v>
      </c>
      <c r="K40" s="80" t="str">
        <f t="shared" si="1"/>
        <v>Asociado NO Crítico</v>
      </c>
    </row>
    <row r="41" spans="2:11" ht="40" customHeight="1" x14ac:dyDescent="0.15">
      <c r="B41" s="65" t="s">
        <v>57</v>
      </c>
      <c r="C41" s="68" t="s">
        <v>122</v>
      </c>
      <c r="D41" s="23">
        <v>1</v>
      </c>
      <c r="E41" s="23">
        <v>1</v>
      </c>
      <c r="F41" s="23">
        <v>3</v>
      </c>
      <c r="G41" s="23">
        <v>1</v>
      </c>
      <c r="H41" s="23">
        <v>1</v>
      </c>
      <c r="I41" s="23">
        <v>1</v>
      </c>
      <c r="J41" s="86">
        <f t="shared" si="0"/>
        <v>1.2</v>
      </c>
      <c r="K41" s="80" t="str">
        <f t="shared" si="1"/>
        <v>Asociado NO Crítico</v>
      </c>
    </row>
    <row r="42" spans="2:11" ht="40" customHeight="1" x14ac:dyDescent="0.15">
      <c r="B42" s="65" t="s">
        <v>58</v>
      </c>
      <c r="C42" s="68" t="s">
        <v>48</v>
      </c>
      <c r="D42" s="23">
        <v>1</v>
      </c>
      <c r="E42" s="23">
        <v>7</v>
      </c>
      <c r="F42" s="23">
        <v>1</v>
      </c>
      <c r="G42" s="23">
        <v>1</v>
      </c>
      <c r="H42" s="23">
        <v>1</v>
      </c>
      <c r="I42" s="23">
        <v>1</v>
      </c>
      <c r="J42" s="86">
        <f t="shared" si="0"/>
        <v>2.2000000000000006</v>
      </c>
      <c r="K42" s="80" t="str">
        <f t="shared" si="1"/>
        <v>Asociado NO Crítico</v>
      </c>
    </row>
    <row r="43" spans="2:11" ht="40" customHeight="1" x14ac:dyDescent="0.15">
      <c r="B43" s="65" t="s">
        <v>133</v>
      </c>
      <c r="C43" s="68" t="s">
        <v>87</v>
      </c>
      <c r="D43" s="23">
        <v>10</v>
      </c>
      <c r="E43" s="23">
        <v>10</v>
      </c>
      <c r="F43" s="23">
        <v>3</v>
      </c>
      <c r="G43" s="23">
        <v>7</v>
      </c>
      <c r="H43" s="23">
        <v>10</v>
      </c>
      <c r="I43" s="23">
        <v>10</v>
      </c>
      <c r="J43" s="86">
        <f t="shared" si="0"/>
        <v>9</v>
      </c>
      <c r="K43" s="82" t="str">
        <f t="shared" si="1"/>
        <v>Asociado Crítico Alto</v>
      </c>
    </row>
    <row r="44" spans="2:11" ht="40" customHeight="1" x14ac:dyDescent="0.15">
      <c r="B44" s="65" t="s">
        <v>134</v>
      </c>
      <c r="C44" s="68" t="s">
        <v>60</v>
      </c>
      <c r="D44" s="23">
        <v>1</v>
      </c>
      <c r="E44" s="23">
        <v>1</v>
      </c>
      <c r="F44" s="23">
        <v>10</v>
      </c>
      <c r="G44" s="23">
        <v>7</v>
      </c>
      <c r="H44" s="23">
        <v>3</v>
      </c>
      <c r="I44" s="23">
        <v>1</v>
      </c>
      <c r="J44" s="86">
        <f t="shared" si="0"/>
        <v>2.7</v>
      </c>
      <c r="K44" s="80" t="str">
        <f t="shared" si="1"/>
        <v>Asociado NO Crítico</v>
      </c>
    </row>
    <row r="45" spans="2:11" ht="40" customHeight="1" x14ac:dyDescent="0.15">
      <c r="B45" s="65" t="s">
        <v>142</v>
      </c>
      <c r="C45" s="68" t="s">
        <v>143</v>
      </c>
      <c r="D45" s="23">
        <v>1</v>
      </c>
      <c r="E45" s="23">
        <v>1</v>
      </c>
      <c r="F45" s="23">
        <v>10</v>
      </c>
      <c r="G45" s="23">
        <v>7</v>
      </c>
      <c r="H45" s="23">
        <v>3</v>
      </c>
      <c r="I45" s="23">
        <v>1</v>
      </c>
      <c r="J45" s="86">
        <f t="shared" si="0"/>
        <v>2.7</v>
      </c>
      <c r="K45" s="80" t="str">
        <f t="shared" si="1"/>
        <v>Asociado NO Crítico</v>
      </c>
    </row>
    <row r="46" spans="2:11" ht="40" customHeight="1" x14ac:dyDescent="0.15">
      <c r="B46" s="65" t="s">
        <v>114</v>
      </c>
      <c r="C46" s="68" t="s">
        <v>115</v>
      </c>
      <c r="D46" s="23">
        <v>10</v>
      </c>
      <c r="E46" s="23">
        <v>10</v>
      </c>
      <c r="F46" s="23">
        <v>7</v>
      </c>
      <c r="G46" s="23">
        <v>7</v>
      </c>
      <c r="H46" s="23">
        <v>10</v>
      </c>
      <c r="I46" s="23">
        <v>1</v>
      </c>
      <c r="J46" s="86">
        <f t="shared" ref="J46" si="7">SUM(D46*$D$18+E46*$E$18+F46*$F$18+G46*$G$18+H46*$H$18+I46*$I$18)</f>
        <v>7.6000000000000005</v>
      </c>
      <c r="K46" s="82" t="str">
        <f t="shared" si="1"/>
        <v>Asociado Crítico Alto</v>
      </c>
    </row>
    <row r="47" spans="2:11" ht="40" customHeight="1" x14ac:dyDescent="0.15">
      <c r="B47" s="65" t="s">
        <v>66</v>
      </c>
      <c r="C47" s="68" t="s">
        <v>121</v>
      </c>
      <c r="D47" s="23">
        <v>1</v>
      </c>
      <c r="E47" s="23">
        <v>3</v>
      </c>
      <c r="F47" s="23">
        <v>1</v>
      </c>
      <c r="G47" s="23">
        <v>10</v>
      </c>
      <c r="H47" s="23">
        <v>7</v>
      </c>
      <c r="I47" s="23">
        <v>1</v>
      </c>
      <c r="J47" s="86">
        <f t="shared" si="0"/>
        <v>2.9000000000000004</v>
      </c>
      <c r="K47" s="80" t="str">
        <f t="shared" si="1"/>
        <v>Asociado NO Crítico</v>
      </c>
    </row>
    <row r="48" spans="2:11" ht="40" customHeight="1" x14ac:dyDescent="0.15">
      <c r="B48" s="65" t="s">
        <v>96</v>
      </c>
      <c r="C48" s="76" t="s">
        <v>61</v>
      </c>
      <c r="D48" s="23">
        <v>1</v>
      </c>
      <c r="E48" s="23">
        <v>10</v>
      </c>
      <c r="F48" s="23">
        <v>10</v>
      </c>
      <c r="G48" s="23">
        <v>10</v>
      </c>
      <c r="H48" s="23">
        <v>7</v>
      </c>
      <c r="I48" s="23">
        <v>1</v>
      </c>
      <c r="J48" s="86">
        <f t="shared" si="0"/>
        <v>5.2</v>
      </c>
      <c r="K48" s="81" t="str">
        <f t="shared" si="1"/>
        <v>Asociado Crítico Medio</v>
      </c>
    </row>
    <row r="49" spans="2:11" ht="40" customHeight="1" x14ac:dyDescent="0.15">
      <c r="B49" s="65" t="s">
        <v>68</v>
      </c>
      <c r="C49" s="68" t="s">
        <v>62</v>
      </c>
      <c r="D49" s="23">
        <v>1</v>
      </c>
      <c r="E49" s="23">
        <v>7</v>
      </c>
      <c r="F49" s="23">
        <v>10</v>
      </c>
      <c r="G49" s="23">
        <v>10</v>
      </c>
      <c r="H49" s="23">
        <v>3</v>
      </c>
      <c r="I49" s="23">
        <v>1</v>
      </c>
      <c r="J49" s="86">
        <f t="shared" si="0"/>
        <v>4.2</v>
      </c>
      <c r="K49" s="80" t="str">
        <f t="shared" si="1"/>
        <v>Asociado NO Crítico</v>
      </c>
    </row>
    <row r="50" spans="2:11" ht="40" customHeight="1" x14ac:dyDescent="0.15">
      <c r="B50" s="65" t="s">
        <v>119</v>
      </c>
      <c r="C50" s="68" t="s">
        <v>120</v>
      </c>
      <c r="D50" s="23">
        <v>1</v>
      </c>
      <c r="E50" s="23">
        <v>1</v>
      </c>
      <c r="F50" s="23">
        <v>10</v>
      </c>
      <c r="G50" s="23">
        <v>7</v>
      </c>
      <c r="H50" s="23">
        <v>3</v>
      </c>
      <c r="I50" s="23">
        <v>1</v>
      </c>
      <c r="J50" s="86">
        <f t="shared" ref="J50:J51" si="8">SUM(D50*$D$18+E50*$E$18+F50*$F$18+G50*$G$18+H50*$H$18+I50*$I$18)</f>
        <v>2.7</v>
      </c>
      <c r="K50" s="80" t="str">
        <f t="shared" si="1"/>
        <v>Asociado NO Crítico</v>
      </c>
    </row>
    <row r="51" spans="2:11" ht="40" customHeight="1" x14ac:dyDescent="0.15">
      <c r="B51" s="65" t="s">
        <v>110</v>
      </c>
      <c r="C51" s="68" t="s">
        <v>111</v>
      </c>
      <c r="D51" s="23">
        <v>1</v>
      </c>
      <c r="E51" s="23">
        <v>3</v>
      </c>
      <c r="F51" s="23">
        <v>1</v>
      </c>
      <c r="G51" s="23">
        <v>3</v>
      </c>
      <c r="H51" s="23">
        <v>7</v>
      </c>
      <c r="I51" s="23">
        <v>1</v>
      </c>
      <c r="J51" s="86">
        <f t="shared" si="8"/>
        <v>2.2000000000000006</v>
      </c>
      <c r="K51" s="80" t="str">
        <f t="shared" si="1"/>
        <v>Asociado NO Crítico</v>
      </c>
    </row>
    <row r="52" spans="2:11" ht="40" customHeight="1" x14ac:dyDescent="0.15">
      <c r="B52" s="65" t="s">
        <v>69</v>
      </c>
      <c r="C52" s="68" t="s">
        <v>63</v>
      </c>
      <c r="D52" s="23">
        <v>1</v>
      </c>
      <c r="E52" s="23">
        <v>3</v>
      </c>
      <c r="F52" s="23">
        <v>1</v>
      </c>
      <c r="G52" s="23">
        <v>3</v>
      </c>
      <c r="H52" s="23">
        <v>7</v>
      </c>
      <c r="I52" s="23">
        <v>1</v>
      </c>
      <c r="J52" s="86">
        <f t="shared" si="0"/>
        <v>2.2000000000000006</v>
      </c>
      <c r="K52" s="80" t="str">
        <f t="shared" si="1"/>
        <v>Asociado NO Crítico</v>
      </c>
    </row>
    <row r="53" spans="2:11" ht="40" customHeight="1" x14ac:dyDescent="0.15">
      <c r="B53" s="65" t="s">
        <v>112</v>
      </c>
      <c r="C53" s="78" t="s">
        <v>135</v>
      </c>
      <c r="D53" s="23">
        <v>1</v>
      </c>
      <c r="E53" s="23">
        <v>10</v>
      </c>
      <c r="F53" s="23">
        <v>10</v>
      </c>
      <c r="G53" s="23">
        <v>7</v>
      </c>
      <c r="H53" s="23">
        <v>7</v>
      </c>
      <c r="I53" s="23">
        <v>1</v>
      </c>
      <c r="J53" s="86">
        <f t="shared" ref="J53" si="9">SUM(D53*$D$18+E53*$E$18+F53*$F$18+G53*$G$18+H53*$H$18+I53*$I$18)</f>
        <v>4.9000000000000004</v>
      </c>
      <c r="K53" s="80" t="str">
        <f t="shared" si="1"/>
        <v>Asociado NO Crítico</v>
      </c>
    </row>
    <row r="54" spans="2:11" ht="40" customHeight="1" x14ac:dyDescent="0.15">
      <c r="B54" s="65" t="s">
        <v>70</v>
      </c>
      <c r="C54" s="68" t="s">
        <v>64</v>
      </c>
      <c r="D54" s="23">
        <v>1</v>
      </c>
      <c r="E54" s="23">
        <v>1</v>
      </c>
      <c r="F54" s="23">
        <v>10</v>
      </c>
      <c r="G54" s="23">
        <v>10</v>
      </c>
      <c r="H54" s="23">
        <v>10</v>
      </c>
      <c r="I54" s="23">
        <v>1</v>
      </c>
      <c r="J54" s="86">
        <f t="shared" si="0"/>
        <v>3.7</v>
      </c>
      <c r="K54" s="80" t="str">
        <f t="shared" si="1"/>
        <v>Asociado NO Crítico</v>
      </c>
    </row>
    <row r="55" spans="2:11" ht="40" customHeight="1" x14ac:dyDescent="0.15">
      <c r="B55" s="65" t="s">
        <v>70</v>
      </c>
      <c r="C55" s="68" t="s">
        <v>136</v>
      </c>
      <c r="D55" s="23">
        <v>1</v>
      </c>
      <c r="E55" s="23">
        <v>1</v>
      </c>
      <c r="F55" s="23">
        <v>10</v>
      </c>
      <c r="G55" s="23">
        <v>10</v>
      </c>
      <c r="H55" s="23">
        <v>10</v>
      </c>
      <c r="I55" s="23">
        <v>1</v>
      </c>
      <c r="J55" s="86">
        <f t="shared" si="0"/>
        <v>3.7</v>
      </c>
      <c r="K55" s="80" t="str">
        <f t="shared" si="1"/>
        <v>Asociado NO Crítico</v>
      </c>
    </row>
    <row r="56" spans="2:11" ht="40" customHeight="1" x14ac:dyDescent="0.15">
      <c r="B56" s="65" t="s">
        <v>140</v>
      </c>
      <c r="C56" s="68" t="s">
        <v>139</v>
      </c>
      <c r="D56" s="23">
        <v>10</v>
      </c>
      <c r="E56" s="23">
        <v>1</v>
      </c>
      <c r="F56" s="23">
        <v>10</v>
      </c>
      <c r="G56" s="23">
        <v>10</v>
      </c>
      <c r="H56" s="23">
        <v>10</v>
      </c>
      <c r="I56" s="23">
        <v>10</v>
      </c>
      <c r="J56" s="86">
        <f t="shared" si="0"/>
        <v>8.1999999999999993</v>
      </c>
      <c r="K56" s="80" t="str">
        <f t="shared" si="1"/>
        <v>Asociado Crítico Alto</v>
      </c>
    </row>
    <row r="57" spans="2:11" ht="40" customHeight="1" x14ac:dyDescent="0.15">
      <c r="B57" s="65" t="s">
        <v>85</v>
      </c>
      <c r="C57" s="68" t="s">
        <v>86</v>
      </c>
      <c r="D57" s="23">
        <v>1</v>
      </c>
      <c r="E57" s="23">
        <v>7</v>
      </c>
      <c r="F57" s="23">
        <v>10</v>
      </c>
      <c r="G57" s="23">
        <v>7</v>
      </c>
      <c r="H57" s="23">
        <v>3</v>
      </c>
      <c r="I57" s="23">
        <v>3</v>
      </c>
      <c r="J57" s="86">
        <f t="shared" ref="J57" si="10">SUM(D57*$D$18+E57*$E$18+F57*$F$18+G57*$G$18+H57*$H$18+I57*$I$18)</f>
        <v>4.3000000000000007</v>
      </c>
      <c r="K57" s="81" t="str">
        <f t="shared" si="1"/>
        <v>Asociado NO Crítico</v>
      </c>
    </row>
    <row r="58" spans="2:11" ht="40" customHeight="1" x14ac:dyDescent="0.15">
      <c r="B58" s="65" t="s">
        <v>85</v>
      </c>
      <c r="C58" s="68" t="s">
        <v>130</v>
      </c>
      <c r="D58" s="23">
        <v>1</v>
      </c>
      <c r="E58" s="23">
        <v>7</v>
      </c>
      <c r="F58" s="23">
        <v>10</v>
      </c>
      <c r="G58" s="23">
        <v>7</v>
      </c>
      <c r="H58" s="23">
        <v>3</v>
      </c>
      <c r="I58" s="23">
        <v>3</v>
      </c>
      <c r="J58" s="86">
        <f t="shared" ref="J58" si="11">SUM(D58*$D$18+E58*$E$18+F58*$F$18+G58*$G$18+H58*$H$18+I58*$I$18)</f>
        <v>4.3000000000000007</v>
      </c>
      <c r="K58" s="81" t="str">
        <f t="shared" si="1"/>
        <v>Asociado NO Crítico</v>
      </c>
    </row>
    <row r="59" spans="2:11" ht="40" customHeight="1" x14ac:dyDescent="0.15">
      <c r="B59" s="65" t="s">
        <v>79</v>
      </c>
      <c r="C59" s="68" t="s">
        <v>123</v>
      </c>
      <c r="D59" s="23">
        <v>1</v>
      </c>
      <c r="E59" s="23">
        <v>7</v>
      </c>
      <c r="F59" s="23">
        <v>1</v>
      </c>
      <c r="G59" s="23">
        <v>3</v>
      </c>
      <c r="H59" s="23">
        <v>1</v>
      </c>
      <c r="I59" s="23">
        <v>1</v>
      </c>
      <c r="J59" s="86">
        <f t="shared" si="0"/>
        <v>2.4000000000000008</v>
      </c>
      <c r="K59" s="80" t="str">
        <f t="shared" si="1"/>
        <v>Asociado NO Crítico</v>
      </c>
    </row>
    <row r="60" spans="2:11" ht="40" customHeight="1" x14ac:dyDescent="0.15">
      <c r="B60" s="65" t="s">
        <v>80</v>
      </c>
      <c r="C60" s="68" t="s">
        <v>72</v>
      </c>
      <c r="D60" s="23">
        <v>10</v>
      </c>
      <c r="E60" s="23">
        <v>10</v>
      </c>
      <c r="F60" s="23">
        <v>1</v>
      </c>
      <c r="G60" s="23">
        <v>7</v>
      </c>
      <c r="H60" s="23">
        <v>10</v>
      </c>
      <c r="I60" s="23">
        <v>10</v>
      </c>
      <c r="J60" s="86">
        <f t="shared" si="0"/>
        <v>8.8000000000000007</v>
      </c>
      <c r="K60" s="82" t="str">
        <f t="shared" si="1"/>
        <v>Asociado Crítico Alto</v>
      </c>
    </row>
    <row r="61" spans="2:11" ht="40" customHeight="1" x14ac:dyDescent="0.15">
      <c r="B61" s="65" t="s">
        <v>81</v>
      </c>
      <c r="C61" s="68" t="s">
        <v>73</v>
      </c>
      <c r="D61" s="23">
        <v>10</v>
      </c>
      <c r="E61" s="23">
        <v>10</v>
      </c>
      <c r="F61" s="23">
        <v>1</v>
      </c>
      <c r="G61" s="23">
        <v>10</v>
      </c>
      <c r="H61" s="23">
        <v>10</v>
      </c>
      <c r="I61" s="23">
        <v>10</v>
      </c>
      <c r="J61" s="86">
        <f t="shared" si="0"/>
        <v>9.1</v>
      </c>
      <c r="K61" s="82" t="str">
        <f t="shared" si="1"/>
        <v>Asociado Crítico Alto</v>
      </c>
    </row>
    <row r="62" spans="2:11" ht="40" customHeight="1" x14ac:dyDescent="0.15">
      <c r="B62" s="65" t="s">
        <v>81</v>
      </c>
      <c r="C62" s="68" t="s">
        <v>138</v>
      </c>
      <c r="D62" s="23">
        <v>3</v>
      </c>
      <c r="E62" s="23">
        <v>10</v>
      </c>
      <c r="F62" s="23">
        <v>10</v>
      </c>
      <c r="G62" s="23">
        <v>10</v>
      </c>
      <c r="H62" s="23">
        <v>10</v>
      </c>
      <c r="I62" s="23">
        <v>10</v>
      </c>
      <c r="J62" s="86">
        <f t="shared" si="0"/>
        <v>7.9</v>
      </c>
      <c r="K62" s="82" t="str">
        <f t="shared" si="1"/>
        <v>Asociado Crítico Alto</v>
      </c>
    </row>
    <row r="63" spans="2:11" ht="40" customHeight="1" x14ac:dyDescent="0.15">
      <c r="B63" s="65" t="s">
        <v>82</v>
      </c>
      <c r="C63" s="68" t="s">
        <v>74</v>
      </c>
      <c r="D63" s="23">
        <v>1</v>
      </c>
      <c r="E63" s="23">
        <v>7</v>
      </c>
      <c r="F63" s="23">
        <v>1</v>
      </c>
      <c r="G63" s="23">
        <v>7</v>
      </c>
      <c r="H63" s="23">
        <v>3</v>
      </c>
      <c r="I63" s="23">
        <v>1</v>
      </c>
      <c r="J63" s="86">
        <f t="shared" si="0"/>
        <v>3.0000000000000009</v>
      </c>
      <c r="K63" s="80" t="str">
        <f t="shared" si="1"/>
        <v>Asociado NO Crítico</v>
      </c>
    </row>
    <row r="64" spans="2:11" ht="40" customHeight="1" x14ac:dyDescent="0.15">
      <c r="B64" s="65" t="s">
        <v>83</v>
      </c>
      <c r="C64" s="68" t="s">
        <v>137</v>
      </c>
      <c r="D64" s="23">
        <v>1</v>
      </c>
      <c r="E64" s="23">
        <v>1</v>
      </c>
      <c r="F64" s="23">
        <v>3</v>
      </c>
      <c r="G64" s="23">
        <v>7</v>
      </c>
      <c r="H64" s="23">
        <v>1</v>
      </c>
      <c r="I64" s="23">
        <v>1</v>
      </c>
      <c r="J64" s="86">
        <f t="shared" si="0"/>
        <v>1.8</v>
      </c>
      <c r="K64" s="80" t="str">
        <f t="shared" si="1"/>
        <v>Asociado NO Crítico</v>
      </c>
    </row>
    <row r="65" spans="2:11" ht="40" customHeight="1" x14ac:dyDescent="0.15">
      <c r="B65" s="65" t="s">
        <v>84</v>
      </c>
      <c r="C65" s="68" t="s">
        <v>76</v>
      </c>
      <c r="D65" s="23">
        <v>1</v>
      </c>
      <c r="E65" s="23">
        <v>7</v>
      </c>
      <c r="F65" s="23">
        <v>10</v>
      </c>
      <c r="G65" s="23">
        <v>3</v>
      </c>
      <c r="H65" s="23">
        <v>1</v>
      </c>
      <c r="I65" s="23">
        <v>3</v>
      </c>
      <c r="J65" s="86">
        <f t="shared" si="0"/>
        <v>3.7</v>
      </c>
      <c r="K65" s="80" t="str">
        <f t="shared" si="1"/>
        <v>Asociado NO Crítico</v>
      </c>
    </row>
    <row r="66" spans="2:11" ht="40" customHeight="1" thickBot="1" x14ac:dyDescent="0.2">
      <c r="B66" s="65" t="s">
        <v>67</v>
      </c>
      <c r="C66" s="68" t="s">
        <v>77</v>
      </c>
      <c r="D66" s="23">
        <v>1</v>
      </c>
      <c r="E66" s="23">
        <v>3</v>
      </c>
      <c r="F66" s="23">
        <v>1</v>
      </c>
      <c r="G66" s="23">
        <v>3</v>
      </c>
      <c r="H66" s="23">
        <v>3</v>
      </c>
      <c r="I66" s="23">
        <v>1</v>
      </c>
      <c r="J66" s="86">
        <f t="shared" si="0"/>
        <v>1.8000000000000003</v>
      </c>
      <c r="K66" s="84" t="str">
        <f t="shared" si="1"/>
        <v>Asociado NO Crítico</v>
      </c>
    </row>
    <row r="67" spans="2:11" ht="40" customHeight="1" thickBot="1" x14ac:dyDescent="0.2">
      <c r="B67" s="66" t="s">
        <v>144</v>
      </c>
      <c r="C67" s="69" t="s">
        <v>141</v>
      </c>
      <c r="D67" s="61">
        <v>1</v>
      </c>
      <c r="E67" s="61">
        <v>7</v>
      </c>
      <c r="F67" s="61">
        <v>10</v>
      </c>
      <c r="G67" s="61">
        <v>7</v>
      </c>
      <c r="H67" s="61">
        <v>3</v>
      </c>
      <c r="I67" s="61">
        <v>3</v>
      </c>
      <c r="J67" s="87">
        <f t="shared" si="0"/>
        <v>4.3000000000000007</v>
      </c>
      <c r="K67" s="84" t="str">
        <f t="shared" si="1"/>
        <v>Asociado NO Crítico</v>
      </c>
    </row>
    <row r="68" spans="2:11" ht="27" customHeight="1" thickBot="1" x14ac:dyDescent="0.2">
      <c r="B68" s="50" t="s">
        <v>10</v>
      </c>
      <c r="C68" s="51"/>
      <c r="D68" s="52"/>
      <c r="E68" s="52"/>
      <c r="F68" s="52"/>
      <c r="G68" s="52"/>
      <c r="H68" s="52"/>
      <c r="I68" s="52"/>
      <c r="J68" s="53">
        <f>(G68*0.3)+(H68*0.2)+(I68*0.1)+(F68*0.1)+(E68*0.1)+(D68*0.2)</f>
        <v>0</v>
      </c>
      <c r="K68" s="26"/>
    </row>
    <row r="69" spans="2:11" x14ac:dyDescent="0.15">
      <c r="B69" s="28"/>
      <c r="C69" s="28"/>
      <c r="D69" s="29"/>
      <c r="E69" s="29"/>
      <c r="F69" s="29"/>
      <c r="G69" s="29"/>
      <c r="H69" s="29"/>
      <c r="I69" s="29"/>
      <c r="J69" s="30"/>
      <c r="K69" s="27"/>
    </row>
    <row r="70" spans="2:11" x14ac:dyDescent="0.15">
      <c r="B70" s="28"/>
      <c r="C70" s="28"/>
      <c r="D70" s="29"/>
      <c r="E70" s="29"/>
      <c r="F70" s="29"/>
      <c r="G70" s="29"/>
      <c r="H70" s="29"/>
      <c r="I70" s="29"/>
      <c r="J70" s="30"/>
      <c r="K70" s="27"/>
    </row>
    <row r="72" spans="2:11" x14ac:dyDescent="0.15">
      <c r="C72" s="73" t="s">
        <v>6</v>
      </c>
      <c r="D72" s="4"/>
      <c r="E72" s="4"/>
      <c r="F72" s="4"/>
      <c r="G72" s="4"/>
      <c r="H72" s="7"/>
    </row>
    <row r="73" spans="2:11" ht="18" x14ac:dyDescent="0.15">
      <c r="C73" s="18">
        <v>1</v>
      </c>
      <c r="D73" s="24" t="s">
        <v>1</v>
      </c>
      <c r="E73" s="25"/>
      <c r="F73" s="73"/>
      <c r="G73" s="150" t="s">
        <v>7</v>
      </c>
      <c r="H73" s="150"/>
    </row>
    <row r="74" spans="2:11" ht="18" x14ac:dyDescent="0.15">
      <c r="C74" s="19">
        <v>3</v>
      </c>
      <c r="D74" s="164" t="s">
        <v>0</v>
      </c>
      <c r="E74" s="164"/>
      <c r="F74" s="9"/>
      <c r="G74" s="162" t="s">
        <v>19</v>
      </c>
      <c r="H74" s="163"/>
    </row>
    <row r="75" spans="2:11" ht="18" x14ac:dyDescent="0.15">
      <c r="C75" s="20">
        <v>7</v>
      </c>
      <c r="D75" s="160" t="s">
        <v>2</v>
      </c>
      <c r="E75" s="160"/>
      <c r="G75" s="163"/>
      <c r="H75" s="163"/>
    </row>
    <row r="76" spans="2:11" ht="18" x14ac:dyDescent="0.15">
      <c r="C76" s="21">
        <v>10</v>
      </c>
      <c r="D76" s="161" t="s">
        <v>5</v>
      </c>
      <c r="E76" s="161"/>
      <c r="G76" s="163"/>
      <c r="H76" s="163"/>
    </row>
    <row r="77" spans="2:11" x14ac:dyDescent="0.15">
      <c r="C77" s="4"/>
      <c r="G77" s="163"/>
      <c r="H77" s="163"/>
    </row>
    <row r="81" spans="3:11" x14ac:dyDescent="0.15">
      <c r="C81" s="32" t="str">
        <f>+D13</f>
        <v xml:space="preserve">CONTACTO CON LA CARGA </v>
      </c>
      <c r="D81" s="33"/>
      <c r="E81" s="34"/>
      <c r="F81" s="157" t="s">
        <v>20</v>
      </c>
      <c r="G81" s="158"/>
      <c r="H81" s="158"/>
      <c r="I81" s="158"/>
      <c r="J81" s="158"/>
      <c r="K81" s="159"/>
    </row>
    <row r="82" spans="3:11" x14ac:dyDescent="0.15">
      <c r="C82" s="32" t="str">
        <f>+E13</f>
        <v>ACCESO A ÁREAS CRÍTICAS</v>
      </c>
      <c r="D82" s="33"/>
      <c r="E82" s="35"/>
      <c r="F82" s="36" t="s">
        <v>21</v>
      </c>
      <c r="G82" s="36"/>
      <c r="H82" s="36"/>
      <c r="I82" s="36"/>
      <c r="J82" s="37"/>
      <c r="K82" s="38"/>
    </row>
    <row r="83" spans="3:11" x14ac:dyDescent="0.15">
      <c r="C83" s="32" t="str">
        <f>+F13</f>
        <v xml:space="preserve">ACCESO A INFORMACIÓN CONFIDENCIAL </v>
      </c>
      <c r="D83" s="33"/>
      <c r="E83" s="35"/>
      <c r="F83" s="36" t="s">
        <v>22</v>
      </c>
      <c r="G83" s="36"/>
      <c r="H83" s="36"/>
      <c r="I83" s="36"/>
      <c r="J83" s="37"/>
      <c r="K83" s="39"/>
    </row>
    <row r="84" spans="3:11" x14ac:dyDescent="0.15">
      <c r="C84" s="32" t="str">
        <f>+G13</f>
        <v xml:space="preserve">NO REQUIERE DE SUPERVISIÓN AL INTERIOR DE LA EMPRESA </v>
      </c>
      <c r="D84" s="40"/>
      <c r="E84" s="40"/>
      <c r="F84" s="157" t="s">
        <v>23</v>
      </c>
      <c r="G84" s="158"/>
      <c r="H84" s="158"/>
      <c r="I84" s="158"/>
      <c r="J84" s="158"/>
      <c r="K84" s="159"/>
    </row>
    <row r="85" spans="3:11" x14ac:dyDescent="0.15">
      <c r="C85" s="32" t="str">
        <f>+H13</f>
        <v xml:space="preserve">SU LABOR SE REALIZA EN TODO MOMENTO AL INTERIOR DE LAS INSTALACIONES </v>
      </c>
      <c r="D85" s="33"/>
      <c r="E85" s="35"/>
      <c r="F85" s="157" t="s">
        <v>24</v>
      </c>
      <c r="G85" s="158"/>
      <c r="H85" s="158"/>
      <c r="I85" s="158"/>
      <c r="J85" s="158"/>
      <c r="K85" s="159"/>
    </row>
    <row r="86" spans="3:11" x14ac:dyDescent="0.15">
      <c r="C86" s="32" t="str">
        <f>+I13</f>
        <v xml:space="preserve">SU ACTIVIDAD O FUNCIÓN TIENE RELACIÓN CON EL PRODUCTO EXPORTACIÓN </v>
      </c>
      <c r="D86" s="40"/>
      <c r="E86" s="40"/>
      <c r="F86" s="157" t="s">
        <v>25</v>
      </c>
      <c r="G86" s="158"/>
      <c r="H86" s="158"/>
      <c r="I86" s="158"/>
      <c r="J86" s="158"/>
      <c r="K86" s="159"/>
    </row>
    <row r="87" spans="3:11" x14ac:dyDescent="0.15">
      <c r="C87" s="17"/>
      <c r="F87" s="31"/>
      <c r="G87" s="31"/>
      <c r="H87" s="31"/>
      <c r="I87" s="31"/>
      <c r="J87" s="31"/>
      <c r="K87" s="31"/>
    </row>
    <row r="88" spans="3:11" x14ac:dyDescent="0.15">
      <c r="D88" s="11"/>
    </row>
    <row r="89" spans="3:11" x14ac:dyDescent="0.15">
      <c r="D89" s="11"/>
    </row>
    <row r="90" spans="3:11" x14ac:dyDescent="0.15">
      <c r="D90" s="11"/>
    </row>
    <row r="91" spans="3:11" x14ac:dyDescent="0.15">
      <c r="D91" s="11"/>
    </row>
    <row r="92" spans="3:11" x14ac:dyDescent="0.15">
      <c r="D92" s="11"/>
    </row>
    <row r="93" spans="3:11" x14ac:dyDescent="0.15">
      <c r="D93" s="11"/>
    </row>
    <row r="94" spans="3:11" x14ac:dyDescent="0.15">
      <c r="D94" s="11"/>
    </row>
  </sheetData>
  <mergeCells count="34">
    <mergeCell ref="F81:K81"/>
    <mergeCell ref="F84:K84"/>
    <mergeCell ref="F85:K85"/>
    <mergeCell ref="F86:K86"/>
    <mergeCell ref="I13:I17"/>
    <mergeCell ref="J13:J17"/>
    <mergeCell ref="K13:K17"/>
    <mergeCell ref="G73:H73"/>
    <mergeCell ref="D74:E74"/>
    <mergeCell ref="G74:H77"/>
    <mergeCell ref="D75:E75"/>
    <mergeCell ref="D76:E76"/>
    <mergeCell ref="B13:C17"/>
    <mergeCell ref="D13:D17"/>
    <mergeCell ref="E13:E17"/>
    <mergeCell ref="F13:F17"/>
    <mergeCell ref="G13:G17"/>
    <mergeCell ref="H13:H17"/>
    <mergeCell ref="D6:H6"/>
    <mergeCell ref="C7:E7"/>
    <mergeCell ref="G7:K11"/>
    <mergeCell ref="D8:E8"/>
    <mergeCell ref="D9:E9"/>
    <mergeCell ref="D10:E10"/>
    <mergeCell ref="D11:E11"/>
    <mergeCell ref="B4:C4"/>
    <mergeCell ref="D4:F4"/>
    <mergeCell ref="G4:H4"/>
    <mergeCell ref="I4:K4"/>
    <mergeCell ref="B2:K2"/>
    <mergeCell ref="B3:C3"/>
    <mergeCell ref="D3:F3"/>
    <mergeCell ref="G3:H3"/>
    <mergeCell ref="I3:K3"/>
  </mergeCells>
  <conditionalFormatting sqref="K68">
    <cfRule type="cellIs" dxfId="261" priority="70" stopIfTrue="1" operator="equal">
      <formula>"Cargo Crítico"</formula>
    </cfRule>
    <cfRule type="cellIs" dxfId="260" priority="71" stopIfTrue="1" operator="equal">
      <formula>"Cargo NO Crítico"</formula>
    </cfRule>
  </conditionalFormatting>
  <conditionalFormatting sqref="K57">
    <cfRule type="cellIs" dxfId="259" priority="64" stopIfTrue="1" operator="equal">
      <formula>"Cargo Crítico Alto"</formula>
    </cfRule>
    <cfRule type="cellIs" dxfId="258" priority="65" stopIfTrue="1" operator="equal">
      <formula>"Cargo Crítico Medio"</formula>
    </cfRule>
    <cfRule type="cellIs" dxfId="257" priority="66" stopIfTrue="1" operator="equal">
      <formula>"Cargo NO Crítico"</formula>
    </cfRule>
  </conditionalFormatting>
  <conditionalFormatting sqref="K37">
    <cfRule type="cellIs" dxfId="256" priority="61" stopIfTrue="1" operator="equal">
      <formula>"Cargo Crítico Alto"</formula>
    </cfRule>
    <cfRule type="cellIs" dxfId="255" priority="62" stopIfTrue="1" operator="equal">
      <formula>"Cargo Crítico Medio"</formula>
    </cfRule>
    <cfRule type="cellIs" dxfId="254" priority="63" stopIfTrue="1" operator="equal">
      <formula>"Cargo NO Crítico"</formula>
    </cfRule>
  </conditionalFormatting>
  <conditionalFormatting sqref="K24">
    <cfRule type="cellIs" dxfId="253" priority="49" stopIfTrue="1" operator="equal">
      <formula>"Cargo Crítico Alto"</formula>
    </cfRule>
    <cfRule type="cellIs" dxfId="252" priority="50" stopIfTrue="1" operator="equal">
      <formula>"Cargo Crítico Medio"</formula>
    </cfRule>
    <cfRule type="cellIs" dxfId="251" priority="51" stopIfTrue="1" operator="equal">
      <formula>"Cargo NO Crítico"</formula>
    </cfRule>
  </conditionalFormatting>
  <conditionalFormatting sqref="K25">
    <cfRule type="cellIs" dxfId="250" priority="46" stopIfTrue="1" operator="equal">
      <formula>"Cargo Crítico Alto"</formula>
    </cfRule>
    <cfRule type="cellIs" dxfId="249" priority="47" stopIfTrue="1" operator="equal">
      <formula>"Cargo Crítico Medio"</formula>
    </cfRule>
    <cfRule type="cellIs" dxfId="248" priority="48" stopIfTrue="1" operator="equal">
      <formula>"Cargo NO Crítico"</formula>
    </cfRule>
  </conditionalFormatting>
  <conditionalFormatting sqref="K26">
    <cfRule type="cellIs" dxfId="247" priority="43" stopIfTrue="1" operator="equal">
      <formula>"Cargo Crítico Alto"</formula>
    </cfRule>
    <cfRule type="cellIs" dxfId="246" priority="44" stopIfTrue="1" operator="equal">
      <formula>"Cargo Crítico Medio"</formula>
    </cfRule>
    <cfRule type="cellIs" dxfId="245" priority="45" stopIfTrue="1" operator="equal">
      <formula>"Cargo NO Crítico"</formula>
    </cfRule>
  </conditionalFormatting>
  <conditionalFormatting sqref="K27">
    <cfRule type="cellIs" dxfId="244" priority="40" stopIfTrue="1" operator="equal">
      <formula>"Cargo Crítico Alto"</formula>
    </cfRule>
    <cfRule type="cellIs" dxfId="243" priority="41" stopIfTrue="1" operator="equal">
      <formula>"Cargo Crítico Medio"</formula>
    </cfRule>
    <cfRule type="cellIs" dxfId="242" priority="42" stopIfTrue="1" operator="equal">
      <formula>"Cargo NO Crítico"</formula>
    </cfRule>
  </conditionalFormatting>
  <conditionalFormatting sqref="K28">
    <cfRule type="cellIs" dxfId="241" priority="37" stopIfTrue="1" operator="equal">
      <formula>"Cargo Crítico Alto"</formula>
    </cfRule>
    <cfRule type="cellIs" dxfId="240" priority="38" stopIfTrue="1" operator="equal">
      <formula>"Cargo Crítico Medio"</formula>
    </cfRule>
    <cfRule type="cellIs" dxfId="239" priority="39" stopIfTrue="1" operator="equal">
      <formula>"Cargo NO Crítico"</formula>
    </cfRule>
  </conditionalFormatting>
  <conditionalFormatting sqref="K29">
    <cfRule type="cellIs" dxfId="238" priority="34" stopIfTrue="1" operator="equal">
      <formula>"Cargo Crítico Alto"</formula>
    </cfRule>
    <cfRule type="cellIs" dxfId="237" priority="35" stopIfTrue="1" operator="equal">
      <formula>"Cargo Crítico Medio"</formula>
    </cfRule>
    <cfRule type="cellIs" dxfId="236" priority="36" stopIfTrue="1" operator="equal">
      <formula>"Cargo NO Crítico"</formula>
    </cfRule>
  </conditionalFormatting>
  <conditionalFormatting sqref="K30">
    <cfRule type="cellIs" dxfId="235" priority="31" stopIfTrue="1" operator="equal">
      <formula>"Cargo Crítico Alto"</formula>
    </cfRule>
    <cfRule type="cellIs" dxfId="234" priority="32" stopIfTrue="1" operator="equal">
      <formula>"Cargo Crítico Medio"</formula>
    </cfRule>
    <cfRule type="cellIs" dxfId="233" priority="33" stopIfTrue="1" operator="equal">
      <formula>"Cargo NO Crítico"</formula>
    </cfRule>
  </conditionalFormatting>
  <conditionalFormatting sqref="K32">
    <cfRule type="cellIs" dxfId="232" priority="28" stopIfTrue="1" operator="equal">
      <formula>"Cargo Crítico Alto"</formula>
    </cfRule>
    <cfRule type="cellIs" dxfId="231" priority="29" stopIfTrue="1" operator="equal">
      <formula>"Cargo Crítico Medio"</formula>
    </cfRule>
    <cfRule type="cellIs" dxfId="230" priority="30" stopIfTrue="1" operator="equal">
      <formula>"Cargo NO Crítico"</formula>
    </cfRule>
  </conditionalFormatting>
  <conditionalFormatting sqref="K33">
    <cfRule type="cellIs" dxfId="229" priority="22" stopIfTrue="1" operator="equal">
      <formula>"Cargo Crítico Alto"</formula>
    </cfRule>
    <cfRule type="cellIs" dxfId="228" priority="23" stopIfTrue="1" operator="equal">
      <formula>"Cargo Crítico Medio"</formula>
    </cfRule>
    <cfRule type="cellIs" dxfId="227" priority="24" stopIfTrue="1" operator="equal">
      <formula>"Cargo NO Crítico"</formula>
    </cfRule>
  </conditionalFormatting>
  <conditionalFormatting sqref="K35">
    <cfRule type="cellIs" dxfId="226" priority="19" stopIfTrue="1" operator="equal">
      <formula>"Cargo Crítico Alto"</formula>
    </cfRule>
    <cfRule type="cellIs" dxfId="225" priority="20" stopIfTrue="1" operator="equal">
      <formula>"Cargo Crítico Medio"</formula>
    </cfRule>
    <cfRule type="cellIs" dxfId="224" priority="21" stopIfTrue="1" operator="equal">
      <formula>"Cargo NO Crítico"</formula>
    </cfRule>
  </conditionalFormatting>
  <conditionalFormatting sqref="K46">
    <cfRule type="cellIs" dxfId="223" priority="16" stopIfTrue="1" operator="equal">
      <formula>"Cargo Crítico Alto"</formula>
    </cfRule>
    <cfRule type="cellIs" dxfId="222" priority="17" stopIfTrue="1" operator="equal">
      <formula>"Cargo Crítico Medio"</formula>
    </cfRule>
    <cfRule type="cellIs" dxfId="221" priority="18" stopIfTrue="1" operator="equal">
      <formula>"Cargo NO Crítico"</formula>
    </cfRule>
  </conditionalFormatting>
  <conditionalFormatting sqref="K50">
    <cfRule type="cellIs" dxfId="220" priority="13" stopIfTrue="1" operator="equal">
      <formula>"Cargo Crítico Alto"</formula>
    </cfRule>
    <cfRule type="cellIs" dxfId="219" priority="14" stopIfTrue="1" operator="equal">
      <formula>"Cargo Crítico Medio"</formula>
    </cfRule>
    <cfRule type="cellIs" dxfId="218" priority="15" stopIfTrue="1" operator="equal">
      <formula>"Cargo NO Crítico"</formula>
    </cfRule>
  </conditionalFormatting>
  <conditionalFormatting sqref="K51">
    <cfRule type="cellIs" dxfId="217" priority="10" stopIfTrue="1" operator="equal">
      <formula>"Cargo Crítico Alto"</formula>
    </cfRule>
    <cfRule type="cellIs" dxfId="216" priority="11" stopIfTrue="1" operator="equal">
      <formula>"Cargo Crítico Medio"</formula>
    </cfRule>
    <cfRule type="cellIs" dxfId="215" priority="12" stopIfTrue="1" operator="equal">
      <formula>"Cargo NO Crítico"</formula>
    </cfRule>
  </conditionalFormatting>
  <conditionalFormatting sqref="K53">
    <cfRule type="cellIs" dxfId="214" priority="4" stopIfTrue="1" operator="equal">
      <formula>"Cargo Crítico Alto"</formula>
    </cfRule>
    <cfRule type="cellIs" dxfId="213" priority="5" stopIfTrue="1" operator="equal">
      <formula>"Cargo Crítico Medio"</formula>
    </cfRule>
    <cfRule type="cellIs" dxfId="212" priority="6" stopIfTrue="1" operator="equal">
      <formula>"Cargo NO Crítico"</formula>
    </cfRule>
  </conditionalFormatting>
  <conditionalFormatting sqref="K58">
    <cfRule type="cellIs" dxfId="211" priority="1" stopIfTrue="1" operator="equal">
      <formula>"Cargo Crítico Alto"</formula>
    </cfRule>
    <cfRule type="cellIs" dxfId="210" priority="2" stopIfTrue="1" operator="equal">
      <formula>"Cargo Crítico Medio"</formula>
    </cfRule>
    <cfRule type="cellIs" dxfId="209" priority="3" stopIfTrue="1" operator="equal">
      <formula>"Cargo NO Crítico"</formula>
    </cfRule>
  </conditionalFormatting>
  <conditionalFormatting sqref="K19:K67">
    <cfRule type="cellIs" dxfId="208" priority="67" stopIfTrue="1" operator="equal">
      <formula>"Asociado Crítico Alto"</formula>
    </cfRule>
    <cfRule type="cellIs" dxfId="207" priority="69" stopIfTrue="1" operator="equal">
      <formula>"Asociado NO Crítico"</formula>
    </cfRule>
  </conditionalFormatting>
  <conditionalFormatting sqref="K19:K67">
    <cfRule type="cellIs" dxfId="206" priority="68" stopIfTrue="1" operator="equal">
      <formula>"Asociado Crítico Medio"</formula>
    </cfRule>
  </conditionalFormatting>
  <dataValidations count="1">
    <dataValidation type="list" allowBlank="1" showInputMessage="1" showErrorMessage="1" sqref="D19:I67" xr:uid="{00000000-0002-0000-0100-000000000000}">
      <formula1>$C$73:$C$76</formula1>
    </dataValidation>
  </dataValidations>
  <printOptions horizontalCentered="1"/>
  <pageMargins left="0.30000000000000004" right="0.75000000000000011" top="0.43999999999999995" bottom="0.39000000000000007" header="0" footer="0"/>
  <pageSetup scale="43" orientation="landscape" horizontalDpi="300" verticalDpi="300"/>
  <headerFooter alignWithMargins="0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M81"/>
  <sheetViews>
    <sheetView showGridLines="0" view="pageBreakPreview" zoomScale="85" zoomScaleNormal="55" zoomScaleSheetLayoutView="85" zoomScalePageLayoutView="55" workbookViewId="0">
      <pane ySplit="18" topLeftCell="A19" activePane="bottomLeft" state="frozen"/>
      <selection pane="bottomLeft" activeCell="G25" sqref="G25"/>
    </sheetView>
  </sheetViews>
  <sheetFormatPr baseColWidth="10" defaultColWidth="11.5" defaultRowHeight="13" x14ac:dyDescent="0.15"/>
  <cols>
    <col min="1" max="1" width="2.33203125" style="2" customWidth="1"/>
    <col min="2" max="2" width="24.33203125" style="4" customWidth="1"/>
    <col min="3" max="3" width="25.1640625" style="2" customWidth="1"/>
    <col min="4" max="4" width="20" style="2" customWidth="1"/>
    <col min="5" max="5" width="18.33203125" style="2" customWidth="1"/>
    <col min="6" max="6" width="23.83203125" style="2" customWidth="1"/>
    <col min="7" max="9" width="22.83203125" style="2" customWidth="1"/>
    <col min="10" max="10" width="13.1640625" style="2" customWidth="1"/>
    <col min="11" max="11" width="26.6640625" style="2" customWidth="1"/>
    <col min="12" max="12" width="8.33203125" style="2" customWidth="1"/>
    <col min="13" max="16384" width="11.5" style="2"/>
  </cols>
  <sheetData>
    <row r="1" spans="1:13" ht="14" thickBot="1" x14ac:dyDescent="0.2"/>
    <row r="2" spans="1:13" ht="40" customHeight="1" thickBot="1" x14ac:dyDescent="0.2">
      <c r="A2" s="11"/>
      <c r="B2" s="165" t="s">
        <v>13</v>
      </c>
      <c r="C2" s="166"/>
      <c r="D2" s="166"/>
      <c r="E2" s="166"/>
      <c r="F2" s="166"/>
      <c r="G2" s="166"/>
      <c r="H2" s="166"/>
      <c r="I2" s="166"/>
      <c r="J2" s="166"/>
      <c r="K2" s="167"/>
      <c r="L2" s="70"/>
      <c r="M2" s="11"/>
    </row>
    <row r="3" spans="1:13" ht="32" customHeight="1" thickBot="1" x14ac:dyDescent="0.2">
      <c r="A3" s="11"/>
      <c r="B3" s="168" t="s">
        <v>91</v>
      </c>
      <c r="C3" s="169"/>
      <c r="D3" s="168" t="s">
        <v>88</v>
      </c>
      <c r="E3" s="169"/>
      <c r="F3" s="172"/>
      <c r="G3" s="168" t="s">
        <v>92</v>
      </c>
      <c r="H3" s="172"/>
      <c r="I3" s="169" t="s">
        <v>89</v>
      </c>
      <c r="J3" s="169"/>
      <c r="K3" s="172"/>
      <c r="L3" s="71"/>
      <c r="M3" s="11"/>
    </row>
    <row r="4" spans="1:13" ht="37" customHeight="1" thickBot="1" x14ac:dyDescent="0.2">
      <c r="A4" s="11"/>
      <c r="B4" s="170" t="s">
        <v>93</v>
      </c>
      <c r="C4" s="171"/>
      <c r="D4" s="173">
        <v>41367</v>
      </c>
      <c r="E4" s="174"/>
      <c r="F4" s="175"/>
      <c r="G4" s="170">
        <v>1</v>
      </c>
      <c r="H4" s="176"/>
      <c r="I4" s="171" t="s">
        <v>90</v>
      </c>
      <c r="J4" s="171"/>
      <c r="K4" s="176"/>
      <c r="L4" s="72"/>
      <c r="M4" s="11"/>
    </row>
    <row r="5" spans="1:13" ht="14" thickBot="1" x14ac:dyDescent="0.2"/>
    <row r="6" spans="1:13" ht="21.75" customHeight="1" x14ac:dyDescent="0.15">
      <c r="B6" s="1"/>
      <c r="C6" s="10"/>
      <c r="D6" s="151"/>
      <c r="E6" s="151"/>
      <c r="F6" s="151"/>
      <c r="G6" s="151"/>
      <c r="H6" s="151"/>
      <c r="I6" s="10"/>
      <c r="J6" s="42" t="s">
        <v>8</v>
      </c>
      <c r="K6" s="41">
        <v>42485</v>
      </c>
    </row>
    <row r="7" spans="1:13" ht="18" customHeight="1" x14ac:dyDescent="0.15">
      <c r="B7" s="3"/>
      <c r="C7" s="146" t="s">
        <v>6</v>
      </c>
      <c r="D7" s="146"/>
      <c r="E7" s="146"/>
      <c r="F7" s="22"/>
      <c r="G7" s="143" t="s">
        <v>9</v>
      </c>
      <c r="H7" s="143"/>
      <c r="I7" s="143"/>
      <c r="J7" s="143"/>
      <c r="K7" s="144"/>
    </row>
    <row r="8" spans="1:13" ht="18" customHeight="1" x14ac:dyDescent="0.15">
      <c r="B8" s="3"/>
      <c r="C8" s="6">
        <v>1</v>
      </c>
      <c r="D8" s="145" t="s">
        <v>1</v>
      </c>
      <c r="E8" s="145"/>
      <c r="F8" s="22"/>
      <c r="G8" s="143"/>
      <c r="H8" s="143"/>
      <c r="I8" s="143"/>
      <c r="J8" s="143"/>
      <c r="K8" s="144"/>
    </row>
    <row r="9" spans="1:13" ht="18" customHeight="1" x14ac:dyDescent="0.15">
      <c r="B9" s="3"/>
      <c r="C9" s="6">
        <v>3</v>
      </c>
      <c r="D9" s="145" t="s">
        <v>0</v>
      </c>
      <c r="E9" s="145"/>
      <c r="F9" s="22"/>
      <c r="G9" s="143"/>
      <c r="H9" s="143"/>
      <c r="I9" s="143"/>
      <c r="J9" s="143"/>
      <c r="K9" s="144"/>
    </row>
    <row r="10" spans="1:13" ht="18" customHeight="1" x14ac:dyDescent="0.15">
      <c r="B10" s="3"/>
      <c r="C10" s="23">
        <v>7</v>
      </c>
      <c r="D10" s="145" t="s">
        <v>2</v>
      </c>
      <c r="E10" s="145"/>
      <c r="F10" s="22"/>
      <c r="G10" s="143"/>
      <c r="H10" s="143"/>
      <c r="I10" s="143"/>
      <c r="J10" s="143"/>
      <c r="K10" s="144"/>
    </row>
    <row r="11" spans="1:13" ht="18" customHeight="1" x14ac:dyDescent="0.15">
      <c r="B11" s="3"/>
      <c r="C11" s="6">
        <v>10</v>
      </c>
      <c r="D11" s="145" t="s">
        <v>5</v>
      </c>
      <c r="E11" s="145"/>
      <c r="F11" s="22"/>
      <c r="G11" s="143"/>
      <c r="H11" s="143"/>
      <c r="I11" s="143"/>
      <c r="J11" s="143"/>
      <c r="K11" s="144"/>
    </row>
    <row r="12" spans="1:13" ht="14" thickBot="1" x14ac:dyDescent="0.2">
      <c r="B12" s="12"/>
      <c r="C12" s="13"/>
      <c r="D12" s="13"/>
      <c r="E12" s="13"/>
      <c r="F12" s="13"/>
      <c r="G12" s="14"/>
      <c r="H12" s="14"/>
      <c r="I12" s="15"/>
      <c r="J12" s="14"/>
      <c r="K12" s="16"/>
    </row>
    <row r="13" spans="1:13" ht="19.5" customHeight="1" x14ac:dyDescent="0.15">
      <c r="B13" s="137" t="s">
        <v>11</v>
      </c>
      <c r="C13" s="138"/>
      <c r="D13" s="147" t="s">
        <v>27</v>
      </c>
      <c r="E13" s="147" t="s">
        <v>14</v>
      </c>
      <c r="F13" s="147" t="s">
        <v>15</v>
      </c>
      <c r="G13" s="177" t="s">
        <v>147</v>
      </c>
      <c r="H13" s="147" t="s">
        <v>17</v>
      </c>
      <c r="I13" s="154" t="s">
        <v>18</v>
      </c>
      <c r="J13" s="152" t="s">
        <v>3</v>
      </c>
      <c r="K13" s="152" t="s">
        <v>4</v>
      </c>
      <c r="L13" s="4"/>
    </row>
    <row r="14" spans="1:13" ht="19.5" customHeight="1" x14ac:dyDescent="0.15">
      <c r="B14" s="139"/>
      <c r="C14" s="140"/>
      <c r="D14" s="148"/>
      <c r="E14" s="148"/>
      <c r="F14" s="148"/>
      <c r="G14" s="178"/>
      <c r="H14" s="148"/>
      <c r="I14" s="155"/>
      <c r="J14" s="153"/>
      <c r="K14" s="153"/>
      <c r="L14" s="4"/>
    </row>
    <row r="15" spans="1:13" ht="19.5" customHeight="1" x14ac:dyDescent="0.15">
      <c r="B15" s="139"/>
      <c r="C15" s="140"/>
      <c r="D15" s="148"/>
      <c r="E15" s="148"/>
      <c r="F15" s="148"/>
      <c r="G15" s="178"/>
      <c r="H15" s="148"/>
      <c r="I15" s="155"/>
      <c r="J15" s="153"/>
      <c r="K15" s="153"/>
      <c r="L15" s="4"/>
    </row>
    <row r="16" spans="1:13" ht="19.5" customHeight="1" x14ac:dyDescent="0.15">
      <c r="B16" s="139"/>
      <c r="C16" s="140"/>
      <c r="D16" s="148"/>
      <c r="E16" s="148"/>
      <c r="F16" s="148"/>
      <c r="G16" s="178"/>
      <c r="H16" s="148"/>
      <c r="I16" s="155"/>
      <c r="J16" s="153"/>
      <c r="K16" s="153"/>
      <c r="L16" s="4"/>
    </row>
    <row r="17" spans="2:13" ht="36" customHeight="1" thickBot="1" x14ac:dyDescent="0.2">
      <c r="B17" s="141"/>
      <c r="C17" s="142"/>
      <c r="D17" s="149"/>
      <c r="E17" s="149"/>
      <c r="F17" s="149"/>
      <c r="G17" s="179"/>
      <c r="H17" s="149"/>
      <c r="I17" s="156"/>
      <c r="J17" s="153"/>
      <c r="K17" s="153"/>
      <c r="L17" s="4"/>
      <c r="M17" s="5"/>
    </row>
    <row r="18" spans="2:13" ht="30.75" customHeight="1" thickBot="1" x14ac:dyDescent="0.2">
      <c r="B18" s="43" t="s">
        <v>26</v>
      </c>
      <c r="C18" s="44" t="s">
        <v>12</v>
      </c>
      <c r="D18" s="45">
        <v>0.3</v>
      </c>
      <c r="E18" s="45">
        <v>0.2</v>
      </c>
      <c r="F18" s="45">
        <v>0.1</v>
      </c>
      <c r="G18" s="46">
        <v>0.1</v>
      </c>
      <c r="H18" s="47">
        <v>0.1</v>
      </c>
      <c r="I18" s="47">
        <v>0.2</v>
      </c>
      <c r="J18" s="48"/>
      <c r="K18" s="49">
        <f>SUM(D18:I18)</f>
        <v>1</v>
      </c>
    </row>
    <row r="19" spans="2:13" ht="40" customHeight="1" x14ac:dyDescent="0.15">
      <c r="B19" s="64" t="s">
        <v>35</v>
      </c>
      <c r="C19" s="67" t="s">
        <v>28</v>
      </c>
      <c r="D19" s="54">
        <v>3</v>
      </c>
      <c r="E19" s="54">
        <v>7</v>
      </c>
      <c r="F19" s="54">
        <v>1</v>
      </c>
      <c r="G19" s="54">
        <v>7</v>
      </c>
      <c r="H19" s="54">
        <v>1</v>
      </c>
      <c r="I19" s="54">
        <v>1</v>
      </c>
      <c r="J19" s="85">
        <f>SUM(D19*$D$18+E19*$E$18+F19*$F$18+G19*$G$18+H19*$H$18+I19*$I$18)</f>
        <v>3.4000000000000004</v>
      </c>
      <c r="K19" s="79" t="str">
        <f>IF(AND(J19&gt;=1,J19&lt;=5),"Asociado NO Crítico",(IF(AND(J19&gt;=5.1,J19&lt;=7),"Asociado Crítico Medio",(IF(AND(J19&gt;=7.1,J19&lt;=10),"Asociado Crítico Alto","Error")))))</f>
        <v>Asociado NO Crítico</v>
      </c>
    </row>
    <row r="20" spans="2:13" ht="40" customHeight="1" x14ac:dyDescent="0.15">
      <c r="B20" s="65" t="s">
        <v>36</v>
      </c>
      <c r="C20" s="77" t="s">
        <v>29</v>
      </c>
      <c r="D20" s="23">
        <v>1</v>
      </c>
      <c r="E20" s="23">
        <v>1</v>
      </c>
      <c r="F20" s="23">
        <v>1</v>
      </c>
      <c r="G20" s="23">
        <v>1</v>
      </c>
      <c r="H20" s="23">
        <v>1</v>
      </c>
      <c r="I20" s="23">
        <v>1</v>
      </c>
      <c r="J20" s="86">
        <f t="shared" ref="J20:J53" si="0">SUM(D20*$D$18+E20*$E$18+F20*$F$18+G20*$G$18+H20*$H$18+I20*$I$18)</f>
        <v>1</v>
      </c>
      <c r="K20" s="80" t="str">
        <f t="shared" ref="K20:K54" si="1">IF(AND(J20&gt;=1,J20&lt;=5),"Asociado NO Crítico",(IF(AND(J20&gt;=5.1,J20&lt;=7),"Asociado Crítico Medio",(IF(AND(J20&gt;=7.1,J20&lt;=10),"Asociado Crítico Alto","Error")))))</f>
        <v>Asociado NO Crítico</v>
      </c>
    </row>
    <row r="21" spans="2:13" ht="40" customHeight="1" x14ac:dyDescent="0.15">
      <c r="B21" s="65" t="s">
        <v>39</v>
      </c>
      <c r="C21" s="68" t="s">
        <v>32</v>
      </c>
      <c r="D21" s="23">
        <v>1</v>
      </c>
      <c r="E21" s="23">
        <v>1</v>
      </c>
      <c r="F21" s="23">
        <v>10</v>
      </c>
      <c r="G21" s="23">
        <v>7</v>
      </c>
      <c r="H21" s="23">
        <v>1</v>
      </c>
      <c r="I21" s="23">
        <v>1</v>
      </c>
      <c r="J21" s="86">
        <f t="shared" si="0"/>
        <v>2.5000000000000004</v>
      </c>
      <c r="K21" s="80" t="str">
        <f t="shared" si="1"/>
        <v>Asociado NO Crítico</v>
      </c>
    </row>
    <row r="22" spans="2:13" ht="40" customHeight="1" x14ac:dyDescent="0.15">
      <c r="B22" s="65" t="s">
        <v>39</v>
      </c>
      <c r="C22" s="68" t="s">
        <v>33</v>
      </c>
      <c r="D22" s="23">
        <v>1</v>
      </c>
      <c r="E22" s="23">
        <v>3</v>
      </c>
      <c r="F22" s="23">
        <v>10</v>
      </c>
      <c r="G22" s="23">
        <v>7</v>
      </c>
      <c r="H22" s="23">
        <v>1</v>
      </c>
      <c r="I22" s="23">
        <v>1</v>
      </c>
      <c r="J22" s="86">
        <f t="shared" si="0"/>
        <v>2.9000000000000004</v>
      </c>
      <c r="K22" s="80" t="str">
        <f t="shared" si="1"/>
        <v>Asociado NO Crítico</v>
      </c>
    </row>
    <row r="23" spans="2:13" ht="40" customHeight="1" x14ac:dyDescent="0.15">
      <c r="B23" s="65" t="s">
        <v>39</v>
      </c>
      <c r="C23" s="68" t="s">
        <v>34</v>
      </c>
      <c r="D23" s="23">
        <v>1</v>
      </c>
      <c r="E23" s="23">
        <v>3</v>
      </c>
      <c r="F23" s="23">
        <v>7</v>
      </c>
      <c r="G23" s="23">
        <v>7</v>
      </c>
      <c r="H23" s="23">
        <v>1</v>
      </c>
      <c r="I23" s="23">
        <v>1</v>
      </c>
      <c r="J23" s="86">
        <f t="shared" si="0"/>
        <v>2.6000000000000005</v>
      </c>
      <c r="K23" s="80" t="str">
        <f t="shared" si="1"/>
        <v>Asociado NO Crítico</v>
      </c>
    </row>
    <row r="24" spans="2:13" ht="40" customHeight="1" x14ac:dyDescent="0.15">
      <c r="B24" s="65" t="s">
        <v>98</v>
      </c>
      <c r="C24" s="68" t="s">
        <v>128</v>
      </c>
      <c r="D24" s="23">
        <v>1</v>
      </c>
      <c r="E24" s="23">
        <v>1</v>
      </c>
      <c r="F24" s="23">
        <v>1</v>
      </c>
      <c r="G24" s="23">
        <v>1</v>
      </c>
      <c r="H24" s="23">
        <v>1</v>
      </c>
      <c r="I24" s="23">
        <v>1</v>
      </c>
      <c r="J24" s="86">
        <f t="shared" ref="J24:J26" si="2">SUM(D24*$D$18+E24*$E$18+F24*$F$18+G24*$G$18+H24*$H$18+I24*$I$18)</f>
        <v>1</v>
      </c>
      <c r="K24" s="80" t="str">
        <f t="shared" si="1"/>
        <v>Asociado NO Crítico</v>
      </c>
    </row>
    <row r="25" spans="2:13" ht="40" customHeight="1" x14ac:dyDescent="0.15">
      <c r="B25" s="65" t="s">
        <v>98</v>
      </c>
      <c r="C25" s="68" t="s">
        <v>99</v>
      </c>
      <c r="D25" s="23">
        <v>1</v>
      </c>
      <c r="E25" s="23">
        <v>3</v>
      </c>
      <c r="F25" s="23">
        <v>10</v>
      </c>
      <c r="G25" s="23">
        <v>3</v>
      </c>
      <c r="H25" s="23">
        <v>7</v>
      </c>
      <c r="I25" s="23">
        <v>10</v>
      </c>
      <c r="J25" s="86">
        <f t="shared" si="2"/>
        <v>4.9000000000000004</v>
      </c>
      <c r="K25" s="81" t="str">
        <f t="shared" si="1"/>
        <v>Asociado NO Crítico</v>
      </c>
    </row>
    <row r="26" spans="2:13" ht="40" customHeight="1" x14ac:dyDescent="0.15">
      <c r="B26" s="65" t="s">
        <v>119</v>
      </c>
      <c r="C26" s="68" t="s">
        <v>129</v>
      </c>
      <c r="D26" s="23">
        <v>1</v>
      </c>
      <c r="E26" s="23">
        <v>1</v>
      </c>
      <c r="F26" s="23">
        <v>10</v>
      </c>
      <c r="G26" s="23">
        <v>7</v>
      </c>
      <c r="H26" s="23">
        <v>1</v>
      </c>
      <c r="I26" s="23">
        <v>10</v>
      </c>
      <c r="J26" s="86">
        <f t="shared" si="2"/>
        <v>4.3000000000000007</v>
      </c>
      <c r="K26" s="80" t="str">
        <f t="shared" si="1"/>
        <v>Asociado NO Crítico</v>
      </c>
    </row>
    <row r="27" spans="2:13" ht="54" customHeight="1" x14ac:dyDescent="0.15">
      <c r="B27" s="65" t="s">
        <v>104</v>
      </c>
      <c r="C27" s="68" t="s">
        <v>105</v>
      </c>
      <c r="D27" s="23">
        <v>1</v>
      </c>
      <c r="E27" s="23">
        <v>1</v>
      </c>
      <c r="F27" s="23">
        <v>3</v>
      </c>
      <c r="G27" s="23">
        <v>1</v>
      </c>
      <c r="H27" s="23">
        <v>3</v>
      </c>
      <c r="I27" s="23">
        <v>1</v>
      </c>
      <c r="J27" s="86">
        <f t="shared" ref="J27:J28" si="3">SUM(D27*$D$18+E27*$E$18+F27*$F$18+G27*$G$18+H27*$H$18+I27*$I$18)</f>
        <v>1.4000000000000001</v>
      </c>
      <c r="K27" s="80" t="str">
        <f t="shared" si="1"/>
        <v>Asociado NO Crítico</v>
      </c>
    </row>
    <row r="28" spans="2:13" ht="40" customHeight="1" x14ac:dyDescent="0.15">
      <c r="B28" s="65" t="s">
        <v>102</v>
      </c>
      <c r="C28" s="68" t="s">
        <v>103</v>
      </c>
      <c r="D28" s="23">
        <v>1</v>
      </c>
      <c r="E28" s="23">
        <v>10</v>
      </c>
      <c r="F28" s="23">
        <v>3</v>
      </c>
      <c r="G28" s="23">
        <v>7</v>
      </c>
      <c r="H28" s="23">
        <v>1</v>
      </c>
      <c r="I28" s="23">
        <v>3</v>
      </c>
      <c r="J28" s="86">
        <f t="shared" si="3"/>
        <v>4</v>
      </c>
      <c r="K28" s="80" t="str">
        <f t="shared" si="1"/>
        <v>Asociado NO Crítico</v>
      </c>
    </row>
    <row r="29" spans="2:13" ht="40" customHeight="1" x14ac:dyDescent="0.15">
      <c r="B29" s="65" t="s">
        <v>50</v>
      </c>
      <c r="C29" s="68" t="s">
        <v>41</v>
      </c>
      <c r="D29" s="23">
        <v>1</v>
      </c>
      <c r="E29" s="23">
        <v>1</v>
      </c>
      <c r="F29" s="23">
        <v>1</v>
      </c>
      <c r="G29" s="23">
        <v>1</v>
      </c>
      <c r="H29" s="23">
        <v>1</v>
      </c>
      <c r="I29" s="23">
        <v>1</v>
      </c>
      <c r="J29" s="86">
        <f t="shared" si="0"/>
        <v>1</v>
      </c>
      <c r="K29" s="80" t="str">
        <f t="shared" si="1"/>
        <v>Asociado NO Crítico</v>
      </c>
    </row>
    <row r="30" spans="2:13" ht="40" customHeight="1" x14ac:dyDescent="0.15">
      <c r="B30" s="65" t="s">
        <v>126</v>
      </c>
      <c r="C30" s="68" t="s">
        <v>127</v>
      </c>
      <c r="D30" s="23">
        <v>1</v>
      </c>
      <c r="E30" s="23">
        <v>1</v>
      </c>
      <c r="F30" s="23">
        <v>10</v>
      </c>
      <c r="G30" s="23">
        <v>7</v>
      </c>
      <c r="H30" s="23">
        <v>7</v>
      </c>
      <c r="I30" s="23">
        <v>7</v>
      </c>
      <c r="J30" s="86">
        <f t="shared" ref="J30:J31" si="4">SUM(D30*$D$18+E30*$E$18+F30*$F$18+G30*$G$18+H30*$H$18+I30*$I$18)</f>
        <v>4.3000000000000007</v>
      </c>
      <c r="K30" s="80" t="str">
        <f t="shared" si="1"/>
        <v>Asociado NO Crítico</v>
      </c>
    </row>
    <row r="31" spans="2:13" ht="40" customHeight="1" x14ac:dyDescent="0.15">
      <c r="B31" s="65" t="s">
        <v>131</v>
      </c>
      <c r="C31" s="68" t="s">
        <v>124</v>
      </c>
      <c r="D31" s="23">
        <v>1</v>
      </c>
      <c r="E31" s="23">
        <v>1</v>
      </c>
      <c r="F31" s="23">
        <v>1</v>
      </c>
      <c r="G31" s="23">
        <v>1</v>
      </c>
      <c r="H31" s="23">
        <v>1</v>
      </c>
      <c r="I31" s="23">
        <v>1</v>
      </c>
      <c r="J31" s="86">
        <f t="shared" si="4"/>
        <v>1</v>
      </c>
      <c r="K31" s="80" t="str">
        <f t="shared" si="1"/>
        <v>Asociado NO Crítico</v>
      </c>
    </row>
    <row r="32" spans="2:13" ht="40" customHeight="1" x14ac:dyDescent="0.15">
      <c r="B32" s="65" t="s">
        <v>51</v>
      </c>
      <c r="C32" s="68" t="s">
        <v>42</v>
      </c>
      <c r="D32" s="23">
        <v>1</v>
      </c>
      <c r="E32" s="23">
        <v>10</v>
      </c>
      <c r="F32" s="23">
        <v>10</v>
      </c>
      <c r="G32" s="23">
        <v>10</v>
      </c>
      <c r="H32" s="23">
        <v>3</v>
      </c>
      <c r="I32" s="23">
        <v>1</v>
      </c>
      <c r="J32" s="86">
        <f t="shared" si="0"/>
        <v>4.8</v>
      </c>
      <c r="K32" s="80" t="str">
        <f t="shared" si="1"/>
        <v>Asociado NO Crítico</v>
      </c>
    </row>
    <row r="33" spans="2:11" ht="40" customHeight="1" x14ac:dyDescent="0.15">
      <c r="B33" s="65" t="s">
        <v>52</v>
      </c>
      <c r="C33" s="68" t="s">
        <v>43</v>
      </c>
      <c r="D33" s="23">
        <v>1</v>
      </c>
      <c r="E33" s="23">
        <v>7</v>
      </c>
      <c r="F33" s="23">
        <v>7</v>
      </c>
      <c r="G33" s="23">
        <v>7</v>
      </c>
      <c r="H33" s="23">
        <v>1</v>
      </c>
      <c r="I33" s="23">
        <v>7</v>
      </c>
      <c r="J33" s="86">
        <f t="shared" si="0"/>
        <v>4.6000000000000005</v>
      </c>
      <c r="K33" s="81" t="str">
        <f t="shared" si="1"/>
        <v>Asociado NO Crítico</v>
      </c>
    </row>
    <row r="34" spans="2:11" ht="40" customHeight="1" x14ac:dyDescent="0.15">
      <c r="B34" s="65" t="s">
        <v>54</v>
      </c>
      <c r="C34" s="68" t="s">
        <v>132</v>
      </c>
      <c r="D34" s="23">
        <v>1</v>
      </c>
      <c r="E34" s="23">
        <v>7</v>
      </c>
      <c r="F34" s="23">
        <v>10</v>
      </c>
      <c r="G34" s="23">
        <v>10</v>
      </c>
      <c r="H34" s="23">
        <v>10</v>
      </c>
      <c r="I34" s="23">
        <v>10</v>
      </c>
      <c r="J34" s="86">
        <f t="shared" si="0"/>
        <v>6.7</v>
      </c>
      <c r="K34" s="83" t="str">
        <f t="shared" si="1"/>
        <v>Asociado Crítico Medio</v>
      </c>
    </row>
    <row r="35" spans="2:11" ht="40" customHeight="1" x14ac:dyDescent="0.15">
      <c r="B35" s="65" t="s">
        <v>55</v>
      </c>
      <c r="C35" s="68" t="s">
        <v>45</v>
      </c>
      <c r="D35" s="23">
        <v>1</v>
      </c>
      <c r="E35" s="23">
        <v>3</v>
      </c>
      <c r="F35" s="23">
        <v>7</v>
      </c>
      <c r="G35" s="23">
        <v>7</v>
      </c>
      <c r="H35" s="23">
        <v>3</v>
      </c>
      <c r="I35" s="23">
        <v>1</v>
      </c>
      <c r="J35" s="86">
        <f t="shared" si="0"/>
        <v>2.8000000000000007</v>
      </c>
      <c r="K35" s="80" t="str">
        <f t="shared" si="1"/>
        <v>Asociado NO Crítico</v>
      </c>
    </row>
    <row r="36" spans="2:11" ht="40" customHeight="1" x14ac:dyDescent="0.15">
      <c r="B36" s="65" t="s">
        <v>56</v>
      </c>
      <c r="C36" s="68" t="s">
        <v>46</v>
      </c>
      <c r="D36" s="23">
        <v>1</v>
      </c>
      <c r="E36" s="23">
        <v>1</v>
      </c>
      <c r="F36" s="23">
        <v>1</v>
      </c>
      <c r="G36" s="23">
        <v>7</v>
      </c>
      <c r="H36" s="23">
        <v>1</v>
      </c>
      <c r="I36" s="23">
        <v>1</v>
      </c>
      <c r="J36" s="86">
        <f t="shared" si="0"/>
        <v>1.6</v>
      </c>
      <c r="K36" s="80" t="str">
        <f t="shared" si="1"/>
        <v>Asociado NO Crítico</v>
      </c>
    </row>
    <row r="37" spans="2:11" ht="40" customHeight="1" x14ac:dyDescent="0.15">
      <c r="B37" s="65" t="s">
        <v>58</v>
      </c>
      <c r="C37" s="68" t="s">
        <v>48</v>
      </c>
      <c r="D37" s="23">
        <v>1</v>
      </c>
      <c r="E37" s="23">
        <v>7</v>
      </c>
      <c r="F37" s="23">
        <v>1</v>
      </c>
      <c r="G37" s="23">
        <v>1</v>
      </c>
      <c r="H37" s="23">
        <v>1</v>
      </c>
      <c r="I37" s="23">
        <v>1</v>
      </c>
      <c r="J37" s="86">
        <f t="shared" si="0"/>
        <v>2.2000000000000006</v>
      </c>
      <c r="K37" s="80" t="str">
        <f t="shared" si="1"/>
        <v>Asociado NO Crítico</v>
      </c>
    </row>
    <row r="38" spans="2:11" ht="40" customHeight="1" x14ac:dyDescent="0.15">
      <c r="B38" s="65" t="s">
        <v>142</v>
      </c>
      <c r="C38" s="68" t="s">
        <v>143</v>
      </c>
      <c r="D38" s="23">
        <v>1</v>
      </c>
      <c r="E38" s="23">
        <v>1</v>
      </c>
      <c r="F38" s="23">
        <v>10</v>
      </c>
      <c r="G38" s="23">
        <v>7</v>
      </c>
      <c r="H38" s="23">
        <v>3</v>
      </c>
      <c r="I38" s="23">
        <v>1</v>
      </c>
      <c r="J38" s="86">
        <f t="shared" si="0"/>
        <v>2.7</v>
      </c>
      <c r="K38" s="80" t="str">
        <f t="shared" si="1"/>
        <v>Asociado NO Crítico</v>
      </c>
    </row>
    <row r="39" spans="2:11" ht="40" customHeight="1" x14ac:dyDescent="0.15">
      <c r="B39" s="65" t="s">
        <v>66</v>
      </c>
      <c r="C39" s="68" t="s">
        <v>121</v>
      </c>
      <c r="D39" s="23">
        <v>1</v>
      </c>
      <c r="E39" s="23">
        <v>3</v>
      </c>
      <c r="F39" s="23">
        <v>1</v>
      </c>
      <c r="G39" s="23">
        <v>10</v>
      </c>
      <c r="H39" s="23">
        <v>7</v>
      </c>
      <c r="I39" s="23">
        <v>1</v>
      </c>
      <c r="J39" s="86">
        <f t="shared" si="0"/>
        <v>2.9000000000000004</v>
      </c>
      <c r="K39" s="80" t="str">
        <f t="shared" si="1"/>
        <v>Asociado NO Crítico</v>
      </c>
    </row>
    <row r="40" spans="2:11" ht="40" customHeight="1" x14ac:dyDescent="0.15">
      <c r="B40" s="65" t="s">
        <v>96</v>
      </c>
      <c r="C40" s="76" t="s">
        <v>61</v>
      </c>
      <c r="D40" s="23">
        <v>1</v>
      </c>
      <c r="E40" s="23">
        <v>10</v>
      </c>
      <c r="F40" s="23">
        <v>10</v>
      </c>
      <c r="G40" s="23">
        <v>7</v>
      </c>
      <c r="H40" s="23">
        <v>7</v>
      </c>
      <c r="I40" s="23">
        <v>1</v>
      </c>
      <c r="J40" s="86">
        <f t="shared" si="0"/>
        <v>4.9000000000000004</v>
      </c>
      <c r="K40" s="81" t="str">
        <f t="shared" si="1"/>
        <v>Asociado NO Crítico</v>
      </c>
    </row>
    <row r="41" spans="2:11" ht="40" customHeight="1" x14ac:dyDescent="0.15">
      <c r="B41" s="65" t="s">
        <v>68</v>
      </c>
      <c r="C41" s="68" t="s">
        <v>62</v>
      </c>
      <c r="D41" s="23">
        <v>1</v>
      </c>
      <c r="E41" s="23">
        <v>7</v>
      </c>
      <c r="F41" s="23">
        <v>10</v>
      </c>
      <c r="G41" s="23">
        <v>10</v>
      </c>
      <c r="H41" s="23">
        <v>3</v>
      </c>
      <c r="I41" s="23">
        <v>1</v>
      </c>
      <c r="J41" s="86">
        <f t="shared" si="0"/>
        <v>4.2</v>
      </c>
      <c r="K41" s="80" t="str">
        <f t="shared" si="1"/>
        <v>Asociado NO Crítico</v>
      </c>
    </row>
    <row r="42" spans="2:11" ht="40" customHeight="1" x14ac:dyDescent="0.15">
      <c r="B42" s="65" t="s">
        <v>119</v>
      </c>
      <c r="C42" s="68" t="s">
        <v>120</v>
      </c>
      <c r="D42" s="23">
        <v>1</v>
      </c>
      <c r="E42" s="23">
        <v>1</v>
      </c>
      <c r="F42" s="23">
        <v>10</v>
      </c>
      <c r="G42" s="23">
        <v>7</v>
      </c>
      <c r="H42" s="23">
        <v>3</v>
      </c>
      <c r="I42" s="23">
        <v>1</v>
      </c>
      <c r="J42" s="86">
        <f t="shared" ref="J42:J43" si="5">SUM(D42*$D$18+E42*$E$18+F42*$F$18+G42*$G$18+H42*$H$18+I42*$I$18)</f>
        <v>2.7</v>
      </c>
      <c r="K42" s="80" t="str">
        <f t="shared" si="1"/>
        <v>Asociado NO Crítico</v>
      </c>
    </row>
    <row r="43" spans="2:11" ht="40" customHeight="1" x14ac:dyDescent="0.15">
      <c r="B43" s="65" t="s">
        <v>110</v>
      </c>
      <c r="C43" s="68" t="s">
        <v>111</v>
      </c>
      <c r="D43" s="23">
        <v>1</v>
      </c>
      <c r="E43" s="23">
        <v>3</v>
      </c>
      <c r="F43" s="23">
        <v>1</v>
      </c>
      <c r="G43" s="23">
        <v>3</v>
      </c>
      <c r="H43" s="23">
        <v>7</v>
      </c>
      <c r="I43" s="23">
        <v>1</v>
      </c>
      <c r="J43" s="86">
        <f t="shared" si="5"/>
        <v>2.2000000000000006</v>
      </c>
      <c r="K43" s="80" t="str">
        <f t="shared" si="1"/>
        <v>Asociado NO Crítico</v>
      </c>
    </row>
    <row r="44" spans="2:11" ht="40" customHeight="1" x14ac:dyDescent="0.15">
      <c r="B44" s="65" t="s">
        <v>69</v>
      </c>
      <c r="C44" s="68" t="s">
        <v>63</v>
      </c>
      <c r="D44" s="23">
        <v>1</v>
      </c>
      <c r="E44" s="23">
        <v>3</v>
      </c>
      <c r="F44" s="23">
        <v>1</v>
      </c>
      <c r="G44" s="23">
        <v>3</v>
      </c>
      <c r="H44" s="23">
        <v>7</v>
      </c>
      <c r="I44" s="23">
        <v>1</v>
      </c>
      <c r="J44" s="86">
        <f t="shared" si="0"/>
        <v>2.2000000000000006</v>
      </c>
      <c r="K44" s="80" t="str">
        <f t="shared" si="1"/>
        <v>Asociado NO Crítico</v>
      </c>
    </row>
    <row r="45" spans="2:11" ht="40" customHeight="1" x14ac:dyDescent="0.15">
      <c r="B45" s="65" t="s">
        <v>112</v>
      </c>
      <c r="C45" s="78" t="s">
        <v>135</v>
      </c>
      <c r="D45" s="23">
        <v>1</v>
      </c>
      <c r="E45" s="23">
        <v>10</v>
      </c>
      <c r="F45" s="23">
        <v>10</v>
      </c>
      <c r="G45" s="23">
        <v>7</v>
      </c>
      <c r="H45" s="23">
        <v>7</v>
      </c>
      <c r="I45" s="23">
        <v>1</v>
      </c>
      <c r="J45" s="86">
        <f t="shared" ref="J45" si="6">SUM(D45*$D$18+E45*$E$18+F45*$F$18+G45*$G$18+H45*$H$18+I45*$I$18)</f>
        <v>4.9000000000000004</v>
      </c>
      <c r="K45" s="80" t="str">
        <f t="shared" si="1"/>
        <v>Asociado NO Crítico</v>
      </c>
    </row>
    <row r="46" spans="2:11" ht="40" customHeight="1" x14ac:dyDescent="0.15">
      <c r="B46" s="65" t="s">
        <v>70</v>
      </c>
      <c r="C46" s="68" t="s">
        <v>64</v>
      </c>
      <c r="D46" s="23">
        <v>1</v>
      </c>
      <c r="E46" s="23">
        <v>1</v>
      </c>
      <c r="F46" s="23">
        <v>10</v>
      </c>
      <c r="G46" s="23">
        <v>10</v>
      </c>
      <c r="H46" s="23">
        <v>10</v>
      </c>
      <c r="I46" s="23">
        <v>1</v>
      </c>
      <c r="J46" s="86">
        <f t="shared" si="0"/>
        <v>3.7</v>
      </c>
      <c r="K46" s="80" t="str">
        <f t="shared" si="1"/>
        <v>Asociado NO Crítico</v>
      </c>
    </row>
    <row r="47" spans="2:11" ht="40" customHeight="1" x14ac:dyDescent="0.15">
      <c r="B47" s="65" t="s">
        <v>70</v>
      </c>
      <c r="C47" s="68" t="s">
        <v>136</v>
      </c>
      <c r="D47" s="23">
        <v>1</v>
      </c>
      <c r="E47" s="23">
        <v>1</v>
      </c>
      <c r="F47" s="23">
        <v>10</v>
      </c>
      <c r="G47" s="23">
        <v>10</v>
      </c>
      <c r="H47" s="23">
        <v>10</v>
      </c>
      <c r="I47" s="23">
        <v>1</v>
      </c>
      <c r="J47" s="86">
        <f t="shared" si="0"/>
        <v>3.7</v>
      </c>
      <c r="K47" s="80" t="str">
        <f t="shared" si="1"/>
        <v>Asociado NO Crítico</v>
      </c>
    </row>
    <row r="48" spans="2:11" ht="40" customHeight="1" x14ac:dyDescent="0.15">
      <c r="B48" s="65" t="s">
        <v>140</v>
      </c>
      <c r="C48" s="68" t="s">
        <v>139</v>
      </c>
      <c r="D48" s="23">
        <v>10</v>
      </c>
      <c r="E48" s="23">
        <v>1</v>
      </c>
      <c r="F48" s="23">
        <v>10</v>
      </c>
      <c r="G48" s="23">
        <v>10</v>
      </c>
      <c r="H48" s="23">
        <v>10</v>
      </c>
      <c r="I48" s="23">
        <v>10</v>
      </c>
      <c r="J48" s="86">
        <f t="shared" si="0"/>
        <v>8.1999999999999993</v>
      </c>
      <c r="K48" s="80" t="str">
        <f t="shared" si="1"/>
        <v>Asociado Crítico Alto</v>
      </c>
    </row>
    <row r="49" spans="2:11" ht="40" customHeight="1" x14ac:dyDescent="0.15">
      <c r="B49" s="65" t="s">
        <v>85</v>
      </c>
      <c r="C49" s="68" t="s">
        <v>86</v>
      </c>
      <c r="D49" s="23">
        <v>1</v>
      </c>
      <c r="E49" s="23">
        <v>7</v>
      </c>
      <c r="F49" s="23">
        <v>10</v>
      </c>
      <c r="G49" s="23">
        <v>7</v>
      </c>
      <c r="H49" s="23">
        <v>3</v>
      </c>
      <c r="I49" s="23">
        <v>3</v>
      </c>
      <c r="J49" s="86">
        <f t="shared" ref="J49" si="7">SUM(D49*$D$18+E49*$E$18+F49*$F$18+G49*$G$18+H49*$H$18+I49*$I$18)</f>
        <v>4.3000000000000007</v>
      </c>
      <c r="K49" s="81" t="str">
        <f t="shared" si="1"/>
        <v>Asociado NO Crítico</v>
      </c>
    </row>
    <row r="50" spans="2:11" ht="40" customHeight="1" x14ac:dyDescent="0.15">
      <c r="B50" s="65" t="s">
        <v>145</v>
      </c>
      <c r="C50" s="68" t="s">
        <v>146</v>
      </c>
      <c r="D50" s="23">
        <v>1</v>
      </c>
      <c r="E50" s="23">
        <v>3</v>
      </c>
      <c r="F50" s="23">
        <v>1</v>
      </c>
      <c r="G50" s="23">
        <v>10</v>
      </c>
      <c r="H50" s="23">
        <v>1</v>
      </c>
      <c r="I50" s="23">
        <v>1</v>
      </c>
      <c r="J50" s="86">
        <f t="shared" si="0"/>
        <v>2.3000000000000003</v>
      </c>
      <c r="K50" s="80" t="str">
        <f t="shared" si="1"/>
        <v>Asociado NO Crítico</v>
      </c>
    </row>
    <row r="51" spans="2:11" ht="40" customHeight="1" x14ac:dyDescent="0.15">
      <c r="B51" s="65" t="s">
        <v>80</v>
      </c>
      <c r="C51" s="68" t="s">
        <v>72</v>
      </c>
      <c r="D51" s="23">
        <v>10</v>
      </c>
      <c r="E51" s="23">
        <v>10</v>
      </c>
      <c r="F51" s="23">
        <v>1</v>
      </c>
      <c r="G51" s="23">
        <v>7</v>
      </c>
      <c r="H51" s="23">
        <v>10</v>
      </c>
      <c r="I51" s="23">
        <v>10</v>
      </c>
      <c r="J51" s="86">
        <f t="shared" si="0"/>
        <v>8.8000000000000007</v>
      </c>
      <c r="K51" s="82" t="str">
        <f t="shared" si="1"/>
        <v>Asociado Crítico Alto</v>
      </c>
    </row>
    <row r="52" spans="2:11" ht="40" customHeight="1" x14ac:dyDescent="0.15">
      <c r="B52" s="65" t="s">
        <v>81</v>
      </c>
      <c r="C52" s="68" t="s">
        <v>73</v>
      </c>
      <c r="D52" s="23">
        <v>10</v>
      </c>
      <c r="E52" s="23">
        <v>10</v>
      </c>
      <c r="F52" s="23">
        <v>1</v>
      </c>
      <c r="G52" s="23">
        <v>10</v>
      </c>
      <c r="H52" s="23">
        <v>10</v>
      </c>
      <c r="I52" s="23">
        <v>10</v>
      </c>
      <c r="J52" s="86">
        <f t="shared" si="0"/>
        <v>9.1</v>
      </c>
      <c r="K52" s="82" t="str">
        <f t="shared" si="1"/>
        <v>Asociado Crítico Alto</v>
      </c>
    </row>
    <row r="53" spans="2:11" ht="40" customHeight="1" x14ac:dyDescent="0.15">
      <c r="B53" s="65" t="s">
        <v>82</v>
      </c>
      <c r="C53" s="68" t="s">
        <v>74</v>
      </c>
      <c r="D53" s="23">
        <v>1</v>
      </c>
      <c r="E53" s="23">
        <v>7</v>
      </c>
      <c r="F53" s="23">
        <v>1</v>
      </c>
      <c r="G53" s="23">
        <v>7</v>
      </c>
      <c r="H53" s="23">
        <v>3</v>
      </c>
      <c r="I53" s="23">
        <v>1</v>
      </c>
      <c r="J53" s="86">
        <f t="shared" si="0"/>
        <v>3.0000000000000009</v>
      </c>
      <c r="K53" s="80" t="str">
        <f t="shared" si="1"/>
        <v>Asociado NO Crítico</v>
      </c>
    </row>
    <row r="54" spans="2:11" ht="40" customHeight="1" thickBot="1" x14ac:dyDescent="0.2">
      <c r="B54" s="66" t="s">
        <v>144</v>
      </c>
      <c r="C54" s="69" t="s">
        <v>141</v>
      </c>
      <c r="D54" s="61">
        <v>1</v>
      </c>
      <c r="E54" s="61">
        <v>7</v>
      </c>
      <c r="F54" s="61">
        <v>10</v>
      </c>
      <c r="G54" s="61">
        <v>7</v>
      </c>
      <c r="H54" s="61">
        <v>3</v>
      </c>
      <c r="I54" s="61">
        <v>3</v>
      </c>
      <c r="J54" s="87">
        <f t="shared" ref="J54" si="8">SUM(D54*$D$18+E54*$E$18+F54*$F$18+G54*$G$18+H54*$H$18+I54*$I$18)</f>
        <v>4.3000000000000007</v>
      </c>
      <c r="K54" s="84" t="str">
        <f t="shared" si="1"/>
        <v>Asociado NO Crítico</v>
      </c>
    </row>
    <row r="55" spans="2:11" ht="15" thickBot="1" x14ac:dyDescent="0.2">
      <c r="B55" s="50" t="s">
        <v>10</v>
      </c>
      <c r="C55" s="51"/>
      <c r="D55" s="52"/>
      <c r="E55" s="52"/>
      <c r="F55" s="52"/>
      <c r="G55" s="52"/>
      <c r="H55" s="52"/>
      <c r="I55" s="52"/>
      <c r="J55" s="53">
        <f>(G55*0.3)+(H55*0.2)+(I55*0.1)+(F55*0.1)+(E55*0.1)+(D55*0.2)</f>
        <v>0</v>
      </c>
      <c r="K55" s="26"/>
    </row>
    <row r="56" spans="2:11" x14ac:dyDescent="0.15">
      <c r="B56" s="28"/>
      <c r="C56" s="28"/>
      <c r="D56" s="29"/>
      <c r="E56" s="29"/>
      <c r="F56" s="29"/>
      <c r="G56" s="29"/>
      <c r="H56" s="29"/>
      <c r="I56" s="29"/>
      <c r="J56" s="30"/>
      <c r="K56" s="27"/>
    </row>
    <row r="57" spans="2:11" x14ac:dyDescent="0.15">
      <c r="B57" s="28"/>
      <c r="C57" s="28"/>
      <c r="D57" s="29"/>
      <c r="E57" s="29"/>
      <c r="F57" s="29"/>
      <c r="G57" s="29"/>
      <c r="H57" s="29"/>
      <c r="I57" s="29"/>
      <c r="J57" s="30"/>
      <c r="K57" s="27"/>
    </row>
    <row r="59" spans="2:11" x14ac:dyDescent="0.15">
      <c r="C59" s="88" t="s">
        <v>6</v>
      </c>
      <c r="D59" s="4"/>
      <c r="E59" s="4"/>
      <c r="F59" s="4"/>
      <c r="G59" s="4"/>
      <c r="H59" s="7"/>
    </row>
    <row r="60" spans="2:11" ht="18" x14ac:dyDescent="0.15">
      <c r="C60" s="18">
        <v>1</v>
      </c>
      <c r="D60" s="24" t="s">
        <v>1</v>
      </c>
      <c r="E60" s="25"/>
      <c r="F60" s="88"/>
      <c r="G60" s="150" t="s">
        <v>7</v>
      </c>
      <c r="H60" s="150"/>
    </row>
    <row r="61" spans="2:11" ht="18" x14ac:dyDescent="0.15">
      <c r="C61" s="19">
        <v>3</v>
      </c>
      <c r="D61" s="164" t="s">
        <v>0</v>
      </c>
      <c r="E61" s="164"/>
      <c r="F61" s="9"/>
      <c r="G61" s="162" t="s">
        <v>19</v>
      </c>
      <c r="H61" s="163"/>
    </row>
    <row r="62" spans="2:11" ht="18" x14ac:dyDescent="0.15">
      <c r="C62" s="20">
        <v>7</v>
      </c>
      <c r="D62" s="160" t="s">
        <v>2</v>
      </c>
      <c r="E62" s="160"/>
      <c r="G62" s="163"/>
      <c r="H62" s="163"/>
    </row>
    <row r="63" spans="2:11" ht="18" x14ac:dyDescent="0.15">
      <c r="C63" s="21">
        <v>10</v>
      </c>
      <c r="D63" s="161" t="s">
        <v>5</v>
      </c>
      <c r="E63" s="161"/>
      <c r="G63" s="163"/>
      <c r="H63" s="163"/>
    </row>
    <row r="64" spans="2:11" x14ac:dyDescent="0.15">
      <c r="C64" s="4"/>
      <c r="G64" s="163"/>
      <c r="H64" s="163"/>
    </row>
    <row r="68" spans="3:11" x14ac:dyDescent="0.15">
      <c r="C68" s="32" t="str">
        <f>+D13</f>
        <v xml:space="preserve">CONTACTO CON LA CARGA </v>
      </c>
      <c r="D68" s="33"/>
      <c r="E68" s="34"/>
      <c r="F68" s="157" t="s">
        <v>20</v>
      </c>
      <c r="G68" s="158"/>
      <c r="H68" s="158"/>
      <c r="I68" s="158"/>
      <c r="J68" s="158"/>
      <c r="K68" s="159"/>
    </row>
    <row r="69" spans="3:11" x14ac:dyDescent="0.15">
      <c r="C69" s="32" t="str">
        <f>+E13</f>
        <v>ACCESO A ÁREAS CRÍTICAS</v>
      </c>
      <c r="D69" s="33"/>
      <c r="E69" s="35"/>
      <c r="F69" s="36" t="s">
        <v>21</v>
      </c>
      <c r="G69" s="36"/>
      <c r="H69" s="36"/>
      <c r="I69" s="36"/>
      <c r="J69" s="37"/>
      <c r="K69" s="38"/>
    </row>
    <row r="70" spans="3:11" x14ac:dyDescent="0.15">
      <c r="C70" s="32" t="str">
        <f>+F13</f>
        <v xml:space="preserve">ACCESO A INFORMACIÓN CONFIDENCIAL </v>
      </c>
      <c r="D70" s="33"/>
      <c r="E70" s="35"/>
      <c r="F70" s="36" t="s">
        <v>22</v>
      </c>
      <c r="G70" s="36"/>
      <c r="H70" s="36"/>
      <c r="I70" s="36"/>
      <c r="J70" s="37"/>
      <c r="K70" s="39"/>
    </row>
    <row r="71" spans="3:11" x14ac:dyDescent="0.15">
      <c r="C71" s="32" t="str">
        <f>+G13</f>
        <v xml:space="preserve">REQUIERE DE SUPERVISIÓN AL INTERIOR DE LA EMPRESA </v>
      </c>
      <c r="D71" s="40"/>
      <c r="E71" s="40"/>
      <c r="F71" s="157" t="s">
        <v>23</v>
      </c>
      <c r="G71" s="158"/>
      <c r="H71" s="158"/>
      <c r="I71" s="158"/>
      <c r="J71" s="158"/>
      <c r="K71" s="159"/>
    </row>
    <row r="72" spans="3:11" x14ac:dyDescent="0.15">
      <c r="C72" s="32" t="str">
        <f>+H13</f>
        <v xml:space="preserve">SU LABOR SE REALIZA EN TODO MOMENTO AL INTERIOR DE LAS INSTALACIONES </v>
      </c>
      <c r="D72" s="33"/>
      <c r="E72" s="35"/>
      <c r="F72" s="157" t="s">
        <v>24</v>
      </c>
      <c r="G72" s="158"/>
      <c r="H72" s="158"/>
      <c r="I72" s="158"/>
      <c r="J72" s="158"/>
      <c r="K72" s="159"/>
    </row>
    <row r="73" spans="3:11" x14ac:dyDescent="0.15">
      <c r="C73" s="32" t="str">
        <f>+I13</f>
        <v xml:space="preserve">SU ACTIVIDAD O FUNCIÓN TIENE RELACIÓN CON EL PRODUCTO EXPORTACIÓN </v>
      </c>
      <c r="D73" s="40"/>
      <c r="E73" s="40"/>
      <c r="F73" s="157" t="s">
        <v>25</v>
      </c>
      <c r="G73" s="158"/>
      <c r="H73" s="158"/>
      <c r="I73" s="158"/>
      <c r="J73" s="158"/>
      <c r="K73" s="159"/>
    </row>
    <row r="74" spans="3:11" x14ac:dyDescent="0.15">
      <c r="C74" s="17"/>
      <c r="F74" s="31"/>
      <c r="G74" s="31"/>
      <c r="H74" s="31"/>
      <c r="I74" s="31"/>
      <c r="J74" s="31"/>
      <c r="K74" s="31"/>
    </row>
    <row r="75" spans="3:11" x14ac:dyDescent="0.15">
      <c r="D75" s="11"/>
    </row>
    <row r="76" spans="3:11" x14ac:dyDescent="0.15">
      <c r="D76" s="11"/>
    </row>
    <row r="77" spans="3:11" x14ac:dyDescent="0.15">
      <c r="D77" s="11"/>
    </row>
    <row r="78" spans="3:11" x14ac:dyDescent="0.15">
      <c r="D78" s="11"/>
    </row>
    <row r="79" spans="3:11" x14ac:dyDescent="0.15">
      <c r="D79" s="11"/>
    </row>
    <row r="80" spans="3:11" x14ac:dyDescent="0.15">
      <c r="D80" s="11"/>
    </row>
    <row r="81" spans="4:4" x14ac:dyDescent="0.15">
      <c r="D81" s="11"/>
    </row>
  </sheetData>
  <autoFilter ref="B13:K55" xr:uid="{00000000-0009-0000-0000-000002000000}">
    <filterColumn colId="0" showButton="0">
      <colorFilter dxfId="205" cellColor="0"/>
    </filterColumn>
  </autoFilter>
  <mergeCells count="34">
    <mergeCell ref="B4:C4"/>
    <mergeCell ref="D4:F4"/>
    <mergeCell ref="G4:H4"/>
    <mergeCell ref="I4:K4"/>
    <mergeCell ref="B2:K2"/>
    <mergeCell ref="B3:C3"/>
    <mergeCell ref="D3:F3"/>
    <mergeCell ref="G3:H3"/>
    <mergeCell ref="I3:K3"/>
    <mergeCell ref="D6:H6"/>
    <mergeCell ref="C7:E7"/>
    <mergeCell ref="G7:K11"/>
    <mergeCell ref="D8:E8"/>
    <mergeCell ref="D9:E9"/>
    <mergeCell ref="D10:E10"/>
    <mergeCell ref="D11:E11"/>
    <mergeCell ref="D61:E61"/>
    <mergeCell ref="G61:H64"/>
    <mergeCell ref="D62:E62"/>
    <mergeCell ref="D63:E63"/>
    <mergeCell ref="B13:C17"/>
    <mergeCell ref="D13:D17"/>
    <mergeCell ref="E13:E17"/>
    <mergeCell ref="F13:F17"/>
    <mergeCell ref="G13:G17"/>
    <mergeCell ref="H13:H17"/>
    <mergeCell ref="F68:K68"/>
    <mergeCell ref="F71:K71"/>
    <mergeCell ref="F72:K72"/>
    <mergeCell ref="F73:K73"/>
    <mergeCell ref="I13:I17"/>
    <mergeCell ref="J13:J17"/>
    <mergeCell ref="K13:K17"/>
    <mergeCell ref="G60:H60"/>
  </mergeCells>
  <conditionalFormatting sqref="K55">
    <cfRule type="cellIs" dxfId="204" priority="43" stopIfTrue="1" operator="equal">
      <formula>"Cargo Crítico"</formula>
    </cfRule>
    <cfRule type="cellIs" dxfId="203" priority="44" stopIfTrue="1" operator="equal">
      <formula>"Cargo NO Crítico"</formula>
    </cfRule>
  </conditionalFormatting>
  <conditionalFormatting sqref="K49">
    <cfRule type="cellIs" dxfId="202" priority="37" stopIfTrue="1" operator="equal">
      <formula>"Cargo Crítico Alto"</formula>
    </cfRule>
    <cfRule type="cellIs" dxfId="201" priority="38" stopIfTrue="1" operator="equal">
      <formula>"Cargo Crítico Medio"</formula>
    </cfRule>
    <cfRule type="cellIs" dxfId="200" priority="39" stopIfTrue="1" operator="equal">
      <formula>"Cargo NO Crítico"</formula>
    </cfRule>
  </conditionalFormatting>
  <conditionalFormatting sqref="K24">
    <cfRule type="cellIs" dxfId="199" priority="34" stopIfTrue="1" operator="equal">
      <formula>"Cargo Crítico Alto"</formula>
    </cfRule>
    <cfRule type="cellIs" dxfId="198" priority="35" stopIfTrue="1" operator="equal">
      <formula>"Cargo Crítico Medio"</formula>
    </cfRule>
    <cfRule type="cellIs" dxfId="197" priority="36" stopIfTrue="1" operator="equal">
      <formula>"Cargo NO Crítico"</formula>
    </cfRule>
  </conditionalFormatting>
  <conditionalFormatting sqref="K25">
    <cfRule type="cellIs" dxfId="196" priority="31" stopIfTrue="1" operator="equal">
      <formula>"Cargo Crítico Alto"</formula>
    </cfRule>
    <cfRule type="cellIs" dxfId="195" priority="32" stopIfTrue="1" operator="equal">
      <formula>"Cargo Crítico Medio"</formula>
    </cfRule>
    <cfRule type="cellIs" dxfId="194" priority="33" stopIfTrue="1" operator="equal">
      <formula>"Cargo NO Crítico"</formula>
    </cfRule>
  </conditionalFormatting>
  <conditionalFormatting sqref="K26">
    <cfRule type="cellIs" dxfId="193" priority="28" stopIfTrue="1" operator="equal">
      <formula>"Cargo Crítico Alto"</formula>
    </cfRule>
    <cfRule type="cellIs" dxfId="192" priority="29" stopIfTrue="1" operator="equal">
      <formula>"Cargo Crítico Medio"</formula>
    </cfRule>
    <cfRule type="cellIs" dxfId="191" priority="30" stopIfTrue="1" operator="equal">
      <formula>"Cargo NO Crítico"</formula>
    </cfRule>
  </conditionalFormatting>
  <conditionalFormatting sqref="K27">
    <cfRule type="cellIs" dxfId="190" priority="25" stopIfTrue="1" operator="equal">
      <formula>"Cargo Crítico Alto"</formula>
    </cfRule>
    <cfRule type="cellIs" dxfId="189" priority="26" stopIfTrue="1" operator="equal">
      <formula>"Cargo Crítico Medio"</formula>
    </cfRule>
    <cfRule type="cellIs" dxfId="188" priority="27" stopIfTrue="1" operator="equal">
      <formula>"Cargo NO Crítico"</formula>
    </cfRule>
  </conditionalFormatting>
  <conditionalFormatting sqref="K28">
    <cfRule type="cellIs" dxfId="187" priority="22" stopIfTrue="1" operator="equal">
      <formula>"Cargo Crítico Alto"</formula>
    </cfRule>
    <cfRule type="cellIs" dxfId="186" priority="23" stopIfTrue="1" operator="equal">
      <formula>"Cargo Crítico Medio"</formula>
    </cfRule>
    <cfRule type="cellIs" dxfId="185" priority="24" stopIfTrue="1" operator="equal">
      <formula>"Cargo NO Crítico"</formula>
    </cfRule>
  </conditionalFormatting>
  <conditionalFormatting sqref="K30">
    <cfRule type="cellIs" dxfId="184" priority="19" stopIfTrue="1" operator="equal">
      <formula>"Cargo Crítico Alto"</formula>
    </cfRule>
    <cfRule type="cellIs" dxfId="183" priority="20" stopIfTrue="1" operator="equal">
      <formula>"Cargo Crítico Medio"</formula>
    </cfRule>
    <cfRule type="cellIs" dxfId="182" priority="21" stopIfTrue="1" operator="equal">
      <formula>"Cargo NO Crítico"</formula>
    </cfRule>
  </conditionalFormatting>
  <conditionalFormatting sqref="K31">
    <cfRule type="cellIs" dxfId="181" priority="16" stopIfTrue="1" operator="equal">
      <formula>"Cargo Crítico Alto"</formula>
    </cfRule>
    <cfRule type="cellIs" dxfId="180" priority="17" stopIfTrue="1" operator="equal">
      <formula>"Cargo Crítico Medio"</formula>
    </cfRule>
    <cfRule type="cellIs" dxfId="179" priority="18" stopIfTrue="1" operator="equal">
      <formula>"Cargo NO Crítico"</formula>
    </cfRule>
  </conditionalFormatting>
  <conditionalFormatting sqref="K42">
    <cfRule type="cellIs" dxfId="178" priority="13" stopIfTrue="1" operator="equal">
      <formula>"Cargo Crítico Alto"</formula>
    </cfRule>
    <cfRule type="cellIs" dxfId="177" priority="14" stopIfTrue="1" operator="equal">
      <formula>"Cargo Crítico Medio"</formula>
    </cfRule>
    <cfRule type="cellIs" dxfId="176" priority="15" stopIfTrue="1" operator="equal">
      <formula>"Cargo NO Crítico"</formula>
    </cfRule>
  </conditionalFormatting>
  <conditionalFormatting sqref="K43">
    <cfRule type="cellIs" dxfId="175" priority="10" stopIfTrue="1" operator="equal">
      <formula>"Cargo Crítico Alto"</formula>
    </cfRule>
    <cfRule type="cellIs" dxfId="174" priority="11" stopIfTrue="1" operator="equal">
      <formula>"Cargo Crítico Medio"</formula>
    </cfRule>
    <cfRule type="cellIs" dxfId="173" priority="12" stopIfTrue="1" operator="equal">
      <formula>"Cargo NO Crítico"</formula>
    </cfRule>
  </conditionalFormatting>
  <conditionalFormatting sqref="K45">
    <cfRule type="cellIs" dxfId="172" priority="7" stopIfTrue="1" operator="equal">
      <formula>"Cargo Crítico Alto"</formula>
    </cfRule>
    <cfRule type="cellIs" dxfId="171" priority="8" stopIfTrue="1" operator="equal">
      <formula>"Cargo Crítico Medio"</formula>
    </cfRule>
    <cfRule type="cellIs" dxfId="170" priority="9" stopIfTrue="1" operator="equal">
      <formula>"Cargo NO Crítico"</formula>
    </cfRule>
  </conditionalFormatting>
  <conditionalFormatting sqref="K19:K53">
    <cfRule type="cellIs" dxfId="169" priority="40" stopIfTrue="1" operator="equal">
      <formula>"Asociado Crítico Alto"</formula>
    </cfRule>
    <cfRule type="cellIs" dxfId="168" priority="42" stopIfTrue="1" operator="equal">
      <formula>"Asociado NO Crítico"</formula>
    </cfRule>
  </conditionalFormatting>
  <conditionalFormatting sqref="K19:K53">
    <cfRule type="cellIs" dxfId="167" priority="41" stopIfTrue="1" operator="equal">
      <formula>"Asociado Crítico Medio"</formula>
    </cfRule>
  </conditionalFormatting>
  <conditionalFormatting sqref="K54">
    <cfRule type="cellIs" dxfId="166" priority="4" stopIfTrue="1" operator="equal">
      <formula>"Asociado Crítico Alto"</formula>
    </cfRule>
    <cfRule type="cellIs" dxfId="165" priority="6" stopIfTrue="1" operator="equal">
      <formula>"Asociado NO Crítico"</formula>
    </cfRule>
  </conditionalFormatting>
  <conditionalFormatting sqref="K54">
    <cfRule type="cellIs" dxfId="164" priority="5" stopIfTrue="1" operator="equal">
      <formula>"Asociado Crítico Medio"</formula>
    </cfRule>
  </conditionalFormatting>
  <dataValidations count="1">
    <dataValidation type="list" allowBlank="1" showInputMessage="1" showErrorMessage="1" sqref="D19:I54" xr:uid="{00000000-0002-0000-0200-000000000000}">
      <formula1>$C$60:$C$63</formula1>
    </dataValidation>
  </dataValidations>
  <printOptions horizontalCentered="1"/>
  <pageMargins left="0.30000000000000004" right="0.75000000000000011" top="0.43999999999999995" bottom="0.39000000000000007" header="0" footer="0"/>
  <pageSetup scale="43" orientation="landscape" horizontalDpi="300" verticalDpi="300" r:id="rId1"/>
  <headerFooter alignWithMargins="0"/>
  <rowBreaks count="1" manualBreakCount="1">
    <brk id="40" max="16383" man="1"/>
  </rowBreaks>
  <drawing r:id="rId2"/>
  <legacyDrawing r:id="rId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M89"/>
  <sheetViews>
    <sheetView showGridLines="0" zoomScaleSheetLayoutView="55" workbookViewId="0">
      <pane ySplit="18" topLeftCell="A31" activePane="bottomLeft" state="frozen"/>
      <selection pane="bottomLeft" activeCell="A40" sqref="A40:XFD40"/>
    </sheetView>
  </sheetViews>
  <sheetFormatPr baseColWidth="10" defaultColWidth="11.5" defaultRowHeight="13" x14ac:dyDescent="0.15"/>
  <cols>
    <col min="1" max="1" width="2.33203125" style="2" customWidth="1"/>
    <col min="2" max="2" width="24.33203125" style="4" customWidth="1"/>
    <col min="3" max="3" width="25.1640625" style="2" customWidth="1"/>
    <col min="4" max="4" width="20" style="2" customWidth="1"/>
    <col min="5" max="5" width="18.33203125" style="2" customWidth="1"/>
    <col min="6" max="6" width="23.83203125" style="2" customWidth="1"/>
    <col min="7" max="9" width="22.83203125" style="2" customWidth="1"/>
    <col min="10" max="10" width="13.1640625" style="2" customWidth="1"/>
    <col min="11" max="11" width="26.6640625" style="2" customWidth="1"/>
    <col min="12" max="12" width="8.33203125" style="2" customWidth="1"/>
    <col min="13" max="16384" width="11.5" style="2"/>
  </cols>
  <sheetData>
    <row r="1" spans="1:13" ht="14" thickBot="1" x14ac:dyDescent="0.2"/>
    <row r="2" spans="1:13" ht="40" customHeight="1" thickBot="1" x14ac:dyDescent="0.2">
      <c r="A2" s="11"/>
      <c r="B2" s="165" t="s">
        <v>13</v>
      </c>
      <c r="C2" s="166"/>
      <c r="D2" s="166"/>
      <c r="E2" s="166"/>
      <c r="F2" s="166"/>
      <c r="G2" s="166"/>
      <c r="H2" s="166"/>
      <c r="I2" s="166"/>
      <c r="J2" s="166"/>
      <c r="K2" s="167"/>
      <c r="L2" s="70"/>
      <c r="M2" s="11"/>
    </row>
    <row r="3" spans="1:13" ht="32" customHeight="1" thickBot="1" x14ac:dyDescent="0.2">
      <c r="A3" s="11"/>
      <c r="B3" s="168" t="s">
        <v>91</v>
      </c>
      <c r="C3" s="169"/>
      <c r="D3" s="168" t="s">
        <v>88</v>
      </c>
      <c r="E3" s="169"/>
      <c r="F3" s="172"/>
      <c r="G3" s="168" t="s">
        <v>92</v>
      </c>
      <c r="H3" s="172"/>
      <c r="I3" s="169" t="s">
        <v>89</v>
      </c>
      <c r="J3" s="169"/>
      <c r="K3" s="172"/>
      <c r="L3" s="71"/>
      <c r="M3" s="11"/>
    </row>
    <row r="4" spans="1:13" ht="37" customHeight="1" thickBot="1" x14ac:dyDescent="0.2">
      <c r="A4" s="11"/>
      <c r="B4" s="170" t="s">
        <v>93</v>
      </c>
      <c r="C4" s="171"/>
      <c r="D4" s="173">
        <v>41367</v>
      </c>
      <c r="E4" s="174"/>
      <c r="F4" s="175"/>
      <c r="G4" s="170">
        <v>1</v>
      </c>
      <c r="H4" s="176"/>
      <c r="I4" s="171" t="s">
        <v>90</v>
      </c>
      <c r="J4" s="171"/>
      <c r="K4" s="176"/>
      <c r="L4" s="72"/>
      <c r="M4" s="11"/>
    </row>
    <row r="5" spans="1:13" ht="14" thickBot="1" x14ac:dyDescent="0.2"/>
    <row r="6" spans="1:13" ht="21.75" customHeight="1" x14ac:dyDescent="0.15">
      <c r="B6" s="1"/>
      <c r="C6" s="10"/>
      <c r="D6" s="151"/>
      <c r="E6" s="151"/>
      <c r="F6" s="151"/>
      <c r="G6" s="151"/>
      <c r="H6" s="151"/>
      <c r="I6" s="10"/>
      <c r="J6" s="42" t="s">
        <v>8</v>
      </c>
      <c r="K6" s="41">
        <v>42886</v>
      </c>
    </row>
    <row r="7" spans="1:13" ht="18" customHeight="1" x14ac:dyDescent="0.15">
      <c r="B7" s="3"/>
      <c r="C7" s="146" t="s">
        <v>6</v>
      </c>
      <c r="D7" s="146"/>
      <c r="E7" s="146"/>
      <c r="F7" s="22"/>
      <c r="G7" s="143" t="s">
        <v>9</v>
      </c>
      <c r="H7" s="143"/>
      <c r="I7" s="143"/>
      <c r="J7" s="143"/>
      <c r="K7" s="144"/>
    </row>
    <row r="8" spans="1:13" ht="18" customHeight="1" x14ac:dyDescent="0.15">
      <c r="B8" s="3"/>
      <c r="C8" s="6">
        <v>1</v>
      </c>
      <c r="D8" s="145" t="s">
        <v>1</v>
      </c>
      <c r="E8" s="145"/>
      <c r="F8" s="22"/>
      <c r="G8" s="143"/>
      <c r="H8" s="143"/>
      <c r="I8" s="143"/>
      <c r="J8" s="143"/>
      <c r="K8" s="144"/>
    </row>
    <row r="9" spans="1:13" ht="18" customHeight="1" x14ac:dyDescent="0.15">
      <c r="B9" s="3"/>
      <c r="C9" s="6">
        <v>3</v>
      </c>
      <c r="D9" s="145" t="s">
        <v>0</v>
      </c>
      <c r="E9" s="145"/>
      <c r="F9" s="22"/>
      <c r="G9" s="143"/>
      <c r="H9" s="143"/>
      <c r="I9" s="143"/>
      <c r="J9" s="143"/>
      <c r="K9" s="144"/>
    </row>
    <row r="10" spans="1:13" ht="18" customHeight="1" x14ac:dyDescent="0.15">
      <c r="B10" s="3"/>
      <c r="C10" s="23">
        <v>7</v>
      </c>
      <c r="D10" s="145" t="s">
        <v>2</v>
      </c>
      <c r="E10" s="145"/>
      <c r="F10" s="22"/>
      <c r="G10" s="143"/>
      <c r="H10" s="143"/>
      <c r="I10" s="143"/>
      <c r="J10" s="143"/>
      <c r="K10" s="144"/>
    </row>
    <row r="11" spans="1:13" ht="18" customHeight="1" x14ac:dyDescent="0.15">
      <c r="B11" s="3"/>
      <c r="C11" s="6">
        <v>10</v>
      </c>
      <c r="D11" s="145" t="s">
        <v>5</v>
      </c>
      <c r="E11" s="145"/>
      <c r="F11" s="22"/>
      <c r="G11" s="143"/>
      <c r="H11" s="143"/>
      <c r="I11" s="143"/>
      <c r="J11" s="143"/>
      <c r="K11" s="144"/>
    </row>
    <row r="12" spans="1:13" ht="14" thickBot="1" x14ac:dyDescent="0.2">
      <c r="B12" s="12"/>
      <c r="C12" s="13"/>
      <c r="D12" s="13"/>
      <c r="E12" s="13"/>
      <c r="F12" s="13"/>
      <c r="G12" s="14"/>
      <c r="H12" s="14"/>
      <c r="I12" s="15"/>
      <c r="J12" s="14"/>
      <c r="K12" s="16"/>
    </row>
    <row r="13" spans="1:13" ht="19.5" customHeight="1" x14ac:dyDescent="0.15">
      <c r="B13" s="137" t="s">
        <v>11</v>
      </c>
      <c r="C13" s="138"/>
      <c r="D13" s="147" t="s">
        <v>27</v>
      </c>
      <c r="E13" s="147" t="s">
        <v>14</v>
      </c>
      <c r="F13" s="147" t="s">
        <v>15</v>
      </c>
      <c r="G13" s="177" t="s">
        <v>147</v>
      </c>
      <c r="H13" s="147" t="s">
        <v>17</v>
      </c>
      <c r="I13" s="154" t="s">
        <v>18</v>
      </c>
      <c r="J13" s="152" t="s">
        <v>3</v>
      </c>
      <c r="K13" s="152" t="s">
        <v>4</v>
      </c>
      <c r="L13" s="4"/>
    </row>
    <row r="14" spans="1:13" ht="19.5" customHeight="1" x14ac:dyDescent="0.15">
      <c r="B14" s="139"/>
      <c r="C14" s="140"/>
      <c r="D14" s="148"/>
      <c r="E14" s="148"/>
      <c r="F14" s="148"/>
      <c r="G14" s="178"/>
      <c r="H14" s="148"/>
      <c r="I14" s="155"/>
      <c r="J14" s="153"/>
      <c r="K14" s="153"/>
      <c r="L14" s="4"/>
    </row>
    <row r="15" spans="1:13" ht="19.5" customHeight="1" x14ac:dyDescent="0.15">
      <c r="B15" s="139"/>
      <c r="C15" s="140"/>
      <c r="D15" s="148"/>
      <c r="E15" s="148"/>
      <c r="F15" s="148"/>
      <c r="G15" s="178"/>
      <c r="H15" s="148"/>
      <c r="I15" s="155"/>
      <c r="J15" s="153"/>
      <c r="K15" s="153"/>
      <c r="L15" s="4"/>
    </row>
    <row r="16" spans="1:13" ht="19.5" customHeight="1" x14ac:dyDescent="0.15">
      <c r="B16" s="139"/>
      <c r="C16" s="140"/>
      <c r="D16" s="148"/>
      <c r="E16" s="148"/>
      <c r="F16" s="148"/>
      <c r="G16" s="178"/>
      <c r="H16" s="148"/>
      <c r="I16" s="155"/>
      <c r="J16" s="153"/>
      <c r="K16" s="153"/>
      <c r="L16" s="4"/>
    </row>
    <row r="17" spans="2:13" ht="36" customHeight="1" thickBot="1" x14ac:dyDescent="0.2">
      <c r="B17" s="141"/>
      <c r="C17" s="142"/>
      <c r="D17" s="149"/>
      <c r="E17" s="149"/>
      <c r="F17" s="149"/>
      <c r="G17" s="179"/>
      <c r="H17" s="149"/>
      <c r="I17" s="156"/>
      <c r="J17" s="153"/>
      <c r="K17" s="153"/>
      <c r="L17" s="4"/>
      <c r="M17" s="5"/>
    </row>
    <row r="18" spans="2:13" ht="30.75" customHeight="1" thickBot="1" x14ac:dyDescent="0.2">
      <c r="B18" s="43" t="s">
        <v>26</v>
      </c>
      <c r="C18" s="44" t="s">
        <v>12</v>
      </c>
      <c r="D18" s="45">
        <v>0.3</v>
      </c>
      <c r="E18" s="45">
        <v>0.2</v>
      </c>
      <c r="F18" s="45">
        <v>0.1</v>
      </c>
      <c r="G18" s="46">
        <v>0.1</v>
      </c>
      <c r="H18" s="47">
        <v>0.1</v>
      </c>
      <c r="I18" s="47">
        <v>0.2</v>
      </c>
      <c r="J18" s="48"/>
      <c r="K18" s="49">
        <f>SUM(D18:I18)</f>
        <v>1</v>
      </c>
    </row>
    <row r="19" spans="2:13" ht="40" customHeight="1" x14ac:dyDescent="0.15">
      <c r="B19" s="64" t="s">
        <v>35</v>
      </c>
      <c r="C19" s="67" t="s">
        <v>28</v>
      </c>
      <c r="D19" s="54">
        <v>3</v>
      </c>
      <c r="E19" s="54">
        <v>7</v>
      </c>
      <c r="F19" s="54">
        <v>1</v>
      </c>
      <c r="G19" s="54">
        <v>7</v>
      </c>
      <c r="H19" s="54">
        <v>1</v>
      </c>
      <c r="I19" s="54">
        <v>1</v>
      </c>
      <c r="J19" s="85">
        <f>SUM(D19*$D$18+E19*$E$18+F19*$F$18+G19*$G$18+H19*$H$18+I19*$I$18)</f>
        <v>3.4000000000000004</v>
      </c>
      <c r="K19" s="79" t="str">
        <f>IF(AND(J19&gt;=1,J19&lt;=5),"Asociado NO Crítico",(IF(AND(J19&gt;=5.1,J19&lt;=7),"Asociado Crítico Medio",(IF(AND(J19&gt;=7.1,J19&lt;=10),"Asociado Crítico Alto","Error")))))</f>
        <v>Asociado NO Crítico</v>
      </c>
    </row>
    <row r="20" spans="2:13" ht="40" customHeight="1" x14ac:dyDescent="0.15">
      <c r="B20" s="65" t="s">
        <v>36</v>
      </c>
      <c r="C20" s="77" t="s">
        <v>29</v>
      </c>
      <c r="D20" s="23">
        <v>1</v>
      </c>
      <c r="E20" s="23">
        <v>1</v>
      </c>
      <c r="F20" s="23">
        <v>1</v>
      </c>
      <c r="G20" s="23">
        <v>1</v>
      </c>
      <c r="H20" s="23">
        <v>1</v>
      </c>
      <c r="I20" s="23">
        <v>1</v>
      </c>
      <c r="J20" s="86">
        <f t="shared" ref="J20:J62" si="0">SUM(D20*$D$18+E20*$E$18+F20*$F$18+G20*$G$18+H20*$H$18+I20*$I$18)</f>
        <v>1</v>
      </c>
      <c r="K20" s="80" t="str">
        <f t="shared" ref="K20:K62" si="1">IF(AND(J20&gt;=1,J20&lt;=5),"Asociado NO Crítico",(IF(AND(J20&gt;=5.1,J20&lt;=7),"Asociado Crítico Medio",(IF(AND(J20&gt;=7.1,J20&lt;=10),"Asociado Crítico Alto","Error")))))</f>
        <v>Asociado NO Crítico</v>
      </c>
    </row>
    <row r="21" spans="2:13" ht="40" customHeight="1" x14ac:dyDescent="0.15">
      <c r="B21" s="65" t="s">
        <v>39</v>
      </c>
      <c r="C21" s="68" t="s">
        <v>32</v>
      </c>
      <c r="D21" s="23">
        <v>1</v>
      </c>
      <c r="E21" s="23">
        <v>1</v>
      </c>
      <c r="F21" s="23">
        <v>10</v>
      </c>
      <c r="G21" s="23">
        <v>7</v>
      </c>
      <c r="H21" s="23">
        <v>1</v>
      </c>
      <c r="I21" s="23">
        <v>1</v>
      </c>
      <c r="J21" s="86">
        <f t="shared" si="0"/>
        <v>2.5000000000000004</v>
      </c>
      <c r="K21" s="80" t="str">
        <f t="shared" si="1"/>
        <v>Asociado NO Crítico</v>
      </c>
    </row>
    <row r="22" spans="2:13" ht="40" customHeight="1" x14ac:dyDescent="0.15">
      <c r="B22" s="65" t="s">
        <v>39</v>
      </c>
      <c r="C22" s="68" t="s">
        <v>33</v>
      </c>
      <c r="D22" s="23">
        <v>1</v>
      </c>
      <c r="E22" s="23">
        <v>3</v>
      </c>
      <c r="F22" s="23">
        <v>10</v>
      </c>
      <c r="G22" s="23">
        <v>7</v>
      </c>
      <c r="H22" s="23">
        <v>1</v>
      </c>
      <c r="I22" s="23">
        <v>1</v>
      </c>
      <c r="J22" s="86">
        <f t="shared" si="0"/>
        <v>2.9000000000000004</v>
      </c>
      <c r="K22" s="80" t="str">
        <f t="shared" si="1"/>
        <v>Asociado NO Crítico</v>
      </c>
    </row>
    <row r="23" spans="2:13" ht="40" customHeight="1" x14ac:dyDescent="0.15">
      <c r="B23" s="65" t="s">
        <v>39</v>
      </c>
      <c r="C23" s="68" t="s">
        <v>34</v>
      </c>
      <c r="D23" s="23">
        <v>1</v>
      </c>
      <c r="E23" s="23">
        <v>3</v>
      </c>
      <c r="F23" s="23">
        <v>7</v>
      </c>
      <c r="G23" s="23">
        <v>7</v>
      </c>
      <c r="H23" s="23">
        <v>1</v>
      </c>
      <c r="I23" s="23">
        <v>1</v>
      </c>
      <c r="J23" s="86">
        <f t="shared" si="0"/>
        <v>2.6000000000000005</v>
      </c>
      <c r="K23" s="80" t="str">
        <f t="shared" si="1"/>
        <v>Asociado NO Crítico</v>
      </c>
    </row>
    <row r="24" spans="2:13" ht="40" customHeight="1" x14ac:dyDescent="0.15">
      <c r="B24" s="65" t="s">
        <v>98</v>
      </c>
      <c r="C24" s="68" t="s">
        <v>128</v>
      </c>
      <c r="D24" s="23">
        <v>1</v>
      </c>
      <c r="E24" s="23">
        <v>1</v>
      </c>
      <c r="F24" s="23">
        <v>1</v>
      </c>
      <c r="G24" s="23">
        <v>1</v>
      </c>
      <c r="H24" s="23">
        <v>1</v>
      </c>
      <c r="I24" s="23">
        <v>1</v>
      </c>
      <c r="J24" s="86">
        <f t="shared" ref="J24:J26" si="2">SUM(D24*$D$18+E24*$E$18+F24*$F$18+G24*$G$18+H24*$H$18+I24*$I$18)</f>
        <v>1</v>
      </c>
      <c r="K24" s="80" t="str">
        <f t="shared" si="1"/>
        <v>Asociado NO Crítico</v>
      </c>
    </row>
    <row r="25" spans="2:13" ht="40" customHeight="1" x14ac:dyDescent="0.15">
      <c r="B25" s="65" t="s">
        <v>98</v>
      </c>
      <c r="C25" s="68" t="s">
        <v>99</v>
      </c>
      <c r="D25" s="23">
        <v>1</v>
      </c>
      <c r="E25" s="23">
        <v>3</v>
      </c>
      <c r="F25" s="23">
        <v>10</v>
      </c>
      <c r="G25" s="23">
        <v>3</v>
      </c>
      <c r="H25" s="23">
        <v>7</v>
      </c>
      <c r="I25" s="23">
        <v>10</v>
      </c>
      <c r="J25" s="86">
        <f t="shared" si="2"/>
        <v>4.9000000000000004</v>
      </c>
      <c r="K25" s="81" t="str">
        <f t="shared" si="1"/>
        <v>Asociado NO Crítico</v>
      </c>
    </row>
    <row r="26" spans="2:13" ht="40" customHeight="1" x14ac:dyDescent="0.15">
      <c r="B26" s="65" t="s">
        <v>119</v>
      </c>
      <c r="C26" s="68" t="s">
        <v>129</v>
      </c>
      <c r="D26" s="23">
        <v>1</v>
      </c>
      <c r="E26" s="23">
        <v>1</v>
      </c>
      <c r="F26" s="23">
        <v>10</v>
      </c>
      <c r="G26" s="23">
        <v>7</v>
      </c>
      <c r="H26" s="23">
        <v>1</v>
      </c>
      <c r="I26" s="23">
        <v>10</v>
      </c>
      <c r="J26" s="86">
        <f t="shared" si="2"/>
        <v>4.3000000000000007</v>
      </c>
      <c r="K26" s="80" t="str">
        <f t="shared" si="1"/>
        <v>Asociado NO Crítico</v>
      </c>
    </row>
    <row r="27" spans="2:13" ht="54" customHeight="1" x14ac:dyDescent="0.15">
      <c r="B27" s="65" t="s">
        <v>104</v>
      </c>
      <c r="C27" s="68" t="s">
        <v>105</v>
      </c>
      <c r="D27" s="23">
        <v>1</v>
      </c>
      <c r="E27" s="23">
        <v>1</v>
      </c>
      <c r="F27" s="23">
        <v>3</v>
      </c>
      <c r="G27" s="23">
        <v>1</v>
      </c>
      <c r="H27" s="23">
        <v>3</v>
      </c>
      <c r="I27" s="23">
        <v>1</v>
      </c>
      <c r="J27" s="86">
        <f t="shared" ref="J27:J28" si="3">SUM(D27*$D$18+E27*$E$18+F27*$F$18+G27*$G$18+H27*$H$18+I27*$I$18)</f>
        <v>1.4000000000000001</v>
      </c>
      <c r="K27" s="80" t="str">
        <f t="shared" si="1"/>
        <v>Asociado NO Crítico</v>
      </c>
    </row>
    <row r="28" spans="2:13" ht="40" customHeight="1" x14ac:dyDescent="0.15">
      <c r="B28" s="65" t="s">
        <v>102</v>
      </c>
      <c r="C28" s="68" t="s">
        <v>103</v>
      </c>
      <c r="D28" s="23">
        <v>1</v>
      </c>
      <c r="E28" s="23">
        <v>10</v>
      </c>
      <c r="F28" s="23">
        <v>3</v>
      </c>
      <c r="G28" s="23">
        <v>7</v>
      </c>
      <c r="H28" s="23">
        <v>1</v>
      </c>
      <c r="I28" s="23">
        <v>3</v>
      </c>
      <c r="J28" s="86">
        <f t="shared" si="3"/>
        <v>4</v>
      </c>
      <c r="K28" s="80" t="str">
        <f t="shared" si="1"/>
        <v>Asociado NO Crítico</v>
      </c>
    </row>
    <row r="29" spans="2:13" ht="40" customHeight="1" x14ac:dyDescent="0.15">
      <c r="B29" s="65" t="s">
        <v>50</v>
      </c>
      <c r="C29" s="68" t="s">
        <v>41</v>
      </c>
      <c r="D29" s="23">
        <v>1</v>
      </c>
      <c r="E29" s="23">
        <v>1</v>
      </c>
      <c r="F29" s="23">
        <v>1</v>
      </c>
      <c r="G29" s="23">
        <v>1</v>
      </c>
      <c r="H29" s="23">
        <v>1</v>
      </c>
      <c r="I29" s="23">
        <v>1</v>
      </c>
      <c r="J29" s="86">
        <f t="shared" si="0"/>
        <v>1</v>
      </c>
      <c r="K29" s="80" t="str">
        <f t="shared" si="1"/>
        <v>Asociado NO Crítico</v>
      </c>
    </row>
    <row r="30" spans="2:13" ht="40" customHeight="1" x14ac:dyDescent="0.15">
      <c r="B30" s="65" t="s">
        <v>126</v>
      </c>
      <c r="C30" s="68" t="s">
        <v>127</v>
      </c>
      <c r="D30" s="23">
        <v>1</v>
      </c>
      <c r="E30" s="23">
        <v>1</v>
      </c>
      <c r="F30" s="23">
        <v>10</v>
      </c>
      <c r="G30" s="23">
        <v>7</v>
      </c>
      <c r="H30" s="23">
        <v>7</v>
      </c>
      <c r="I30" s="23">
        <v>7</v>
      </c>
      <c r="J30" s="86">
        <f t="shared" ref="J30:J31" si="4">SUM(D30*$D$18+E30*$E$18+F30*$F$18+G30*$G$18+H30*$H$18+I30*$I$18)</f>
        <v>4.3000000000000007</v>
      </c>
      <c r="K30" s="80" t="str">
        <f t="shared" si="1"/>
        <v>Asociado NO Crítico</v>
      </c>
    </row>
    <row r="31" spans="2:13" ht="40" customHeight="1" x14ac:dyDescent="0.15">
      <c r="B31" s="65" t="s">
        <v>131</v>
      </c>
      <c r="C31" s="68" t="s">
        <v>124</v>
      </c>
      <c r="D31" s="23">
        <v>1</v>
      </c>
      <c r="E31" s="23">
        <v>1</v>
      </c>
      <c r="F31" s="23">
        <v>1</v>
      </c>
      <c r="G31" s="23">
        <v>1</v>
      </c>
      <c r="H31" s="23">
        <v>1</v>
      </c>
      <c r="I31" s="23">
        <v>1</v>
      </c>
      <c r="J31" s="86">
        <f t="shared" si="4"/>
        <v>1</v>
      </c>
      <c r="K31" s="80" t="str">
        <f t="shared" si="1"/>
        <v>Asociado NO Crítico</v>
      </c>
    </row>
    <row r="32" spans="2:13" ht="40" customHeight="1" x14ac:dyDescent="0.15">
      <c r="B32" s="65" t="s">
        <v>51</v>
      </c>
      <c r="C32" s="68" t="s">
        <v>42</v>
      </c>
      <c r="D32" s="23">
        <v>1</v>
      </c>
      <c r="E32" s="23">
        <v>10</v>
      </c>
      <c r="F32" s="23">
        <v>10</v>
      </c>
      <c r="G32" s="23">
        <v>10</v>
      </c>
      <c r="H32" s="23">
        <v>3</v>
      </c>
      <c r="I32" s="23">
        <v>1</v>
      </c>
      <c r="J32" s="86">
        <f t="shared" si="0"/>
        <v>4.8</v>
      </c>
      <c r="K32" s="80" t="str">
        <f t="shared" si="1"/>
        <v>Asociado NO Crítico</v>
      </c>
    </row>
    <row r="33" spans="2:11" ht="40" customHeight="1" x14ac:dyDescent="0.15">
      <c r="B33" s="65" t="s">
        <v>52</v>
      </c>
      <c r="C33" s="68" t="s">
        <v>43</v>
      </c>
      <c r="D33" s="23">
        <v>1</v>
      </c>
      <c r="E33" s="23">
        <v>7</v>
      </c>
      <c r="F33" s="23">
        <v>7</v>
      </c>
      <c r="G33" s="23">
        <v>7</v>
      </c>
      <c r="H33" s="23">
        <v>1</v>
      </c>
      <c r="I33" s="23">
        <v>7</v>
      </c>
      <c r="J33" s="86">
        <f t="shared" si="0"/>
        <v>4.6000000000000005</v>
      </c>
      <c r="K33" s="81" t="str">
        <f t="shared" si="1"/>
        <v>Asociado NO Crítico</v>
      </c>
    </row>
    <row r="34" spans="2:11" ht="40" customHeight="1" x14ac:dyDescent="0.15">
      <c r="B34" s="65" t="s">
        <v>54</v>
      </c>
      <c r="C34" s="68" t="s">
        <v>132</v>
      </c>
      <c r="D34" s="23">
        <v>1</v>
      </c>
      <c r="E34" s="23">
        <v>7</v>
      </c>
      <c r="F34" s="23">
        <v>10</v>
      </c>
      <c r="G34" s="23">
        <v>10</v>
      </c>
      <c r="H34" s="23">
        <v>10</v>
      </c>
      <c r="I34" s="23">
        <v>10</v>
      </c>
      <c r="J34" s="86">
        <f t="shared" si="0"/>
        <v>6.7</v>
      </c>
      <c r="K34" s="83" t="str">
        <f t="shared" si="1"/>
        <v>Asociado Crítico Medio</v>
      </c>
    </row>
    <row r="35" spans="2:11" ht="40" customHeight="1" x14ac:dyDescent="0.15">
      <c r="B35" s="65" t="s">
        <v>55</v>
      </c>
      <c r="C35" s="68" t="s">
        <v>45</v>
      </c>
      <c r="D35" s="23">
        <v>1</v>
      </c>
      <c r="E35" s="23">
        <v>3</v>
      </c>
      <c r="F35" s="23">
        <v>7</v>
      </c>
      <c r="G35" s="23">
        <v>7</v>
      </c>
      <c r="H35" s="23">
        <v>3</v>
      </c>
      <c r="I35" s="23">
        <v>1</v>
      </c>
      <c r="J35" s="86">
        <f t="shared" si="0"/>
        <v>2.8000000000000007</v>
      </c>
      <c r="K35" s="80" t="str">
        <f t="shared" si="1"/>
        <v>Asociado NO Crítico</v>
      </c>
    </row>
    <row r="36" spans="2:11" ht="40" customHeight="1" x14ac:dyDescent="0.15">
      <c r="B36" s="65" t="s">
        <v>56</v>
      </c>
      <c r="C36" s="68" t="s">
        <v>46</v>
      </c>
      <c r="D36" s="23">
        <v>1</v>
      </c>
      <c r="E36" s="23">
        <v>1</v>
      </c>
      <c r="F36" s="23">
        <v>1</v>
      </c>
      <c r="G36" s="23">
        <v>7</v>
      </c>
      <c r="H36" s="23">
        <v>1</v>
      </c>
      <c r="I36" s="23">
        <v>1</v>
      </c>
      <c r="J36" s="86">
        <f t="shared" si="0"/>
        <v>1.6</v>
      </c>
      <c r="K36" s="80" t="str">
        <f t="shared" si="1"/>
        <v>Asociado NO Crítico</v>
      </c>
    </row>
    <row r="37" spans="2:11" ht="40" customHeight="1" x14ac:dyDescent="0.15">
      <c r="B37" s="65" t="s">
        <v>58</v>
      </c>
      <c r="C37" s="68" t="s">
        <v>48</v>
      </c>
      <c r="D37" s="23">
        <v>1</v>
      </c>
      <c r="E37" s="23">
        <v>7</v>
      </c>
      <c r="F37" s="23">
        <v>1</v>
      </c>
      <c r="G37" s="23">
        <v>1</v>
      </c>
      <c r="H37" s="23">
        <v>1</v>
      </c>
      <c r="I37" s="23">
        <v>1</v>
      </c>
      <c r="J37" s="86">
        <f t="shared" si="0"/>
        <v>2.2000000000000006</v>
      </c>
      <c r="K37" s="80" t="str">
        <f t="shared" si="1"/>
        <v>Asociado NO Crítico</v>
      </c>
    </row>
    <row r="38" spans="2:11" ht="40" customHeight="1" x14ac:dyDescent="0.15">
      <c r="B38" s="65" t="s">
        <v>142</v>
      </c>
      <c r="C38" s="68" t="s">
        <v>143</v>
      </c>
      <c r="D38" s="23">
        <v>1</v>
      </c>
      <c r="E38" s="23">
        <v>1</v>
      </c>
      <c r="F38" s="23">
        <v>10</v>
      </c>
      <c r="G38" s="23">
        <v>7</v>
      </c>
      <c r="H38" s="23">
        <v>3</v>
      </c>
      <c r="I38" s="23">
        <v>1</v>
      </c>
      <c r="J38" s="86">
        <f t="shared" si="0"/>
        <v>2.7</v>
      </c>
      <c r="K38" s="80" t="str">
        <f t="shared" si="1"/>
        <v>Asociado NO Crítico</v>
      </c>
    </row>
    <row r="39" spans="2:11" ht="40" customHeight="1" x14ac:dyDescent="0.15">
      <c r="B39" s="65" t="s">
        <v>66</v>
      </c>
      <c r="C39" s="68" t="s">
        <v>121</v>
      </c>
      <c r="D39" s="23">
        <v>1</v>
      </c>
      <c r="E39" s="23">
        <v>3</v>
      </c>
      <c r="F39" s="23">
        <v>1</v>
      </c>
      <c r="G39" s="23">
        <v>10</v>
      </c>
      <c r="H39" s="23">
        <v>7</v>
      </c>
      <c r="I39" s="23">
        <v>1</v>
      </c>
      <c r="J39" s="86">
        <f t="shared" si="0"/>
        <v>2.9000000000000004</v>
      </c>
      <c r="K39" s="80" t="str">
        <f t="shared" si="1"/>
        <v>Asociado NO Crítico</v>
      </c>
    </row>
    <row r="40" spans="2:11" ht="40" customHeight="1" x14ac:dyDescent="0.15">
      <c r="B40" s="65" t="s">
        <v>96</v>
      </c>
      <c r="C40" s="76" t="s">
        <v>61</v>
      </c>
      <c r="D40" s="23">
        <v>1</v>
      </c>
      <c r="E40" s="23">
        <v>10</v>
      </c>
      <c r="F40" s="23">
        <v>10</v>
      </c>
      <c r="G40" s="23">
        <v>7</v>
      </c>
      <c r="H40" s="23">
        <v>7</v>
      </c>
      <c r="I40" s="23">
        <v>1</v>
      </c>
      <c r="J40" s="86">
        <f t="shared" si="0"/>
        <v>4.9000000000000004</v>
      </c>
      <c r="K40" s="81" t="str">
        <f t="shared" si="1"/>
        <v>Asociado NO Crítico</v>
      </c>
    </row>
    <row r="41" spans="2:11" ht="40" customHeight="1" x14ac:dyDescent="0.15">
      <c r="B41" s="65" t="s">
        <v>68</v>
      </c>
      <c r="C41" s="68" t="s">
        <v>62</v>
      </c>
      <c r="D41" s="23">
        <v>1</v>
      </c>
      <c r="E41" s="23">
        <v>7</v>
      </c>
      <c r="F41" s="23">
        <v>10</v>
      </c>
      <c r="G41" s="23">
        <v>10</v>
      </c>
      <c r="H41" s="23">
        <v>3</v>
      </c>
      <c r="I41" s="23">
        <v>1</v>
      </c>
      <c r="J41" s="86">
        <f t="shared" si="0"/>
        <v>4.2</v>
      </c>
      <c r="K41" s="80" t="str">
        <f t="shared" si="1"/>
        <v>Asociado NO Crítico</v>
      </c>
    </row>
    <row r="42" spans="2:11" ht="40" customHeight="1" x14ac:dyDescent="0.15">
      <c r="B42" s="65" t="s">
        <v>119</v>
      </c>
      <c r="C42" s="68" t="s">
        <v>148</v>
      </c>
      <c r="D42" s="23">
        <v>1</v>
      </c>
      <c r="E42" s="23">
        <v>1</v>
      </c>
      <c r="F42" s="23">
        <v>10</v>
      </c>
      <c r="G42" s="23">
        <v>7</v>
      </c>
      <c r="H42" s="23">
        <v>3</v>
      </c>
      <c r="I42" s="23">
        <v>1</v>
      </c>
      <c r="J42" s="86">
        <f t="shared" ref="J42:J43" si="5">SUM(D42*$D$18+E42*$E$18+F42*$F$18+G42*$G$18+H42*$H$18+I42*$I$18)</f>
        <v>2.7</v>
      </c>
      <c r="K42" s="80" t="str">
        <f t="shared" si="1"/>
        <v>Asociado NO Crítico</v>
      </c>
    </row>
    <row r="43" spans="2:11" ht="40" customHeight="1" x14ac:dyDescent="0.15">
      <c r="B43" s="65" t="s">
        <v>110</v>
      </c>
      <c r="C43" s="68" t="s">
        <v>111</v>
      </c>
      <c r="D43" s="23">
        <v>1</v>
      </c>
      <c r="E43" s="23">
        <v>3</v>
      </c>
      <c r="F43" s="23">
        <v>1</v>
      </c>
      <c r="G43" s="23">
        <v>3</v>
      </c>
      <c r="H43" s="23">
        <v>7</v>
      </c>
      <c r="I43" s="23">
        <v>1</v>
      </c>
      <c r="J43" s="86">
        <f t="shared" si="5"/>
        <v>2.2000000000000006</v>
      </c>
      <c r="K43" s="80" t="str">
        <f t="shared" si="1"/>
        <v>Asociado NO Crítico</v>
      </c>
    </row>
    <row r="44" spans="2:11" ht="40" customHeight="1" x14ac:dyDescent="0.15">
      <c r="B44" s="65" t="s">
        <v>69</v>
      </c>
      <c r="C44" s="68" t="s">
        <v>63</v>
      </c>
      <c r="D44" s="23">
        <v>1</v>
      </c>
      <c r="E44" s="23">
        <v>3</v>
      </c>
      <c r="F44" s="23">
        <v>1</v>
      </c>
      <c r="G44" s="23">
        <v>3</v>
      </c>
      <c r="H44" s="23">
        <v>7</v>
      </c>
      <c r="I44" s="23">
        <v>1</v>
      </c>
      <c r="J44" s="86">
        <f t="shared" si="0"/>
        <v>2.2000000000000006</v>
      </c>
      <c r="K44" s="80" t="str">
        <f t="shared" si="1"/>
        <v>Asociado NO Crítico</v>
      </c>
    </row>
    <row r="45" spans="2:11" ht="40" customHeight="1" x14ac:dyDescent="0.15">
      <c r="B45" s="65" t="s">
        <v>112</v>
      </c>
      <c r="C45" s="78" t="s">
        <v>164</v>
      </c>
      <c r="D45" s="23">
        <v>1</v>
      </c>
      <c r="E45" s="23">
        <v>10</v>
      </c>
      <c r="F45" s="23">
        <v>10</v>
      </c>
      <c r="G45" s="23">
        <v>7</v>
      </c>
      <c r="H45" s="23">
        <v>7</v>
      </c>
      <c r="I45" s="23">
        <v>1</v>
      </c>
      <c r="J45" s="86">
        <f t="shared" ref="J45" si="6">SUM(D45*$D$18+E45*$E$18+F45*$F$18+G45*$G$18+H45*$H$18+I45*$I$18)</f>
        <v>4.9000000000000004</v>
      </c>
      <c r="K45" s="80" t="str">
        <f t="shared" si="1"/>
        <v>Asociado NO Crítico</v>
      </c>
    </row>
    <row r="46" spans="2:11" ht="40" customHeight="1" x14ac:dyDescent="0.15">
      <c r="B46" s="65" t="s">
        <v>70</v>
      </c>
      <c r="C46" s="68" t="s">
        <v>64</v>
      </c>
      <c r="D46" s="23">
        <v>1</v>
      </c>
      <c r="E46" s="23">
        <v>1</v>
      </c>
      <c r="F46" s="23">
        <v>10</v>
      </c>
      <c r="G46" s="23">
        <v>10</v>
      </c>
      <c r="H46" s="23">
        <v>10</v>
      </c>
      <c r="I46" s="23">
        <v>1</v>
      </c>
      <c r="J46" s="86">
        <f t="shared" si="0"/>
        <v>3.7</v>
      </c>
      <c r="K46" s="80" t="str">
        <f t="shared" si="1"/>
        <v>Asociado NO Crítico</v>
      </c>
    </row>
    <row r="47" spans="2:11" ht="40" customHeight="1" x14ac:dyDescent="0.15">
      <c r="B47" s="65" t="s">
        <v>70</v>
      </c>
      <c r="C47" s="68" t="s">
        <v>136</v>
      </c>
      <c r="D47" s="23">
        <v>1</v>
      </c>
      <c r="E47" s="23">
        <v>1</v>
      </c>
      <c r="F47" s="23">
        <v>10</v>
      </c>
      <c r="G47" s="23">
        <v>10</v>
      </c>
      <c r="H47" s="23">
        <v>10</v>
      </c>
      <c r="I47" s="23">
        <v>1</v>
      </c>
      <c r="J47" s="86">
        <f t="shared" si="0"/>
        <v>3.7</v>
      </c>
      <c r="K47" s="80" t="str">
        <f t="shared" si="1"/>
        <v>Asociado NO Crítico</v>
      </c>
    </row>
    <row r="48" spans="2:11" ht="40" customHeight="1" x14ac:dyDescent="0.15">
      <c r="B48" s="65" t="s">
        <v>140</v>
      </c>
      <c r="C48" s="68" t="s">
        <v>139</v>
      </c>
      <c r="D48" s="23">
        <v>10</v>
      </c>
      <c r="E48" s="23">
        <v>1</v>
      </c>
      <c r="F48" s="23">
        <v>10</v>
      </c>
      <c r="G48" s="23">
        <v>10</v>
      </c>
      <c r="H48" s="23">
        <v>10</v>
      </c>
      <c r="I48" s="23">
        <v>10</v>
      </c>
      <c r="J48" s="86">
        <f t="shared" si="0"/>
        <v>8.1999999999999993</v>
      </c>
      <c r="K48" s="80" t="str">
        <f t="shared" si="1"/>
        <v>Asociado Crítico Alto</v>
      </c>
    </row>
    <row r="49" spans="2:11" ht="40" customHeight="1" x14ac:dyDescent="0.15">
      <c r="B49" s="65" t="s">
        <v>85</v>
      </c>
      <c r="C49" s="68" t="s">
        <v>86</v>
      </c>
      <c r="D49" s="23">
        <v>1</v>
      </c>
      <c r="E49" s="23">
        <v>7</v>
      </c>
      <c r="F49" s="23">
        <v>10</v>
      </c>
      <c r="G49" s="23">
        <v>7</v>
      </c>
      <c r="H49" s="23">
        <v>3</v>
      </c>
      <c r="I49" s="23">
        <v>3</v>
      </c>
      <c r="J49" s="86">
        <f t="shared" ref="J49" si="7">SUM(D49*$D$18+E49*$E$18+F49*$F$18+G49*$G$18+H49*$H$18+I49*$I$18)</f>
        <v>4.3000000000000007</v>
      </c>
      <c r="K49" s="81" t="str">
        <f t="shared" si="1"/>
        <v>Asociado NO Crítico</v>
      </c>
    </row>
    <row r="50" spans="2:11" ht="40" customHeight="1" x14ac:dyDescent="0.15">
      <c r="B50" s="65" t="s">
        <v>145</v>
      </c>
      <c r="C50" s="68" t="s">
        <v>146</v>
      </c>
      <c r="D50" s="23">
        <v>1</v>
      </c>
      <c r="E50" s="23">
        <v>3</v>
      </c>
      <c r="F50" s="23">
        <v>1</v>
      </c>
      <c r="G50" s="23">
        <v>10</v>
      </c>
      <c r="H50" s="23">
        <v>1</v>
      </c>
      <c r="I50" s="23">
        <v>1</v>
      </c>
      <c r="J50" s="86">
        <f t="shared" si="0"/>
        <v>2.3000000000000003</v>
      </c>
      <c r="K50" s="80" t="str">
        <f t="shared" si="1"/>
        <v>Asociado NO Crítico</v>
      </c>
    </row>
    <row r="51" spans="2:11" ht="40" customHeight="1" x14ac:dyDescent="0.15">
      <c r="B51" s="65" t="s">
        <v>80</v>
      </c>
      <c r="C51" s="68" t="s">
        <v>72</v>
      </c>
      <c r="D51" s="23">
        <v>10</v>
      </c>
      <c r="E51" s="23">
        <v>10</v>
      </c>
      <c r="F51" s="23">
        <v>1</v>
      </c>
      <c r="G51" s="23">
        <v>7</v>
      </c>
      <c r="H51" s="23">
        <v>10</v>
      </c>
      <c r="I51" s="23">
        <v>10</v>
      </c>
      <c r="J51" s="86">
        <f t="shared" si="0"/>
        <v>8.8000000000000007</v>
      </c>
      <c r="K51" s="82" t="str">
        <f t="shared" si="1"/>
        <v>Asociado Crítico Alto</v>
      </c>
    </row>
    <row r="52" spans="2:11" ht="40" customHeight="1" x14ac:dyDescent="0.15">
      <c r="B52" s="65" t="s">
        <v>81</v>
      </c>
      <c r="C52" s="68" t="s">
        <v>73</v>
      </c>
      <c r="D52" s="23">
        <v>10</v>
      </c>
      <c r="E52" s="23">
        <v>10</v>
      </c>
      <c r="F52" s="23">
        <v>1</v>
      </c>
      <c r="G52" s="23">
        <v>10</v>
      </c>
      <c r="H52" s="23">
        <v>10</v>
      </c>
      <c r="I52" s="23">
        <v>10</v>
      </c>
      <c r="J52" s="86">
        <f t="shared" si="0"/>
        <v>9.1</v>
      </c>
      <c r="K52" s="82" t="str">
        <f t="shared" si="1"/>
        <v>Asociado Crítico Alto</v>
      </c>
    </row>
    <row r="53" spans="2:11" ht="40" customHeight="1" x14ac:dyDescent="0.15">
      <c r="B53" s="65" t="s">
        <v>82</v>
      </c>
      <c r="C53" s="68" t="s">
        <v>74</v>
      </c>
      <c r="D53" s="23">
        <v>1</v>
      </c>
      <c r="E53" s="23">
        <v>7</v>
      </c>
      <c r="F53" s="23">
        <v>1</v>
      </c>
      <c r="G53" s="23">
        <v>7</v>
      </c>
      <c r="H53" s="23">
        <v>3</v>
      </c>
      <c r="I53" s="23">
        <v>1</v>
      </c>
      <c r="J53" s="86">
        <v>3</v>
      </c>
      <c r="K53" s="80" t="str">
        <f t="shared" si="1"/>
        <v>Asociado NO Crítico</v>
      </c>
    </row>
    <row r="54" spans="2:11" ht="40" customHeight="1" x14ac:dyDescent="0.15">
      <c r="B54" s="65" t="s">
        <v>152</v>
      </c>
      <c r="C54" s="68" t="s">
        <v>151</v>
      </c>
      <c r="D54" s="23">
        <v>1</v>
      </c>
      <c r="E54" s="23">
        <v>1</v>
      </c>
      <c r="F54" s="23">
        <v>1</v>
      </c>
      <c r="G54" s="23">
        <v>1</v>
      </c>
      <c r="H54" s="23">
        <v>1</v>
      </c>
      <c r="I54" s="23">
        <v>1</v>
      </c>
      <c r="J54" s="86">
        <f t="shared" si="0"/>
        <v>1</v>
      </c>
      <c r="K54" s="80" t="str">
        <f t="shared" si="1"/>
        <v>Asociado NO Crítico</v>
      </c>
    </row>
    <row r="55" spans="2:11" ht="40" customHeight="1" x14ac:dyDescent="0.15">
      <c r="B55" s="65" t="s">
        <v>154</v>
      </c>
      <c r="C55" s="68" t="s">
        <v>153</v>
      </c>
      <c r="D55" s="23">
        <v>1</v>
      </c>
      <c r="E55" s="23">
        <v>1</v>
      </c>
      <c r="F55" s="23">
        <v>3</v>
      </c>
      <c r="G55" s="23">
        <v>7</v>
      </c>
      <c r="H55" s="23">
        <v>10</v>
      </c>
      <c r="I55" s="23">
        <v>1</v>
      </c>
      <c r="J55" s="86">
        <f t="shared" si="0"/>
        <v>2.7</v>
      </c>
      <c r="K55" s="80" t="str">
        <f t="shared" si="1"/>
        <v>Asociado NO Crítico</v>
      </c>
    </row>
    <row r="56" spans="2:11" ht="40" customHeight="1" x14ac:dyDescent="0.15">
      <c r="B56" s="65" t="s">
        <v>157</v>
      </c>
      <c r="C56" s="68" t="s">
        <v>155</v>
      </c>
      <c r="D56" s="23">
        <v>1</v>
      </c>
      <c r="E56" s="23">
        <v>1</v>
      </c>
      <c r="F56" s="23">
        <v>1</v>
      </c>
      <c r="G56" s="23">
        <v>1</v>
      </c>
      <c r="H56" s="23">
        <v>1</v>
      </c>
      <c r="I56" s="23">
        <v>1</v>
      </c>
      <c r="J56" s="86">
        <f t="shared" si="0"/>
        <v>1</v>
      </c>
      <c r="K56" s="80" t="str">
        <f t="shared" si="1"/>
        <v>Asociado NO Crítico</v>
      </c>
    </row>
    <row r="57" spans="2:11" ht="40" customHeight="1" x14ac:dyDescent="0.15">
      <c r="B57" s="65" t="s">
        <v>159</v>
      </c>
      <c r="C57" s="68" t="s">
        <v>156</v>
      </c>
      <c r="D57" s="23">
        <v>1</v>
      </c>
      <c r="E57" s="23">
        <v>1</v>
      </c>
      <c r="F57" s="23">
        <v>7</v>
      </c>
      <c r="G57" s="23">
        <v>1</v>
      </c>
      <c r="H57" s="23">
        <v>1</v>
      </c>
      <c r="I57" s="23">
        <v>1</v>
      </c>
      <c r="J57" s="86">
        <f t="shared" si="0"/>
        <v>1.6000000000000003</v>
      </c>
      <c r="K57" s="80" t="str">
        <f t="shared" si="1"/>
        <v>Asociado NO Crítico</v>
      </c>
    </row>
    <row r="58" spans="2:11" ht="40" customHeight="1" x14ac:dyDescent="0.15">
      <c r="B58" s="65" t="s">
        <v>160</v>
      </c>
      <c r="C58" s="68" t="s">
        <v>158</v>
      </c>
      <c r="D58" s="23">
        <v>1</v>
      </c>
      <c r="E58" s="23">
        <v>1</v>
      </c>
      <c r="F58" s="23">
        <v>10</v>
      </c>
      <c r="G58" s="23">
        <v>1</v>
      </c>
      <c r="H58" s="23">
        <v>1</v>
      </c>
      <c r="I58" s="23">
        <v>1</v>
      </c>
      <c r="J58" s="86">
        <f t="shared" si="0"/>
        <v>1.9000000000000001</v>
      </c>
      <c r="K58" s="80" t="str">
        <f t="shared" si="1"/>
        <v>Asociado NO Crítico</v>
      </c>
    </row>
    <row r="59" spans="2:11" ht="40" customHeight="1" x14ac:dyDescent="0.15">
      <c r="B59" s="65" t="s">
        <v>162</v>
      </c>
      <c r="C59" s="68" t="s">
        <v>161</v>
      </c>
      <c r="D59" s="23">
        <v>1</v>
      </c>
      <c r="E59" s="23">
        <v>7</v>
      </c>
      <c r="F59" s="23">
        <v>3</v>
      </c>
      <c r="G59" s="23">
        <v>10</v>
      </c>
      <c r="H59" s="23">
        <v>10</v>
      </c>
      <c r="I59" s="23">
        <v>1</v>
      </c>
      <c r="J59" s="86">
        <f t="shared" si="0"/>
        <v>4.2</v>
      </c>
      <c r="K59" s="80" t="str">
        <f t="shared" si="1"/>
        <v>Asociado NO Crítico</v>
      </c>
    </row>
    <row r="60" spans="2:11" ht="40" customHeight="1" x14ac:dyDescent="0.15">
      <c r="B60" s="65" t="s">
        <v>159</v>
      </c>
      <c r="C60" s="68" t="s">
        <v>163</v>
      </c>
      <c r="D60" s="23">
        <v>1</v>
      </c>
      <c r="E60" s="23">
        <v>1</v>
      </c>
      <c r="F60" s="23">
        <v>10</v>
      </c>
      <c r="G60" s="23">
        <v>3</v>
      </c>
      <c r="H60" s="23">
        <v>3</v>
      </c>
      <c r="I60" s="23">
        <v>1</v>
      </c>
      <c r="J60" s="86">
        <f t="shared" si="0"/>
        <v>2.3000000000000003</v>
      </c>
      <c r="K60" s="80" t="str">
        <f t="shared" si="1"/>
        <v>Asociado NO Crítico</v>
      </c>
    </row>
    <row r="61" spans="2:11" ht="40" customHeight="1" x14ac:dyDescent="0.15">
      <c r="B61" s="65" t="s">
        <v>166</v>
      </c>
      <c r="C61" s="68" t="s">
        <v>165</v>
      </c>
      <c r="D61" s="23">
        <v>1</v>
      </c>
      <c r="E61" s="23">
        <v>3</v>
      </c>
      <c r="F61" s="23">
        <v>10</v>
      </c>
      <c r="G61" s="23">
        <v>3</v>
      </c>
      <c r="H61" s="23">
        <v>7</v>
      </c>
      <c r="I61" s="23">
        <v>1</v>
      </c>
      <c r="J61" s="86">
        <f t="shared" si="0"/>
        <v>3.1000000000000005</v>
      </c>
      <c r="K61" s="80" t="str">
        <f t="shared" si="1"/>
        <v>Asociado NO Crítico</v>
      </c>
    </row>
    <row r="62" spans="2:11" ht="40" customHeight="1" x14ac:dyDescent="0.15">
      <c r="B62" s="65" t="s">
        <v>149</v>
      </c>
      <c r="C62" s="68" t="s">
        <v>150</v>
      </c>
      <c r="D62" s="23">
        <v>1</v>
      </c>
      <c r="E62" s="23">
        <v>1</v>
      </c>
      <c r="F62" s="23">
        <v>1</v>
      </c>
      <c r="G62" s="23">
        <v>3</v>
      </c>
      <c r="H62" s="23">
        <v>1</v>
      </c>
      <c r="I62" s="23">
        <v>1</v>
      </c>
      <c r="J62" s="86">
        <f t="shared" si="0"/>
        <v>1.2</v>
      </c>
      <c r="K62" s="80" t="str">
        <f t="shared" si="1"/>
        <v>Asociado NO Crítico</v>
      </c>
    </row>
    <row r="63" spans="2:11" ht="15" thickBot="1" x14ac:dyDescent="0.2">
      <c r="B63" s="50" t="s">
        <v>10</v>
      </c>
      <c r="C63" s="51"/>
      <c r="D63" s="52"/>
      <c r="E63" s="52"/>
      <c r="F63" s="52"/>
      <c r="G63" s="52"/>
      <c r="H63" s="52"/>
      <c r="I63" s="52"/>
      <c r="J63" s="53">
        <f>(G63*0.3)+(H63*0.2)+(I63*0.1)+(F63*0.1)+(E63*0.1)+(D63*0.2)</f>
        <v>0</v>
      </c>
      <c r="K63" s="26"/>
    </row>
    <row r="64" spans="2:11" x14ac:dyDescent="0.15">
      <c r="B64" s="28"/>
      <c r="C64" s="28"/>
      <c r="D64" s="29"/>
      <c r="E64" s="29"/>
      <c r="F64" s="29"/>
      <c r="G64" s="29"/>
      <c r="H64" s="29"/>
      <c r="I64" s="29"/>
      <c r="J64" s="30"/>
      <c r="K64" s="27"/>
    </row>
    <row r="65" spans="2:11" x14ac:dyDescent="0.15">
      <c r="B65" s="28"/>
      <c r="C65" s="28"/>
      <c r="D65" s="29"/>
      <c r="E65" s="29"/>
      <c r="F65" s="29"/>
      <c r="G65" s="29"/>
      <c r="H65" s="29"/>
      <c r="I65" s="29"/>
      <c r="J65" s="30"/>
      <c r="K65" s="27"/>
    </row>
    <row r="67" spans="2:11" x14ac:dyDescent="0.15">
      <c r="C67" s="75" t="s">
        <v>6</v>
      </c>
      <c r="D67" s="4"/>
      <c r="E67" s="4"/>
      <c r="F67" s="4"/>
      <c r="G67" s="4"/>
      <c r="H67" s="7"/>
    </row>
    <row r="68" spans="2:11" ht="18" x14ac:dyDescent="0.15">
      <c r="C68" s="18">
        <v>1</v>
      </c>
      <c r="D68" s="24" t="s">
        <v>1</v>
      </c>
      <c r="E68" s="25"/>
      <c r="F68" s="75"/>
      <c r="G68" s="150" t="s">
        <v>7</v>
      </c>
      <c r="H68" s="150"/>
    </row>
    <row r="69" spans="2:11" ht="18" x14ac:dyDescent="0.15">
      <c r="C69" s="19">
        <v>3</v>
      </c>
      <c r="D69" s="164" t="s">
        <v>0</v>
      </c>
      <c r="E69" s="164"/>
      <c r="F69" s="9"/>
      <c r="G69" s="162" t="s">
        <v>19</v>
      </c>
      <c r="H69" s="163"/>
    </row>
    <row r="70" spans="2:11" ht="18" x14ac:dyDescent="0.15">
      <c r="C70" s="20">
        <v>7</v>
      </c>
      <c r="D70" s="160" t="s">
        <v>2</v>
      </c>
      <c r="E70" s="160"/>
      <c r="G70" s="163"/>
      <c r="H70" s="163"/>
    </row>
    <row r="71" spans="2:11" ht="18" x14ac:dyDescent="0.15">
      <c r="C71" s="21">
        <v>10</v>
      </c>
      <c r="D71" s="161" t="s">
        <v>5</v>
      </c>
      <c r="E71" s="161"/>
      <c r="G71" s="163"/>
      <c r="H71" s="163"/>
    </row>
    <row r="72" spans="2:11" x14ac:dyDescent="0.15">
      <c r="C72" s="4"/>
      <c r="G72" s="163"/>
      <c r="H72" s="163"/>
    </row>
    <row r="76" spans="2:11" x14ac:dyDescent="0.15">
      <c r="C76" s="32" t="str">
        <f>+D13</f>
        <v xml:space="preserve">CONTACTO CON LA CARGA </v>
      </c>
      <c r="D76" s="33"/>
      <c r="E76" s="34"/>
      <c r="F76" s="157" t="s">
        <v>20</v>
      </c>
      <c r="G76" s="158"/>
      <c r="H76" s="158"/>
      <c r="I76" s="158"/>
      <c r="J76" s="158"/>
      <c r="K76" s="159"/>
    </row>
    <row r="77" spans="2:11" x14ac:dyDescent="0.15">
      <c r="C77" s="32" t="str">
        <f>+E13</f>
        <v>ACCESO A ÁREAS CRÍTICAS</v>
      </c>
      <c r="D77" s="33"/>
      <c r="E77" s="35"/>
      <c r="F77" s="36" t="s">
        <v>21</v>
      </c>
      <c r="G77" s="36"/>
      <c r="H77" s="36"/>
      <c r="I77" s="36"/>
      <c r="J77" s="37"/>
      <c r="K77" s="38"/>
    </row>
    <row r="78" spans="2:11" x14ac:dyDescent="0.15">
      <c r="C78" s="32" t="str">
        <f>+F13</f>
        <v xml:space="preserve">ACCESO A INFORMACIÓN CONFIDENCIAL </v>
      </c>
      <c r="D78" s="33"/>
      <c r="E78" s="35"/>
      <c r="F78" s="36" t="s">
        <v>22</v>
      </c>
      <c r="G78" s="36"/>
      <c r="H78" s="36"/>
      <c r="I78" s="36"/>
      <c r="J78" s="37"/>
      <c r="K78" s="39"/>
    </row>
    <row r="79" spans="2:11" x14ac:dyDescent="0.15">
      <c r="C79" s="32" t="str">
        <f>+G13</f>
        <v xml:space="preserve">REQUIERE DE SUPERVISIÓN AL INTERIOR DE LA EMPRESA </v>
      </c>
      <c r="D79" s="40"/>
      <c r="E79" s="40"/>
      <c r="F79" s="157" t="s">
        <v>23</v>
      </c>
      <c r="G79" s="158"/>
      <c r="H79" s="158"/>
      <c r="I79" s="158"/>
      <c r="J79" s="158"/>
      <c r="K79" s="159"/>
    </row>
    <row r="80" spans="2:11" x14ac:dyDescent="0.15">
      <c r="C80" s="32" t="str">
        <f>+H13</f>
        <v xml:space="preserve">SU LABOR SE REALIZA EN TODO MOMENTO AL INTERIOR DE LAS INSTALACIONES </v>
      </c>
      <c r="D80" s="33"/>
      <c r="E80" s="35"/>
      <c r="F80" s="157" t="s">
        <v>24</v>
      </c>
      <c r="G80" s="158"/>
      <c r="H80" s="158"/>
      <c r="I80" s="158"/>
      <c r="J80" s="158"/>
      <c r="K80" s="159"/>
    </row>
    <row r="81" spans="3:11" x14ac:dyDescent="0.15">
      <c r="C81" s="32" t="str">
        <f>+I13</f>
        <v xml:space="preserve">SU ACTIVIDAD O FUNCIÓN TIENE RELACIÓN CON EL PRODUCTO EXPORTACIÓN </v>
      </c>
      <c r="D81" s="40"/>
      <c r="E81" s="40"/>
      <c r="F81" s="157" t="s">
        <v>25</v>
      </c>
      <c r="G81" s="158"/>
      <c r="H81" s="158"/>
      <c r="I81" s="158"/>
      <c r="J81" s="158"/>
      <c r="K81" s="159"/>
    </row>
    <row r="82" spans="3:11" x14ac:dyDescent="0.15">
      <c r="C82" s="17"/>
      <c r="F82" s="31"/>
      <c r="G82" s="31"/>
      <c r="H82" s="31"/>
      <c r="I82" s="31"/>
      <c r="J82" s="31"/>
      <c r="K82" s="31"/>
    </row>
    <row r="83" spans="3:11" x14ac:dyDescent="0.15">
      <c r="D83" s="11"/>
    </row>
    <row r="84" spans="3:11" x14ac:dyDescent="0.15">
      <c r="D84" s="11"/>
    </row>
    <row r="85" spans="3:11" x14ac:dyDescent="0.15">
      <c r="D85" s="11"/>
    </row>
    <row r="86" spans="3:11" x14ac:dyDescent="0.15">
      <c r="D86" s="11"/>
    </row>
    <row r="87" spans="3:11" x14ac:dyDescent="0.15">
      <c r="D87" s="11"/>
    </row>
    <row r="88" spans="3:11" x14ac:dyDescent="0.15">
      <c r="D88" s="11"/>
    </row>
    <row r="89" spans="3:11" x14ac:dyDescent="0.15">
      <c r="D89" s="11"/>
    </row>
  </sheetData>
  <autoFilter ref="B13:K63" xr:uid="{00000000-0009-0000-0000-000003000000}">
    <filterColumn colId="0" showButton="0">
      <colorFilter dxfId="163" cellColor="0"/>
    </filterColumn>
  </autoFilter>
  <mergeCells count="34">
    <mergeCell ref="B4:C4"/>
    <mergeCell ref="D4:F4"/>
    <mergeCell ref="G4:H4"/>
    <mergeCell ref="I4:K4"/>
    <mergeCell ref="B2:K2"/>
    <mergeCell ref="B3:C3"/>
    <mergeCell ref="D3:F3"/>
    <mergeCell ref="G3:H3"/>
    <mergeCell ref="I3:K3"/>
    <mergeCell ref="D6:H6"/>
    <mergeCell ref="C7:E7"/>
    <mergeCell ref="G7:K11"/>
    <mergeCell ref="D8:E8"/>
    <mergeCell ref="D9:E9"/>
    <mergeCell ref="D10:E10"/>
    <mergeCell ref="D11:E11"/>
    <mergeCell ref="D69:E69"/>
    <mergeCell ref="G69:H72"/>
    <mergeCell ref="D70:E70"/>
    <mergeCell ref="D71:E71"/>
    <mergeCell ref="B13:C17"/>
    <mergeCell ref="D13:D17"/>
    <mergeCell ref="E13:E17"/>
    <mergeCell ref="F13:F17"/>
    <mergeCell ref="G13:G17"/>
    <mergeCell ref="H13:H17"/>
    <mergeCell ref="F76:K76"/>
    <mergeCell ref="F79:K79"/>
    <mergeCell ref="F80:K80"/>
    <mergeCell ref="F81:K81"/>
    <mergeCell ref="I13:I17"/>
    <mergeCell ref="J13:J17"/>
    <mergeCell ref="K13:K17"/>
    <mergeCell ref="G68:H68"/>
  </mergeCells>
  <conditionalFormatting sqref="K63">
    <cfRule type="cellIs" dxfId="162" priority="43" stopIfTrue="1" operator="equal">
      <formula>"Cargo Crítico"</formula>
    </cfRule>
    <cfRule type="cellIs" dxfId="161" priority="44" stopIfTrue="1" operator="equal">
      <formula>"Cargo NO Crítico"</formula>
    </cfRule>
  </conditionalFormatting>
  <conditionalFormatting sqref="K49">
    <cfRule type="cellIs" dxfId="160" priority="37" stopIfTrue="1" operator="equal">
      <formula>"Cargo Crítico Alto"</formula>
    </cfRule>
    <cfRule type="cellIs" dxfId="159" priority="38" stopIfTrue="1" operator="equal">
      <formula>"Cargo Crítico Medio"</formula>
    </cfRule>
    <cfRule type="cellIs" dxfId="158" priority="39" stopIfTrue="1" operator="equal">
      <formula>"Cargo NO Crítico"</formula>
    </cfRule>
  </conditionalFormatting>
  <conditionalFormatting sqref="K24">
    <cfRule type="cellIs" dxfId="157" priority="34" stopIfTrue="1" operator="equal">
      <formula>"Cargo Crítico Alto"</formula>
    </cfRule>
    <cfRule type="cellIs" dxfId="156" priority="35" stopIfTrue="1" operator="equal">
      <formula>"Cargo Crítico Medio"</formula>
    </cfRule>
    <cfRule type="cellIs" dxfId="155" priority="36" stopIfTrue="1" operator="equal">
      <formula>"Cargo NO Crítico"</formula>
    </cfRule>
  </conditionalFormatting>
  <conditionalFormatting sqref="K25">
    <cfRule type="cellIs" dxfId="154" priority="31" stopIfTrue="1" operator="equal">
      <formula>"Cargo Crítico Alto"</formula>
    </cfRule>
    <cfRule type="cellIs" dxfId="153" priority="32" stopIfTrue="1" operator="equal">
      <formula>"Cargo Crítico Medio"</formula>
    </cfRule>
    <cfRule type="cellIs" dxfId="152" priority="33" stopIfTrue="1" operator="equal">
      <formula>"Cargo NO Crítico"</formula>
    </cfRule>
  </conditionalFormatting>
  <conditionalFormatting sqref="K26">
    <cfRule type="cellIs" dxfId="151" priority="28" stopIfTrue="1" operator="equal">
      <formula>"Cargo Crítico Alto"</formula>
    </cfRule>
    <cfRule type="cellIs" dxfId="150" priority="29" stopIfTrue="1" operator="equal">
      <formula>"Cargo Crítico Medio"</formula>
    </cfRule>
    <cfRule type="cellIs" dxfId="149" priority="30" stopIfTrue="1" operator="equal">
      <formula>"Cargo NO Crítico"</formula>
    </cfRule>
  </conditionalFormatting>
  <conditionalFormatting sqref="K27">
    <cfRule type="cellIs" dxfId="148" priority="25" stopIfTrue="1" operator="equal">
      <formula>"Cargo Crítico Alto"</formula>
    </cfRule>
    <cfRule type="cellIs" dxfId="147" priority="26" stopIfTrue="1" operator="equal">
      <formula>"Cargo Crítico Medio"</formula>
    </cfRule>
    <cfRule type="cellIs" dxfId="146" priority="27" stopIfTrue="1" operator="equal">
      <formula>"Cargo NO Crítico"</formula>
    </cfRule>
  </conditionalFormatting>
  <conditionalFormatting sqref="K28">
    <cfRule type="cellIs" dxfId="145" priority="22" stopIfTrue="1" operator="equal">
      <formula>"Cargo Crítico Alto"</formula>
    </cfRule>
    <cfRule type="cellIs" dxfId="144" priority="23" stopIfTrue="1" operator="equal">
      <formula>"Cargo Crítico Medio"</formula>
    </cfRule>
    <cfRule type="cellIs" dxfId="143" priority="24" stopIfTrue="1" operator="equal">
      <formula>"Cargo NO Crítico"</formula>
    </cfRule>
  </conditionalFormatting>
  <conditionalFormatting sqref="K30">
    <cfRule type="cellIs" dxfId="142" priority="19" stopIfTrue="1" operator="equal">
      <formula>"Cargo Crítico Alto"</formula>
    </cfRule>
    <cfRule type="cellIs" dxfId="141" priority="20" stopIfTrue="1" operator="equal">
      <formula>"Cargo Crítico Medio"</formula>
    </cfRule>
    <cfRule type="cellIs" dxfId="140" priority="21" stopIfTrue="1" operator="equal">
      <formula>"Cargo NO Crítico"</formula>
    </cfRule>
  </conditionalFormatting>
  <conditionalFormatting sqref="K31">
    <cfRule type="cellIs" dxfId="139" priority="16" stopIfTrue="1" operator="equal">
      <formula>"Cargo Crítico Alto"</formula>
    </cfRule>
    <cfRule type="cellIs" dxfId="138" priority="17" stopIfTrue="1" operator="equal">
      <formula>"Cargo Crítico Medio"</formula>
    </cfRule>
    <cfRule type="cellIs" dxfId="137" priority="18" stopIfTrue="1" operator="equal">
      <formula>"Cargo NO Crítico"</formula>
    </cfRule>
  </conditionalFormatting>
  <conditionalFormatting sqref="K42">
    <cfRule type="cellIs" dxfId="136" priority="13" stopIfTrue="1" operator="equal">
      <formula>"Cargo Crítico Alto"</formula>
    </cfRule>
    <cfRule type="cellIs" dxfId="135" priority="14" stopIfTrue="1" operator="equal">
      <formula>"Cargo Crítico Medio"</formula>
    </cfRule>
    <cfRule type="cellIs" dxfId="134" priority="15" stopIfTrue="1" operator="equal">
      <formula>"Cargo NO Crítico"</formula>
    </cfRule>
  </conditionalFormatting>
  <conditionalFormatting sqref="K43">
    <cfRule type="cellIs" dxfId="133" priority="10" stopIfTrue="1" operator="equal">
      <formula>"Cargo Crítico Alto"</formula>
    </cfRule>
    <cfRule type="cellIs" dxfId="132" priority="11" stopIfTrue="1" operator="equal">
      <formula>"Cargo Crítico Medio"</formula>
    </cfRule>
    <cfRule type="cellIs" dxfId="131" priority="12" stopIfTrue="1" operator="equal">
      <formula>"Cargo NO Crítico"</formula>
    </cfRule>
  </conditionalFormatting>
  <conditionalFormatting sqref="K45">
    <cfRule type="cellIs" dxfId="130" priority="7" stopIfTrue="1" operator="equal">
      <formula>"Cargo Crítico Alto"</formula>
    </cfRule>
    <cfRule type="cellIs" dxfId="129" priority="8" stopIfTrue="1" operator="equal">
      <formula>"Cargo Crítico Medio"</formula>
    </cfRule>
    <cfRule type="cellIs" dxfId="128" priority="9" stopIfTrue="1" operator="equal">
      <formula>"Cargo NO Crítico"</formula>
    </cfRule>
  </conditionalFormatting>
  <conditionalFormatting sqref="K19:K62">
    <cfRule type="cellIs" dxfId="127" priority="40" stopIfTrue="1" operator="equal">
      <formula>"Asociado Crítico Alto"</formula>
    </cfRule>
    <cfRule type="cellIs" dxfId="126" priority="42" stopIfTrue="1" operator="equal">
      <formula>"Asociado NO Crítico"</formula>
    </cfRule>
  </conditionalFormatting>
  <conditionalFormatting sqref="K19:K62">
    <cfRule type="cellIs" dxfId="125" priority="41" stopIfTrue="1" operator="equal">
      <formula>"Asociado Crítico Medio"</formula>
    </cfRule>
  </conditionalFormatting>
  <dataValidations count="1">
    <dataValidation type="list" allowBlank="1" showInputMessage="1" showErrorMessage="1" sqref="D19:I62" xr:uid="{00000000-0002-0000-0300-000000000000}">
      <formula1>$C$68:$C$71</formula1>
    </dataValidation>
  </dataValidations>
  <printOptions horizontalCentered="1"/>
  <pageMargins left="0.30000000000000004" right="0.75000000000000011" top="0.43999999999999995" bottom="0.39000000000000007" header="0" footer="0"/>
  <pageSetup scale="43" orientation="landscape" horizontalDpi="300" verticalDpi="300"/>
  <headerFooter alignWithMargins="0"/>
  <rowBreaks count="1" manualBreakCount="1">
    <brk id="40" max="16383" man="1"/>
  </rowBreaks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98"/>
  <sheetViews>
    <sheetView zoomScale="89" zoomScaleNormal="89" zoomScalePageLayoutView="89" workbookViewId="0">
      <selection activeCell="D25" sqref="D25"/>
    </sheetView>
  </sheetViews>
  <sheetFormatPr baseColWidth="10" defaultRowHeight="13" x14ac:dyDescent="0.15"/>
  <cols>
    <col min="1" max="1" width="19.33203125" customWidth="1"/>
    <col min="2" max="2" width="30.83203125" customWidth="1"/>
    <col min="10" max="10" width="24.5" customWidth="1"/>
    <col min="11" max="12" width="11.5" customWidth="1"/>
  </cols>
  <sheetData>
    <row r="1" spans="1:10" ht="17" thickBot="1" x14ac:dyDescent="0.2">
      <c r="A1" s="165" t="s">
        <v>167</v>
      </c>
      <c r="B1" s="166"/>
      <c r="C1" s="166"/>
      <c r="D1" s="166"/>
      <c r="E1" s="166"/>
      <c r="F1" s="166"/>
      <c r="G1" s="166"/>
      <c r="H1" s="166"/>
      <c r="I1" s="166"/>
      <c r="J1" s="167"/>
    </row>
    <row r="2" spans="1:10" ht="69" thickBot="1" x14ac:dyDescent="0.2">
      <c r="A2" s="168" t="s">
        <v>91</v>
      </c>
      <c r="B2" s="169"/>
      <c r="C2" s="92" t="s">
        <v>168</v>
      </c>
      <c r="D2" s="168" t="s">
        <v>169</v>
      </c>
      <c r="E2" s="172"/>
      <c r="F2" s="168" t="s">
        <v>92</v>
      </c>
      <c r="G2" s="172"/>
      <c r="H2" s="169" t="s">
        <v>89</v>
      </c>
      <c r="I2" s="169"/>
      <c r="J2" s="172"/>
    </row>
    <row r="3" spans="1:10" ht="17" thickBot="1" x14ac:dyDescent="0.2">
      <c r="A3" s="170" t="s">
        <v>93</v>
      </c>
      <c r="B3" s="171"/>
      <c r="C3" s="93">
        <v>41367</v>
      </c>
      <c r="D3" s="180">
        <v>43308</v>
      </c>
      <c r="E3" s="181"/>
      <c r="F3" s="170">
        <v>1</v>
      </c>
      <c r="G3" s="176"/>
      <c r="H3" s="171" t="s">
        <v>90</v>
      </c>
      <c r="I3" s="171"/>
      <c r="J3" s="176"/>
    </row>
    <row r="4" spans="1:10" ht="14" thickBot="1" x14ac:dyDescent="0.2">
      <c r="A4" s="4"/>
      <c r="B4" s="2"/>
      <c r="C4" s="2"/>
      <c r="D4" s="2"/>
      <c r="E4" s="2"/>
      <c r="F4" s="2"/>
      <c r="G4" s="2"/>
      <c r="H4" s="2"/>
      <c r="I4" s="2"/>
      <c r="J4" s="2"/>
    </row>
    <row r="5" spans="1:10" ht="18" x14ac:dyDescent="0.15">
      <c r="A5" s="1"/>
      <c r="B5" s="10"/>
      <c r="C5" s="151"/>
      <c r="D5" s="151"/>
      <c r="E5" s="151"/>
      <c r="F5" s="151"/>
      <c r="G5" s="151"/>
      <c r="H5" s="10"/>
      <c r="I5" s="42" t="s">
        <v>8</v>
      </c>
      <c r="J5" s="41">
        <v>43276</v>
      </c>
    </row>
    <row r="6" spans="1:10" x14ac:dyDescent="0.15">
      <c r="A6" s="3"/>
      <c r="B6" s="146" t="s">
        <v>6</v>
      </c>
      <c r="C6" s="146"/>
      <c r="D6" s="146"/>
      <c r="E6" s="22"/>
      <c r="F6" s="143" t="s">
        <v>9</v>
      </c>
      <c r="G6" s="143"/>
      <c r="H6" s="143"/>
      <c r="I6" s="143"/>
      <c r="J6" s="144"/>
    </row>
    <row r="7" spans="1:10" x14ac:dyDescent="0.15">
      <c r="A7" s="3"/>
      <c r="B7" s="6">
        <v>1</v>
      </c>
      <c r="C7" s="145" t="s">
        <v>1</v>
      </c>
      <c r="D7" s="145"/>
      <c r="E7" s="22"/>
      <c r="F7" s="143"/>
      <c r="G7" s="143"/>
      <c r="H7" s="143"/>
      <c r="I7" s="143"/>
      <c r="J7" s="144"/>
    </row>
    <row r="8" spans="1:10" x14ac:dyDescent="0.15">
      <c r="A8" s="3"/>
      <c r="B8" s="6">
        <v>3</v>
      </c>
      <c r="C8" s="145" t="s">
        <v>0</v>
      </c>
      <c r="D8" s="145"/>
      <c r="E8" s="22"/>
      <c r="F8" s="143"/>
      <c r="G8" s="143"/>
      <c r="H8" s="143"/>
      <c r="I8" s="143"/>
      <c r="J8" s="144"/>
    </row>
    <row r="9" spans="1:10" x14ac:dyDescent="0.15">
      <c r="A9" s="3"/>
      <c r="B9" s="23">
        <v>7</v>
      </c>
      <c r="C9" s="145" t="s">
        <v>2</v>
      </c>
      <c r="D9" s="145"/>
      <c r="E9" s="22"/>
      <c r="F9" s="143"/>
      <c r="G9" s="143"/>
      <c r="H9" s="143"/>
      <c r="I9" s="143"/>
      <c r="J9" s="144"/>
    </row>
    <row r="10" spans="1:10" x14ac:dyDescent="0.15">
      <c r="A10" s="3"/>
      <c r="B10" s="6">
        <v>10</v>
      </c>
      <c r="C10" s="145" t="s">
        <v>5</v>
      </c>
      <c r="D10" s="145"/>
      <c r="E10" s="22"/>
      <c r="F10" s="143"/>
      <c r="G10" s="143"/>
      <c r="H10" s="143"/>
      <c r="I10" s="143"/>
      <c r="J10" s="144"/>
    </row>
    <row r="11" spans="1:10" ht="14" thickBot="1" x14ac:dyDescent="0.2">
      <c r="A11" s="12"/>
      <c r="B11" s="13"/>
      <c r="C11" s="13"/>
      <c r="D11" s="13"/>
      <c r="E11" s="13"/>
      <c r="F11" s="14"/>
      <c r="G11" s="14"/>
      <c r="H11" s="15"/>
      <c r="I11" s="14"/>
      <c r="J11" s="16"/>
    </row>
    <row r="12" spans="1:10" x14ac:dyDescent="0.15">
      <c r="A12" s="137" t="s">
        <v>11</v>
      </c>
      <c r="B12" s="138"/>
      <c r="C12" s="147" t="s">
        <v>27</v>
      </c>
      <c r="D12" s="147" t="s">
        <v>14</v>
      </c>
      <c r="E12" s="147" t="s">
        <v>15</v>
      </c>
      <c r="F12" s="177" t="s">
        <v>147</v>
      </c>
      <c r="G12" s="147" t="s">
        <v>17</v>
      </c>
      <c r="H12" s="154" t="s">
        <v>18</v>
      </c>
      <c r="I12" s="152" t="s">
        <v>3</v>
      </c>
      <c r="J12" s="152" t="s">
        <v>4</v>
      </c>
    </row>
    <row r="13" spans="1:10" x14ac:dyDescent="0.15">
      <c r="A13" s="139"/>
      <c r="B13" s="140"/>
      <c r="C13" s="148"/>
      <c r="D13" s="148"/>
      <c r="E13" s="148"/>
      <c r="F13" s="178"/>
      <c r="G13" s="148"/>
      <c r="H13" s="155"/>
      <c r="I13" s="153"/>
      <c r="J13" s="153"/>
    </row>
    <row r="14" spans="1:10" x14ac:dyDescent="0.15">
      <c r="A14" s="139"/>
      <c r="B14" s="140"/>
      <c r="C14" s="148"/>
      <c r="D14" s="148"/>
      <c r="E14" s="148"/>
      <c r="F14" s="178"/>
      <c r="G14" s="148"/>
      <c r="H14" s="155"/>
      <c r="I14" s="153"/>
      <c r="J14" s="153"/>
    </row>
    <row r="15" spans="1:10" x14ac:dyDescent="0.15">
      <c r="A15" s="139"/>
      <c r="B15" s="140"/>
      <c r="C15" s="148"/>
      <c r="D15" s="148"/>
      <c r="E15" s="148"/>
      <c r="F15" s="178"/>
      <c r="G15" s="148"/>
      <c r="H15" s="155"/>
      <c r="I15" s="153"/>
      <c r="J15" s="153"/>
    </row>
    <row r="16" spans="1:10" ht="14" thickBot="1" x14ac:dyDescent="0.2">
      <c r="A16" s="141"/>
      <c r="B16" s="142"/>
      <c r="C16" s="149"/>
      <c r="D16" s="149"/>
      <c r="E16" s="149"/>
      <c r="F16" s="179"/>
      <c r="G16" s="149"/>
      <c r="H16" s="156"/>
      <c r="I16" s="153"/>
      <c r="J16" s="153"/>
    </row>
    <row r="17" spans="1:10" ht="14" thickBot="1" x14ac:dyDescent="0.2">
      <c r="A17" s="43" t="s">
        <v>26</v>
      </c>
      <c r="B17" s="44" t="s">
        <v>12</v>
      </c>
      <c r="C17" s="45">
        <v>0.2</v>
      </c>
      <c r="D17" s="45">
        <v>0.2</v>
      </c>
      <c r="E17" s="45">
        <v>0.2</v>
      </c>
      <c r="F17" s="46">
        <v>0.1</v>
      </c>
      <c r="G17" s="47">
        <v>0.1</v>
      </c>
      <c r="H17" s="47">
        <v>0.2</v>
      </c>
      <c r="I17" s="48"/>
      <c r="J17" s="49">
        <f>SUM(C17:H17)</f>
        <v>1</v>
      </c>
    </row>
    <row r="18" spans="1:10" ht="15" x14ac:dyDescent="0.15">
      <c r="A18" s="64" t="s">
        <v>35</v>
      </c>
      <c r="B18" s="67" t="s">
        <v>28</v>
      </c>
      <c r="C18" s="54">
        <v>1</v>
      </c>
      <c r="D18" s="54">
        <v>10</v>
      </c>
      <c r="E18" s="54">
        <v>1</v>
      </c>
      <c r="F18" s="54">
        <v>10</v>
      </c>
      <c r="G18" s="54">
        <v>10</v>
      </c>
      <c r="H18" s="54">
        <v>1</v>
      </c>
      <c r="I18" s="85">
        <f t="shared" ref="I18:I59" ca="1" si="0">SUM(C18*$D$18+D18*$E$18+E18*$F$18+F18*$G$18+G18*$H$18+H18*$I$18)</f>
        <v>4.6000000000000005</v>
      </c>
      <c r="J18" s="80" t="str">
        <f ca="1">IF(AND(I18&gt;=1,I18&lt;=5),"Asociado NO Crítico",(IF(AND(I18&gt;=5.1,I18&lt;=10),"Asociado Crítico Alto","Error")))</f>
        <v>Asociado NO Crítico</v>
      </c>
    </row>
    <row r="19" spans="1:10" ht="39" x14ac:dyDescent="0.15">
      <c r="A19" s="65" t="s">
        <v>36</v>
      </c>
      <c r="B19" s="77" t="s">
        <v>29</v>
      </c>
      <c r="C19" s="23">
        <v>1</v>
      </c>
      <c r="D19" s="23">
        <v>3</v>
      </c>
      <c r="E19" s="23">
        <v>1</v>
      </c>
      <c r="F19" s="23">
        <v>3</v>
      </c>
      <c r="G19" s="23">
        <v>10</v>
      </c>
      <c r="H19" s="23">
        <v>1</v>
      </c>
      <c r="I19" s="86">
        <f t="shared" ca="1" si="0"/>
        <v>2.5</v>
      </c>
      <c r="J19" s="80" t="str">
        <f ca="1">IF(AND(I19&gt;=1,I19&lt;=5),"Asociado NO Crítico",(IF(AND(I19&gt;=5.1,I19&lt;=10),"Asociado Crítico Alto","Error")))</f>
        <v>Asociado NO Crítico</v>
      </c>
    </row>
    <row r="20" spans="1:10" ht="15" x14ac:dyDescent="0.15">
      <c r="A20" s="65" t="s">
        <v>337</v>
      </c>
      <c r="B20" s="77" t="s">
        <v>338</v>
      </c>
      <c r="C20" s="23">
        <v>1</v>
      </c>
      <c r="D20" s="23">
        <v>1</v>
      </c>
      <c r="E20" s="23">
        <v>7</v>
      </c>
      <c r="F20" s="23">
        <v>1</v>
      </c>
      <c r="G20" s="23">
        <v>1</v>
      </c>
      <c r="H20" s="23">
        <v>1</v>
      </c>
      <c r="I20" s="86">
        <f t="shared" ca="1" si="0"/>
        <v>2.2000000000000006</v>
      </c>
      <c r="J20" s="80" t="str">
        <f ca="1">IF(AND(I20&gt;=1,I20&lt;=5),"Asociado NO Crítico",(IF(AND(I20&gt;=5.1,I20&lt;=10),"Asociado Crítico Alto","Error")))</f>
        <v>Asociado NO Crítico</v>
      </c>
    </row>
    <row r="21" spans="1:10" ht="15" x14ac:dyDescent="0.15">
      <c r="A21" s="65" t="s">
        <v>98</v>
      </c>
      <c r="B21" s="68" t="s">
        <v>128</v>
      </c>
      <c r="C21" s="23">
        <v>1</v>
      </c>
      <c r="D21" s="23">
        <v>1</v>
      </c>
      <c r="E21" s="23">
        <v>10</v>
      </c>
      <c r="F21" s="23">
        <v>1</v>
      </c>
      <c r="G21" s="23">
        <v>1</v>
      </c>
      <c r="H21" s="23">
        <v>1</v>
      </c>
      <c r="I21" s="86">
        <f t="shared" ca="1" si="0"/>
        <v>2.8000000000000003</v>
      </c>
      <c r="J21" s="80" t="str">
        <f ca="1">IF(AND(I21&gt;=1,I21&lt;=5),"Asociado NO Crítico",(IF(AND(I21&gt;=5.1,I21&lt;=10),"Asociado Crítico Alto","Error")))</f>
        <v>Asociado NO Crítico</v>
      </c>
    </row>
    <row r="22" spans="1:10" ht="15" x14ac:dyDescent="0.15">
      <c r="A22" s="65" t="s">
        <v>98</v>
      </c>
      <c r="B22" s="68" t="s">
        <v>99</v>
      </c>
      <c r="C22" s="23">
        <v>1</v>
      </c>
      <c r="D22" s="23">
        <v>3</v>
      </c>
      <c r="E22" s="23">
        <v>10</v>
      </c>
      <c r="F22" s="23">
        <v>3</v>
      </c>
      <c r="G22" s="23">
        <v>7</v>
      </c>
      <c r="H22" s="23">
        <v>10</v>
      </c>
      <c r="I22" s="86">
        <f t="shared" ca="1" si="0"/>
        <v>5.8</v>
      </c>
      <c r="J22" s="82" t="str">
        <f t="shared" ref="J22:J53" ca="1" si="1">IF(AND(I22&gt;=1,I22&lt;=5),"Asociado NO Crítico",(IF(AND(I22&gt;=5.1,I22&lt;=10),"Asociado Crítico","Error")))</f>
        <v>Asociado Crítico</v>
      </c>
    </row>
    <row r="23" spans="1:10" ht="15" x14ac:dyDescent="0.15">
      <c r="A23" s="65" t="s">
        <v>119</v>
      </c>
      <c r="B23" s="68" t="s">
        <v>129</v>
      </c>
      <c r="C23" s="23">
        <v>1</v>
      </c>
      <c r="D23" s="23">
        <v>1</v>
      </c>
      <c r="E23" s="23">
        <v>1</v>
      </c>
      <c r="F23" s="23">
        <v>1</v>
      </c>
      <c r="G23" s="23">
        <v>1</v>
      </c>
      <c r="H23" s="23">
        <v>1</v>
      </c>
      <c r="I23" s="86">
        <f t="shared" ca="1" si="0"/>
        <v>1</v>
      </c>
      <c r="J23" s="82" t="str">
        <f t="shared" ca="1" si="1"/>
        <v>Asociado NO Crítico</v>
      </c>
    </row>
    <row r="24" spans="1:10" ht="15" x14ac:dyDescent="0.15">
      <c r="A24" s="65" t="s">
        <v>104</v>
      </c>
      <c r="B24" s="68" t="s">
        <v>339</v>
      </c>
      <c r="C24" s="23">
        <v>1</v>
      </c>
      <c r="D24" s="23">
        <v>1</v>
      </c>
      <c r="E24" s="23">
        <v>3</v>
      </c>
      <c r="F24" s="23">
        <v>1</v>
      </c>
      <c r="G24" s="23">
        <v>3</v>
      </c>
      <c r="H24" s="23">
        <v>1</v>
      </c>
      <c r="I24" s="86">
        <f t="shared" ca="1" si="0"/>
        <v>1.6</v>
      </c>
      <c r="J24" s="82" t="str">
        <f t="shared" ca="1" si="1"/>
        <v>Asociado NO Crítico</v>
      </c>
    </row>
    <row r="25" spans="1:10" ht="15" x14ac:dyDescent="0.15">
      <c r="A25" s="65" t="s">
        <v>104</v>
      </c>
      <c r="B25" s="68" t="s">
        <v>340</v>
      </c>
      <c r="C25" s="23">
        <v>1</v>
      </c>
      <c r="D25" s="23">
        <v>1</v>
      </c>
      <c r="E25" s="23">
        <v>3</v>
      </c>
      <c r="F25" s="23">
        <v>1</v>
      </c>
      <c r="G25" s="23">
        <v>3</v>
      </c>
      <c r="H25" s="23">
        <v>1</v>
      </c>
      <c r="I25" s="86">
        <f t="shared" ca="1" si="0"/>
        <v>1.6</v>
      </c>
      <c r="J25" s="82" t="str">
        <f t="shared" ca="1" si="1"/>
        <v>Asociado NO Crítico</v>
      </c>
    </row>
    <row r="26" spans="1:10" ht="45" x14ac:dyDescent="0.15">
      <c r="A26" s="65" t="s">
        <v>104</v>
      </c>
      <c r="B26" s="68" t="s">
        <v>105</v>
      </c>
      <c r="C26" s="23">
        <v>1</v>
      </c>
      <c r="D26" s="23">
        <v>1</v>
      </c>
      <c r="E26" s="23">
        <v>3</v>
      </c>
      <c r="F26" s="23">
        <v>1</v>
      </c>
      <c r="G26" s="23">
        <v>3</v>
      </c>
      <c r="H26" s="23">
        <v>1</v>
      </c>
      <c r="I26" s="86">
        <f t="shared" ca="1" si="0"/>
        <v>1.6</v>
      </c>
      <c r="J26" s="82" t="str">
        <f t="shared" ca="1" si="1"/>
        <v>Asociado NO Crítico</v>
      </c>
    </row>
    <row r="27" spans="1:10" ht="15" x14ac:dyDescent="0.15">
      <c r="A27" s="65" t="s">
        <v>102</v>
      </c>
      <c r="B27" s="68" t="s">
        <v>103</v>
      </c>
      <c r="C27" s="23">
        <v>1</v>
      </c>
      <c r="D27" s="23">
        <v>10</v>
      </c>
      <c r="E27" s="23">
        <v>3</v>
      </c>
      <c r="F27" s="23">
        <v>7</v>
      </c>
      <c r="G27" s="23">
        <v>1</v>
      </c>
      <c r="H27" s="23">
        <v>3</v>
      </c>
      <c r="I27" s="86">
        <f t="shared" ca="1" si="0"/>
        <v>4.2000000000000011</v>
      </c>
      <c r="J27" s="82" t="str">
        <f t="shared" ca="1" si="1"/>
        <v>Asociado NO Crítico</v>
      </c>
    </row>
    <row r="28" spans="1:10" ht="45" x14ac:dyDescent="0.15">
      <c r="A28" s="65" t="s">
        <v>50</v>
      </c>
      <c r="B28" s="68" t="s">
        <v>41</v>
      </c>
      <c r="C28" s="23">
        <v>1</v>
      </c>
      <c r="D28" s="23">
        <v>1</v>
      </c>
      <c r="E28" s="23">
        <v>10</v>
      </c>
      <c r="F28" s="23">
        <v>1</v>
      </c>
      <c r="G28" s="23">
        <v>1</v>
      </c>
      <c r="H28" s="23">
        <v>1</v>
      </c>
      <c r="I28" s="86">
        <f t="shared" ca="1" si="0"/>
        <v>2.8000000000000003</v>
      </c>
      <c r="J28" s="82" t="str">
        <f t="shared" ca="1" si="1"/>
        <v>Asociado NO Crítico</v>
      </c>
    </row>
    <row r="29" spans="1:10" ht="15" x14ac:dyDescent="0.15">
      <c r="A29" s="65" t="s">
        <v>126</v>
      </c>
      <c r="B29" s="68" t="s">
        <v>127</v>
      </c>
      <c r="C29" s="23">
        <v>1</v>
      </c>
      <c r="D29" s="23">
        <v>1</v>
      </c>
      <c r="E29" s="23">
        <v>10</v>
      </c>
      <c r="F29" s="23">
        <v>7</v>
      </c>
      <c r="G29" s="23">
        <v>7</v>
      </c>
      <c r="H29" s="23">
        <v>7</v>
      </c>
      <c r="I29" s="86">
        <f t="shared" ca="1" si="0"/>
        <v>5.2</v>
      </c>
      <c r="J29" s="82" t="str">
        <f t="shared" ca="1" si="1"/>
        <v>Asociado Crítico</v>
      </c>
    </row>
    <row r="30" spans="1:10" ht="30" x14ac:dyDescent="0.15">
      <c r="A30" s="65" t="s">
        <v>131</v>
      </c>
      <c r="B30" s="68" t="s">
        <v>124</v>
      </c>
      <c r="C30" s="23">
        <v>1</v>
      </c>
      <c r="D30" s="23">
        <v>1</v>
      </c>
      <c r="E30" s="23">
        <v>1</v>
      </c>
      <c r="F30" s="23">
        <v>1</v>
      </c>
      <c r="G30" s="23">
        <v>1</v>
      </c>
      <c r="H30" s="23">
        <v>1</v>
      </c>
      <c r="I30" s="86">
        <f t="shared" ca="1" si="0"/>
        <v>1</v>
      </c>
      <c r="J30" s="82" t="str">
        <f t="shared" ca="1" si="1"/>
        <v>Asociado NO Crítico</v>
      </c>
    </row>
    <row r="31" spans="1:10" ht="30" x14ac:dyDescent="0.15">
      <c r="A31" s="65" t="s">
        <v>341</v>
      </c>
      <c r="B31" s="68" t="s">
        <v>342</v>
      </c>
      <c r="C31" s="23">
        <v>1</v>
      </c>
      <c r="D31" s="23">
        <v>7</v>
      </c>
      <c r="E31" s="23">
        <v>10</v>
      </c>
      <c r="F31" s="23">
        <v>7</v>
      </c>
      <c r="G31" s="23">
        <v>1</v>
      </c>
      <c r="H31" s="23">
        <v>7</v>
      </c>
      <c r="I31" s="86">
        <f t="shared" ca="1" si="0"/>
        <v>5.8</v>
      </c>
      <c r="J31" s="82" t="str">
        <f t="shared" ca="1" si="1"/>
        <v>Asociado Crítico</v>
      </c>
    </row>
    <row r="32" spans="1:10" ht="15" x14ac:dyDescent="0.15">
      <c r="A32" s="65" t="s">
        <v>343</v>
      </c>
      <c r="B32" s="68" t="s">
        <v>344</v>
      </c>
      <c r="C32" s="23">
        <v>1</v>
      </c>
      <c r="D32" s="23">
        <v>7</v>
      </c>
      <c r="E32" s="23">
        <v>10</v>
      </c>
      <c r="F32" s="23">
        <v>7</v>
      </c>
      <c r="G32" s="23">
        <v>1</v>
      </c>
      <c r="H32" s="23">
        <v>7</v>
      </c>
      <c r="I32" s="86">
        <f t="shared" ca="1" si="0"/>
        <v>5.8</v>
      </c>
      <c r="J32" s="82" t="str">
        <f t="shared" ca="1" si="1"/>
        <v>Asociado Crítico</v>
      </c>
    </row>
    <row r="33" spans="1:10" ht="15" x14ac:dyDescent="0.15">
      <c r="A33" s="65" t="s">
        <v>345</v>
      </c>
      <c r="B33" s="68" t="s">
        <v>346</v>
      </c>
      <c r="C33" s="23">
        <v>1</v>
      </c>
      <c r="D33" s="23">
        <v>1</v>
      </c>
      <c r="E33" s="23">
        <v>1</v>
      </c>
      <c r="F33" s="23">
        <v>1</v>
      </c>
      <c r="G33" s="23">
        <v>1</v>
      </c>
      <c r="H33" s="23">
        <v>1</v>
      </c>
      <c r="I33" s="86">
        <f t="shared" ca="1" si="0"/>
        <v>1</v>
      </c>
      <c r="J33" s="82" t="str">
        <f t="shared" ca="1" si="1"/>
        <v>Asociado NO Crítico</v>
      </c>
    </row>
    <row r="34" spans="1:10" ht="30" x14ac:dyDescent="0.15">
      <c r="A34" s="65" t="s">
        <v>347</v>
      </c>
      <c r="B34" s="68" t="s">
        <v>43</v>
      </c>
      <c r="C34" s="23">
        <v>1</v>
      </c>
      <c r="D34" s="23">
        <v>7</v>
      </c>
      <c r="E34" s="23">
        <v>10</v>
      </c>
      <c r="F34" s="23">
        <v>7</v>
      </c>
      <c r="G34" s="23">
        <v>1</v>
      </c>
      <c r="H34" s="23">
        <v>7</v>
      </c>
      <c r="I34" s="86">
        <f t="shared" ca="1" si="0"/>
        <v>5.8</v>
      </c>
      <c r="J34" s="82" t="str">
        <f t="shared" ca="1" si="1"/>
        <v>Asociado Crítico</v>
      </c>
    </row>
    <row r="35" spans="1:10" ht="15" x14ac:dyDescent="0.15">
      <c r="A35" s="65" t="s">
        <v>54</v>
      </c>
      <c r="B35" s="68" t="s">
        <v>132</v>
      </c>
      <c r="C35" s="23">
        <v>1</v>
      </c>
      <c r="D35" s="23">
        <v>7</v>
      </c>
      <c r="E35" s="23">
        <v>10</v>
      </c>
      <c r="F35" s="23">
        <v>10</v>
      </c>
      <c r="G35" s="23">
        <v>10</v>
      </c>
      <c r="H35" s="23">
        <v>10</v>
      </c>
      <c r="I35" s="86">
        <f t="shared" ca="1" si="0"/>
        <v>7.6</v>
      </c>
      <c r="J35" s="82" t="str">
        <f t="shared" ca="1" si="1"/>
        <v>Asociado Crítico</v>
      </c>
    </row>
    <row r="36" spans="1:10" ht="30" x14ac:dyDescent="0.15">
      <c r="A36" s="65" t="s">
        <v>56</v>
      </c>
      <c r="B36" s="68" t="s">
        <v>46</v>
      </c>
      <c r="C36" s="23">
        <v>1</v>
      </c>
      <c r="D36" s="23">
        <v>1</v>
      </c>
      <c r="E36" s="23">
        <v>1</v>
      </c>
      <c r="F36" s="23">
        <v>7</v>
      </c>
      <c r="G36" s="23">
        <v>1</v>
      </c>
      <c r="H36" s="23">
        <v>1</v>
      </c>
      <c r="I36" s="86">
        <f t="shared" ca="1" si="0"/>
        <v>1.6000000000000003</v>
      </c>
      <c r="J36" s="82" t="str">
        <f t="shared" ca="1" si="1"/>
        <v>Asociado NO Crítico</v>
      </c>
    </row>
    <row r="37" spans="1:10" ht="30" x14ac:dyDescent="0.15">
      <c r="A37" s="65" t="s">
        <v>58</v>
      </c>
      <c r="B37" s="68" t="s">
        <v>48</v>
      </c>
      <c r="C37" s="23">
        <v>1</v>
      </c>
      <c r="D37" s="23">
        <v>7</v>
      </c>
      <c r="E37" s="23">
        <v>1</v>
      </c>
      <c r="F37" s="23">
        <v>1</v>
      </c>
      <c r="G37" s="23">
        <v>1</v>
      </c>
      <c r="H37" s="23">
        <v>1</v>
      </c>
      <c r="I37" s="86">
        <f t="shared" ca="1" si="0"/>
        <v>2.2000000000000002</v>
      </c>
      <c r="J37" s="82" t="str">
        <f t="shared" ca="1" si="1"/>
        <v>Asociado NO Crítico</v>
      </c>
    </row>
    <row r="38" spans="1:10" ht="15" x14ac:dyDescent="0.15">
      <c r="A38" s="65" t="s">
        <v>142</v>
      </c>
      <c r="B38" s="68" t="s">
        <v>348</v>
      </c>
      <c r="C38" s="23">
        <v>1</v>
      </c>
      <c r="D38" s="23">
        <v>1</v>
      </c>
      <c r="E38" s="23">
        <v>10</v>
      </c>
      <c r="F38" s="23">
        <v>7</v>
      </c>
      <c r="G38" s="23">
        <v>3</v>
      </c>
      <c r="H38" s="23">
        <v>1</v>
      </c>
      <c r="I38" s="86">
        <f t="shared" ca="1" si="0"/>
        <v>3.6000000000000005</v>
      </c>
      <c r="J38" s="82" t="str">
        <f t="shared" ca="1" si="1"/>
        <v>Asociado NO Crítico</v>
      </c>
    </row>
    <row r="39" spans="1:10" ht="15" x14ac:dyDescent="0.15">
      <c r="A39" s="65" t="s">
        <v>68</v>
      </c>
      <c r="B39" s="76" t="s">
        <v>349</v>
      </c>
      <c r="C39" s="23">
        <v>1</v>
      </c>
      <c r="D39" s="23">
        <v>7</v>
      </c>
      <c r="E39" s="23">
        <v>10</v>
      </c>
      <c r="F39" s="23">
        <v>10</v>
      </c>
      <c r="G39" s="23">
        <v>3</v>
      </c>
      <c r="H39" s="23">
        <v>1</v>
      </c>
      <c r="I39" s="86">
        <f t="shared" ca="1" si="0"/>
        <v>5.0999999999999996</v>
      </c>
      <c r="J39" s="82" t="str">
        <f t="shared" ca="1" si="1"/>
        <v>Asociado Crítico</v>
      </c>
    </row>
    <row r="40" spans="1:10" ht="15" x14ac:dyDescent="0.15">
      <c r="A40" s="65" t="s">
        <v>68</v>
      </c>
      <c r="B40" s="68" t="s">
        <v>350</v>
      </c>
      <c r="C40" s="23">
        <v>1</v>
      </c>
      <c r="D40" s="23">
        <v>7</v>
      </c>
      <c r="E40" s="23">
        <v>10</v>
      </c>
      <c r="F40" s="23">
        <v>10</v>
      </c>
      <c r="G40" s="23">
        <v>3</v>
      </c>
      <c r="H40" s="23">
        <v>1</v>
      </c>
      <c r="I40" s="86">
        <f t="shared" ca="1" si="0"/>
        <v>5.0999999999999996</v>
      </c>
      <c r="J40" s="82" t="str">
        <f t="shared" ca="1" si="1"/>
        <v>Asociado Crítico</v>
      </c>
    </row>
    <row r="41" spans="1:10" ht="30" x14ac:dyDescent="0.15">
      <c r="A41" s="65" t="s">
        <v>170</v>
      </c>
      <c r="B41" s="68" t="s">
        <v>351</v>
      </c>
      <c r="C41" s="23">
        <v>1</v>
      </c>
      <c r="D41" s="23">
        <v>1</v>
      </c>
      <c r="E41" s="23">
        <v>7</v>
      </c>
      <c r="F41" s="23">
        <v>1</v>
      </c>
      <c r="G41" s="23">
        <v>1</v>
      </c>
      <c r="H41" s="23">
        <v>1</v>
      </c>
      <c r="I41" s="86">
        <f t="shared" ca="1" si="0"/>
        <v>2.2000000000000006</v>
      </c>
      <c r="J41" s="82" t="str">
        <f t="shared" ca="1" si="1"/>
        <v>Asociado NO Crítico</v>
      </c>
    </row>
    <row r="42" spans="1:10" ht="15" x14ac:dyDescent="0.15">
      <c r="A42" s="65" t="s">
        <v>352</v>
      </c>
      <c r="B42" s="68" t="s">
        <v>353</v>
      </c>
      <c r="C42" s="23">
        <v>1</v>
      </c>
      <c r="D42" s="23">
        <v>1</v>
      </c>
      <c r="E42" s="23">
        <v>1</v>
      </c>
      <c r="F42" s="23">
        <v>1</v>
      </c>
      <c r="G42" s="23">
        <v>1</v>
      </c>
      <c r="H42" s="23">
        <v>1</v>
      </c>
      <c r="I42" s="86">
        <f t="shared" ca="1" si="0"/>
        <v>1</v>
      </c>
      <c r="J42" s="82" t="str">
        <f t="shared" ca="1" si="1"/>
        <v>Asociado NO Crítico</v>
      </c>
    </row>
    <row r="43" spans="1:10" ht="15" x14ac:dyDescent="0.15">
      <c r="A43" s="65" t="s">
        <v>119</v>
      </c>
      <c r="B43" s="68" t="s">
        <v>148</v>
      </c>
      <c r="C43" s="23">
        <v>1</v>
      </c>
      <c r="D43" s="23">
        <v>1</v>
      </c>
      <c r="E43" s="23">
        <v>10</v>
      </c>
      <c r="F43" s="23">
        <v>7</v>
      </c>
      <c r="G43" s="23">
        <v>3</v>
      </c>
      <c r="H43" s="23">
        <v>1</v>
      </c>
      <c r="I43" s="86">
        <f t="shared" ca="1" si="0"/>
        <v>3.6000000000000005</v>
      </c>
      <c r="J43" s="82" t="str">
        <f t="shared" ca="1" si="1"/>
        <v>Asociado NO Crítico</v>
      </c>
    </row>
    <row r="44" spans="1:10" ht="30" x14ac:dyDescent="0.15">
      <c r="A44" s="65" t="s">
        <v>354</v>
      </c>
      <c r="B44" s="68" t="s">
        <v>355</v>
      </c>
      <c r="C44" s="23">
        <v>1</v>
      </c>
      <c r="D44" s="23">
        <v>1</v>
      </c>
      <c r="E44" s="23">
        <v>1</v>
      </c>
      <c r="F44" s="23">
        <v>1</v>
      </c>
      <c r="G44" s="23">
        <v>1</v>
      </c>
      <c r="H44" s="23">
        <v>1</v>
      </c>
      <c r="I44" s="86">
        <f t="shared" ca="1" si="0"/>
        <v>1</v>
      </c>
      <c r="J44" s="82" t="str">
        <f t="shared" ca="1" si="1"/>
        <v>Asociado NO Crítico</v>
      </c>
    </row>
    <row r="45" spans="1:10" ht="15" x14ac:dyDescent="0.15">
      <c r="A45" s="65" t="s">
        <v>110</v>
      </c>
      <c r="B45" s="68" t="s">
        <v>111</v>
      </c>
      <c r="C45" s="23">
        <v>1</v>
      </c>
      <c r="D45" s="23">
        <v>3</v>
      </c>
      <c r="E45" s="23">
        <v>1</v>
      </c>
      <c r="F45" s="23">
        <v>3</v>
      </c>
      <c r="G45" s="23">
        <v>7</v>
      </c>
      <c r="H45" s="23">
        <v>1</v>
      </c>
      <c r="I45" s="86">
        <f t="shared" ca="1" si="0"/>
        <v>2.2000000000000002</v>
      </c>
      <c r="J45" s="82" t="str">
        <f t="shared" ca="1" si="1"/>
        <v>Asociado NO Crítico</v>
      </c>
    </row>
    <row r="46" spans="1:10" ht="30" x14ac:dyDescent="0.15">
      <c r="A46" s="65" t="s">
        <v>356</v>
      </c>
      <c r="B46" s="68" t="s">
        <v>357</v>
      </c>
      <c r="C46" s="23">
        <v>1</v>
      </c>
      <c r="D46" s="23">
        <v>3</v>
      </c>
      <c r="E46" s="23">
        <v>1</v>
      </c>
      <c r="F46" s="23">
        <v>3</v>
      </c>
      <c r="G46" s="23">
        <v>7</v>
      </c>
      <c r="H46" s="23">
        <v>1</v>
      </c>
      <c r="I46" s="86">
        <f t="shared" ca="1" si="0"/>
        <v>2.2000000000000002</v>
      </c>
      <c r="J46" s="82" t="str">
        <f t="shared" ca="1" si="1"/>
        <v>Asociado NO Crítico</v>
      </c>
    </row>
    <row r="47" spans="1:10" ht="30" x14ac:dyDescent="0.15">
      <c r="A47" s="65" t="s">
        <v>356</v>
      </c>
      <c r="B47" s="68" t="s">
        <v>63</v>
      </c>
      <c r="C47" s="23">
        <v>1</v>
      </c>
      <c r="D47" s="23">
        <v>3</v>
      </c>
      <c r="E47" s="23">
        <v>1</v>
      </c>
      <c r="F47" s="23">
        <v>3</v>
      </c>
      <c r="G47" s="23">
        <v>7</v>
      </c>
      <c r="H47" s="23">
        <v>1</v>
      </c>
      <c r="I47" s="86">
        <f t="shared" ca="1" si="0"/>
        <v>2.2000000000000002</v>
      </c>
      <c r="J47" s="82" t="str">
        <f t="shared" ca="1" si="1"/>
        <v>Asociado NO Crítico</v>
      </c>
    </row>
    <row r="48" spans="1:10" ht="45" x14ac:dyDescent="0.15">
      <c r="A48" s="65" t="s">
        <v>112</v>
      </c>
      <c r="B48" s="78" t="s">
        <v>164</v>
      </c>
      <c r="C48" s="23">
        <v>1</v>
      </c>
      <c r="D48" s="23">
        <v>10</v>
      </c>
      <c r="E48" s="23">
        <v>10</v>
      </c>
      <c r="F48" s="23">
        <v>7</v>
      </c>
      <c r="G48" s="23">
        <v>7</v>
      </c>
      <c r="H48" s="23">
        <v>1</v>
      </c>
      <c r="I48" s="86">
        <f t="shared" ca="1" si="0"/>
        <v>5.8000000000000007</v>
      </c>
      <c r="J48" s="82" t="str">
        <f t="shared" ca="1" si="1"/>
        <v>Asociado Crítico</v>
      </c>
    </row>
    <row r="49" spans="1:10" ht="30" x14ac:dyDescent="0.15">
      <c r="A49" s="65" t="s">
        <v>70</v>
      </c>
      <c r="B49" s="68" t="s">
        <v>64</v>
      </c>
      <c r="C49" s="23">
        <v>1</v>
      </c>
      <c r="D49" s="23">
        <v>1</v>
      </c>
      <c r="E49" s="23">
        <v>10</v>
      </c>
      <c r="F49" s="23">
        <v>10</v>
      </c>
      <c r="G49" s="23">
        <v>10</v>
      </c>
      <c r="H49" s="23">
        <v>1</v>
      </c>
      <c r="I49" s="86">
        <f t="shared" ca="1" si="0"/>
        <v>4.6000000000000005</v>
      </c>
      <c r="J49" s="82" t="str">
        <f t="shared" ca="1" si="1"/>
        <v>Asociado NO Crítico</v>
      </c>
    </row>
    <row r="50" spans="1:10" ht="30" x14ac:dyDescent="0.15">
      <c r="A50" s="65" t="s">
        <v>70</v>
      </c>
      <c r="B50" s="68" t="s">
        <v>136</v>
      </c>
      <c r="C50" s="23">
        <v>1</v>
      </c>
      <c r="D50" s="23">
        <v>1</v>
      </c>
      <c r="E50" s="23">
        <v>10</v>
      </c>
      <c r="F50" s="23">
        <v>10</v>
      </c>
      <c r="G50" s="23">
        <v>10</v>
      </c>
      <c r="H50" s="23">
        <v>1</v>
      </c>
      <c r="I50" s="86">
        <f t="shared" ca="1" si="0"/>
        <v>4.6000000000000005</v>
      </c>
      <c r="J50" s="82" t="str">
        <f t="shared" ca="1" si="1"/>
        <v>Asociado NO Crítico</v>
      </c>
    </row>
    <row r="51" spans="1:10" ht="30" x14ac:dyDescent="0.15">
      <c r="A51" s="65" t="s">
        <v>140</v>
      </c>
      <c r="B51" s="68" t="s">
        <v>139</v>
      </c>
      <c r="C51" s="23">
        <v>10</v>
      </c>
      <c r="D51" s="23">
        <v>1</v>
      </c>
      <c r="E51" s="23">
        <v>10</v>
      </c>
      <c r="F51" s="23">
        <v>10</v>
      </c>
      <c r="G51" s="23">
        <v>10</v>
      </c>
      <c r="H51" s="23">
        <v>10</v>
      </c>
      <c r="I51" s="86">
        <f t="shared" ca="1" si="0"/>
        <v>8.1999999999999993</v>
      </c>
      <c r="J51" s="82" t="str">
        <f t="shared" ca="1" si="1"/>
        <v>Asociado Crítico</v>
      </c>
    </row>
    <row r="52" spans="1:10" ht="15" x14ac:dyDescent="0.15">
      <c r="A52" s="65" t="s">
        <v>85</v>
      </c>
      <c r="B52" s="68" t="s">
        <v>130</v>
      </c>
      <c r="C52" s="23">
        <v>1</v>
      </c>
      <c r="D52" s="23">
        <v>7</v>
      </c>
      <c r="E52" s="23">
        <v>10</v>
      </c>
      <c r="F52" s="23">
        <v>7</v>
      </c>
      <c r="G52" s="23">
        <v>3</v>
      </c>
      <c r="H52" s="23">
        <v>3</v>
      </c>
      <c r="I52" s="86">
        <f t="shared" ca="1" si="0"/>
        <v>5.1999999999999993</v>
      </c>
      <c r="J52" s="82" t="str">
        <f t="shared" ca="1" si="1"/>
        <v>Asociado Crítico</v>
      </c>
    </row>
    <row r="53" spans="1:10" ht="15" x14ac:dyDescent="0.15">
      <c r="A53" s="65" t="s">
        <v>85</v>
      </c>
      <c r="B53" s="68" t="s">
        <v>86</v>
      </c>
      <c r="C53" s="23">
        <v>1</v>
      </c>
      <c r="D53" s="23">
        <v>7</v>
      </c>
      <c r="E53" s="23">
        <v>10</v>
      </c>
      <c r="F53" s="23">
        <v>7</v>
      </c>
      <c r="G53" s="23">
        <v>3</v>
      </c>
      <c r="H53" s="23">
        <v>3</v>
      </c>
      <c r="I53" s="86">
        <f t="shared" ca="1" si="0"/>
        <v>5.1999999999999993</v>
      </c>
      <c r="J53" s="82" t="str">
        <f t="shared" ca="1" si="1"/>
        <v>Asociado Crítico</v>
      </c>
    </row>
    <row r="54" spans="1:10" ht="15" x14ac:dyDescent="0.15">
      <c r="A54" s="65" t="s">
        <v>358</v>
      </c>
      <c r="B54" s="68" t="s">
        <v>359</v>
      </c>
      <c r="C54" s="23">
        <v>1</v>
      </c>
      <c r="D54" s="23">
        <v>7</v>
      </c>
      <c r="E54" s="23">
        <v>1</v>
      </c>
      <c r="F54" s="23">
        <v>7</v>
      </c>
      <c r="G54" s="23">
        <v>7</v>
      </c>
      <c r="H54" s="23">
        <v>1</v>
      </c>
      <c r="I54" s="86">
        <f t="shared" ca="1" si="0"/>
        <v>3.4000000000000004</v>
      </c>
      <c r="J54" s="82" t="str">
        <f t="shared" ref="J54:J77" ca="1" si="2">IF(AND(I54&gt;=1,I54&lt;=5),"Asociado NO Crítico",(IF(AND(I54&gt;=5.1,I54&lt;=10),"Asociado Crítico","Error")))</f>
        <v>Asociado NO Crítico</v>
      </c>
    </row>
    <row r="55" spans="1:10" ht="30" x14ac:dyDescent="0.15">
      <c r="A55" s="65" t="s">
        <v>360</v>
      </c>
      <c r="B55" s="68" t="s">
        <v>361</v>
      </c>
      <c r="C55" s="23">
        <v>3</v>
      </c>
      <c r="D55" s="23">
        <v>1</v>
      </c>
      <c r="E55" s="23">
        <v>1</v>
      </c>
      <c r="F55" s="23">
        <v>7</v>
      </c>
      <c r="G55" s="23">
        <v>7</v>
      </c>
      <c r="H55" s="23">
        <v>7</v>
      </c>
      <c r="I55" s="86">
        <f t="shared" ca="1" si="0"/>
        <v>3.8000000000000007</v>
      </c>
      <c r="J55" s="82" t="str">
        <f t="shared" ca="1" si="2"/>
        <v>Asociado NO Crítico</v>
      </c>
    </row>
    <row r="56" spans="1:10" ht="30" x14ac:dyDescent="0.15">
      <c r="A56" s="65" t="s">
        <v>362</v>
      </c>
      <c r="B56" s="68" t="s">
        <v>363</v>
      </c>
      <c r="C56" s="23">
        <v>1</v>
      </c>
      <c r="D56" s="23">
        <v>3</v>
      </c>
      <c r="E56" s="23">
        <v>1</v>
      </c>
      <c r="F56" s="23">
        <v>7</v>
      </c>
      <c r="G56" s="23">
        <v>7</v>
      </c>
      <c r="H56" s="23">
        <v>1</v>
      </c>
      <c r="I56" s="86">
        <f t="shared" ca="1" si="0"/>
        <v>2.6000000000000005</v>
      </c>
      <c r="J56" s="82" t="str">
        <f t="shared" ca="1" si="2"/>
        <v>Asociado NO Crítico</v>
      </c>
    </row>
    <row r="57" spans="1:10" ht="30" x14ac:dyDescent="0.15">
      <c r="A57" s="65" t="s">
        <v>145</v>
      </c>
      <c r="B57" s="68" t="s">
        <v>146</v>
      </c>
      <c r="C57" s="23">
        <v>3</v>
      </c>
      <c r="D57" s="23">
        <v>10</v>
      </c>
      <c r="E57" s="23">
        <v>7</v>
      </c>
      <c r="F57" s="23">
        <v>10</v>
      </c>
      <c r="G57" s="23">
        <v>10</v>
      </c>
      <c r="H57" s="23">
        <v>1</v>
      </c>
      <c r="I57" s="86">
        <f t="shared" ca="1" si="0"/>
        <v>6.2</v>
      </c>
      <c r="J57" s="82" t="str">
        <f t="shared" ca="1" si="2"/>
        <v>Asociado Crítico</v>
      </c>
    </row>
    <row r="58" spans="1:10" ht="30" x14ac:dyDescent="0.15">
      <c r="A58" s="65" t="s">
        <v>80</v>
      </c>
      <c r="B58" s="68" t="s">
        <v>72</v>
      </c>
      <c r="C58" s="23">
        <v>10</v>
      </c>
      <c r="D58" s="23">
        <v>10</v>
      </c>
      <c r="E58" s="23">
        <v>1</v>
      </c>
      <c r="F58" s="23">
        <v>7</v>
      </c>
      <c r="G58" s="23">
        <v>10</v>
      </c>
      <c r="H58" s="23">
        <v>10</v>
      </c>
      <c r="I58" s="86">
        <f t="shared" ca="1" si="0"/>
        <v>7.9</v>
      </c>
      <c r="J58" s="82" t="str">
        <f t="shared" ca="1" si="2"/>
        <v>Asociado Crítico</v>
      </c>
    </row>
    <row r="59" spans="1:10" ht="15" x14ac:dyDescent="0.15">
      <c r="A59" s="65" t="s">
        <v>81</v>
      </c>
      <c r="B59" s="68" t="s">
        <v>73</v>
      </c>
      <c r="C59" s="23">
        <v>10</v>
      </c>
      <c r="D59" s="23">
        <v>10</v>
      </c>
      <c r="E59" s="23">
        <v>1</v>
      </c>
      <c r="F59" s="23">
        <v>10</v>
      </c>
      <c r="G59" s="23">
        <v>10</v>
      </c>
      <c r="H59" s="23">
        <v>10</v>
      </c>
      <c r="I59" s="86">
        <f t="shared" ca="1" si="0"/>
        <v>8.1999999999999993</v>
      </c>
      <c r="J59" s="82" t="str">
        <f t="shared" ca="1" si="2"/>
        <v>Asociado Crítico</v>
      </c>
    </row>
    <row r="60" spans="1:10" ht="15" x14ac:dyDescent="0.15">
      <c r="A60" s="65" t="s">
        <v>82</v>
      </c>
      <c r="B60" s="68" t="s">
        <v>364</v>
      </c>
      <c r="C60" s="23">
        <v>1</v>
      </c>
      <c r="D60" s="23">
        <v>7</v>
      </c>
      <c r="E60" s="23">
        <v>1</v>
      </c>
      <c r="F60" s="23">
        <v>7</v>
      </c>
      <c r="G60" s="23">
        <v>3</v>
      </c>
      <c r="H60" s="23">
        <v>1</v>
      </c>
      <c r="I60" s="86">
        <v>3</v>
      </c>
      <c r="J60" s="82" t="str">
        <f t="shared" si="2"/>
        <v>Asociado NO Crítico</v>
      </c>
    </row>
    <row r="61" spans="1:10" ht="15" x14ac:dyDescent="0.15">
      <c r="A61" s="65" t="s">
        <v>82</v>
      </c>
      <c r="B61" s="68" t="s">
        <v>365</v>
      </c>
      <c r="C61" s="23">
        <v>1</v>
      </c>
      <c r="D61" s="23">
        <v>7</v>
      </c>
      <c r="E61" s="23">
        <v>1</v>
      </c>
      <c r="F61" s="23">
        <v>7</v>
      </c>
      <c r="G61" s="23">
        <v>3</v>
      </c>
      <c r="H61" s="23">
        <v>1</v>
      </c>
      <c r="I61" s="86">
        <v>3</v>
      </c>
      <c r="J61" s="82" t="str">
        <f t="shared" si="2"/>
        <v>Asociado NO Crítico</v>
      </c>
    </row>
    <row r="62" spans="1:10" ht="30" x14ac:dyDescent="0.15">
      <c r="A62" s="65" t="s">
        <v>82</v>
      </c>
      <c r="B62" s="68" t="s">
        <v>74</v>
      </c>
      <c r="C62" s="23">
        <v>1</v>
      </c>
      <c r="D62" s="23">
        <v>7</v>
      </c>
      <c r="E62" s="23">
        <v>1</v>
      </c>
      <c r="F62" s="23">
        <v>7</v>
      </c>
      <c r="G62" s="23">
        <v>3</v>
      </c>
      <c r="H62" s="23">
        <v>1</v>
      </c>
      <c r="I62" s="86">
        <v>3</v>
      </c>
      <c r="J62" s="82" t="str">
        <f t="shared" si="2"/>
        <v>Asociado NO Crítico</v>
      </c>
    </row>
    <row r="63" spans="1:10" ht="15" x14ac:dyDescent="0.15">
      <c r="A63" s="65" t="s">
        <v>152</v>
      </c>
      <c r="B63" s="68" t="s">
        <v>366</v>
      </c>
      <c r="C63" s="23">
        <v>1</v>
      </c>
      <c r="D63" s="23">
        <v>1</v>
      </c>
      <c r="E63" s="23">
        <v>1</v>
      </c>
      <c r="F63" s="23">
        <v>1</v>
      </c>
      <c r="G63" s="23">
        <v>1</v>
      </c>
      <c r="H63" s="23">
        <v>1</v>
      </c>
      <c r="I63" s="86">
        <f t="shared" ref="I63:I77" ca="1" si="3">SUM(C63*$D$18+D63*$E$18+E63*$F$18+F63*$G$18+G63*$H$18+H63*$I$18)</f>
        <v>1</v>
      </c>
      <c r="J63" s="82" t="str">
        <f t="shared" ca="1" si="2"/>
        <v>Asociado NO Crítico</v>
      </c>
    </row>
    <row r="64" spans="1:10" ht="30" x14ac:dyDescent="0.15">
      <c r="A64" s="65" t="s">
        <v>367</v>
      </c>
      <c r="B64" s="68" t="s">
        <v>368</v>
      </c>
      <c r="C64" s="23">
        <v>1</v>
      </c>
      <c r="D64" s="23">
        <v>3</v>
      </c>
      <c r="E64" s="23">
        <v>3</v>
      </c>
      <c r="F64" s="23">
        <v>3</v>
      </c>
      <c r="G64" s="23">
        <v>7</v>
      </c>
      <c r="H64" s="23">
        <v>1</v>
      </c>
      <c r="I64" s="86">
        <f t="shared" ca="1" si="3"/>
        <v>2.6000000000000005</v>
      </c>
      <c r="J64" s="82" t="str">
        <f t="shared" ca="1" si="2"/>
        <v>Asociado NO Crítico</v>
      </c>
    </row>
    <row r="65" spans="1:10" ht="30" x14ac:dyDescent="0.15">
      <c r="A65" s="65" t="s">
        <v>369</v>
      </c>
      <c r="B65" s="68" t="s">
        <v>171</v>
      </c>
      <c r="C65" s="23">
        <v>1</v>
      </c>
      <c r="D65" s="23">
        <v>1</v>
      </c>
      <c r="E65" s="23">
        <v>1</v>
      </c>
      <c r="F65" s="23">
        <v>1</v>
      </c>
      <c r="G65" s="23">
        <v>1</v>
      </c>
      <c r="H65" s="23">
        <v>1</v>
      </c>
      <c r="I65" s="86">
        <f t="shared" ca="1" si="3"/>
        <v>1</v>
      </c>
      <c r="J65" s="82" t="str">
        <f t="shared" ca="1" si="2"/>
        <v>Asociado NO Crítico</v>
      </c>
    </row>
    <row r="66" spans="1:10" ht="30" x14ac:dyDescent="0.15">
      <c r="A66" s="65" t="s">
        <v>157</v>
      </c>
      <c r="B66" s="68" t="s">
        <v>155</v>
      </c>
      <c r="C66" s="23">
        <v>1</v>
      </c>
      <c r="D66" s="23">
        <v>1</v>
      </c>
      <c r="E66" s="23">
        <v>1</v>
      </c>
      <c r="F66" s="23">
        <v>1</v>
      </c>
      <c r="G66" s="23">
        <v>1</v>
      </c>
      <c r="H66" s="23">
        <v>1</v>
      </c>
      <c r="I66" s="86">
        <f t="shared" ca="1" si="3"/>
        <v>1</v>
      </c>
      <c r="J66" s="82" t="str">
        <f t="shared" ca="1" si="2"/>
        <v>Asociado NO Crítico</v>
      </c>
    </row>
    <row r="67" spans="1:10" ht="30" x14ac:dyDescent="0.15">
      <c r="A67" s="65" t="s">
        <v>159</v>
      </c>
      <c r="B67" s="68" t="s">
        <v>156</v>
      </c>
      <c r="C67" s="23">
        <v>1</v>
      </c>
      <c r="D67" s="23">
        <v>1</v>
      </c>
      <c r="E67" s="23">
        <v>10</v>
      </c>
      <c r="F67" s="23">
        <v>1</v>
      </c>
      <c r="G67" s="23">
        <v>1</v>
      </c>
      <c r="H67" s="23">
        <v>1</v>
      </c>
      <c r="I67" s="86">
        <f t="shared" ca="1" si="3"/>
        <v>2.8000000000000003</v>
      </c>
      <c r="J67" s="82" t="str">
        <f t="shared" ca="1" si="2"/>
        <v>Asociado NO Crítico</v>
      </c>
    </row>
    <row r="68" spans="1:10" ht="15" x14ac:dyDescent="0.15">
      <c r="A68" s="65" t="s">
        <v>160</v>
      </c>
      <c r="B68" s="68" t="s">
        <v>158</v>
      </c>
      <c r="C68" s="23">
        <v>1</v>
      </c>
      <c r="D68" s="23">
        <v>1</v>
      </c>
      <c r="E68" s="23">
        <v>10</v>
      </c>
      <c r="F68" s="23">
        <v>1</v>
      </c>
      <c r="G68" s="23">
        <v>1</v>
      </c>
      <c r="H68" s="23">
        <v>1</v>
      </c>
      <c r="I68" s="86">
        <f t="shared" ca="1" si="3"/>
        <v>2.8000000000000003</v>
      </c>
      <c r="J68" s="82" t="str">
        <f t="shared" ca="1" si="2"/>
        <v>Asociado NO Crítico</v>
      </c>
    </row>
    <row r="69" spans="1:10" ht="15" x14ac:dyDescent="0.15">
      <c r="A69" s="65" t="s">
        <v>162</v>
      </c>
      <c r="B69" s="68" t="s">
        <v>161</v>
      </c>
      <c r="C69" s="23">
        <v>1</v>
      </c>
      <c r="D69" s="23">
        <v>7</v>
      </c>
      <c r="E69" s="23">
        <v>3</v>
      </c>
      <c r="F69" s="23">
        <v>10</v>
      </c>
      <c r="G69" s="23">
        <v>10</v>
      </c>
      <c r="H69" s="23">
        <v>1</v>
      </c>
      <c r="I69" s="86">
        <f t="shared" ca="1" si="3"/>
        <v>4.4000000000000004</v>
      </c>
      <c r="J69" s="82" t="str">
        <f t="shared" ca="1" si="2"/>
        <v>Asociado NO Crítico</v>
      </c>
    </row>
    <row r="70" spans="1:10" ht="15" x14ac:dyDescent="0.15">
      <c r="A70" s="65" t="s">
        <v>370</v>
      </c>
      <c r="B70" s="68" t="s">
        <v>371</v>
      </c>
      <c r="C70" s="23">
        <v>1</v>
      </c>
      <c r="D70" s="23">
        <v>1</v>
      </c>
      <c r="E70" s="23">
        <v>10</v>
      </c>
      <c r="F70" s="23">
        <v>7</v>
      </c>
      <c r="G70" s="23"/>
      <c r="H70" s="23"/>
      <c r="I70" s="86">
        <f t="shared" ca="1" si="3"/>
        <v>3.1</v>
      </c>
      <c r="J70" s="82" t="str">
        <f t="shared" ca="1" si="2"/>
        <v>Asociado NO Crítico</v>
      </c>
    </row>
    <row r="71" spans="1:10" ht="15" x14ac:dyDescent="0.15">
      <c r="A71" s="65" t="s">
        <v>159</v>
      </c>
      <c r="B71" s="68" t="s">
        <v>163</v>
      </c>
      <c r="C71" s="23">
        <v>1</v>
      </c>
      <c r="D71" s="23">
        <v>1</v>
      </c>
      <c r="E71" s="23">
        <v>10</v>
      </c>
      <c r="F71" s="23">
        <v>3</v>
      </c>
      <c r="G71" s="23">
        <v>3</v>
      </c>
      <c r="H71" s="23">
        <v>1</v>
      </c>
      <c r="I71" s="86">
        <f t="shared" ca="1" si="3"/>
        <v>3.2</v>
      </c>
      <c r="J71" s="82" t="str">
        <f t="shared" ca="1" si="2"/>
        <v>Asociado NO Crítico</v>
      </c>
    </row>
    <row r="72" spans="1:10" ht="15" x14ac:dyDescent="0.15">
      <c r="A72" s="65" t="s">
        <v>166</v>
      </c>
      <c r="B72" s="68" t="s">
        <v>165</v>
      </c>
      <c r="C72" s="23">
        <v>1</v>
      </c>
      <c r="D72" s="23">
        <v>7</v>
      </c>
      <c r="E72" s="23">
        <v>10</v>
      </c>
      <c r="F72" s="23">
        <v>3</v>
      </c>
      <c r="G72" s="23">
        <v>7</v>
      </c>
      <c r="H72" s="23">
        <v>3</v>
      </c>
      <c r="I72" s="86">
        <f t="shared" ca="1" si="3"/>
        <v>5.2000000000000011</v>
      </c>
      <c r="J72" s="82" t="str">
        <f t="shared" ca="1" si="2"/>
        <v>Asociado Crítico</v>
      </c>
    </row>
    <row r="73" spans="1:10" ht="30" x14ac:dyDescent="0.15">
      <c r="A73" s="65" t="s">
        <v>372</v>
      </c>
      <c r="B73" s="68" t="s">
        <v>373</v>
      </c>
      <c r="C73" s="23">
        <v>1</v>
      </c>
      <c r="D73" s="23">
        <v>1</v>
      </c>
      <c r="E73" s="23">
        <v>1</v>
      </c>
      <c r="F73" s="23">
        <v>1</v>
      </c>
      <c r="G73" s="23">
        <v>1</v>
      </c>
      <c r="H73" s="23">
        <v>1</v>
      </c>
      <c r="I73" s="86">
        <f t="shared" ca="1" si="3"/>
        <v>1</v>
      </c>
      <c r="J73" s="82" t="str">
        <f t="shared" ca="1" si="2"/>
        <v>Asociado NO Crítico</v>
      </c>
    </row>
    <row r="74" spans="1:10" ht="15" x14ac:dyDescent="0.15">
      <c r="A74" s="65" t="s">
        <v>374</v>
      </c>
      <c r="B74" s="68" t="s">
        <v>375</v>
      </c>
      <c r="C74" s="23">
        <v>1</v>
      </c>
      <c r="D74" s="23">
        <v>3</v>
      </c>
      <c r="E74" s="23">
        <v>1</v>
      </c>
      <c r="F74" s="23">
        <v>3</v>
      </c>
      <c r="G74" s="23">
        <v>3</v>
      </c>
      <c r="H74" s="23">
        <v>1</v>
      </c>
      <c r="I74" s="86">
        <f t="shared" ca="1" si="3"/>
        <v>1.8</v>
      </c>
      <c r="J74" s="82" t="str">
        <f t="shared" ca="1" si="2"/>
        <v>Asociado NO Crítico</v>
      </c>
    </row>
    <row r="75" spans="1:10" ht="30" x14ac:dyDescent="0.15">
      <c r="A75" s="65" t="s">
        <v>376</v>
      </c>
      <c r="B75" s="68" t="s">
        <v>172</v>
      </c>
      <c r="C75" s="23">
        <v>1</v>
      </c>
      <c r="D75" s="23">
        <v>1</v>
      </c>
      <c r="E75" s="23">
        <v>1</v>
      </c>
      <c r="F75" s="23">
        <v>1</v>
      </c>
      <c r="G75" s="23">
        <v>1</v>
      </c>
      <c r="H75" s="23">
        <v>1</v>
      </c>
      <c r="I75" s="86">
        <f t="shared" ca="1" si="3"/>
        <v>1</v>
      </c>
      <c r="J75" s="82" t="str">
        <f t="shared" ca="1" si="2"/>
        <v>Asociado NO Crítico</v>
      </c>
    </row>
    <row r="76" spans="1:10" ht="15" x14ac:dyDescent="0.15">
      <c r="A76" s="65" t="s">
        <v>377</v>
      </c>
      <c r="B76" s="68" t="s">
        <v>378</v>
      </c>
      <c r="C76" s="23">
        <v>1</v>
      </c>
      <c r="D76" s="23">
        <v>1</v>
      </c>
      <c r="E76" s="23">
        <v>7</v>
      </c>
      <c r="F76" s="23">
        <v>1</v>
      </c>
      <c r="G76" s="23">
        <v>1</v>
      </c>
      <c r="H76" s="23">
        <v>1</v>
      </c>
      <c r="I76" s="86">
        <f t="shared" ca="1" si="3"/>
        <v>2.2000000000000006</v>
      </c>
      <c r="J76" s="82" t="str">
        <f t="shared" ca="1" si="2"/>
        <v>Asociado NO Crítico</v>
      </c>
    </row>
    <row r="77" spans="1:10" ht="30" x14ac:dyDescent="0.15">
      <c r="A77" s="65" t="s">
        <v>149</v>
      </c>
      <c r="B77" s="68" t="s">
        <v>150</v>
      </c>
      <c r="C77" s="23">
        <v>1</v>
      </c>
      <c r="D77" s="23">
        <v>1</v>
      </c>
      <c r="E77" s="23">
        <v>1</v>
      </c>
      <c r="F77" s="23">
        <v>3</v>
      </c>
      <c r="G77" s="23">
        <v>1</v>
      </c>
      <c r="H77" s="23">
        <v>1</v>
      </c>
      <c r="I77" s="86">
        <f t="shared" ca="1" si="3"/>
        <v>1.2000000000000002</v>
      </c>
      <c r="J77" s="82" t="str">
        <f t="shared" ca="1" si="2"/>
        <v>Asociado NO Crítico</v>
      </c>
    </row>
    <row r="78" spans="1:10" ht="15" thickBot="1" x14ac:dyDescent="0.2">
      <c r="A78" s="50" t="s">
        <v>10</v>
      </c>
      <c r="B78" s="51"/>
      <c r="C78" s="52"/>
      <c r="D78" s="52"/>
      <c r="E78" s="52"/>
      <c r="F78" s="52"/>
      <c r="G78" s="52"/>
      <c r="H78" s="52"/>
      <c r="I78" s="53">
        <f>(F78*0.3)+(G78*0.2)+(H78*0.1)+(E78*0.1)+(D78*0.1)+(C78*0.2)</f>
        <v>0</v>
      </c>
      <c r="J78" s="26"/>
    </row>
    <row r="79" spans="1:10" x14ac:dyDescent="0.15">
      <c r="A79" s="28"/>
      <c r="B79" s="28"/>
      <c r="C79" s="29"/>
      <c r="D79" s="29"/>
      <c r="E79" s="29"/>
      <c r="F79" s="29"/>
      <c r="G79" s="29"/>
      <c r="H79" s="29"/>
      <c r="I79" s="30"/>
      <c r="J79" s="27"/>
    </row>
    <row r="80" spans="1:10" x14ac:dyDescent="0.15">
      <c r="A80" s="28"/>
      <c r="B80" s="28"/>
      <c r="C80" s="29"/>
      <c r="D80" s="29"/>
      <c r="E80" s="29"/>
      <c r="F80" s="29"/>
      <c r="G80" s="29"/>
      <c r="H80" s="29"/>
      <c r="I80" s="30"/>
      <c r="J80" s="27"/>
    </row>
    <row r="81" spans="1:10" x14ac:dyDescent="0.15">
      <c r="A81" s="4"/>
      <c r="B81" s="2"/>
      <c r="C81" s="2"/>
      <c r="D81" s="2"/>
      <c r="E81" s="2"/>
      <c r="F81" s="2"/>
      <c r="G81" s="2"/>
      <c r="H81" s="2"/>
      <c r="I81" s="2"/>
      <c r="J81" s="2"/>
    </row>
    <row r="82" spans="1:10" x14ac:dyDescent="0.15">
      <c r="A82" s="4"/>
      <c r="B82" s="94" t="s">
        <v>6</v>
      </c>
      <c r="C82" s="4"/>
      <c r="D82" s="4"/>
      <c r="E82" s="4"/>
      <c r="F82" s="4"/>
      <c r="G82" s="7"/>
      <c r="H82" s="2"/>
      <c r="I82" s="2"/>
      <c r="J82" s="2"/>
    </row>
    <row r="83" spans="1:10" ht="18" x14ac:dyDescent="0.15">
      <c r="A83" s="4"/>
      <c r="B83" s="18">
        <v>1</v>
      </c>
      <c r="C83" s="24" t="s">
        <v>1</v>
      </c>
      <c r="D83" s="25"/>
      <c r="E83" s="94"/>
      <c r="F83" s="150" t="s">
        <v>7</v>
      </c>
      <c r="G83" s="150"/>
      <c r="H83" s="2"/>
      <c r="I83" s="2"/>
      <c r="J83" s="2"/>
    </row>
    <row r="84" spans="1:10" ht="18" x14ac:dyDescent="0.15">
      <c r="A84" s="4"/>
      <c r="B84" s="19">
        <v>3</v>
      </c>
      <c r="C84" s="164" t="s">
        <v>0</v>
      </c>
      <c r="D84" s="164"/>
      <c r="E84" s="9"/>
      <c r="F84" s="162" t="s">
        <v>19</v>
      </c>
      <c r="G84" s="163"/>
      <c r="H84" s="2"/>
      <c r="I84" s="2"/>
      <c r="J84" s="2"/>
    </row>
    <row r="85" spans="1:10" ht="18" x14ac:dyDescent="0.15">
      <c r="A85" s="4"/>
      <c r="B85" s="20">
        <v>7</v>
      </c>
      <c r="C85" s="160" t="s">
        <v>2</v>
      </c>
      <c r="D85" s="160"/>
      <c r="E85" s="2"/>
      <c r="F85" s="163"/>
      <c r="G85" s="163"/>
      <c r="H85" s="2"/>
      <c r="I85" s="2"/>
      <c r="J85" s="2"/>
    </row>
    <row r="86" spans="1:10" ht="18" x14ac:dyDescent="0.15">
      <c r="A86" s="4"/>
      <c r="B86" s="21">
        <v>10</v>
      </c>
      <c r="C86" s="161" t="s">
        <v>5</v>
      </c>
      <c r="D86" s="161"/>
      <c r="E86" s="2"/>
      <c r="F86" s="163"/>
      <c r="G86" s="163"/>
      <c r="H86" s="2"/>
      <c r="I86" s="2"/>
      <c r="J86" s="2"/>
    </row>
    <row r="87" spans="1:10" x14ac:dyDescent="0.15">
      <c r="A87" s="4"/>
      <c r="B87" s="4"/>
      <c r="C87" s="2"/>
      <c r="D87" s="2"/>
      <c r="E87" s="2"/>
      <c r="F87" s="163"/>
      <c r="G87" s="163"/>
      <c r="H87" s="2"/>
      <c r="I87" s="2"/>
      <c r="J87" s="2"/>
    </row>
    <row r="88" spans="1:10" x14ac:dyDescent="0.15">
      <c r="A88" s="4"/>
      <c r="B88" s="2"/>
      <c r="C88" s="2"/>
      <c r="D88" s="2"/>
      <c r="E88" s="2"/>
      <c r="F88" s="2"/>
      <c r="G88" s="2"/>
      <c r="H88" s="2"/>
      <c r="I88" s="2"/>
      <c r="J88" s="2"/>
    </row>
    <row r="89" spans="1:10" x14ac:dyDescent="0.15">
      <c r="A89" s="4"/>
      <c r="B89" s="2"/>
      <c r="C89" s="2"/>
      <c r="D89" s="2"/>
      <c r="E89" s="2"/>
      <c r="F89" s="2"/>
      <c r="G89" s="2"/>
      <c r="H89" s="2"/>
      <c r="I89" s="2"/>
      <c r="J89" s="2"/>
    </row>
    <row r="90" spans="1:10" x14ac:dyDescent="0.15">
      <c r="A90" s="4"/>
      <c r="B90" s="2"/>
      <c r="C90" s="2"/>
      <c r="D90" s="2"/>
      <c r="E90" s="2"/>
      <c r="F90" s="2"/>
      <c r="G90" s="2"/>
      <c r="H90" s="2"/>
      <c r="I90" s="2"/>
      <c r="J90" s="2"/>
    </row>
    <row r="91" spans="1:10" x14ac:dyDescent="0.15">
      <c r="A91" s="4"/>
      <c r="B91" s="32" t="str">
        <f>+C12</f>
        <v xml:space="preserve">CONTACTO CON LA CARGA </v>
      </c>
      <c r="C91" s="33"/>
      <c r="D91" s="34"/>
      <c r="E91" s="157" t="s">
        <v>20</v>
      </c>
      <c r="F91" s="158"/>
      <c r="G91" s="158"/>
      <c r="H91" s="158"/>
      <c r="I91" s="158"/>
      <c r="J91" s="159"/>
    </row>
    <row r="92" spans="1:10" x14ac:dyDescent="0.15">
      <c r="A92" s="4"/>
      <c r="B92" s="32" t="str">
        <f>+D12</f>
        <v>ACCESO A ÁREAS CRÍTICAS</v>
      </c>
      <c r="C92" s="33"/>
      <c r="D92" s="35"/>
      <c r="E92" s="36" t="s">
        <v>21</v>
      </c>
      <c r="F92" s="36"/>
      <c r="G92" s="36"/>
      <c r="H92" s="36"/>
      <c r="I92" s="37"/>
      <c r="J92" s="38"/>
    </row>
    <row r="93" spans="1:10" x14ac:dyDescent="0.15">
      <c r="A93" s="4"/>
      <c r="B93" s="32" t="str">
        <f>+E12</f>
        <v xml:space="preserve">ACCESO A INFORMACIÓN CONFIDENCIAL </v>
      </c>
      <c r="C93" s="33"/>
      <c r="D93" s="35"/>
      <c r="E93" s="36" t="s">
        <v>22</v>
      </c>
      <c r="F93" s="36"/>
      <c r="G93" s="36"/>
      <c r="H93" s="36"/>
      <c r="I93" s="37"/>
      <c r="J93" s="39"/>
    </row>
    <row r="94" spans="1:10" x14ac:dyDescent="0.15">
      <c r="A94" s="4"/>
      <c r="B94" s="32" t="str">
        <f>+F12</f>
        <v xml:space="preserve">REQUIERE DE SUPERVISIÓN AL INTERIOR DE LA EMPRESA </v>
      </c>
      <c r="C94" s="40"/>
      <c r="D94" s="40"/>
      <c r="E94" s="157" t="s">
        <v>23</v>
      </c>
      <c r="F94" s="158"/>
      <c r="G94" s="158"/>
      <c r="H94" s="158"/>
      <c r="I94" s="158"/>
      <c r="J94" s="159"/>
    </row>
    <row r="95" spans="1:10" ht="16.5" customHeight="1" x14ac:dyDescent="0.15">
      <c r="A95" s="4"/>
      <c r="B95" s="32" t="str">
        <f>+G12</f>
        <v xml:space="preserve">SU LABOR SE REALIZA EN TODO MOMENTO AL INTERIOR DE LAS INSTALACIONES </v>
      </c>
      <c r="C95" s="33"/>
      <c r="D95" s="35"/>
      <c r="E95" s="157" t="s">
        <v>24</v>
      </c>
      <c r="F95" s="158"/>
      <c r="G95" s="158"/>
      <c r="H95" s="158"/>
      <c r="I95" s="158"/>
      <c r="J95" s="159"/>
    </row>
    <row r="96" spans="1:10" x14ac:dyDescent="0.15">
      <c r="A96" s="4"/>
      <c r="B96" s="32" t="str">
        <f>+H12</f>
        <v xml:space="preserve">SU ACTIVIDAD O FUNCIÓN TIENE RELACIÓN CON EL PRODUCTO EXPORTACIÓN </v>
      </c>
      <c r="C96" s="40"/>
      <c r="D96" s="40"/>
      <c r="E96" s="157" t="s">
        <v>25</v>
      </c>
      <c r="F96" s="158"/>
      <c r="G96" s="158"/>
      <c r="H96" s="158"/>
      <c r="I96" s="158"/>
      <c r="J96" s="159"/>
    </row>
    <row r="97" spans="1:10" x14ac:dyDescent="0.15">
      <c r="A97" s="4"/>
      <c r="B97" s="17"/>
      <c r="C97" s="2"/>
      <c r="D97" s="2"/>
      <c r="E97" s="31"/>
      <c r="F97" s="31"/>
      <c r="G97" s="31"/>
      <c r="H97" s="31"/>
      <c r="I97" s="31"/>
      <c r="J97" s="31"/>
    </row>
    <row r="98" spans="1:10" x14ac:dyDescent="0.15">
      <c r="A98" s="4"/>
      <c r="B98" s="2"/>
      <c r="C98" s="11"/>
      <c r="D98" s="2"/>
      <c r="E98" s="2"/>
      <c r="F98" s="2"/>
      <c r="G98" s="2"/>
      <c r="H98" s="2"/>
      <c r="I98" s="2"/>
      <c r="J98" s="2"/>
    </row>
  </sheetData>
  <mergeCells count="34">
    <mergeCell ref="E95:J95"/>
    <mergeCell ref="E96:J96"/>
    <mergeCell ref="F3:G3"/>
    <mergeCell ref="C86:D86"/>
    <mergeCell ref="E91:J91"/>
    <mergeCell ref="D12:D16"/>
    <mergeCell ref="E94:J94"/>
    <mergeCell ref="D3:E3"/>
    <mergeCell ref="H3:J3"/>
    <mergeCell ref="C5:G5"/>
    <mergeCell ref="B6:D6"/>
    <mergeCell ref="F6:J10"/>
    <mergeCell ref="C7:D7"/>
    <mergeCell ref="C8:D8"/>
    <mergeCell ref="F84:G87"/>
    <mergeCell ref="C85:D85"/>
    <mergeCell ref="A1:J1"/>
    <mergeCell ref="E12:E16"/>
    <mergeCell ref="F12:F16"/>
    <mergeCell ref="G12:G16"/>
    <mergeCell ref="H12:H16"/>
    <mergeCell ref="I12:I16"/>
    <mergeCell ref="J12:J16"/>
    <mergeCell ref="A2:B2"/>
    <mergeCell ref="D2:E2"/>
    <mergeCell ref="H2:J2"/>
    <mergeCell ref="A12:B16"/>
    <mergeCell ref="C12:C16"/>
    <mergeCell ref="C10:D10"/>
    <mergeCell ref="A3:B3"/>
    <mergeCell ref="C9:D9"/>
    <mergeCell ref="F83:G83"/>
    <mergeCell ref="C84:D84"/>
    <mergeCell ref="F2:G2"/>
  </mergeCells>
  <conditionalFormatting sqref="J78">
    <cfRule type="cellIs" dxfId="124" priority="37" stopIfTrue="1" operator="equal">
      <formula>"Cargo Crítico"</formula>
    </cfRule>
    <cfRule type="cellIs" dxfId="123" priority="38" stopIfTrue="1" operator="equal">
      <formula>"Cargo NO Crítico"</formula>
    </cfRule>
  </conditionalFormatting>
  <conditionalFormatting sqref="J52:J56">
    <cfRule type="cellIs" dxfId="122" priority="31" stopIfTrue="1" operator="equal">
      <formula>"Cargo Crítico Alto"</formula>
    </cfRule>
    <cfRule type="cellIs" dxfId="121" priority="32" stopIfTrue="1" operator="equal">
      <formula>"Cargo Crítico Medio"</formula>
    </cfRule>
    <cfRule type="cellIs" dxfId="120" priority="33" stopIfTrue="1" operator="equal">
      <formula>"Cargo NO Crítico"</formula>
    </cfRule>
  </conditionalFormatting>
  <conditionalFormatting sqref="J21">
    <cfRule type="cellIs" dxfId="119" priority="28" stopIfTrue="1" operator="equal">
      <formula>"Cargo Crítico Alto"</formula>
    </cfRule>
    <cfRule type="cellIs" dxfId="118" priority="29" stopIfTrue="1" operator="equal">
      <formula>"Cargo Crítico Medio"</formula>
    </cfRule>
    <cfRule type="cellIs" dxfId="117" priority="30" stopIfTrue="1" operator="equal">
      <formula>"Cargo NO Crítico"</formula>
    </cfRule>
  </conditionalFormatting>
  <conditionalFormatting sqref="J22:J77">
    <cfRule type="cellIs" dxfId="116" priority="25" stopIfTrue="1" operator="equal">
      <formula>"Cargo Crítico Alto"</formula>
    </cfRule>
    <cfRule type="cellIs" dxfId="115" priority="26" stopIfTrue="1" operator="equal">
      <formula>"Cargo Crítico Medio"</formula>
    </cfRule>
    <cfRule type="cellIs" dxfId="114" priority="27" stopIfTrue="1" operator="equal">
      <formula>"Cargo NO Crítico"</formula>
    </cfRule>
  </conditionalFormatting>
  <conditionalFormatting sqref="J23:J25">
    <cfRule type="cellIs" dxfId="113" priority="22" stopIfTrue="1" operator="equal">
      <formula>"Cargo Crítico Alto"</formula>
    </cfRule>
    <cfRule type="cellIs" dxfId="112" priority="23" stopIfTrue="1" operator="equal">
      <formula>"Cargo Crítico Medio"</formula>
    </cfRule>
    <cfRule type="cellIs" dxfId="111" priority="24" stopIfTrue="1" operator="equal">
      <formula>"Cargo NO Crítico"</formula>
    </cfRule>
  </conditionalFormatting>
  <conditionalFormatting sqref="J24:J26">
    <cfRule type="cellIs" dxfId="110" priority="19" stopIfTrue="1" operator="equal">
      <formula>"Cargo Crítico Alto"</formula>
    </cfRule>
    <cfRule type="cellIs" dxfId="109" priority="20" stopIfTrue="1" operator="equal">
      <formula>"Cargo Crítico Medio"</formula>
    </cfRule>
    <cfRule type="cellIs" dxfId="108" priority="21" stopIfTrue="1" operator="equal">
      <formula>"Cargo NO Crítico"</formula>
    </cfRule>
  </conditionalFormatting>
  <conditionalFormatting sqref="J27:J77">
    <cfRule type="cellIs" dxfId="107" priority="16" stopIfTrue="1" operator="equal">
      <formula>"Cargo Crítico Alto"</formula>
    </cfRule>
    <cfRule type="cellIs" dxfId="106" priority="17" stopIfTrue="1" operator="equal">
      <formula>"Cargo Crítico Medio"</formula>
    </cfRule>
    <cfRule type="cellIs" dxfId="105" priority="18" stopIfTrue="1" operator="equal">
      <formula>"Cargo NO Crítico"</formula>
    </cfRule>
  </conditionalFormatting>
  <conditionalFormatting sqref="J29">
    <cfRule type="cellIs" dxfId="104" priority="13" stopIfTrue="1" operator="equal">
      <formula>"Cargo Crítico Alto"</formula>
    </cfRule>
    <cfRule type="cellIs" dxfId="103" priority="14" stopIfTrue="1" operator="equal">
      <formula>"Cargo Crítico Medio"</formula>
    </cfRule>
    <cfRule type="cellIs" dxfId="102" priority="15" stopIfTrue="1" operator="equal">
      <formula>"Cargo NO Crítico"</formula>
    </cfRule>
  </conditionalFormatting>
  <conditionalFormatting sqref="J30">
    <cfRule type="cellIs" dxfId="101" priority="10" stopIfTrue="1" operator="equal">
      <formula>"Cargo Crítico Alto"</formula>
    </cfRule>
    <cfRule type="cellIs" dxfId="100" priority="11" stopIfTrue="1" operator="equal">
      <formula>"Cargo Crítico Medio"</formula>
    </cfRule>
    <cfRule type="cellIs" dxfId="99" priority="12" stopIfTrue="1" operator="equal">
      <formula>"Cargo NO Crítico"</formula>
    </cfRule>
  </conditionalFormatting>
  <conditionalFormatting sqref="J43:J44">
    <cfRule type="cellIs" dxfId="98" priority="7" stopIfTrue="1" operator="equal">
      <formula>"Cargo Crítico Alto"</formula>
    </cfRule>
    <cfRule type="cellIs" dxfId="97" priority="8" stopIfTrue="1" operator="equal">
      <formula>"Cargo Crítico Medio"</formula>
    </cfRule>
    <cfRule type="cellIs" dxfId="96" priority="9" stopIfTrue="1" operator="equal">
      <formula>"Cargo NO Crítico"</formula>
    </cfRule>
  </conditionalFormatting>
  <conditionalFormatting sqref="J45:J46">
    <cfRule type="cellIs" dxfId="95" priority="4" stopIfTrue="1" operator="equal">
      <formula>"Cargo Crítico Alto"</formula>
    </cfRule>
    <cfRule type="cellIs" dxfId="94" priority="5" stopIfTrue="1" operator="equal">
      <formula>"Cargo Crítico Medio"</formula>
    </cfRule>
    <cfRule type="cellIs" dxfId="93" priority="6" stopIfTrue="1" operator="equal">
      <formula>"Cargo NO Crítico"</formula>
    </cfRule>
  </conditionalFormatting>
  <conditionalFormatting sqref="J48">
    <cfRule type="cellIs" dxfId="92" priority="1" stopIfTrue="1" operator="equal">
      <formula>"Cargo Crítico Alto"</formula>
    </cfRule>
    <cfRule type="cellIs" dxfId="91" priority="2" stopIfTrue="1" operator="equal">
      <formula>"Cargo Crítico Medio"</formula>
    </cfRule>
    <cfRule type="cellIs" dxfId="90" priority="3" stopIfTrue="1" operator="equal">
      <formula>"Cargo NO Crítico"</formula>
    </cfRule>
  </conditionalFormatting>
  <conditionalFormatting sqref="J18:J77">
    <cfRule type="cellIs" dxfId="89" priority="34" stopIfTrue="1" operator="equal">
      <formula>"Asociado Crítico Alto"</formula>
    </cfRule>
    <cfRule type="cellIs" dxfId="88" priority="36" stopIfTrue="1" operator="equal">
      <formula>"Asociado NO Crítico"</formula>
    </cfRule>
  </conditionalFormatting>
  <conditionalFormatting sqref="J18:J77">
    <cfRule type="cellIs" dxfId="87" priority="35" stopIfTrue="1" operator="equal">
      <formula>"Asociado Crítico Medio"</formula>
    </cfRule>
  </conditionalFormatting>
  <dataValidations count="1">
    <dataValidation type="list" allowBlank="1" showInputMessage="1" showErrorMessage="1" sqref="C18:H77" xr:uid="{00000000-0002-0000-0400-000000000000}">
      <formula1>$C$84:$C$87</formula1>
    </dataValidation>
  </dataValidations>
  <pageMargins left="0.7" right="0.7" top="0.75" bottom="0.75" header="0.3" footer="0.3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137"/>
  <sheetViews>
    <sheetView zoomScale="82" zoomScaleNormal="82" zoomScalePageLayoutView="82" workbookViewId="0">
      <selection activeCell="O6" sqref="O6"/>
    </sheetView>
  </sheetViews>
  <sheetFormatPr baseColWidth="10" defaultColWidth="11.5" defaultRowHeight="13" x14ac:dyDescent="0.15"/>
  <cols>
    <col min="1" max="1" width="2.33203125" style="2" customWidth="1"/>
    <col min="2" max="2" width="24.33203125" style="4" customWidth="1"/>
    <col min="3" max="3" width="25.1640625" style="2" customWidth="1"/>
    <col min="4" max="4" width="35.1640625" style="2" customWidth="1"/>
    <col min="5" max="6" width="20.83203125" style="2" customWidth="1"/>
    <col min="7" max="9" width="22.83203125" style="2" customWidth="1"/>
    <col min="10" max="10" width="13.1640625" style="2" customWidth="1"/>
    <col min="11" max="11" width="26.6640625" style="2" customWidth="1"/>
    <col min="12" max="12" width="8.33203125" style="2" customWidth="1"/>
    <col min="13" max="16384" width="11.5" style="2"/>
  </cols>
  <sheetData>
    <row r="1" spans="1:13" ht="14" thickBot="1" x14ac:dyDescent="0.2"/>
    <row r="2" spans="1:13" ht="40" customHeight="1" thickBot="1" x14ac:dyDescent="0.2">
      <c r="A2" s="11"/>
      <c r="B2" s="165" t="s">
        <v>167</v>
      </c>
      <c r="C2" s="166"/>
      <c r="D2" s="166"/>
      <c r="E2" s="166"/>
      <c r="F2" s="166"/>
      <c r="G2" s="166"/>
      <c r="H2" s="166"/>
      <c r="I2" s="166"/>
      <c r="J2" s="166"/>
      <c r="K2" s="167"/>
      <c r="L2" s="70"/>
      <c r="M2" s="11"/>
    </row>
    <row r="3" spans="1:13" ht="32" customHeight="1" thickBot="1" x14ac:dyDescent="0.2">
      <c r="A3" s="11"/>
      <c r="B3" s="168" t="s">
        <v>91</v>
      </c>
      <c r="C3" s="169"/>
      <c r="D3" s="89" t="s">
        <v>168</v>
      </c>
      <c r="E3" s="168" t="s">
        <v>169</v>
      </c>
      <c r="F3" s="172"/>
      <c r="G3" s="168" t="s">
        <v>92</v>
      </c>
      <c r="H3" s="172"/>
      <c r="I3" s="169" t="s">
        <v>89</v>
      </c>
      <c r="J3" s="169"/>
      <c r="K3" s="172"/>
      <c r="L3" s="71"/>
      <c r="M3" s="11"/>
    </row>
    <row r="4" spans="1:13" ht="37" customHeight="1" thickBot="1" x14ac:dyDescent="0.2">
      <c r="A4" s="11"/>
      <c r="B4" s="170" t="s">
        <v>385</v>
      </c>
      <c r="C4" s="171"/>
      <c r="D4" s="90">
        <v>41367</v>
      </c>
      <c r="E4" s="180">
        <v>43671</v>
      </c>
      <c r="F4" s="181"/>
      <c r="G4" s="170">
        <v>2</v>
      </c>
      <c r="H4" s="176"/>
      <c r="I4" s="171" t="s">
        <v>90</v>
      </c>
      <c r="J4" s="171"/>
      <c r="K4" s="176"/>
      <c r="L4" s="72"/>
      <c r="M4" s="11"/>
    </row>
    <row r="5" spans="1:13" ht="14" thickBot="1" x14ac:dyDescent="0.2"/>
    <row r="6" spans="1:13" ht="21.75" customHeight="1" x14ac:dyDescent="0.15">
      <c r="B6" s="1"/>
      <c r="C6" s="10"/>
      <c r="D6" s="151"/>
      <c r="E6" s="151"/>
      <c r="F6" s="151"/>
      <c r="G6" s="151"/>
      <c r="H6" s="151"/>
      <c r="I6" s="10"/>
      <c r="J6" s="42" t="s">
        <v>8</v>
      </c>
      <c r="K6" s="41">
        <v>43641</v>
      </c>
    </row>
    <row r="7" spans="1:13" ht="18" customHeight="1" x14ac:dyDescent="0.15">
      <c r="B7" s="3"/>
      <c r="C7" s="146" t="s">
        <v>6</v>
      </c>
      <c r="D7" s="146"/>
      <c r="E7" s="146"/>
      <c r="F7" s="22"/>
      <c r="G7" s="143" t="s">
        <v>9</v>
      </c>
      <c r="H7" s="143"/>
      <c r="I7" s="143"/>
      <c r="J7" s="143"/>
      <c r="K7" s="144"/>
    </row>
    <row r="8" spans="1:13" ht="18" customHeight="1" x14ac:dyDescent="0.15">
      <c r="B8" s="3"/>
      <c r="C8" s="6">
        <v>1</v>
      </c>
      <c r="D8" s="145" t="s">
        <v>1</v>
      </c>
      <c r="E8" s="145"/>
      <c r="F8" s="22"/>
      <c r="G8" s="143"/>
      <c r="H8" s="143"/>
      <c r="I8" s="143"/>
      <c r="J8" s="143"/>
      <c r="K8" s="144"/>
    </row>
    <row r="9" spans="1:13" ht="18" customHeight="1" x14ac:dyDescent="0.15">
      <c r="B9" s="3"/>
      <c r="C9" s="6">
        <v>3</v>
      </c>
      <c r="D9" s="145" t="s">
        <v>0</v>
      </c>
      <c r="E9" s="145"/>
      <c r="F9" s="22"/>
      <c r="G9" s="143"/>
      <c r="H9" s="143"/>
      <c r="I9" s="143"/>
      <c r="J9" s="143"/>
      <c r="K9" s="144"/>
    </row>
    <row r="10" spans="1:13" ht="18" customHeight="1" x14ac:dyDescent="0.15">
      <c r="B10" s="3"/>
      <c r="C10" s="23">
        <v>7</v>
      </c>
      <c r="D10" s="145" t="s">
        <v>2</v>
      </c>
      <c r="E10" s="145"/>
      <c r="F10" s="22"/>
      <c r="G10" s="143"/>
      <c r="H10" s="143"/>
      <c r="I10" s="143"/>
      <c r="J10" s="143"/>
      <c r="K10" s="144"/>
    </row>
    <row r="11" spans="1:13" ht="18" customHeight="1" x14ac:dyDescent="0.15">
      <c r="B11" s="3"/>
      <c r="C11" s="6">
        <v>10</v>
      </c>
      <c r="D11" s="145" t="s">
        <v>5</v>
      </c>
      <c r="E11" s="145"/>
      <c r="F11" s="22"/>
      <c r="G11" s="143"/>
      <c r="H11" s="143"/>
      <c r="I11" s="143"/>
      <c r="J11" s="143"/>
      <c r="K11" s="144"/>
    </row>
    <row r="12" spans="1:13" ht="14" thickBot="1" x14ac:dyDescent="0.2">
      <c r="B12" s="12"/>
      <c r="C12" s="13"/>
      <c r="D12" s="13"/>
      <c r="E12" s="13"/>
      <c r="F12" s="13"/>
      <c r="G12" s="14"/>
      <c r="H12" s="14"/>
      <c r="I12" s="15"/>
      <c r="J12" s="14"/>
      <c r="K12" s="16"/>
    </row>
    <row r="13" spans="1:13" ht="19.5" customHeight="1" x14ac:dyDescent="0.15">
      <c r="B13" s="137" t="s">
        <v>11</v>
      </c>
      <c r="C13" s="138"/>
      <c r="D13" s="147" t="s">
        <v>27</v>
      </c>
      <c r="E13" s="147" t="s">
        <v>14</v>
      </c>
      <c r="F13" s="147" t="s">
        <v>15</v>
      </c>
      <c r="G13" s="177" t="s">
        <v>147</v>
      </c>
      <c r="H13" s="147" t="s">
        <v>17</v>
      </c>
      <c r="I13" s="154" t="s">
        <v>18</v>
      </c>
      <c r="J13" s="152" t="s">
        <v>3</v>
      </c>
      <c r="K13" s="152" t="s">
        <v>4</v>
      </c>
      <c r="L13" s="4"/>
    </row>
    <row r="14" spans="1:13" ht="19.5" customHeight="1" x14ac:dyDescent="0.15">
      <c r="B14" s="139"/>
      <c r="C14" s="140"/>
      <c r="D14" s="148"/>
      <c r="E14" s="148"/>
      <c r="F14" s="148"/>
      <c r="G14" s="178"/>
      <c r="H14" s="148"/>
      <c r="I14" s="155"/>
      <c r="J14" s="153"/>
      <c r="K14" s="153"/>
      <c r="L14" s="4"/>
    </row>
    <row r="15" spans="1:13" ht="19.5" customHeight="1" x14ac:dyDescent="0.15">
      <c r="B15" s="139"/>
      <c r="C15" s="140"/>
      <c r="D15" s="148"/>
      <c r="E15" s="148"/>
      <c r="F15" s="148"/>
      <c r="G15" s="178"/>
      <c r="H15" s="148"/>
      <c r="I15" s="155"/>
      <c r="J15" s="153"/>
      <c r="K15" s="153"/>
      <c r="L15" s="4"/>
    </row>
    <row r="16" spans="1:13" ht="19.5" customHeight="1" x14ac:dyDescent="0.15">
      <c r="B16" s="139"/>
      <c r="C16" s="140"/>
      <c r="D16" s="148"/>
      <c r="E16" s="148"/>
      <c r="F16" s="148"/>
      <c r="G16" s="178"/>
      <c r="H16" s="148"/>
      <c r="I16" s="155"/>
      <c r="J16" s="153"/>
      <c r="K16" s="153"/>
      <c r="L16" s="4"/>
    </row>
    <row r="17" spans="2:13" ht="36" customHeight="1" thickBot="1" x14ac:dyDescent="0.2">
      <c r="B17" s="141"/>
      <c r="C17" s="142"/>
      <c r="D17" s="149"/>
      <c r="E17" s="149"/>
      <c r="F17" s="149"/>
      <c r="G17" s="179"/>
      <c r="H17" s="149"/>
      <c r="I17" s="156"/>
      <c r="J17" s="153"/>
      <c r="K17" s="153"/>
      <c r="L17" s="4"/>
      <c r="M17" s="5"/>
    </row>
    <row r="18" spans="2:13" ht="30.75" customHeight="1" thickBot="1" x14ac:dyDescent="0.2">
      <c r="B18" s="43" t="s">
        <v>26</v>
      </c>
      <c r="C18" s="44" t="s">
        <v>12</v>
      </c>
      <c r="D18" s="45">
        <v>0.2</v>
      </c>
      <c r="E18" s="45">
        <v>0.2</v>
      </c>
      <c r="F18" s="45">
        <v>0.2</v>
      </c>
      <c r="G18" s="46">
        <v>0.1</v>
      </c>
      <c r="H18" s="47">
        <v>0.1</v>
      </c>
      <c r="I18" s="47">
        <v>0.2</v>
      </c>
      <c r="J18" s="48"/>
      <c r="K18" s="49">
        <f>SUM(D18:I18)</f>
        <v>1</v>
      </c>
    </row>
    <row r="19" spans="2:13" ht="40" customHeight="1" thickBot="1" x14ac:dyDescent="0.2">
      <c r="B19" s="95" t="s">
        <v>258</v>
      </c>
      <c r="C19" s="67" t="s">
        <v>179</v>
      </c>
      <c r="D19" s="54">
        <v>10</v>
      </c>
      <c r="E19" s="54">
        <v>1</v>
      </c>
      <c r="F19" s="54">
        <v>10</v>
      </c>
      <c r="G19" s="54">
        <v>10</v>
      </c>
      <c r="H19" s="54">
        <v>1</v>
      </c>
      <c r="I19" s="54">
        <v>10</v>
      </c>
      <c r="J19" s="85">
        <f>SUM(D19*$D$18+E19*$E$18+F19*$F$18+G19*$G$18+H19*$H$18+I19*$I$18)</f>
        <v>7.3</v>
      </c>
      <c r="K19" s="80" t="str">
        <f>IF(AND(J19&gt;=1,J19&lt;=5),"Asociado NO Crítico",(IF(AND(J19&gt;=5.1,J19&lt;=10),"Asociado Crítico Alto","Error")))</f>
        <v>Asociado Crítico Alto</v>
      </c>
    </row>
    <row r="20" spans="2:13" ht="40" customHeight="1" thickBot="1" x14ac:dyDescent="0.2">
      <c r="B20" s="96" t="s">
        <v>259</v>
      </c>
      <c r="C20" s="67" t="s">
        <v>180</v>
      </c>
      <c r="D20" s="23">
        <v>1</v>
      </c>
      <c r="E20" s="23">
        <v>1</v>
      </c>
      <c r="F20" s="23">
        <v>1</v>
      </c>
      <c r="G20" s="23">
        <v>3</v>
      </c>
      <c r="H20" s="23">
        <v>1</v>
      </c>
      <c r="I20" s="23">
        <v>1</v>
      </c>
      <c r="J20" s="86">
        <f t="shared" ref="J20:J76" si="0">SUM(D20*$D$18+E20*$E$18+F20*$F$18+G20*$G$18+H20*$H$18+I20*$I$18)</f>
        <v>1.2000000000000002</v>
      </c>
      <c r="K20" s="80" t="str">
        <f>IF(AND(J20&gt;=1,J20&lt;=5),"Asociado NO Crítico",(IF(AND(J20&gt;=5.1,J20&lt;=10),"Asociado Crítico Alto","Error")))</f>
        <v>Asociado NO Crítico</v>
      </c>
    </row>
    <row r="21" spans="2:13" ht="40" customHeight="1" thickBot="1" x14ac:dyDescent="0.2">
      <c r="B21" s="96" t="s">
        <v>260</v>
      </c>
      <c r="C21" s="67" t="s">
        <v>181</v>
      </c>
      <c r="D21" s="23">
        <v>1</v>
      </c>
      <c r="E21" s="23">
        <v>1</v>
      </c>
      <c r="F21" s="23">
        <v>1</v>
      </c>
      <c r="G21" s="23">
        <v>3</v>
      </c>
      <c r="H21" s="23">
        <v>1</v>
      </c>
      <c r="I21" s="23">
        <v>1</v>
      </c>
      <c r="J21" s="86">
        <f t="shared" si="0"/>
        <v>1.2000000000000002</v>
      </c>
      <c r="K21" s="80" t="str">
        <f t="shared" ref="K21:K22" si="1">IF(AND(J21&gt;=1,J21&lt;=5),"Asociado NO Crítico",(IF(AND(J21&gt;=5.1,J21&lt;=10),"Asociado Crítico Alto","Error")))</f>
        <v>Asociado NO Crítico</v>
      </c>
    </row>
    <row r="22" spans="2:13" ht="40" customHeight="1" thickBot="1" x14ac:dyDescent="0.2">
      <c r="B22" s="95" t="s">
        <v>261</v>
      </c>
      <c r="C22" s="67" t="s">
        <v>182</v>
      </c>
      <c r="D22" s="23">
        <v>1</v>
      </c>
      <c r="E22" s="23">
        <v>1</v>
      </c>
      <c r="F22" s="23">
        <v>7</v>
      </c>
      <c r="G22" s="23">
        <v>1</v>
      </c>
      <c r="H22" s="23">
        <v>1</v>
      </c>
      <c r="I22" s="23">
        <v>7</v>
      </c>
      <c r="J22" s="86">
        <f t="shared" ref="J22:J24" si="2">SUM(D22*$D$18+E22*$E$18+F22*$F$18+G22*$G$18+H22*$H$18+I22*$I$18)</f>
        <v>3.4000000000000004</v>
      </c>
      <c r="K22" s="80" t="str">
        <f t="shared" si="1"/>
        <v>Asociado NO Crítico</v>
      </c>
    </row>
    <row r="23" spans="2:13" ht="40" customHeight="1" thickBot="1" x14ac:dyDescent="0.2">
      <c r="B23" s="97" t="s">
        <v>262</v>
      </c>
      <c r="C23" s="67" t="s">
        <v>183</v>
      </c>
      <c r="D23" s="23">
        <v>7</v>
      </c>
      <c r="E23" s="23">
        <v>7</v>
      </c>
      <c r="F23" s="23">
        <v>10</v>
      </c>
      <c r="G23" s="23">
        <v>7</v>
      </c>
      <c r="H23" s="23">
        <v>7</v>
      </c>
      <c r="I23" s="23">
        <v>10</v>
      </c>
      <c r="J23" s="86">
        <f t="shared" si="2"/>
        <v>8.2000000000000011</v>
      </c>
      <c r="K23" s="82" t="str">
        <f>IF(AND(J23&gt;=1,J23&lt;=5),"Asociado NO Crítico",(IF(AND(J23&gt;=5.1,J23&lt;=10),"Asociado Crítico","Error")))</f>
        <v>Asociado Crítico</v>
      </c>
    </row>
    <row r="24" spans="2:13" ht="40" customHeight="1" thickBot="1" x14ac:dyDescent="0.2">
      <c r="B24" s="98" t="s">
        <v>263</v>
      </c>
      <c r="C24" s="67" t="s">
        <v>171</v>
      </c>
      <c r="D24" s="23">
        <v>1</v>
      </c>
      <c r="E24" s="23">
        <v>1</v>
      </c>
      <c r="F24" s="23">
        <v>1</v>
      </c>
      <c r="G24" s="23">
        <v>1</v>
      </c>
      <c r="H24" s="23">
        <v>1</v>
      </c>
      <c r="I24" s="23">
        <v>1</v>
      </c>
      <c r="J24" s="86">
        <f t="shared" si="2"/>
        <v>1</v>
      </c>
      <c r="K24" s="82" t="str">
        <f t="shared" ref="K24:K79" si="3">IF(AND(J24&gt;=1,J24&lt;=5),"Asociado NO Crítico",(IF(AND(J24&gt;=5.1,J24&lt;=10),"Asociado Crítico","Error")))</f>
        <v>Asociado NO Crítico</v>
      </c>
    </row>
    <row r="25" spans="2:13" ht="40" customHeight="1" thickBot="1" x14ac:dyDescent="0.2">
      <c r="B25" s="96" t="s">
        <v>264</v>
      </c>
      <c r="C25" s="67" t="s">
        <v>184</v>
      </c>
      <c r="D25" s="23">
        <v>1</v>
      </c>
      <c r="E25" s="23">
        <v>7</v>
      </c>
      <c r="F25" s="23">
        <v>10</v>
      </c>
      <c r="G25" s="23">
        <v>3</v>
      </c>
      <c r="H25" s="23">
        <v>3</v>
      </c>
      <c r="I25" s="23">
        <v>3</v>
      </c>
      <c r="J25" s="86">
        <f t="shared" ref="J25:J28" si="4">SUM(D25*$D$18+E25*$E$18+F25*$F$18+G25*$G$18+H25*$H$18+I25*$I$18)</f>
        <v>4.8000000000000007</v>
      </c>
      <c r="K25" s="82" t="str">
        <f t="shared" si="3"/>
        <v>Asociado NO Crítico</v>
      </c>
    </row>
    <row r="26" spans="2:13" ht="40" customHeight="1" thickBot="1" x14ac:dyDescent="0.2">
      <c r="B26" s="99" t="s">
        <v>265</v>
      </c>
      <c r="C26" s="67" t="s">
        <v>185</v>
      </c>
      <c r="D26" s="23">
        <v>1</v>
      </c>
      <c r="E26" s="23">
        <v>1</v>
      </c>
      <c r="F26" s="23">
        <v>10</v>
      </c>
      <c r="G26" s="23">
        <v>1</v>
      </c>
      <c r="H26" s="23">
        <v>3</v>
      </c>
      <c r="I26" s="23">
        <v>1</v>
      </c>
      <c r="J26" s="86">
        <f t="shared" si="4"/>
        <v>3</v>
      </c>
      <c r="K26" s="82" t="str">
        <f t="shared" si="3"/>
        <v>Asociado NO Crítico</v>
      </c>
    </row>
    <row r="27" spans="2:13" ht="54" customHeight="1" thickBot="1" x14ac:dyDescent="0.2">
      <c r="B27" s="99" t="s">
        <v>266</v>
      </c>
      <c r="C27" s="67" t="s">
        <v>186</v>
      </c>
      <c r="D27" s="23">
        <v>1</v>
      </c>
      <c r="E27" s="23">
        <v>1</v>
      </c>
      <c r="F27" s="23">
        <v>10</v>
      </c>
      <c r="G27" s="23">
        <v>1</v>
      </c>
      <c r="H27" s="23">
        <v>3</v>
      </c>
      <c r="I27" s="23">
        <v>1</v>
      </c>
      <c r="J27" s="86">
        <f t="shared" si="4"/>
        <v>3</v>
      </c>
      <c r="K27" s="82" t="str">
        <f t="shared" si="3"/>
        <v>Asociado NO Crítico</v>
      </c>
    </row>
    <row r="28" spans="2:13" ht="40" customHeight="1" thickBot="1" x14ac:dyDescent="0.2">
      <c r="B28" s="99" t="s">
        <v>174</v>
      </c>
      <c r="C28" s="67" t="s">
        <v>173</v>
      </c>
      <c r="D28" s="23">
        <v>1</v>
      </c>
      <c r="E28" s="23">
        <v>3</v>
      </c>
      <c r="F28" s="23">
        <v>10</v>
      </c>
      <c r="G28" s="23">
        <v>7</v>
      </c>
      <c r="H28" s="23">
        <v>3</v>
      </c>
      <c r="I28" s="23">
        <v>3</v>
      </c>
      <c r="J28" s="86">
        <f t="shared" si="4"/>
        <v>4.4000000000000004</v>
      </c>
      <c r="K28" s="82" t="str">
        <f t="shared" si="3"/>
        <v>Asociado NO Crítico</v>
      </c>
    </row>
    <row r="29" spans="2:13" ht="40" customHeight="1" thickBot="1" x14ac:dyDescent="0.2">
      <c r="B29" s="97" t="s">
        <v>176</v>
      </c>
      <c r="C29" s="67" t="s">
        <v>175</v>
      </c>
      <c r="D29" s="23">
        <v>1</v>
      </c>
      <c r="E29" s="23">
        <v>3</v>
      </c>
      <c r="F29" s="23">
        <v>10</v>
      </c>
      <c r="G29" s="23">
        <v>3</v>
      </c>
      <c r="H29" s="23">
        <v>3</v>
      </c>
      <c r="I29" s="23">
        <v>3</v>
      </c>
      <c r="J29" s="86">
        <f t="shared" si="0"/>
        <v>3.9999999999999996</v>
      </c>
      <c r="K29" s="82" t="str">
        <f t="shared" si="3"/>
        <v>Asociado NO Crítico</v>
      </c>
    </row>
    <row r="30" spans="2:13" ht="40" customHeight="1" thickBot="1" x14ac:dyDescent="0.2">
      <c r="B30" s="108" t="s">
        <v>178</v>
      </c>
      <c r="C30" s="67" t="s">
        <v>177</v>
      </c>
      <c r="D30" s="23">
        <v>1</v>
      </c>
      <c r="E30" s="23">
        <v>1</v>
      </c>
      <c r="F30" s="23">
        <v>3</v>
      </c>
      <c r="G30" s="23">
        <v>1</v>
      </c>
      <c r="H30" s="23">
        <v>1</v>
      </c>
      <c r="I30" s="23">
        <v>1</v>
      </c>
      <c r="J30" s="86">
        <f t="shared" ref="J30:J31" si="5">SUM(D30*$D$18+E30*$E$18+F30*$F$18+G30*$G$18+H30*$H$18+I30*$I$18)</f>
        <v>1.4000000000000001</v>
      </c>
      <c r="K30" s="82" t="str">
        <f t="shared" si="3"/>
        <v>Asociado NO Crítico</v>
      </c>
    </row>
    <row r="31" spans="2:13" ht="40" customHeight="1" thickBot="1" x14ac:dyDescent="0.2">
      <c r="B31" s="99" t="s">
        <v>267</v>
      </c>
      <c r="C31" s="67" t="s">
        <v>187</v>
      </c>
      <c r="D31" s="23">
        <v>1</v>
      </c>
      <c r="E31" s="23">
        <v>1</v>
      </c>
      <c r="F31" s="23">
        <v>10</v>
      </c>
      <c r="G31" s="23">
        <v>1</v>
      </c>
      <c r="H31" s="23">
        <v>1</v>
      </c>
      <c r="I31" s="23">
        <v>1</v>
      </c>
      <c r="J31" s="86">
        <f t="shared" si="5"/>
        <v>2.8000000000000003</v>
      </c>
      <c r="K31" s="82" t="str">
        <f t="shared" si="3"/>
        <v>Asociado NO Crítico</v>
      </c>
    </row>
    <row r="32" spans="2:13" ht="40" customHeight="1" thickBot="1" x14ac:dyDescent="0.2">
      <c r="B32" s="99" t="s">
        <v>268</v>
      </c>
      <c r="C32" s="67" t="s">
        <v>188</v>
      </c>
      <c r="D32" s="23">
        <v>1</v>
      </c>
      <c r="E32" s="23">
        <v>1</v>
      </c>
      <c r="F32" s="23">
        <v>3</v>
      </c>
      <c r="G32" s="23">
        <v>3</v>
      </c>
      <c r="H32" s="23">
        <v>1</v>
      </c>
      <c r="I32" s="23">
        <v>1</v>
      </c>
      <c r="J32" s="86">
        <f t="shared" si="0"/>
        <v>1.6</v>
      </c>
      <c r="K32" s="82" t="str">
        <f t="shared" si="3"/>
        <v>Asociado NO Crítico</v>
      </c>
    </row>
    <row r="33" spans="2:11" ht="47.25" customHeight="1" thickBot="1" x14ac:dyDescent="0.2">
      <c r="B33" s="99" t="s">
        <v>269</v>
      </c>
      <c r="C33" s="67" t="s">
        <v>189</v>
      </c>
      <c r="D33" s="23">
        <v>1</v>
      </c>
      <c r="E33" s="23">
        <v>1</v>
      </c>
      <c r="F33" s="23">
        <v>3</v>
      </c>
      <c r="G33" s="23">
        <v>3</v>
      </c>
      <c r="H33" s="23">
        <v>1</v>
      </c>
      <c r="I33" s="23">
        <v>1</v>
      </c>
      <c r="J33" s="86">
        <f t="shared" si="0"/>
        <v>1.6</v>
      </c>
      <c r="K33" s="82" t="str">
        <f t="shared" si="3"/>
        <v>Asociado NO Crítico</v>
      </c>
    </row>
    <row r="34" spans="2:11" ht="40" customHeight="1" thickBot="1" x14ac:dyDescent="0.2">
      <c r="B34" s="97" t="s">
        <v>270</v>
      </c>
      <c r="C34" s="67" t="s">
        <v>190</v>
      </c>
      <c r="D34" s="23">
        <v>1</v>
      </c>
      <c r="E34" s="23">
        <v>1</v>
      </c>
      <c r="F34" s="23">
        <v>1</v>
      </c>
      <c r="G34" s="23">
        <v>7</v>
      </c>
      <c r="H34" s="23">
        <v>7</v>
      </c>
      <c r="I34" s="23">
        <v>1</v>
      </c>
      <c r="J34" s="86">
        <f t="shared" si="0"/>
        <v>2.2000000000000006</v>
      </c>
      <c r="K34" s="82" t="str">
        <f t="shared" si="3"/>
        <v>Asociado NO Crítico</v>
      </c>
    </row>
    <row r="35" spans="2:11" ht="40" customHeight="1" thickBot="1" x14ac:dyDescent="0.2">
      <c r="B35" s="96" t="s">
        <v>271</v>
      </c>
      <c r="C35" s="67" t="s">
        <v>191</v>
      </c>
      <c r="D35" s="23">
        <v>1</v>
      </c>
      <c r="E35" s="23">
        <v>1</v>
      </c>
      <c r="F35" s="23">
        <v>1</v>
      </c>
      <c r="G35" s="23">
        <v>1</v>
      </c>
      <c r="H35" s="23">
        <v>1</v>
      </c>
      <c r="I35" s="23">
        <v>1</v>
      </c>
      <c r="J35" s="86">
        <f t="shared" si="0"/>
        <v>1</v>
      </c>
      <c r="K35" s="82" t="str">
        <f t="shared" si="3"/>
        <v>Asociado NO Crítico</v>
      </c>
    </row>
    <row r="36" spans="2:11" ht="40" customHeight="1" thickBot="1" x14ac:dyDescent="0.2">
      <c r="B36" s="99" t="s">
        <v>272</v>
      </c>
      <c r="C36" s="67" t="s">
        <v>192</v>
      </c>
      <c r="D36" s="23">
        <v>1</v>
      </c>
      <c r="E36" s="23">
        <v>1</v>
      </c>
      <c r="F36" s="23">
        <v>1</v>
      </c>
      <c r="G36" s="23">
        <v>1</v>
      </c>
      <c r="H36" s="23">
        <v>1</v>
      </c>
      <c r="I36" s="23">
        <v>1</v>
      </c>
      <c r="J36" s="86">
        <f t="shared" si="0"/>
        <v>1</v>
      </c>
      <c r="K36" s="82" t="str">
        <f t="shared" si="3"/>
        <v>Asociado NO Crítico</v>
      </c>
    </row>
    <row r="37" spans="2:11" ht="40" customHeight="1" thickBot="1" x14ac:dyDescent="0.2">
      <c r="B37" s="96" t="s">
        <v>273</v>
      </c>
      <c r="C37" s="67" t="s">
        <v>193</v>
      </c>
      <c r="D37" s="23">
        <v>1</v>
      </c>
      <c r="E37" s="23">
        <v>7</v>
      </c>
      <c r="F37" s="23">
        <v>3</v>
      </c>
      <c r="G37" s="23">
        <v>7</v>
      </c>
      <c r="H37" s="23">
        <v>3</v>
      </c>
      <c r="I37" s="23">
        <v>1</v>
      </c>
      <c r="J37" s="86">
        <f t="shared" si="0"/>
        <v>3.4000000000000004</v>
      </c>
      <c r="K37" s="82" t="str">
        <f t="shared" si="3"/>
        <v>Asociado NO Crítico</v>
      </c>
    </row>
    <row r="38" spans="2:11" ht="40" customHeight="1" thickBot="1" x14ac:dyDescent="0.2">
      <c r="B38" s="99" t="s">
        <v>274</v>
      </c>
      <c r="C38" s="67" t="s">
        <v>194</v>
      </c>
      <c r="D38" s="23">
        <v>1</v>
      </c>
      <c r="E38" s="23">
        <v>7</v>
      </c>
      <c r="F38" s="23">
        <v>3</v>
      </c>
      <c r="G38" s="23">
        <v>7</v>
      </c>
      <c r="H38" s="23">
        <v>3</v>
      </c>
      <c r="I38" s="23">
        <v>1</v>
      </c>
      <c r="J38" s="86">
        <f t="shared" si="0"/>
        <v>3.4000000000000004</v>
      </c>
      <c r="K38" s="82" t="str">
        <f t="shared" si="3"/>
        <v>Asociado NO Crítico</v>
      </c>
    </row>
    <row r="39" spans="2:11" ht="40" customHeight="1" thickBot="1" x14ac:dyDescent="0.2">
      <c r="B39" s="99" t="s">
        <v>275</v>
      </c>
      <c r="C39" s="67" t="s">
        <v>195</v>
      </c>
      <c r="D39" s="23">
        <v>1</v>
      </c>
      <c r="E39" s="23">
        <v>1</v>
      </c>
      <c r="F39" s="23">
        <v>3</v>
      </c>
      <c r="G39" s="23">
        <v>3</v>
      </c>
      <c r="H39" s="23">
        <v>1</v>
      </c>
      <c r="I39" s="23">
        <v>1</v>
      </c>
      <c r="J39" s="86">
        <f t="shared" si="0"/>
        <v>1.6</v>
      </c>
      <c r="K39" s="82" t="str">
        <f t="shared" si="3"/>
        <v>Asociado NO Crítico</v>
      </c>
    </row>
    <row r="40" spans="2:11" ht="48" customHeight="1" thickBot="1" x14ac:dyDescent="0.2">
      <c r="B40" s="100" t="s">
        <v>276</v>
      </c>
      <c r="C40" s="67" t="s">
        <v>72</v>
      </c>
      <c r="D40" s="23">
        <v>1</v>
      </c>
      <c r="E40" s="23">
        <v>10</v>
      </c>
      <c r="F40" s="23">
        <v>10</v>
      </c>
      <c r="G40" s="23">
        <v>10</v>
      </c>
      <c r="H40" s="23">
        <v>10</v>
      </c>
      <c r="I40" s="23">
        <v>1</v>
      </c>
      <c r="J40" s="86">
        <f t="shared" si="0"/>
        <v>6.4</v>
      </c>
      <c r="K40" s="82" t="str">
        <f t="shared" si="3"/>
        <v>Asociado Crítico</v>
      </c>
    </row>
    <row r="41" spans="2:11" ht="50.25" customHeight="1" thickBot="1" x14ac:dyDescent="0.2">
      <c r="B41" s="101" t="s">
        <v>277</v>
      </c>
      <c r="C41" s="67" t="s">
        <v>196</v>
      </c>
      <c r="D41" s="23">
        <v>1</v>
      </c>
      <c r="E41" s="23">
        <v>3</v>
      </c>
      <c r="F41" s="23">
        <v>7</v>
      </c>
      <c r="G41" s="23">
        <v>3</v>
      </c>
      <c r="H41" s="23">
        <v>3</v>
      </c>
      <c r="I41" s="23">
        <v>1</v>
      </c>
      <c r="J41" s="86">
        <f t="shared" si="0"/>
        <v>3</v>
      </c>
      <c r="K41" s="82" t="str">
        <f t="shared" si="3"/>
        <v>Asociado NO Crítico</v>
      </c>
    </row>
    <row r="42" spans="2:11" ht="57" customHeight="1" thickBot="1" x14ac:dyDescent="0.2">
      <c r="B42" s="102" t="s">
        <v>278</v>
      </c>
      <c r="C42" s="67" t="s">
        <v>197</v>
      </c>
      <c r="D42" s="23">
        <v>1</v>
      </c>
      <c r="E42" s="23">
        <v>3</v>
      </c>
      <c r="F42" s="23">
        <v>3</v>
      </c>
      <c r="G42" s="23">
        <v>7</v>
      </c>
      <c r="H42" s="23">
        <v>3</v>
      </c>
      <c r="I42" s="23">
        <v>1</v>
      </c>
      <c r="J42" s="86">
        <f t="shared" si="0"/>
        <v>2.6000000000000005</v>
      </c>
      <c r="K42" s="82" t="str">
        <f t="shared" si="3"/>
        <v>Asociado NO Crítico</v>
      </c>
    </row>
    <row r="43" spans="2:11" ht="62.25" customHeight="1" thickBot="1" x14ac:dyDescent="0.2">
      <c r="B43" s="101" t="s">
        <v>279</v>
      </c>
      <c r="C43" s="67" t="s">
        <v>198</v>
      </c>
      <c r="D43" s="23">
        <v>1</v>
      </c>
      <c r="E43" s="23">
        <v>3</v>
      </c>
      <c r="F43" s="23">
        <v>3</v>
      </c>
      <c r="G43" s="23">
        <v>7</v>
      </c>
      <c r="H43" s="23">
        <v>3</v>
      </c>
      <c r="I43" s="23">
        <v>1</v>
      </c>
      <c r="J43" s="86">
        <f t="shared" ref="J43:J45" si="6">SUM(D43*$D$18+E43*$E$18+F43*$F$18+G43*$G$18+H43*$H$18+I43*$I$18)</f>
        <v>2.6000000000000005</v>
      </c>
      <c r="K43" s="82" t="str">
        <f t="shared" si="3"/>
        <v>Asociado NO Crítico</v>
      </c>
    </row>
    <row r="44" spans="2:11" ht="40" customHeight="1" thickBot="1" x14ac:dyDescent="0.2">
      <c r="B44" s="102" t="s">
        <v>280</v>
      </c>
      <c r="C44" s="67" t="s">
        <v>199</v>
      </c>
      <c r="D44" s="23">
        <v>1</v>
      </c>
      <c r="E44" s="23">
        <v>1</v>
      </c>
      <c r="F44" s="23">
        <v>1</v>
      </c>
      <c r="G44" s="23">
        <v>1</v>
      </c>
      <c r="H44" s="23">
        <v>1</v>
      </c>
      <c r="I44" s="23">
        <v>1</v>
      </c>
      <c r="J44" s="86">
        <f t="shared" si="6"/>
        <v>1</v>
      </c>
      <c r="K44" s="82" t="str">
        <f t="shared" si="3"/>
        <v>Asociado NO Crítico</v>
      </c>
    </row>
    <row r="45" spans="2:11" ht="40" customHeight="1" thickBot="1" x14ac:dyDescent="0.2">
      <c r="B45" s="102" t="s">
        <v>281</v>
      </c>
      <c r="C45" s="67" t="s">
        <v>200</v>
      </c>
      <c r="D45" s="23">
        <v>1</v>
      </c>
      <c r="E45" s="23">
        <v>3</v>
      </c>
      <c r="F45" s="23">
        <v>7</v>
      </c>
      <c r="G45" s="23">
        <v>1</v>
      </c>
      <c r="H45" s="23">
        <v>1</v>
      </c>
      <c r="I45" s="23">
        <v>1</v>
      </c>
      <c r="J45" s="86">
        <f t="shared" si="6"/>
        <v>2.6000000000000005</v>
      </c>
      <c r="K45" s="82" t="str">
        <f t="shared" si="3"/>
        <v>Asociado NO Crítico</v>
      </c>
    </row>
    <row r="46" spans="2:11" ht="40" customHeight="1" thickBot="1" x14ac:dyDescent="0.2">
      <c r="B46" s="102" t="s">
        <v>282</v>
      </c>
      <c r="C46" s="67" t="s">
        <v>201</v>
      </c>
      <c r="D46" s="23">
        <v>1</v>
      </c>
      <c r="E46" s="23">
        <v>7</v>
      </c>
      <c r="F46" s="23">
        <v>7</v>
      </c>
      <c r="G46" s="23">
        <v>7</v>
      </c>
      <c r="H46" s="23">
        <v>7</v>
      </c>
      <c r="I46" s="23">
        <v>1</v>
      </c>
      <c r="J46" s="86">
        <f t="shared" si="0"/>
        <v>4.6000000000000005</v>
      </c>
      <c r="K46" s="82" t="str">
        <f t="shared" si="3"/>
        <v>Asociado NO Crítico</v>
      </c>
    </row>
    <row r="47" spans="2:11" ht="40" customHeight="1" thickBot="1" x14ac:dyDescent="0.2">
      <c r="B47" s="103" t="s">
        <v>283</v>
      </c>
      <c r="C47" s="67" t="s">
        <v>202</v>
      </c>
      <c r="D47" s="23">
        <v>1</v>
      </c>
      <c r="E47" s="23">
        <v>1</v>
      </c>
      <c r="F47" s="23">
        <v>7</v>
      </c>
      <c r="G47" s="23">
        <v>1</v>
      </c>
      <c r="H47" s="23">
        <v>1</v>
      </c>
      <c r="I47" s="23">
        <v>1</v>
      </c>
      <c r="J47" s="86">
        <f t="shared" si="0"/>
        <v>2.2000000000000006</v>
      </c>
      <c r="K47" s="82" t="str">
        <f t="shared" si="3"/>
        <v>Asociado NO Crítico</v>
      </c>
    </row>
    <row r="48" spans="2:11" ht="40" customHeight="1" thickBot="1" x14ac:dyDescent="0.2">
      <c r="B48" s="104" t="s">
        <v>284</v>
      </c>
      <c r="C48" s="67" t="s">
        <v>203</v>
      </c>
      <c r="D48" s="23">
        <v>1</v>
      </c>
      <c r="E48" s="23">
        <v>1</v>
      </c>
      <c r="F48" s="23">
        <v>1</v>
      </c>
      <c r="G48" s="23">
        <v>1</v>
      </c>
      <c r="H48" s="23">
        <v>1</v>
      </c>
      <c r="I48" s="23">
        <v>1</v>
      </c>
      <c r="J48" s="86">
        <f t="shared" si="0"/>
        <v>1</v>
      </c>
      <c r="K48" s="82" t="str">
        <f t="shared" si="3"/>
        <v>Asociado NO Crítico</v>
      </c>
    </row>
    <row r="49" spans="2:11" ht="40" customHeight="1" thickBot="1" x14ac:dyDescent="0.2">
      <c r="B49" s="101" t="s">
        <v>285</v>
      </c>
      <c r="C49" s="67" t="s">
        <v>204</v>
      </c>
      <c r="D49" s="23">
        <v>3</v>
      </c>
      <c r="E49" s="23">
        <v>3</v>
      </c>
      <c r="F49" s="23">
        <v>3</v>
      </c>
      <c r="G49" s="23">
        <v>7</v>
      </c>
      <c r="H49" s="23">
        <v>10</v>
      </c>
      <c r="I49" s="23">
        <v>1</v>
      </c>
      <c r="J49" s="86">
        <f t="shared" si="0"/>
        <v>3.7000000000000006</v>
      </c>
      <c r="K49" s="82" t="str">
        <f t="shared" si="3"/>
        <v>Asociado NO Crítico</v>
      </c>
    </row>
    <row r="50" spans="2:11" ht="40" customHeight="1" thickBot="1" x14ac:dyDescent="0.2">
      <c r="B50" s="101" t="s">
        <v>286</v>
      </c>
      <c r="C50" s="67" t="s">
        <v>205</v>
      </c>
      <c r="D50" s="23">
        <v>1</v>
      </c>
      <c r="E50" s="23">
        <v>10</v>
      </c>
      <c r="F50" s="23">
        <v>3</v>
      </c>
      <c r="G50" s="23">
        <v>10</v>
      </c>
      <c r="H50" s="23">
        <v>10</v>
      </c>
      <c r="I50" s="23">
        <v>1</v>
      </c>
      <c r="J50" s="86">
        <f t="shared" ref="J50:J51" si="7">SUM(D50*$D$18+E50*$E$18+F50*$F$18+G50*$G$18+H50*$H$18+I50*$I$18)</f>
        <v>5.0000000000000009</v>
      </c>
      <c r="K50" s="82" t="str">
        <f t="shared" si="3"/>
        <v>Asociado NO Crítico</v>
      </c>
    </row>
    <row r="51" spans="2:11" ht="40" customHeight="1" thickBot="1" x14ac:dyDescent="0.2">
      <c r="B51" s="101" t="s">
        <v>287</v>
      </c>
      <c r="C51" s="67" t="s">
        <v>206</v>
      </c>
      <c r="D51" s="23">
        <v>1</v>
      </c>
      <c r="E51" s="23">
        <v>7</v>
      </c>
      <c r="F51" s="23">
        <v>1</v>
      </c>
      <c r="G51" s="23">
        <v>7</v>
      </c>
      <c r="H51" s="23">
        <v>7</v>
      </c>
      <c r="I51" s="23">
        <v>1</v>
      </c>
      <c r="J51" s="86">
        <f t="shared" si="7"/>
        <v>3.4000000000000004</v>
      </c>
      <c r="K51" s="82" t="str">
        <f t="shared" si="3"/>
        <v>Asociado NO Crítico</v>
      </c>
    </row>
    <row r="52" spans="2:11" ht="40" customHeight="1" thickBot="1" x14ac:dyDescent="0.2">
      <c r="B52" s="102" t="s">
        <v>288</v>
      </c>
      <c r="C52" s="67" t="s">
        <v>207</v>
      </c>
      <c r="D52" s="23">
        <v>1</v>
      </c>
      <c r="E52" s="23">
        <v>10</v>
      </c>
      <c r="F52" s="23">
        <v>3</v>
      </c>
      <c r="G52" s="23">
        <v>10</v>
      </c>
      <c r="H52" s="23">
        <v>10</v>
      </c>
      <c r="I52" s="23">
        <v>1</v>
      </c>
      <c r="J52" s="86">
        <f t="shared" si="0"/>
        <v>5.0000000000000009</v>
      </c>
      <c r="K52" s="82" t="str">
        <f t="shared" si="3"/>
        <v>Asociado NO Crítico</v>
      </c>
    </row>
    <row r="53" spans="2:11" ht="40" customHeight="1" thickBot="1" x14ac:dyDescent="0.2">
      <c r="B53" s="102" t="s">
        <v>289</v>
      </c>
      <c r="C53" s="67" t="s">
        <v>208</v>
      </c>
      <c r="D53" s="23">
        <v>1</v>
      </c>
      <c r="E53" s="23">
        <v>10</v>
      </c>
      <c r="F53" s="23">
        <v>3</v>
      </c>
      <c r="G53" s="23">
        <v>10</v>
      </c>
      <c r="H53" s="23">
        <v>10</v>
      </c>
      <c r="I53" s="23">
        <v>1</v>
      </c>
      <c r="J53" s="86">
        <f t="shared" si="0"/>
        <v>5.0000000000000009</v>
      </c>
      <c r="K53" s="82" t="str">
        <f t="shared" si="3"/>
        <v>Asociado NO Crítico</v>
      </c>
    </row>
    <row r="54" spans="2:11" ht="40" customHeight="1" thickBot="1" x14ac:dyDescent="0.2">
      <c r="B54" s="103" t="s">
        <v>290</v>
      </c>
      <c r="C54" s="67" t="s">
        <v>209</v>
      </c>
      <c r="D54" s="23">
        <v>1</v>
      </c>
      <c r="E54" s="23">
        <v>10</v>
      </c>
      <c r="F54" s="23">
        <v>3</v>
      </c>
      <c r="G54" s="23">
        <v>10</v>
      </c>
      <c r="H54" s="23">
        <v>10</v>
      </c>
      <c r="I54" s="23">
        <v>1</v>
      </c>
      <c r="J54" s="86">
        <f t="shared" si="0"/>
        <v>5.0000000000000009</v>
      </c>
      <c r="K54" s="82" t="str">
        <f t="shared" si="3"/>
        <v>Asociado NO Crítico</v>
      </c>
    </row>
    <row r="55" spans="2:11" ht="40" customHeight="1" thickBot="1" x14ac:dyDescent="0.2">
      <c r="B55" s="103" t="s">
        <v>291</v>
      </c>
      <c r="C55" s="67" t="s">
        <v>210</v>
      </c>
      <c r="D55" s="23">
        <v>1</v>
      </c>
      <c r="E55" s="23">
        <v>1</v>
      </c>
      <c r="F55" s="23">
        <v>1</v>
      </c>
      <c r="G55" s="23">
        <v>1</v>
      </c>
      <c r="H55" s="23">
        <v>1</v>
      </c>
      <c r="I55" s="23">
        <v>1</v>
      </c>
      <c r="J55" s="86">
        <f t="shared" si="0"/>
        <v>1</v>
      </c>
      <c r="K55" s="82" t="str">
        <f t="shared" si="3"/>
        <v>Asociado NO Crítico</v>
      </c>
    </row>
    <row r="56" spans="2:11" ht="40" customHeight="1" thickBot="1" x14ac:dyDescent="0.25">
      <c r="B56" s="109" t="s">
        <v>292</v>
      </c>
      <c r="C56" s="67" t="s">
        <v>211</v>
      </c>
      <c r="D56" s="23">
        <v>1</v>
      </c>
      <c r="E56" s="23">
        <v>1</v>
      </c>
      <c r="F56" s="23">
        <v>1</v>
      </c>
      <c r="G56" s="23">
        <v>1</v>
      </c>
      <c r="H56" s="23">
        <v>1</v>
      </c>
      <c r="I56" s="23">
        <v>1</v>
      </c>
      <c r="J56" s="86">
        <f t="shared" si="0"/>
        <v>1</v>
      </c>
      <c r="K56" s="82" t="str">
        <f t="shared" si="3"/>
        <v>Asociado NO Crítico</v>
      </c>
    </row>
    <row r="57" spans="2:11" ht="45" customHeight="1" thickBot="1" x14ac:dyDescent="0.2">
      <c r="B57" s="103" t="s">
        <v>280</v>
      </c>
      <c r="C57" s="67" t="s">
        <v>212</v>
      </c>
      <c r="D57" s="23">
        <v>1</v>
      </c>
      <c r="E57" s="23">
        <v>1</v>
      </c>
      <c r="F57" s="23">
        <v>1</v>
      </c>
      <c r="G57" s="23">
        <v>1</v>
      </c>
      <c r="H57" s="23">
        <v>1</v>
      </c>
      <c r="I57" s="23">
        <v>1</v>
      </c>
      <c r="J57" s="86">
        <f t="shared" si="0"/>
        <v>1</v>
      </c>
      <c r="K57" s="82" t="str">
        <f t="shared" si="3"/>
        <v>Asociado NO Crítico</v>
      </c>
    </row>
    <row r="58" spans="2:11" ht="40" customHeight="1" thickBot="1" x14ac:dyDescent="0.2">
      <c r="B58" s="102" t="s">
        <v>293</v>
      </c>
      <c r="C58" s="67" t="s">
        <v>213</v>
      </c>
      <c r="D58" s="23">
        <v>1</v>
      </c>
      <c r="E58" s="23">
        <v>7</v>
      </c>
      <c r="F58" s="23">
        <v>1</v>
      </c>
      <c r="G58" s="23">
        <v>7</v>
      </c>
      <c r="H58" s="23">
        <v>7</v>
      </c>
      <c r="I58" s="23">
        <v>1</v>
      </c>
      <c r="J58" s="86">
        <v>3</v>
      </c>
      <c r="K58" s="82" t="str">
        <f t="shared" si="3"/>
        <v>Asociado NO Crítico</v>
      </c>
    </row>
    <row r="59" spans="2:11" ht="65.25" customHeight="1" thickBot="1" x14ac:dyDescent="0.2">
      <c r="B59" s="103" t="s">
        <v>294</v>
      </c>
      <c r="C59" s="67" t="s">
        <v>214</v>
      </c>
      <c r="D59" s="23">
        <v>3</v>
      </c>
      <c r="E59" s="23">
        <v>10</v>
      </c>
      <c r="F59" s="23">
        <v>3</v>
      </c>
      <c r="G59" s="23">
        <v>10</v>
      </c>
      <c r="H59" s="23">
        <v>10</v>
      </c>
      <c r="I59" s="23">
        <v>1</v>
      </c>
      <c r="J59" s="86">
        <v>3</v>
      </c>
      <c r="K59" s="82" t="str">
        <f t="shared" si="3"/>
        <v>Asociado NO Crítico</v>
      </c>
    </row>
    <row r="60" spans="2:11" ht="40" customHeight="1" thickBot="1" x14ac:dyDescent="0.25">
      <c r="B60" s="109" t="s">
        <v>295</v>
      </c>
      <c r="C60" s="67" t="s">
        <v>215</v>
      </c>
      <c r="D60" s="23">
        <v>1</v>
      </c>
      <c r="E60" s="23">
        <v>7</v>
      </c>
      <c r="F60" s="23">
        <v>1</v>
      </c>
      <c r="G60" s="23">
        <v>7</v>
      </c>
      <c r="H60" s="23">
        <v>3</v>
      </c>
      <c r="I60" s="23">
        <v>1</v>
      </c>
      <c r="J60" s="86">
        <v>3</v>
      </c>
      <c r="K60" s="82" t="str">
        <f t="shared" si="3"/>
        <v>Asociado NO Crítico</v>
      </c>
    </row>
    <row r="61" spans="2:11" ht="40" customHeight="1" thickBot="1" x14ac:dyDescent="0.2">
      <c r="B61" s="105" t="s">
        <v>296</v>
      </c>
      <c r="C61" s="67" t="s">
        <v>216</v>
      </c>
      <c r="D61" s="23">
        <v>1</v>
      </c>
      <c r="E61" s="23">
        <v>7</v>
      </c>
      <c r="F61" s="23">
        <v>1</v>
      </c>
      <c r="G61" s="23">
        <v>7</v>
      </c>
      <c r="H61" s="23">
        <v>1</v>
      </c>
      <c r="I61" s="23">
        <v>1</v>
      </c>
      <c r="J61" s="86">
        <f t="shared" si="0"/>
        <v>2.8000000000000003</v>
      </c>
      <c r="K61" s="82" t="str">
        <f t="shared" si="3"/>
        <v>Asociado NO Crítico</v>
      </c>
    </row>
    <row r="62" spans="2:11" ht="40" customHeight="1" thickBot="1" x14ac:dyDescent="0.2">
      <c r="B62" s="103" t="s">
        <v>297</v>
      </c>
      <c r="C62" s="67" t="s">
        <v>217</v>
      </c>
      <c r="D62" s="23">
        <v>1</v>
      </c>
      <c r="E62" s="23">
        <v>7</v>
      </c>
      <c r="F62" s="23">
        <v>1</v>
      </c>
      <c r="G62" s="23">
        <v>7</v>
      </c>
      <c r="H62" s="23">
        <v>7</v>
      </c>
      <c r="I62" s="23">
        <v>1</v>
      </c>
      <c r="J62" s="86">
        <f t="shared" si="0"/>
        <v>3.4000000000000004</v>
      </c>
      <c r="K62" s="82" t="str">
        <f t="shared" si="3"/>
        <v>Asociado NO Crítico</v>
      </c>
    </row>
    <row r="63" spans="2:11" ht="40" customHeight="1" thickBot="1" x14ac:dyDescent="0.2">
      <c r="B63" s="102" t="s">
        <v>298</v>
      </c>
      <c r="C63" s="67" t="s">
        <v>218</v>
      </c>
      <c r="D63" s="23">
        <v>1</v>
      </c>
      <c r="E63" s="23">
        <v>1</v>
      </c>
      <c r="F63" s="23">
        <v>1</v>
      </c>
      <c r="G63" s="23">
        <v>1</v>
      </c>
      <c r="H63" s="23">
        <v>1</v>
      </c>
      <c r="I63" s="23">
        <v>1</v>
      </c>
      <c r="J63" s="86">
        <f t="shared" si="0"/>
        <v>1</v>
      </c>
      <c r="K63" s="82" t="str">
        <f t="shared" si="3"/>
        <v>Asociado NO Crítico</v>
      </c>
    </row>
    <row r="64" spans="2:11" ht="40" customHeight="1" thickBot="1" x14ac:dyDescent="0.25">
      <c r="B64" s="109" t="s">
        <v>299</v>
      </c>
      <c r="C64" s="67" t="s">
        <v>219</v>
      </c>
      <c r="D64" s="23">
        <v>1</v>
      </c>
      <c r="E64" s="23">
        <v>7</v>
      </c>
      <c r="F64" s="23">
        <v>1</v>
      </c>
      <c r="G64" s="23">
        <v>7</v>
      </c>
      <c r="H64" s="23">
        <v>1</v>
      </c>
      <c r="I64" s="23">
        <v>1</v>
      </c>
      <c r="J64" s="86">
        <f t="shared" si="0"/>
        <v>2.8000000000000003</v>
      </c>
      <c r="K64" s="82" t="str">
        <f t="shared" si="3"/>
        <v>Asociado NO Crítico</v>
      </c>
    </row>
    <row r="65" spans="2:11" ht="40" customHeight="1" thickBot="1" x14ac:dyDescent="0.2">
      <c r="B65" s="105" t="s">
        <v>300</v>
      </c>
      <c r="C65" s="67" t="s">
        <v>220</v>
      </c>
      <c r="D65" s="23">
        <v>1</v>
      </c>
      <c r="E65" s="23">
        <v>7</v>
      </c>
      <c r="F65" s="23">
        <v>7</v>
      </c>
      <c r="G65" s="23">
        <v>7</v>
      </c>
      <c r="H65" s="23">
        <v>1</v>
      </c>
      <c r="I65" s="23">
        <v>1</v>
      </c>
      <c r="J65" s="86">
        <f t="shared" si="0"/>
        <v>4</v>
      </c>
      <c r="K65" s="82" t="str">
        <f t="shared" si="3"/>
        <v>Asociado NO Crítico</v>
      </c>
    </row>
    <row r="66" spans="2:11" ht="40" customHeight="1" thickBot="1" x14ac:dyDescent="0.2">
      <c r="B66" s="102" t="s">
        <v>301</v>
      </c>
      <c r="C66" s="67" t="s">
        <v>221</v>
      </c>
      <c r="D66" s="23">
        <v>1</v>
      </c>
      <c r="E66" s="23">
        <v>1</v>
      </c>
      <c r="F66" s="23">
        <v>1</v>
      </c>
      <c r="G66" s="23">
        <v>1</v>
      </c>
      <c r="H66" s="23">
        <v>1</v>
      </c>
      <c r="I66" s="23">
        <v>1</v>
      </c>
      <c r="J66" s="86">
        <f t="shared" si="0"/>
        <v>1</v>
      </c>
      <c r="K66" s="82" t="str">
        <f t="shared" si="3"/>
        <v>Asociado NO Crítico</v>
      </c>
    </row>
    <row r="67" spans="2:11" ht="40" customHeight="1" thickBot="1" x14ac:dyDescent="0.2">
      <c r="B67" s="103" t="s">
        <v>302</v>
      </c>
      <c r="C67" s="67" t="s">
        <v>222</v>
      </c>
      <c r="D67" s="23">
        <v>1</v>
      </c>
      <c r="E67" s="23">
        <v>7</v>
      </c>
      <c r="F67" s="23">
        <v>3</v>
      </c>
      <c r="G67" s="23">
        <v>7</v>
      </c>
      <c r="H67" s="23">
        <v>1</v>
      </c>
      <c r="I67" s="23">
        <v>1</v>
      </c>
      <c r="J67" s="86">
        <f t="shared" si="0"/>
        <v>3.2000000000000006</v>
      </c>
      <c r="K67" s="82" t="str">
        <f t="shared" si="3"/>
        <v>Asociado NO Crítico</v>
      </c>
    </row>
    <row r="68" spans="2:11" ht="40" customHeight="1" thickBot="1" x14ac:dyDescent="0.2">
      <c r="B68" s="103" t="s">
        <v>303</v>
      </c>
      <c r="C68" s="67" t="s">
        <v>223</v>
      </c>
      <c r="D68" s="23">
        <v>1</v>
      </c>
      <c r="E68" s="23">
        <v>7</v>
      </c>
      <c r="F68" s="23">
        <v>1</v>
      </c>
      <c r="G68" s="23">
        <v>7</v>
      </c>
      <c r="H68" s="23">
        <v>1</v>
      </c>
      <c r="I68" s="23">
        <v>3</v>
      </c>
      <c r="J68" s="86">
        <f t="shared" si="0"/>
        <v>3.2</v>
      </c>
      <c r="K68" s="82" t="str">
        <f t="shared" si="3"/>
        <v>Asociado NO Crítico</v>
      </c>
    </row>
    <row r="69" spans="2:11" ht="40" customHeight="1" thickBot="1" x14ac:dyDescent="0.2">
      <c r="B69" s="103" t="s">
        <v>302</v>
      </c>
      <c r="C69" s="67" t="s">
        <v>310</v>
      </c>
      <c r="D69" s="23">
        <v>1</v>
      </c>
      <c r="E69" s="23">
        <v>7</v>
      </c>
      <c r="F69" s="23">
        <v>3</v>
      </c>
      <c r="G69" s="23">
        <v>7</v>
      </c>
      <c r="H69" s="23">
        <v>1</v>
      </c>
      <c r="I69" s="23">
        <v>1</v>
      </c>
      <c r="J69" s="86">
        <f t="shared" si="0"/>
        <v>3.2000000000000006</v>
      </c>
      <c r="K69" s="82" t="str">
        <f t="shared" si="3"/>
        <v>Asociado NO Crítico</v>
      </c>
    </row>
    <row r="70" spans="2:11" ht="40" customHeight="1" thickBot="1" x14ac:dyDescent="0.2">
      <c r="B70" s="102" t="s">
        <v>304</v>
      </c>
      <c r="C70" s="67" t="s">
        <v>224</v>
      </c>
      <c r="D70" s="23">
        <v>1</v>
      </c>
      <c r="E70" s="23">
        <v>7</v>
      </c>
      <c r="F70" s="23">
        <v>7</v>
      </c>
      <c r="G70" s="23">
        <v>7</v>
      </c>
      <c r="H70" s="23">
        <v>7</v>
      </c>
      <c r="I70" s="23">
        <v>1</v>
      </c>
      <c r="J70" s="86">
        <f t="shared" si="0"/>
        <v>4.6000000000000005</v>
      </c>
      <c r="K70" s="82" t="str">
        <f t="shared" si="3"/>
        <v>Asociado NO Crítico</v>
      </c>
    </row>
    <row r="71" spans="2:11" ht="40" customHeight="1" thickBot="1" x14ac:dyDescent="0.2">
      <c r="B71" s="102" t="s">
        <v>305</v>
      </c>
      <c r="C71" s="67" t="s">
        <v>225</v>
      </c>
      <c r="D71" s="23">
        <v>1</v>
      </c>
      <c r="E71" s="23">
        <v>1</v>
      </c>
      <c r="F71" s="23">
        <v>1</v>
      </c>
      <c r="G71" s="23">
        <v>1</v>
      </c>
      <c r="H71" s="23">
        <v>1</v>
      </c>
      <c r="I71" s="23">
        <v>1</v>
      </c>
      <c r="J71" s="86">
        <f t="shared" si="0"/>
        <v>1</v>
      </c>
      <c r="K71" s="82" t="str">
        <f t="shared" si="3"/>
        <v>Asociado NO Crítico</v>
      </c>
    </row>
    <row r="72" spans="2:11" ht="40" customHeight="1" thickBot="1" x14ac:dyDescent="0.2">
      <c r="B72" s="102" t="s">
        <v>306</v>
      </c>
      <c r="C72" s="67" t="s">
        <v>226</v>
      </c>
      <c r="D72" s="23">
        <v>1</v>
      </c>
      <c r="E72" s="23">
        <v>1</v>
      </c>
      <c r="F72" s="23">
        <v>1</v>
      </c>
      <c r="G72" s="23">
        <v>1</v>
      </c>
      <c r="H72" s="23">
        <v>1</v>
      </c>
      <c r="I72" s="23">
        <v>1</v>
      </c>
      <c r="J72" s="86">
        <f t="shared" si="0"/>
        <v>1</v>
      </c>
      <c r="K72" s="82" t="str">
        <f t="shared" si="3"/>
        <v>Asociado NO Crítico</v>
      </c>
    </row>
    <row r="73" spans="2:11" ht="40" customHeight="1" thickBot="1" x14ac:dyDescent="0.2">
      <c r="B73" s="102" t="s">
        <v>307</v>
      </c>
      <c r="C73" s="67" t="s">
        <v>227</v>
      </c>
      <c r="D73" s="23">
        <v>1</v>
      </c>
      <c r="E73" s="23">
        <v>1</v>
      </c>
      <c r="F73" s="23">
        <v>1</v>
      </c>
      <c r="G73" s="23">
        <v>1</v>
      </c>
      <c r="H73" s="23">
        <v>1</v>
      </c>
      <c r="I73" s="23">
        <v>1</v>
      </c>
      <c r="J73" s="86">
        <f t="shared" si="0"/>
        <v>1</v>
      </c>
      <c r="K73" s="82" t="str">
        <f t="shared" si="3"/>
        <v>Asociado NO Crítico</v>
      </c>
    </row>
    <row r="74" spans="2:11" ht="40" customHeight="1" thickBot="1" x14ac:dyDescent="0.2">
      <c r="B74" s="102" t="s">
        <v>309</v>
      </c>
      <c r="C74" s="67" t="s">
        <v>229</v>
      </c>
      <c r="D74" s="23">
        <v>1</v>
      </c>
      <c r="E74" s="23">
        <v>3</v>
      </c>
      <c r="F74" s="23">
        <v>1</v>
      </c>
      <c r="G74" s="23">
        <v>3</v>
      </c>
      <c r="H74" s="23">
        <v>3</v>
      </c>
      <c r="I74" s="23">
        <v>1</v>
      </c>
      <c r="J74" s="86">
        <f t="shared" si="0"/>
        <v>1.8</v>
      </c>
      <c r="K74" s="82" t="str">
        <f t="shared" si="3"/>
        <v>Asociado NO Crítico</v>
      </c>
    </row>
    <row r="75" spans="2:11" ht="40" customHeight="1" thickBot="1" x14ac:dyDescent="0.2">
      <c r="B75" s="101" t="s">
        <v>312</v>
      </c>
      <c r="C75" s="67" t="s">
        <v>234</v>
      </c>
      <c r="D75" s="23">
        <v>1</v>
      </c>
      <c r="E75" s="23">
        <v>10</v>
      </c>
      <c r="F75" s="23">
        <v>7</v>
      </c>
      <c r="G75" s="23">
        <v>10</v>
      </c>
      <c r="H75" s="23">
        <v>10</v>
      </c>
      <c r="I75" s="23">
        <v>1</v>
      </c>
      <c r="J75" s="86">
        <f t="shared" si="0"/>
        <v>5.8000000000000007</v>
      </c>
      <c r="K75" s="82" t="str">
        <f t="shared" si="3"/>
        <v>Asociado Crítico</v>
      </c>
    </row>
    <row r="76" spans="2:11" ht="40" customHeight="1" thickBot="1" x14ac:dyDescent="0.2">
      <c r="B76" s="102" t="s">
        <v>311</v>
      </c>
      <c r="C76" s="67" t="s">
        <v>233</v>
      </c>
      <c r="D76" s="23">
        <v>1</v>
      </c>
      <c r="E76" s="23">
        <v>7</v>
      </c>
      <c r="F76" s="23">
        <v>7</v>
      </c>
      <c r="G76" s="23">
        <v>7</v>
      </c>
      <c r="H76" s="23">
        <v>3</v>
      </c>
      <c r="I76" s="23">
        <v>1</v>
      </c>
      <c r="J76" s="86">
        <f t="shared" si="0"/>
        <v>4.2</v>
      </c>
      <c r="K76" s="82" t="str">
        <f t="shared" si="3"/>
        <v>Asociado NO Crítico</v>
      </c>
    </row>
    <row r="77" spans="2:11" ht="40" customHeight="1" thickBot="1" x14ac:dyDescent="0.2">
      <c r="B77" s="102" t="s">
        <v>313</v>
      </c>
      <c r="C77" s="67" t="s">
        <v>232</v>
      </c>
      <c r="D77" s="23">
        <v>1</v>
      </c>
      <c r="E77" s="23">
        <v>7</v>
      </c>
      <c r="F77" s="23">
        <v>7</v>
      </c>
      <c r="G77" s="23">
        <v>7</v>
      </c>
      <c r="H77" s="23">
        <v>7</v>
      </c>
      <c r="I77" s="23">
        <v>1</v>
      </c>
      <c r="J77" s="86">
        <f t="shared" ref="J77:J110" si="8">SUM(D77*$D$18+E77*$E$18+F77*$F$18+G77*$G$18+H77*$H$18+I77*$I$18)</f>
        <v>4.6000000000000005</v>
      </c>
      <c r="K77" s="82" t="str">
        <f t="shared" si="3"/>
        <v>Asociado NO Crítico</v>
      </c>
    </row>
    <row r="78" spans="2:11" ht="40" customHeight="1" thickBot="1" x14ac:dyDescent="0.2">
      <c r="B78" s="101" t="s">
        <v>314</v>
      </c>
      <c r="C78" s="67" t="s">
        <v>231</v>
      </c>
      <c r="D78" s="23">
        <v>1</v>
      </c>
      <c r="E78" s="23">
        <v>10</v>
      </c>
      <c r="F78" s="23">
        <v>7</v>
      </c>
      <c r="G78" s="23">
        <v>7</v>
      </c>
      <c r="H78" s="23">
        <v>7</v>
      </c>
      <c r="I78" s="23">
        <v>1</v>
      </c>
      <c r="J78" s="86">
        <f t="shared" si="8"/>
        <v>5.2000000000000011</v>
      </c>
      <c r="K78" s="82" t="str">
        <f t="shared" si="3"/>
        <v>Asociado Crítico</v>
      </c>
    </row>
    <row r="79" spans="2:11" ht="49.5" customHeight="1" thickBot="1" x14ac:dyDescent="0.2">
      <c r="B79" s="102" t="s">
        <v>315</v>
      </c>
      <c r="C79" s="67" t="s">
        <v>230</v>
      </c>
      <c r="D79" s="23">
        <v>1</v>
      </c>
      <c r="E79" s="23">
        <v>1</v>
      </c>
      <c r="F79" s="23">
        <v>7</v>
      </c>
      <c r="G79" s="23">
        <v>1</v>
      </c>
      <c r="H79" s="23">
        <v>1</v>
      </c>
      <c r="I79" s="23">
        <v>1</v>
      </c>
      <c r="J79" s="86">
        <f t="shared" si="8"/>
        <v>2.2000000000000006</v>
      </c>
      <c r="K79" s="82" t="str">
        <f t="shared" si="3"/>
        <v>Asociado NO Crítico</v>
      </c>
    </row>
    <row r="80" spans="2:11" ht="40" customHeight="1" thickBot="1" x14ac:dyDescent="0.2">
      <c r="B80" s="101" t="s">
        <v>308</v>
      </c>
      <c r="C80" s="67" t="s">
        <v>228</v>
      </c>
      <c r="D80" s="23">
        <v>3</v>
      </c>
      <c r="E80" s="23">
        <v>10</v>
      </c>
      <c r="F80" s="23">
        <v>3</v>
      </c>
      <c r="G80" s="23">
        <v>10</v>
      </c>
      <c r="H80" s="23">
        <v>10</v>
      </c>
      <c r="I80" s="23">
        <v>1</v>
      </c>
      <c r="J80" s="86">
        <v>3</v>
      </c>
      <c r="K80" s="82" t="str">
        <f t="shared" ref="K80:K110" si="9">IF(AND(J80&gt;=1,J80&lt;=5),"Asociado NO Crítico",(IF(AND(J80&gt;=5.1,J80&lt;=10),"Asociado Crítico","Error")))</f>
        <v>Asociado NO Crítico</v>
      </c>
    </row>
    <row r="81" spans="2:11" ht="40" customHeight="1" thickBot="1" x14ac:dyDescent="0.2">
      <c r="B81" s="97" t="s">
        <v>316</v>
      </c>
      <c r="C81" s="67" t="s">
        <v>235</v>
      </c>
      <c r="D81" s="23">
        <v>1</v>
      </c>
      <c r="E81" s="23">
        <v>3</v>
      </c>
      <c r="F81" s="23">
        <v>10</v>
      </c>
      <c r="G81" s="23">
        <v>7</v>
      </c>
      <c r="H81" s="23">
        <v>3</v>
      </c>
      <c r="I81" s="23">
        <v>1</v>
      </c>
      <c r="J81" s="86">
        <f t="shared" si="8"/>
        <v>4</v>
      </c>
      <c r="K81" s="82" t="str">
        <f t="shared" si="9"/>
        <v>Asociado NO Crítico</v>
      </c>
    </row>
    <row r="82" spans="2:11" ht="51" customHeight="1" thickBot="1" x14ac:dyDescent="0.2">
      <c r="B82" s="97" t="s">
        <v>317</v>
      </c>
      <c r="C82" s="67" t="s">
        <v>236</v>
      </c>
      <c r="D82" s="23">
        <v>1</v>
      </c>
      <c r="E82" s="23">
        <v>3</v>
      </c>
      <c r="F82" s="23">
        <v>10</v>
      </c>
      <c r="G82" s="23">
        <v>7</v>
      </c>
      <c r="H82" s="23">
        <v>3</v>
      </c>
      <c r="I82" s="23">
        <v>1</v>
      </c>
      <c r="J82" s="86">
        <f t="shared" ref="J82" si="10">SUM(D82*$D$18+E82*$E$18+F82*$F$18+G82*$G$18+H82*$H$18+I82*$I$18)</f>
        <v>4</v>
      </c>
      <c r="K82" s="82" t="str">
        <f t="shared" si="9"/>
        <v>Asociado NO Crítico</v>
      </c>
    </row>
    <row r="83" spans="2:11" ht="40" customHeight="1" thickBot="1" x14ac:dyDescent="0.2">
      <c r="B83" s="99" t="s">
        <v>318</v>
      </c>
      <c r="C83" s="67" t="s">
        <v>237</v>
      </c>
      <c r="D83" s="23">
        <v>1</v>
      </c>
      <c r="E83" s="23">
        <v>1</v>
      </c>
      <c r="F83" s="23">
        <v>10</v>
      </c>
      <c r="G83" s="23">
        <v>1</v>
      </c>
      <c r="H83" s="23">
        <v>1</v>
      </c>
      <c r="I83" s="23">
        <v>1</v>
      </c>
      <c r="J83" s="86">
        <f t="shared" si="8"/>
        <v>2.8000000000000003</v>
      </c>
      <c r="K83" s="82" t="str">
        <f t="shared" si="9"/>
        <v>Asociado NO Crítico</v>
      </c>
    </row>
    <row r="84" spans="2:11" ht="40" customHeight="1" thickBot="1" x14ac:dyDescent="0.2">
      <c r="B84" s="97" t="s">
        <v>319</v>
      </c>
      <c r="C84" s="67" t="s">
        <v>238</v>
      </c>
      <c r="D84" s="23">
        <v>1</v>
      </c>
      <c r="E84" s="23">
        <v>1</v>
      </c>
      <c r="F84" s="23">
        <v>1</v>
      </c>
      <c r="G84" s="23">
        <v>1</v>
      </c>
      <c r="H84" s="23">
        <v>1</v>
      </c>
      <c r="I84" s="23">
        <v>1</v>
      </c>
      <c r="J84" s="86">
        <f t="shared" si="8"/>
        <v>1</v>
      </c>
      <c r="K84" s="82" t="str">
        <f t="shared" si="9"/>
        <v>Asociado NO Crítico</v>
      </c>
    </row>
    <row r="85" spans="2:11" ht="45" customHeight="1" thickBot="1" x14ac:dyDescent="0.2">
      <c r="B85" s="99" t="s">
        <v>320</v>
      </c>
      <c r="C85" s="67" t="s">
        <v>239</v>
      </c>
      <c r="D85" s="23">
        <v>1</v>
      </c>
      <c r="E85" s="23">
        <v>1</v>
      </c>
      <c r="F85" s="23">
        <v>1</v>
      </c>
      <c r="G85" s="23">
        <v>1</v>
      </c>
      <c r="H85" s="23">
        <v>1</v>
      </c>
      <c r="I85" s="23">
        <v>1</v>
      </c>
      <c r="J85" s="86">
        <f t="shared" si="8"/>
        <v>1</v>
      </c>
      <c r="K85" s="82" t="str">
        <f t="shared" si="9"/>
        <v>Asociado NO Crítico</v>
      </c>
    </row>
    <row r="86" spans="2:11" ht="40" customHeight="1" thickBot="1" x14ac:dyDescent="0.2">
      <c r="B86" s="106" t="s">
        <v>321</v>
      </c>
      <c r="C86" s="67" t="s">
        <v>240</v>
      </c>
      <c r="D86" s="23">
        <v>1</v>
      </c>
      <c r="E86" s="23">
        <v>1</v>
      </c>
      <c r="F86" s="23">
        <v>3</v>
      </c>
      <c r="G86" s="23">
        <v>3</v>
      </c>
      <c r="H86" s="23">
        <v>3</v>
      </c>
      <c r="I86" s="23">
        <v>1</v>
      </c>
      <c r="J86" s="86">
        <f t="shared" si="8"/>
        <v>1.8</v>
      </c>
      <c r="K86" s="82" t="str">
        <f t="shared" si="9"/>
        <v>Asociado NO Crítico</v>
      </c>
    </row>
    <row r="87" spans="2:11" ht="40" customHeight="1" thickBot="1" x14ac:dyDescent="0.2">
      <c r="B87" s="107" t="s">
        <v>322</v>
      </c>
      <c r="C87" s="67" t="s">
        <v>241</v>
      </c>
      <c r="D87" s="23">
        <v>1</v>
      </c>
      <c r="E87" s="23">
        <v>1</v>
      </c>
      <c r="F87" s="23">
        <v>3</v>
      </c>
      <c r="G87" s="23">
        <v>3</v>
      </c>
      <c r="H87" s="23">
        <v>3</v>
      </c>
      <c r="I87" s="23">
        <v>1</v>
      </c>
      <c r="J87" s="86">
        <f t="shared" si="8"/>
        <v>1.8</v>
      </c>
      <c r="K87" s="82" t="str">
        <f t="shared" si="9"/>
        <v>Asociado NO Crítico</v>
      </c>
    </row>
    <row r="88" spans="2:11" ht="40" customHeight="1" thickBot="1" x14ac:dyDescent="0.2">
      <c r="B88" s="106" t="s">
        <v>323</v>
      </c>
      <c r="C88" s="67" t="s">
        <v>46</v>
      </c>
      <c r="D88" s="23">
        <v>1</v>
      </c>
      <c r="E88" s="23">
        <v>1</v>
      </c>
      <c r="F88" s="23">
        <v>3</v>
      </c>
      <c r="G88" s="23">
        <v>3</v>
      </c>
      <c r="H88" s="23">
        <v>3</v>
      </c>
      <c r="I88" s="23">
        <v>1</v>
      </c>
      <c r="J88" s="86">
        <f t="shared" si="8"/>
        <v>1.8</v>
      </c>
      <c r="K88" s="82" t="str">
        <f t="shared" si="9"/>
        <v>Asociado NO Crítico</v>
      </c>
    </row>
    <row r="89" spans="2:11" ht="40" customHeight="1" thickBot="1" x14ac:dyDescent="0.2">
      <c r="B89" s="107" t="s">
        <v>324</v>
      </c>
      <c r="C89" s="67" t="s">
        <v>150</v>
      </c>
      <c r="D89" s="23">
        <v>1</v>
      </c>
      <c r="E89" s="23">
        <v>1</v>
      </c>
      <c r="F89" s="23">
        <v>1</v>
      </c>
      <c r="G89" s="23">
        <v>1</v>
      </c>
      <c r="H89" s="23">
        <v>1</v>
      </c>
      <c r="I89" s="23">
        <v>1</v>
      </c>
      <c r="J89" s="86">
        <f t="shared" si="8"/>
        <v>1</v>
      </c>
      <c r="K89" s="82" t="str">
        <f t="shared" si="9"/>
        <v>Asociado NO Crítico</v>
      </c>
    </row>
    <row r="90" spans="2:11" ht="40" customHeight="1" thickBot="1" x14ac:dyDescent="0.2">
      <c r="B90" s="107" t="s">
        <v>325</v>
      </c>
      <c r="C90" s="67" t="s">
        <v>172</v>
      </c>
      <c r="D90" s="23">
        <v>1</v>
      </c>
      <c r="E90" s="23">
        <v>1</v>
      </c>
      <c r="F90" s="23">
        <v>1</v>
      </c>
      <c r="G90" s="23">
        <v>1</v>
      </c>
      <c r="H90" s="23">
        <v>1</v>
      </c>
      <c r="I90" s="23">
        <v>1</v>
      </c>
      <c r="J90" s="86">
        <f t="shared" si="8"/>
        <v>1</v>
      </c>
      <c r="K90" s="82" t="str">
        <f t="shared" si="9"/>
        <v>Asociado NO Crítico</v>
      </c>
    </row>
    <row r="91" spans="2:11" ht="40" customHeight="1" thickBot="1" x14ac:dyDescent="0.2">
      <c r="B91" s="106" t="s">
        <v>326</v>
      </c>
      <c r="C91" s="67" t="s">
        <v>242</v>
      </c>
      <c r="D91" s="23">
        <v>1</v>
      </c>
      <c r="E91" s="23">
        <v>1</v>
      </c>
      <c r="F91" s="23">
        <v>1</v>
      </c>
      <c r="G91" s="23">
        <v>1</v>
      </c>
      <c r="H91" s="23">
        <v>1</v>
      </c>
      <c r="I91" s="23">
        <v>1</v>
      </c>
      <c r="J91" s="86">
        <f t="shared" si="8"/>
        <v>1</v>
      </c>
      <c r="K91" s="82" t="str">
        <f t="shared" si="9"/>
        <v>Asociado NO Crítico</v>
      </c>
    </row>
    <row r="92" spans="2:11" ht="40" customHeight="1" thickBot="1" x14ac:dyDescent="0.2">
      <c r="B92" s="107" t="s">
        <v>104</v>
      </c>
      <c r="C92" s="67" t="s">
        <v>243</v>
      </c>
      <c r="D92" s="23">
        <v>1</v>
      </c>
      <c r="E92" s="23">
        <v>1</v>
      </c>
      <c r="F92" s="23">
        <v>1</v>
      </c>
      <c r="G92" s="23">
        <v>1</v>
      </c>
      <c r="H92" s="23">
        <v>1</v>
      </c>
      <c r="I92" s="23">
        <v>1</v>
      </c>
      <c r="J92" s="86">
        <f t="shared" si="8"/>
        <v>1</v>
      </c>
      <c r="K92" s="82" t="str">
        <f t="shared" si="9"/>
        <v>Asociado NO Crítico</v>
      </c>
    </row>
    <row r="93" spans="2:11" ht="48.75" customHeight="1" thickBot="1" x14ac:dyDescent="0.2">
      <c r="B93" s="106" t="s">
        <v>327</v>
      </c>
      <c r="C93" s="67" t="s">
        <v>244</v>
      </c>
      <c r="D93" s="23">
        <v>1</v>
      </c>
      <c r="E93" s="23">
        <v>1</v>
      </c>
      <c r="F93" s="23">
        <v>7</v>
      </c>
      <c r="G93" s="23">
        <v>1</v>
      </c>
      <c r="H93" s="23">
        <v>1</v>
      </c>
      <c r="I93" s="23">
        <v>1</v>
      </c>
      <c r="J93" s="86">
        <f t="shared" si="8"/>
        <v>2.2000000000000006</v>
      </c>
      <c r="K93" s="82" t="str">
        <f t="shared" si="9"/>
        <v>Asociado NO Crítico</v>
      </c>
    </row>
    <row r="94" spans="2:11" ht="40" customHeight="1" thickBot="1" x14ac:dyDescent="0.2">
      <c r="B94" s="106" t="s">
        <v>328</v>
      </c>
      <c r="C94" s="67" t="s">
        <v>245</v>
      </c>
      <c r="D94" s="23">
        <v>1</v>
      </c>
      <c r="E94" s="23">
        <v>1</v>
      </c>
      <c r="F94" s="23">
        <v>1</v>
      </c>
      <c r="G94" s="23">
        <v>1</v>
      </c>
      <c r="H94" s="23">
        <v>1</v>
      </c>
      <c r="I94" s="23">
        <v>1</v>
      </c>
      <c r="J94" s="86">
        <f t="shared" si="8"/>
        <v>1</v>
      </c>
      <c r="K94" s="82" t="str">
        <f t="shared" si="9"/>
        <v>Asociado NO Crítico</v>
      </c>
    </row>
    <row r="95" spans="2:11" ht="40" customHeight="1" thickBot="1" x14ac:dyDescent="0.2">
      <c r="B95" s="106" t="s">
        <v>329</v>
      </c>
      <c r="C95" s="67" t="s">
        <v>246</v>
      </c>
      <c r="D95" s="23">
        <v>1</v>
      </c>
      <c r="E95" s="23">
        <v>1</v>
      </c>
      <c r="F95" s="23">
        <v>3</v>
      </c>
      <c r="G95" s="23">
        <v>3</v>
      </c>
      <c r="H95" s="23">
        <v>3</v>
      </c>
      <c r="I95" s="23">
        <v>1</v>
      </c>
      <c r="J95" s="86">
        <f t="shared" si="8"/>
        <v>1.8</v>
      </c>
      <c r="K95" s="82" t="str">
        <f t="shared" si="9"/>
        <v>Asociado NO Crítico</v>
      </c>
    </row>
    <row r="96" spans="2:11" ht="40" customHeight="1" thickBot="1" x14ac:dyDescent="0.2">
      <c r="B96" s="107" t="s">
        <v>330</v>
      </c>
      <c r="C96" s="67" t="s">
        <v>86</v>
      </c>
      <c r="D96" s="23">
        <v>1</v>
      </c>
      <c r="E96" s="23">
        <v>1</v>
      </c>
      <c r="F96" s="23">
        <v>10</v>
      </c>
      <c r="G96" s="23">
        <v>1</v>
      </c>
      <c r="H96" s="23">
        <v>1</v>
      </c>
      <c r="I96" s="23">
        <v>1</v>
      </c>
      <c r="J96" s="86">
        <f t="shared" si="8"/>
        <v>2.8000000000000003</v>
      </c>
      <c r="K96" s="82" t="str">
        <f t="shared" si="9"/>
        <v>Asociado NO Crítico</v>
      </c>
    </row>
    <row r="97" spans="2:11" ht="40" customHeight="1" thickBot="1" x14ac:dyDescent="0.2">
      <c r="B97" s="106" t="s">
        <v>331</v>
      </c>
      <c r="C97" s="67" t="s">
        <v>247</v>
      </c>
      <c r="D97" s="23">
        <v>1</v>
      </c>
      <c r="E97" s="23">
        <v>1</v>
      </c>
      <c r="F97" s="23">
        <v>10</v>
      </c>
      <c r="G97" s="23">
        <v>1</v>
      </c>
      <c r="H97" s="23">
        <v>1</v>
      </c>
      <c r="I97" s="23">
        <v>1</v>
      </c>
      <c r="J97" s="86">
        <f t="shared" si="8"/>
        <v>2.8000000000000003</v>
      </c>
      <c r="K97" s="82" t="str">
        <f t="shared" si="9"/>
        <v>Asociado NO Crítico</v>
      </c>
    </row>
    <row r="98" spans="2:11" ht="40" customHeight="1" thickBot="1" x14ac:dyDescent="0.2">
      <c r="B98" s="107" t="s">
        <v>332</v>
      </c>
      <c r="C98" s="67" t="s">
        <v>248</v>
      </c>
      <c r="D98" s="23">
        <v>1</v>
      </c>
      <c r="E98" s="23">
        <v>1</v>
      </c>
      <c r="F98" s="23">
        <v>1</v>
      </c>
      <c r="G98" s="23">
        <v>1</v>
      </c>
      <c r="H98" s="23">
        <v>1</v>
      </c>
      <c r="I98" s="23">
        <v>1</v>
      </c>
      <c r="J98" s="86">
        <f t="shared" si="8"/>
        <v>1</v>
      </c>
      <c r="K98" s="82" t="str">
        <f t="shared" si="9"/>
        <v>Asociado NO Crítico</v>
      </c>
    </row>
    <row r="99" spans="2:11" ht="40" customHeight="1" thickBot="1" x14ac:dyDescent="0.2">
      <c r="B99" s="106" t="s">
        <v>104</v>
      </c>
      <c r="C99" s="67" t="s">
        <v>249</v>
      </c>
      <c r="D99" s="23">
        <v>1</v>
      </c>
      <c r="E99" s="23">
        <v>1</v>
      </c>
      <c r="F99" s="23">
        <v>1</v>
      </c>
      <c r="G99" s="23">
        <v>1</v>
      </c>
      <c r="H99" s="23">
        <v>1</v>
      </c>
      <c r="I99" s="23">
        <v>1</v>
      </c>
      <c r="J99" s="86">
        <f t="shared" si="8"/>
        <v>1</v>
      </c>
      <c r="K99" s="82" t="str">
        <f t="shared" si="9"/>
        <v>Asociado NO Crítico</v>
      </c>
    </row>
    <row r="100" spans="2:11" ht="40" customHeight="1" thickBot="1" x14ac:dyDescent="0.2">
      <c r="B100" s="107" t="s">
        <v>170</v>
      </c>
      <c r="C100" s="67" t="s">
        <v>250</v>
      </c>
      <c r="D100" s="23">
        <v>1</v>
      </c>
      <c r="E100" s="23">
        <v>1</v>
      </c>
      <c r="F100" s="23">
        <v>10</v>
      </c>
      <c r="G100" s="23">
        <v>1</v>
      </c>
      <c r="H100" s="23">
        <v>1</v>
      </c>
      <c r="I100" s="23">
        <v>1</v>
      </c>
      <c r="J100" s="86">
        <f t="shared" si="8"/>
        <v>2.8000000000000003</v>
      </c>
      <c r="K100" s="82" t="str">
        <f t="shared" si="9"/>
        <v>Asociado NO Crítico</v>
      </c>
    </row>
    <row r="101" spans="2:11" ht="40" customHeight="1" thickBot="1" x14ac:dyDescent="0.2">
      <c r="B101" s="107" t="s">
        <v>333</v>
      </c>
      <c r="C101" s="67" t="s">
        <v>251</v>
      </c>
      <c r="D101" s="23">
        <v>1</v>
      </c>
      <c r="E101" s="23">
        <v>1</v>
      </c>
      <c r="F101" s="23">
        <v>1</v>
      </c>
      <c r="G101" s="23">
        <v>1</v>
      </c>
      <c r="H101" s="23">
        <v>1</v>
      </c>
      <c r="I101" s="23">
        <v>1</v>
      </c>
      <c r="J101" s="86">
        <f t="shared" si="8"/>
        <v>1</v>
      </c>
      <c r="K101" s="82" t="str">
        <f t="shared" si="9"/>
        <v>Asociado NO Crítico</v>
      </c>
    </row>
    <row r="102" spans="2:11" ht="40" customHeight="1" thickBot="1" x14ac:dyDescent="0.2">
      <c r="B102" s="106" t="s">
        <v>334</v>
      </c>
      <c r="C102" s="67" t="s">
        <v>252</v>
      </c>
      <c r="D102" s="23">
        <v>1</v>
      </c>
      <c r="E102" s="23">
        <v>7</v>
      </c>
      <c r="F102" s="23">
        <v>7</v>
      </c>
      <c r="G102" s="23">
        <v>7</v>
      </c>
      <c r="H102" s="23">
        <v>1</v>
      </c>
      <c r="I102" s="23">
        <v>1</v>
      </c>
      <c r="J102" s="86">
        <f t="shared" si="8"/>
        <v>4</v>
      </c>
      <c r="K102" s="82" t="str">
        <f t="shared" si="9"/>
        <v>Asociado NO Crítico</v>
      </c>
    </row>
    <row r="103" spans="2:11" ht="40" customHeight="1" thickBot="1" x14ac:dyDescent="0.2">
      <c r="B103" s="106" t="s">
        <v>104</v>
      </c>
      <c r="C103" s="67" t="s">
        <v>253</v>
      </c>
      <c r="D103" s="23">
        <v>1</v>
      </c>
      <c r="E103" s="23">
        <v>7</v>
      </c>
      <c r="F103" s="23">
        <v>7</v>
      </c>
      <c r="G103" s="23">
        <v>7</v>
      </c>
      <c r="H103" s="23">
        <v>1</v>
      </c>
      <c r="I103" s="23">
        <v>1</v>
      </c>
      <c r="J103" s="86">
        <f t="shared" si="8"/>
        <v>4</v>
      </c>
      <c r="K103" s="82" t="str">
        <f t="shared" si="9"/>
        <v>Asociado NO Crítico</v>
      </c>
    </row>
    <row r="104" spans="2:11" ht="40" customHeight="1" thickBot="1" x14ac:dyDescent="0.2">
      <c r="B104" s="106" t="s">
        <v>335</v>
      </c>
      <c r="C104" s="67" t="s">
        <v>254</v>
      </c>
      <c r="D104" s="23">
        <v>1</v>
      </c>
      <c r="E104" s="23">
        <v>7</v>
      </c>
      <c r="F104" s="23">
        <v>7</v>
      </c>
      <c r="G104" s="23">
        <v>7</v>
      </c>
      <c r="H104" s="23">
        <v>1</v>
      </c>
      <c r="I104" s="23">
        <v>1</v>
      </c>
      <c r="J104" s="86">
        <f t="shared" si="8"/>
        <v>4</v>
      </c>
      <c r="K104" s="82" t="str">
        <f t="shared" si="9"/>
        <v>Asociado NO Crítico</v>
      </c>
    </row>
    <row r="105" spans="2:11" ht="40" customHeight="1" thickBot="1" x14ac:dyDescent="0.2">
      <c r="B105" s="106" t="s">
        <v>104</v>
      </c>
      <c r="C105" s="67" t="s">
        <v>255</v>
      </c>
      <c r="D105" s="23">
        <v>1</v>
      </c>
      <c r="E105" s="23">
        <v>7</v>
      </c>
      <c r="F105" s="23">
        <v>7</v>
      </c>
      <c r="G105" s="23">
        <v>7</v>
      </c>
      <c r="H105" s="23">
        <v>1</v>
      </c>
      <c r="I105" s="23">
        <v>1</v>
      </c>
      <c r="J105" s="86">
        <f t="shared" si="8"/>
        <v>4</v>
      </c>
      <c r="K105" s="82" t="str">
        <f t="shared" si="9"/>
        <v>Asociado NO Crítico</v>
      </c>
    </row>
    <row r="106" spans="2:11" ht="40" customHeight="1" thickBot="1" x14ac:dyDescent="0.2">
      <c r="B106" s="106" t="s">
        <v>336</v>
      </c>
      <c r="C106" s="67" t="s">
        <v>256</v>
      </c>
      <c r="D106" s="23">
        <v>1</v>
      </c>
      <c r="E106" s="23">
        <v>1</v>
      </c>
      <c r="F106" s="23">
        <v>1</v>
      </c>
      <c r="G106" s="23">
        <v>1</v>
      </c>
      <c r="H106" s="23">
        <v>1</v>
      </c>
      <c r="I106" s="23">
        <v>1</v>
      </c>
      <c r="J106" s="86">
        <f t="shared" si="8"/>
        <v>1</v>
      </c>
      <c r="K106" s="82" t="str">
        <f t="shared" si="9"/>
        <v>Asociado NO Crítico</v>
      </c>
    </row>
    <row r="107" spans="2:11" ht="40" customHeight="1" thickBot="1" x14ac:dyDescent="0.2">
      <c r="B107" s="106" t="s">
        <v>380</v>
      </c>
      <c r="C107" s="67" t="s">
        <v>379</v>
      </c>
      <c r="D107" s="23">
        <v>3</v>
      </c>
      <c r="E107" s="23">
        <v>10</v>
      </c>
      <c r="F107" s="23">
        <v>7</v>
      </c>
      <c r="G107" s="23">
        <v>10</v>
      </c>
      <c r="H107" s="23">
        <v>10</v>
      </c>
      <c r="I107" s="23">
        <v>7</v>
      </c>
      <c r="J107" s="86">
        <f t="shared" si="8"/>
        <v>7.4</v>
      </c>
      <c r="K107" s="82" t="str">
        <f t="shared" si="9"/>
        <v>Asociado Crítico</v>
      </c>
    </row>
    <row r="108" spans="2:11" ht="40" customHeight="1" thickBot="1" x14ac:dyDescent="0.2">
      <c r="B108" s="110" t="s">
        <v>382</v>
      </c>
      <c r="C108" s="67" t="s">
        <v>381</v>
      </c>
      <c r="D108" s="23">
        <v>1</v>
      </c>
      <c r="E108" s="23">
        <v>10</v>
      </c>
      <c r="F108" s="23">
        <v>3</v>
      </c>
      <c r="G108" s="23">
        <v>10</v>
      </c>
      <c r="H108" s="23">
        <v>10</v>
      </c>
      <c r="I108" s="23">
        <v>3</v>
      </c>
      <c r="J108" s="86">
        <f t="shared" si="8"/>
        <v>5.4</v>
      </c>
      <c r="K108" s="82" t="str">
        <f t="shared" si="9"/>
        <v>Asociado Crítico</v>
      </c>
    </row>
    <row r="109" spans="2:11" ht="36" customHeight="1" thickBot="1" x14ac:dyDescent="0.2">
      <c r="B109" s="106" t="s">
        <v>384</v>
      </c>
      <c r="C109" s="67" t="s">
        <v>383</v>
      </c>
      <c r="D109" s="23">
        <v>1</v>
      </c>
      <c r="E109" s="23">
        <v>7</v>
      </c>
      <c r="F109" s="23">
        <v>3</v>
      </c>
      <c r="G109" s="23">
        <v>7</v>
      </c>
      <c r="H109" s="23">
        <v>7</v>
      </c>
      <c r="I109" s="23">
        <v>1</v>
      </c>
      <c r="J109" s="86">
        <f t="shared" si="8"/>
        <v>3.8000000000000007</v>
      </c>
      <c r="K109" s="82" t="str">
        <f t="shared" si="9"/>
        <v>Asociado NO Crítico</v>
      </c>
    </row>
    <row r="110" spans="2:11" ht="27.75" customHeight="1" x14ac:dyDescent="0.15">
      <c r="B110" s="106" t="s">
        <v>330</v>
      </c>
      <c r="C110" s="67" t="s">
        <v>257</v>
      </c>
      <c r="D110" s="23">
        <v>1</v>
      </c>
      <c r="E110" s="23">
        <v>1</v>
      </c>
      <c r="F110" s="23">
        <v>7</v>
      </c>
      <c r="G110" s="23">
        <v>1</v>
      </c>
      <c r="H110" s="23">
        <v>1</v>
      </c>
      <c r="I110" s="23">
        <v>1</v>
      </c>
      <c r="J110" s="86">
        <f t="shared" si="8"/>
        <v>2.2000000000000006</v>
      </c>
      <c r="K110" s="82" t="str">
        <f t="shared" si="9"/>
        <v>Asociado NO Crítico</v>
      </c>
    </row>
    <row r="111" spans="2:11" ht="15" thickBot="1" x14ac:dyDescent="0.2">
      <c r="B111" s="50" t="s">
        <v>10</v>
      </c>
      <c r="C111" s="51"/>
      <c r="D111" s="52">
        <f t="shared" ref="D111:I111" si="11">SUM(D19:D110)</f>
        <v>115</v>
      </c>
      <c r="E111" s="52">
        <f t="shared" si="11"/>
        <v>349</v>
      </c>
      <c r="F111" s="52">
        <f t="shared" si="11"/>
        <v>387</v>
      </c>
      <c r="G111" s="52">
        <f t="shared" si="11"/>
        <v>397</v>
      </c>
      <c r="H111" s="52">
        <f t="shared" si="11"/>
        <v>289</v>
      </c>
      <c r="I111" s="52">
        <f t="shared" si="11"/>
        <v>132</v>
      </c>
      <c r="J111" s="53">
        <f>(G111*0.3)+(H111*0.2)+(I111*0.1)+(F111*0.1)+(E111*0.1)+(D111*0.2)</f>
        <v>286.7</v>
      </c>
      <c r="K111" s="26"/>
    </row>
    <row r="112" spans="2:11" x14ac:dyDescent="0.15">
      <c r="B112" s="28"/>
      <c r="C112" s="28"/>
      <c r="D112" s="29"/>
      <c r="E112" s="29"/>
      <c r="F112" s="29"/>
      <c r="G112" s="29"/>
      <c r="H112" s="29"/>
      <c r="I112" s="29"/>
      <c r="J112" s="30"/>
      <c r="K112" s="27"/>
    </row>
    <row r="113" spans="2:11" x14ac:dyDescent="0.15">
      <c r="B113" s="28"/>
      <c r="C113" s="28"/>
      <c r="D113" s="29"/>
      <c r="E113" s="29"/>
      <c r="F113" s="29"/>
      <c r="G113" s="29"/>
      <c r="H113" s="29"/>
      <c r="I113" s="29"/>
      <c r="J113" s="30"/>
      <c r="K113" s="27"/>
    </row>
    <row r="115" spans="2:11" x14ac:dyDescent="0.15">
      <c r="C115" s="91" t="s">
        <v>6</v>
      </c>
      <c r="D115" s="4"/>
      <c r="E115" s="4"/>
      <c r="F115" s="4"/>
      <c r="G115" s="4"/>
      <c r="H115" s="7"/>
    </row>
    <row r="116" spans="2:11" ht="18" x14ac:dyDescent="0.15">
      <c r="C116" s="18">
        <v>1</v>
      </c>
      <c r="D116" s="24" t="s">
        <v>1</v>
      </c>
      <c r="E116" s="25"/>
      <c r="F116" s="91"/>
      <c r="G116" s="194" t="s">
        <v>7</v>
      </c>
      <c r="H116" s="194"/>
    </row>
    <row r="117" spans="2:11" ht="18" customHeight="1" x14ac:dyDescent="0.15">
      <c r="C117" s="19">
        <v>3</v>
      </c>
      <c r="D117" s="182" t="s">
        <v>0</v>
      </c>
      <c r="E117" s="183"/>
      <c r="F117" s="9"/>
      <c r="G117" s="184" t="s">
        <v>19</v>
      </c>
      <c r="H117" s="185"/>
    </row>
    <row r="118" spans="2:11" ht="18" x14ac:dyDescent="0.15">
      <c r="C118" s="20">
        <v>7</v>
      </c>
      <c r="D118" s="190" t="s">
        <v>2</v>
      </c>
      <c r="E118" s="191"/>
      <c r="G118" s="186"/>
      <c r="H118" s="187"/>
    </row>
    <row r="119" spans="2:11" ht="18" x14ac:dyDescent="0.15">
      <c r="C119" s="21">
        <v>10</v>
      </c>
      <c r="D119" s="192" t="s">
        <v>5</v>
      </c>
      <c r="E119" s="193"/>
      <c r="G119" s="186"/>
      <c r="H119" s="187"/>
    </row>
    <row r="120" spans="2:11" x14ac:dyDescent="0.15">
      <c r="C120" s="4"/>
      <c r="G120" s="188"/>
      <c r="H120" s="189"/>
    </row>
    <row r="124" spans="2:11" x14ac:dyDescent="0.15">
      <c r="C124" s="32" t="str">
        <f>+D13</f>
        <v xml:space="preserve">CONTACTO CON LA CARGA </v>
      </c>
      <c r="D124" s="33"/>
      <c r="E124" s="34"/>
      <c r="F124" s="157" t="s">
        <v>20</v>
      </c>
      <c r="G124" s="158"/>
      <c r="H124" s="158"/>
      <c r="I124" s="158"/>
      <c r="J124" s="158"/>
      <c r="K124" s="159"/>
    </row>
    <row r="125" spans="2:11" x14ac:dyDescent="0.15">
      <c r="C125" s="32" t="str">
        <f>+E13</f>
        <v>ACCESO A ÁREAS CRÍTICAS</v>
      </c>
      <c r="D125" s="33"/>
      <c r="E125" s="35"/>
      <c r="F125" s="36" t="s">
        <v>21</v>
      </c>
      <c r="G125" s="36"/>
      <c r="H125" s="36"/>
      <c r="I125" s="36"/>
      <c r="J125" s="37"/>
      <c r="K125" s="38"/>
    </row>
    <row r="126" spans="2:11" x14ac:dyDescent="0.15">
      <c r="C126" s="32" t="str">
        <f>+F13</f>
        <v xml:space="preserve">ACCESO A INFORMACIÓN CONFIDENCIAL </v>
      </c>
      <c r="D126" s="33"/>
      <c r="E126" s="35"/>
      <c r="F126" s="36" t="s">
        <v>22</v>
      </c>
      <c r="G126" s="36"/>
      <c r="H126" s="36"/>
      <c r="I126" s="36"/>
      <c r="J126" s="37"/>
      <c r="K126" s="39"/>
    </row>
    <row r="127" spans="2:11" x14ac:dyDescent="0.15">
      <c r="C127" s="32" t="str">
        <f>+G13</f>
        <v xml:space="preserve">REQUIERE DE SUPERVISIÓN AL INTERIOR DE LA EMPRESA </v>
      </c>
      <c r="D127" s="40"/>
      <c r="E127" s="40"/>
      <c r="F127" s="157" t="s">
        <v>23</v>
      </c>
      <c r="G127" s="158"/>
      <c r="H127" s="158"/>
      <c r="I127" s="158"/>
      <c r="J127" s="158"/>
      <c r="K127" s="159"/>
    </row>
    <row r="128" spans="2:11" x14ac:dyDescent="0.15">
      <c r="C128" s="32" t="str">
        <f>+H13</f>
        <v xml:space="preserve">SU LABOR SE REALIZA EN TODO MOMENTO AL INTERIOR DE LAS INSTALACIONES </v>
      </c>
      <c r="D128" s="33"/>
      <c r="E128" s="35"/>
      <c r="F128" s="157" t="s">
        <v>24</v>
      </c>
      <c r="G128" s="158"/>
      <c r="H128" s="158"/>
      <c r="I128" s="158"/>
      <c r="J128" s="158"/>
      <c r="K128" s="159"/>
    </row>
    <row r="129" spans="3:11" x14ac:dyDescent="0.15">
      <c r="C129" s="32" t="str">
        <f>+I13</f>
        <v xml:space="preserve">SU ACTIVIDAD O FUNCIÓN TIENE RELACIÓN CON EL PRODUCTO EXPORTACIÓN </v>
      </c>
      <c r="D129" s="40"/>
      <c r="E129" s="40"/>
      <c r="F129" s="157" t="s">
        <v>25</v>
      </c>
      <c r="G129" s="158"/>
      <c r="H129" s="158"/>
      <c r="I129" s="158"/>
      <c r="J129" s="158"/>
      <c r="K129" s="159"/>
    </row>
    <row r="130" spans="3:11" x14ac:dyDescent="0.15">
      <c r="C130" s="17"/>
      <c r="F130" s="31"/>
      <c r="G130" s="31"/>
      <c r="H130" s="31"/>
      <c r="I130" s="31"/>
      <c r="J130" s="31"/>
      <c r="K130" s="31"/>
    </row>
    <row r="131" spans="3:11" x14ac:dyDescent="0.15">
      <c r="D131" s="11"/>
    </row>
    <row r="132" spans="3:11" x14ac:dyDescent="0.15">
      <c r="D132" s="11"/>
    </row>
    <row r="133" spans="3:11" x14ac:dyDescent="0.15">
      <c r="D133" s="11"/>
    </row>
    <row r="134" spans="3:11" x14ac:dyDescent="0.15">
      <c r="D134" s="11"/>
    </row>
    <row r="135" spans="3:11" x14ac:dyDescent="0.15">
      <c r="D135" s="11"/>
    </row>
    <row r="136" spans="3:11" x14ac:dyDescent="0.15">
      <c r="D136" s="11"/>
    </row>
    <row r="137" spans="3:11" x14ac:dyDescent="0.15">
      <c r="D137" s="11"/>
    </row>
  </sheetData>
  <mergeCells count="34">
    <mergeCell ref="F124:K124"/>
    <mergeCell ref="F127:K127"/>
    <mergeCell ref="F128:K128"/>
    <mergeCell ref="F129:K129"/>
    <mergeCell ref="I13:I17"/>
    <mergeCell ref="J13:J17"/>
    <mergeCell ref="K13:K17"/>
    <mergeCell ref="G116:H116"/>
    <mergeCell ref="D117:E117"/>
    <mergeCell ref="G117:H120"/>
    <mergeCell ref="D118:E118"/>
    <mergeCell ref="D119:E119"/>
    <mergeCell ref="B13:C17"/>
    <mergeCell ref="D13:D17"/>
    <mergeCell ref="E13:E17"/>
    <mergeCell ref="F13:F17"/>
    <mergeCell ref="G13:G17"/>
    <mergeCell ref="H13:H17"/>
    <mergeCell ref="D6:H6"/>
    <mergeCell ref="C7:E7"/>
    <mergeCell ref="G7:K11"/>
    <mergeCell ref="D8:E8"/>
    <mergeCell ref="D9:E9"/>
    <mergeCell ref="D10:E10"/>
    <mergeCell ref="D11:E11"/>
    <mergeCell ref="B4:C4"/>
    <mergeCell ref="E4:F4"/>
    <mergeCell ref="G4:H4"/>
    <mergeCell ref="I4:K4"/>
    <mergeCell ref="B2:K2"/>
    <mergeCell ref="B3:C3"/>
    <mergeCell ref="E3:F3"/>
    <mergeCell ref="G3:H3"/>
    <mergeCell ref="I3:K3"/>
  </mergeCells>
  <conditionalFormatting sqref="K111">
    <cfRule type="cellIs" dxfId="86" priority="37" stopIfTrue="1" operator="equal">
      <formula>"Cargo Crítico"</formula>
    </cfRule>
    <cfRule type="cellIs" dxfId="85" priority="38" stopIfTrue="1" operator="equal">
      <formula>"Cargo NO Crítico"</formula>
    </cfRule>
  </conditionalFormatting>
  <conditionalFormatting sqref="K23:K112">
    <cfRule type="cellIs" dxfId="84" priority="31" stopIfTrue="1" operator="equal">
      <formula>"Cargo Crítico Alto"</formula>
    </cfRule>
    <cfRule type="cellIs" dxfId="83" priority="32" stopIfTrue="1" operator="equal">
      <formula>"Cargo Crítico Medio"</formula>
    </cfRule>
    <cfRule type="cellIs" dxfId="82" priority="33" stopIfTrue="1" operator="equal">
      <formula>"Cargo NO Crítico"</formula>
    </cfRule>
  </conditionalFormatting>
  <conditionalFormatting sqref="K22">
    <cfRule type="cellIs" dxfId="81" priority="28" stopIfTrue="1" operator="equal">
      <formula>"Cargo Crítico Alto"</formula>
    </cfRule>
    <cfRule type="cellIs" dxfId="80" priority="29" stopIfTrue="1" operator="equal">
      <formula>"Cargo Crítico Medio"</formula>
    </cfRule>
    <cfRule type="cellIs" dxfId="79" priority="30" stopIfTrue="1" operator="equal">
      <formula>"Cargo NO Crítico"</formula>
    </cfRule>
  </conditionalFormatting>
  <conditionalFormatting sqref="K24:K26">
    <cfRule type="cellIs" dxfId="78" priority="22" stopIfTrue="1" operator="equal">
      <formula>"Cargo Crítico Alto"</formula>
    </cfRule>
    <cfRule type="cellIs" dxfId="77" priority="23" stopIfTrue="1" operator="equal">
      <formula>"Cargo Crítico Medio"</formula>
    </cfRule>
    <cfRule type="cellIs" dxfId="76" priority="24" stopIfTrue="1" operator="equal">
      <formula>"Cargo NO Crítico"</formula>
    </cfRule>
  </conditionalFormatting>
  <conditionalFormatting sqref="K25:K27">
    <cfRule type="cellIs" dxfId="75" priority="19" stopIfTrue="1" operator="equal">
      <formula>"Cargo Crítico Alto"</formula>
    </cfRule>
    <cfRule type="cellIs" dxfId="74" priority="20" stopIfTrue="1" operator="equal">
      <formula>"Cargo Crítico Medio"</formula>
    </cfRule>
    <cfRule type="cellIs" dxfId="73" priority="21" stopIfTrue="1" operator="equal">
      <formula>"Cargo NO Crítico"</formula>
    </cfRule>
  </conditionalFormatting>
  <conditionalFormatting sqref="K30">
    <cfRule type="cellIs" dxfId="72" priority="13" stopIfTrue="1" operator="equal">
      <formula>"Cargo Crítico Alto"</formula>
    </cfRule>
    <cfRule type="cellIs" dxfId="71" priority="14" stopIfTrue="1" operator="equal">
      <formula>"Cargo Crítico Medio"</formula>
    </cfRule>
    <cfRule type="cellIs" dxfId="70" priority="15" stopIfTrue="1" operator="equal">
      <formula>"Cargo NO Crítico"</formula>
    </cfRule>
  </conditionalFormatting>
  <conditionalFormatting sqref="K31">
    <cfRule type="cellIs" dxfId="69" priority="10" stopIfTrue="1" operator="equal">
      <formula>"Cargo Crítico Alto"</formula>
    </cfRule>
    <cfRule type="cellIs" dxfId="68" priority="11" stopIfTrue="1" operator="equal">
      <formula>"Cargo Crítico Medio"</formula>
    </cfRule>
    <cfRule type="cellIs" dxfId="67" priority="12" stopIfTrue="1" operator="equal">
      <formula>"Cargo NO Crítico"</formula>
    </cfRule>
  </conditionalFormatting>
  <conditionalFormatting sqref="K43:K44">
    <cfRule type="cellIs" dxfId="66" priority="7" stopIfTrue="1" operator="equal">
      <formula>"Cargo Crítico Alto"</formula>
    </cfRule>
    <cfRule type="cellIs" dxfId="65" priority="8" stopIfTrue="1" operator="equal">
      <formula>"Cargo Crítico Medio"</formula>
    </cfRule>
    <cfRule type="cellIs" dxfId="64" priority="9" stopIfTrue="1" operator="equal">
      <formula>"Cargo NO Crítico"</formula>
    </cfRule>
  </conditionalFormatting>
  <conditionalFormatting sqref="K45:K46">
    <cfRule type="cellIs" dxfId="63" priority="4" stopIfTrue="1" operator="equal">
      <formula>"Cargo Crítico Alto"</formula>
    </cfRule>
    <cfRule type="cellIs" dxfId="62" priority="5" stopIfTrue="1" operator="equal">
      <formula>"Cargo Crítico Medio"</formula>
    </cfRule>
    <cfRule type="cellIs" dxfId="61" priority="6" stopIfTrue="1" operator="equal">
      <formula>"Cargo NO Crítico"</formula>
    </cfRule>
  </conditionalFormatting>
  <conditionalFormatting sqref="K19:K110">
    <cfRule type="cellIs" dxfId="60" priority="34" stopIfTrue="1" operator="equal">
      <formula>"Asociado Crítico Alto"</formula>
    </cfRule>
    <cfRule type="cellIs" dxfId="59" priority="36" stopIfTrue="1" operator="equal">
      <formula>"Asociado NO Crítico"</formula>
    </cfRule>
  </conditionalFormatting>
  <conditionalFormatting sqref="K19:K110">
    <cfRule type="cellIs" dxfId="58" priority="35" stopIfTrue="1" operator="equal">
      <formula>"Asociado Crítico Medio"</formula>
    </cfRule>
  </conditionalFormatting>
  <dataValidations count="1">
    <dataValidation type="list" allowBlank="1" showInputMessage="1" showErrorMessage="1" sqref="D19:I110" xr:uid="{00000000-0002-0000-0500-000000000000}">
      <formula1>$C$116:$C$119</formula1>
    </dataValidation>
  </dataValidations>
  <pageMargins left="0.7" right="0.7" top="0.75" bottom="0.75" header="0.3" footer="0.3"/>
  <pageSetup paperSize="9"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163"/>
  <sheetViews>
    <sheetView workbookViewId="0">
      <selection activeCell="B2" sqref="B2:K157"/>
    </sheetView>
  </sheetViews>
  <sheetFormatPr baseColWidth="10" defaultRowHeight="13" x14ac:dyDescent="0.15"/>
  <cols>
    <col min="2" max="2" width="39.6640625" customWidth="1"/>
    <col min="3" max="3" width="42.33203125" customWidth="1"/>
    <col min="4" max="4" width="17.5" customWidth="1"/>
    <col min="5" max="5" width="14.33203125" customWidth="1"/>
    <col min="6" max="6" width="15.83203125" customWidth="1"/>
    <col min="7" max="7" width="17.5" customWidth="1"/>
    <col min="8" max="9" width="21.1640625" customWidth="1"/>
    <col min="10" max="10" width="20.6640625" customWidth="1"/>
    <col min="11" max="11" width="30.33203125" customWidth="1"/>
  </cols>
  <sheetData>
    <row r="1" spans="1:12" ht="14" thickBot="1" x14ac:dyDescent="0.2">
      <c r="A1" s="2"/>
      <c r="B1" s="4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33" customHeight="1" thickBot="1" x14ac:dyDescent="0.2">
      <c r="A2" s="11"/>
      <c r="B2" s="165" t="s">
        <v>167</v>
      </c>
      <c r="C2" s="166"/>
      <c r="D2" s="166"/>
      <c r="E2" s="166"/>
      <c r="F2" s="166"/>
      <c r="G2" s="166"/>
      <c r="H2" s="166"/>
      <c r="I2" s="166"/>
      <c r="J2" s="166"/>
      <c r="K2" s="167"/>
      <c r="L2" s="70"/>
    </row>
    <row r="3" spans="1:12" ht="52" thickBot="1" x14ac:dyDescent="0.2">
      <c r="A3" s="11"/>
      <c r="B3" s="168" t="s">
        <v>91</v>
      </c>
      <c r="C3" s="169"/>
      <c r="D3" s="112" t="s">
        <v>168</v>
      </c>
      <c r="E3" s="168" t="s">
        <v>169</v>
      </c>
      <c r="F3" s="172"/>
      <c r="G3" s="168" t="s">
        <v>92</v>
      </c>
      <c r="H3" s="172"/>
      <c r="I3" s="169" t="s">
        <v>89</v>
      </c>
      <c r="J3" s="169"/>
      <c r="K3" s="172"/>
      <c r="L3" s="71"/>
    </row>
    <row r="4" spans="1:12" ht="17" thickBot="1" x14ac:dyDescent="0.2">
      <c r="A4" s="11"/>
      <c r="B4" s="170" t="s">
        <v>385</v>
      </c>
      <c r="C4" s="171"/>
      <c r="D4" s="113">
        <v>41367</v>
      </c>
      <c r="E4" s="180">
        <v>43671</v>
      </c>
      <c r="F4" s="181"/>
      <c r="G4" s="170">
        <v>2</v>
      </c>
      <c r="H4" s="176"/>
      <c r="I4" s="171" t="s">
        <v>90</v>
      </c>
      <c r="J4" s="171"/>
      <c r="K4" s="176"/>
      <c r="L4" s="72"/>
    </row>
    <row r="5" spans="1:12" ht="14" thickBot="1" x14ac:dyDescent="0.2">
      <c r="A5" s="2"/>
      <c r="B5" s="114"/>
      <c r="C5" s="11"/>
      <c r="D5" s="11"/>
      <c r="E5" s="11"/>
      <c r="F5" s="11"/>
      <c r="G5" s="11"/>
      <c r="H5" s="11"/>
      <c r="I5" s="11"/>
      <c r="J5" s="11"/>
      <c r="K5" s="115"/>
      <c r="L5" s="2"/>
    </row>
    <row r="6" spans="1:12" ht="18" x14ac:dyDescent="0.15">
      <c r="A6" s="2"/>
      <c r="B6" s="1"/>
      <c r="C6" s="10"/>
      <c r="D6" s="151"/>
      <c r="E6" s="151"/>
      <c r="F6" s="151"/>
      <c r="G6" s="151"/>
      <c r="H6" s="151"/>
      <c r="I6" s="10"/>
      <c r="J6" s="42" t="s">
        <v>8</v>
      </c>
      <c r="K6" s="41">
        <v>43641</v>
      </c>
      <c r="L6" s="2"/>
    </row>
    <row r="7" spans="1:12" x14ac:dyDescent="0.15">
      <c r="A7" s="2"/>
      <c r="B7" s="3"/>
      <c r="C7" s="146" t="s">
        <v>6</v>
      </c>
      <c r="D7" s="146"/>
      <c r="E7" s="146"/>
      <c r="F7" s="22"/>
      <c r="G7" s="143" t="s">
        <v>9</v>
      </c>
      <c r="H7" s="143"/>
      <c r="I7" s="143"/>
      <c r="J7" s="143"/>
      <c r="K7" s="144"/>
      <c r="L7" s="2"/>
    </row>
    <row r="8" spans="1:12" x14ac:dyDescent="0.15">
      <c r="A8" s="2"/>
      <c r="B8" s="3"/>
      <c r="C8" s="6">
        <v>1</v>
      </c>
      <c r="D8" s="145" t="s">
        <v>1</v>
      </c>
      <c r="E8" s="145"/>
      <c r="F8" s="22"/>
      <c r="G8" s="143"/>
      <c r="H8" s="143"/>
      <c r="I8" s="143"/>
      <c r="J8" s="143"/>
      <c r="K8" s="144"/>
      <c r="L8" s="2"/>
    </row>
    <row r="9" spans="1:12" x14ac:dyDescent="0.15">
      <c r="A9" s="2"/>
      <c r="B9" s="3"/>
      <c r="C9" s="6">
        <v>3</v>
      </c>
      <c r="D9" s="145" t="s">
        <v>0</v>
      </c>
      <c r="E9" s="145"/>
      <c r="F9" s="22"/>
      <c r="G9" s="143"/>
      <c r="H9" s="143"/>
      <c r="I9" s="143"/>
      <c r="J9" s="143"/>
      <c r="K9" s="144"/>
      <c r="L9" s="2"/>
    </row>
    <row r="10" spans="1:12" x14ac:dyDescent="0.15">
      <c r="A10" s="2"/>
      <c r="B10" s="3"/>
      <c r="C10" s="23">
        <v>7</v>
      </c>
      <c r="D10" s="145" t="s">
        <v>2</v>
      </c>
      <c r="E10" s="145"/>
      <c r="F10" s="22"/>
      <c r="G10" s="143"/>
      <c r="H10" s="143"/>
      <c r="I10" s="143"/>
      <c r="J10" s="143"/>
      <c r="K10" s="144"/>
      <c r="L10" s="2"/>
    </row>
    <row r="11" spans="1:12" x14ac:dyDescent="0.15">
      <c r="A11" s="2"/>
      <c r="B11" s="3"/>
      <c r="C11" s="6">
        <v>10</v>
      </c>
      <c r="D11" s="145" t="s">
        <v>5</v>
      </c>
      <c r="E11" s="145"/>
      <c r="F11" s="22"/>
      <c r="G11" s="143"/>
      <c r="H11" s="143"/>
      <c r="I11" s="143"/>
      <c r="J11" s="143"/>
      <c r="K11" s="144"/>
      <c r="L11" s="2"/>
    </row>
    <row r="12" spans="1:12" ht="14" thickBot="1" x14ac:dyDescent="0.2">
      <c r="A12" s="2"/>
      <c r="B12" s="12"/>
      <c r="C12" s="13"/>
      <c r="D12" s="13"/>
      <c r="E12" s="13"/>
      <c r="F12" s="13"/>
      <c r="G12" s="14"/>
      <c r="H12" s="14"/>
      <c r="I12" s="15"/>
      <c r="J12" s="14"/>
      <c r="K12" s="16"/>
      <c r="L12" s="2"/>
    </row>
    <row r="13" spans="1:12" x14ac:dyDescent="0.15">
      <c r="A13" s="2"/>
      <c r="B13" s="137" t="s">
        <v>11</v>
      </c>
      <c r="C13" s="138"/>
      <c r="D13" s="147" t="s">
        <v>27</v>
      </c>
      <c r="E13" s="147" t="s">
        <v>14</v>
      </c>
      <c r="F13" s="147" t="s">
        <v>15</v>
      </c>
      <c r="G13" s="177" t="s">
        <v>147</v>
      </c>
      <c r="H13" s="147" t="s">
        <v>17</v>
      </c>
      <c r="I13" s="154" t="s">
        <v>18</v>
      </c>
      <c r="J13" s="152" t="s">
        <v>3</v>
      </c>
      <c r="K13" s="152" t="s">
        <v>4</v>
      </c>
      <c r="L13" s="4"/>
    </row>
    <row r="14" spans="1:12" x14ac:dyDescent="0.15">
      <c r="A14" s="2"/>
      <c r="B14" s="139"/>
      <c r="C14" s="140"/>
      <c r="D14" s="148"/>
      <c r="E14" s="148"/>
      <c r="F14" s="148"/>
      <c r="G14" s="178"/>
      <c r="H14" s="148"/>
      <c r="I14" s="155"/>
      <c r="J14" s="153"/>
      <c r="K14" s="153"/>
      <c r="L14" s="4"/>
    </row>
    <row r="15" spans="1:12" x14ac:dyDescent="0.15">
      <c r="A15" s="2"/>
      <c r="B15" s="139"/>
      <c r="C15" s="140"/>
      <c r="D15" s="148"/>
      <c r="E15" s="148"/>
      <c r="F15" s="148"/>
      <c r="G15" s="178"/>
      <c r="H15" s="148"/>
      <c r="I15" s="155"/>
      <c r="J15" s="153"/>
      <c r="K15" s="153"/>
      <c r="L15" s="4"/>
    </row>
    <row r="16" spans="1:12" x14ac:dyDescent="0.15">
      <c r="A16" s="2"/>
      <c r="B16" s="139"/>
      <c r="C16" s="140"/>
      <c r="D16" s="148"/>
      <c r="E16" s="148"/>
      <c r="F16" s="148"/>
      <c r="G16" s="178"/>
      <c r="H16" s="148"/>
      <c r="I16" s="155"/>
      <c r="J16" s="153"/>
      <c r="K16" s="153"/>
      <c r="L16" s="4"/>
    </row>
    <row r="17" spans="1:12" ht="39" customHeight="1" thickBot="1" x14ac:dyDescent="0.2">
      <c r="A17" s="2"/>
      <c r="B17" s="141"/>
      <c r="C17" s="142"/>
      <c r="D17" s="149"/>
      <c r="E17" s="149"/>
      <c r="F17" s="149"/>
      <c r="G17" s="179"/>
      <c r="H17" s="149"/>
      <c r="I17" s="156"/>
      <c r="J17" s="153"/>
      <c r="K17" s="153"/>
      <c r="L17" s="4"/>
    </row>
    <row r="18" spans="1:12" ht="14" thickBot="1" x14ac:dyDescent="0.2">
      <c r="A18" s="2"/>
      <c r="B18" s="43" t="s">
        <v>26</v>
      </c>
      <c r="C18" s="44" t="s">
        <v>12</v>
      </c>
      <c r="D18" s="45">
        <v>0.2</v>
      </c>
      <c r="E18" s="45">
        <v>0.2</v>
      </c>
      <c r="F18" s="45">
        <v>0.2</v>
      </c>
      <c r="G18" s="46">
        <v>0.1</v>
      </c>
      <c r="H18" s="47">
        <v>0.1</v>
      </c>
      <c r="I18" s="47">
        <v>0.2</v>
      </c>
      <c r="J18" s="48"/>
      <c r="K18" s="49">
        <f>SUM(D18:I18)</f>
        <v>1</v>
      </c>
      <c r="L18" s="2"/>
    </row>
    <row r="19" spans="1:12" ht="34" customHeight="1" thickBot="1" x14ac:dyDescent="0.2">
      <c r="A19" s="2"/>
      <c r="B19" s="116" t="s">
        <v>258</v>
      </c>
      <c r="C19" s="67" t="s">
        <v>179</v>
      </c>
      <c r="D19" s="54">
        <v>10</v>
      </c>
      <c r="E19" s="54">
        <v>1</v>
      </c>
      <c r="F19" s="54">
        <v>10</v>
      </c>
      <c r="G19" s="54">
        <v>10</v>
      </c>
      <c r="H19" s="54">
        <v>1</v>
      </c>
      <c r="I19" s="54">
        <v>10</v>
      </c>
      <c r="J19" s="85">
        <f>SUM(D19*$D$18+E19*$E$18+F19*$F$18+G19*$G$18+H19*$H$18+I19*$I$18)</f>
        <v>7.3</v>
      </c>
      <c r="K19" s="82" t="str">
        <f>IF(AND(J19&gt;=1,J19&lt;=5),"Asociado NO Crítico",(IF(AND(J19&gt;=5.1,J19&lt;=10),"Asociado Crítico","Error")))</f>
        <v>Asociado Crítico</v>
      </c>
      <c r="L19" s="2"/>
    </row>
    <row r="20" spans="1:12" ht="39" customHeight="1" thickBot="1" x14ac:dyDescent="0.2">
      <c r="A20" s="2"/>
      <c r="B20" s="117" t="s">
        <v>259</v>
      </c>
      <c r="C20" s="67" t="s">
        <v>180</v>
      </c>
      <c r="D20" s="23">
        <v>1</v>
      </c>
      <c r="E20" s="23">
        <v>1</v>
      </c>
      <c r="F20" s="23">
        <v>1</v>
      </c>
      <c r="G20" s="23">
        <v>3</v>
      </c>
      <c r="H20" s="23">
        <v>1</v>
      </c>
      <c r="I20" s="23">
        <v>1</v>
      </c>
      <c r="J20" s="86">
        <f t="shared" ref="J20:J76" si="0">SUM(D20*$D$18+E20*$E$18+F20*$F$18+G20*$G$18+H20*$H$18+I20*$I$18)</f>
        <v>1.2000000000000002</v>
      </c>
      <c r="K20" s="80" t="str">
        <f>IF(AND(J20&gt;=1,J20&lt;=5),"Asociado NO Crítico",(IF(AND(J20&gt;=5.1,J20&lt;=10),"Asociado Crítico Alto","Error")))</f>
        <v>Asociado NO Crítico</v>
      </c>
      <c r="L20" s="2"/>
    </row>
    <row r="21" spans="1:12" ht="33" customHeight="1" thickBot="1" x14ac:dyDescent="0.2">
      <c r="A21" s="2"/>
      <c r="B21" s="117" t="s">
        <v>260</v>
      </c>
      <c r="C21" s="67" t="s">
        <v>181</v>
      </c>
      <c r="D21" s="23">
        <v>1</v>
      </c>
      <c r="E21" s="23">
        <v>1</v>
      </c>
      <c r="F21" s="23">
        <v>1</v>
      </c>
      <c r="G21" s="23">
        <v>3</v>
      </c>
      <c r="H21" s="23">
        <v>1</v>
      </c>
      <c r="I21" s="23">
        <v>1</v>
      </c>
      <c r="J21" s="86">
        <f t="shared" si="0"/>
        <v>1.2000000000000002</v>
      </c>
      <c r="K21" s="80" t="str">
        <f t="shared" ref="K21:K22" si="1">IF(AND(J21&gt;=1,J21&lt;=5),"Asociado NO Crítico",(IF(AND(J21&gt;=5.1,J21&lt;=10),"Asociado Crítico Alto","Error")))</f>
        <v>Asociado NO Crítico</v>
      </c>
      <c r="L21" s="2"/>
    </row>
    <row r="22" spans="1:12" ht="41" customHeight="1" thickBot="1" x14ac:dyDescent="0.2">
      <c r="A22" s="2"/>
      <c r="B22" s="116" t="s">
        <v>261</v>
      </c>
      <c r="C22" s="67" t="s">
        <v>182</v>
      </c>
      <c r="D22" s="23">
        <v>1</v>
      </c>
      <c r="E22" s="23">
        <v>1</v>
      </c>
      <c r="F22" s="23">
        <v>7</v>
      </c>
      <c r="G22" s="23">
        <v>1</v>
      </c>
      <c r="H22" s="23">
        <v>1</v>
      </c>
      <c r="I22" s="23">
        <v>7</v>
      </c>
      <c r="J22" s="86">
        <f t="shared" ref="J22:J28" si="2">SUM(D22*$D$18+E22*$E$18+F22*$F$18+G22*$G$18+H22*$H$18+I22*$I$18)</f>
        <v>3.4000000000000004</v>
      </c>
      <c r="K22" s="80" t="str">
        <f t="shared" si="1"/>
        <v>Asociado NO Crítico</v>
      </c>
      <c r="L22" s="2"/>
    </row>
    <row r="23" spans="1:12" ht="38" customHeight="1" thickBot="1" x14ac:dyDescent="0.2">
      <c r="A23" s="2"/>
      <c r="B23" s="118" t="s">
        <v>262</v>
      </c>
      <c r="C23" s="67" t="s">
        <v>183</v>
      </c>
      <c r="D23" s="23">
        <v>7</v>
      </c>
      <c r="E23" s="23">
        <v>7</v>
      </c>
      <c r="F23" s="23">
        <v>10</v>
      </c>
      <c r="G23" s="23">
        <v>7</v>
      </c>
      <c r="H23" s="23">
        <v>7</v>
      </c>
      <c r="I23" s="23">
        <v>10</v>
      </c>
      <c r="J23" s="86">
        <f t="shared" si="2"/>
        <v>8.2000000000000011</v>
      </c>
      <c r="K23" s="82" t="str">
        <f>IF(AND(J23&gt;=1,J23&lt;=5),"Asociado NO Crítico",(IF(AND(J23&gt;=5.1,J23&lt;=10),"Asociado Crítico","Error")))</f>
        <v>Asociado Crítico</v>
      </c>
      <c r="L23" s="2"/>
    </row>
    <row r="24" spans="1:12" ht="33" customHeight="1" thickBot="1" x14ac:dyDescent="0.2">
      <c r="A24" s="2"/>
      <c r="B24" s="119" t="s">
        <v>263</v>
      </c>
      <c r="C24" s="67" t="s">
        <v>171</v>
      </c>
      <c r="D24" s="23">
        <v>1</v>
      </c>
      <c r="E24" s="23">
        <v>1</v>
      </c>
      <c r="F24" s="23">
        <v>1</v>
      </c>
      <c r="G24" s="23">
        <v>1</v>
      </c>
      <c r="H24" s="23">
        <v>1</v>
      </c>
      <c r="I24" s="23">
        <v>1</v>
      </c>
      <c r="J24" s="86">
        <f t="shared" si="2"/>
        <v>1</v>
      </c>
      <c r="K24" s="82" t="str">
        <f t="shared" ref="K24:K87" si="3">IF(AND(J24&gt;=1,J24&lt;=5),"Asociado NO Crítico",(IF(AND(J24&gt;=5.1,J24&lt;=10),"Asociado Crítico","Error")))</f>
        <v>Asociado NO Crítico</v>
      </c>
      <c r="L24" s="2"/>
    </row>
    <row r="25" spans="1:12" ht="42" customHeight="1" thickBot="1" x14ac:dyDescent="0.2">
      <c r="A25" s="2"/>
      <c r="B25" s="117" t="s">
        <v>264</v>
      </c>
      <c r="C25" s="67" t="s">
        <v>184</v>
      </c>
      <c r="D25" s="23">
        <v>1</v>
      </c>
      <c r="E25" s="23">
        <v>7</v>
      </c>
      <c r="F25" s="23">
        <v>10</v>
      </c>
      <c r="G25" s="23">
        <v>3</v>
      </c>
      <c r="H25" s="23">
        <v>3</v>
      </c>
      <c r="I25" s="23">
        <v>3</v>
      </c>
      <c r="J25" s="86">
        <f t="shared" si="2"/>
        <v>4.8000000000000007</v>
      </c>
      <c r="K25" s="82" t="str">
        <f t="shared" si="3"/>
        <v>Asociado NO Crítico</v>
      </c>
      <c r="L25" s="2"/>
    </row>
    <row r="26" spans="1:12" ht="58" customHeight="1" thickBot="1" x14ac:dyDescent="0.2">
      <c r="A26" s="2"/>
      <c r="B26" s="120" t="s">
        <v>265</v>
      </c>
      <c r="C26" s="67" t="s">
        <v>185</v>
      </c>
      <c r="D26" s="23">
        <v>1</v>
      </c>
      <c r="E26" s="23">
        <v>1</v>
      </c>
      <c r="F26" s="23">
        <v>10</v>
      </c>
      <c r="G26" s="23">
        <v>1</v>
      </c>
      <c r="H26" s="23">
        <v>3</v>
      </c>
      <c r="I26" s="23">
        <v>1</v>
      </c>
      <c r="J26" s="86">
        <f t="shared" si="2"/>
        <v>3</v>
      </c>
      <c r="K26" s="82" t="str">
        <f t="shared" si="3"/>
        <v>Asociado NO Crítico</v>
      </c>
      <c r="L26" s="2"/>
    </row>
    <row r="27" spans="1:12" ht="37" customHeight="1" thickBot="1" x14ac:dyDescent="0.2">
      <c r="A27" s="2"/>
      <c r="B27" s="120" t="s">
        <v>266</v>
      </c>
      <c r="C27" s="67" t="s">
        <v>186</v>
      </c>
      <c r="D27" s="23">
        <v>1</v>
      </c>
      <c r="E27" s="23">
        <v>1</v>
      </c>
      <c r="F27" s="23">
        <v>10</v>
      </c>
      <c r="G27" s="23">
        <v>1</v>
      </c>
      <c r="H27" s="23">
        <v>3</v>
      </c>
      <c r="I27" s="23">
        <v>1</v>
      </c>
      <c r="J27" s="86">
        <f t="shared" si="2"/>
        <v>3</v>
      </c>
      <c r="K27" s="82" t="str">
        <f t="shared" si="3"/>
        <v>Asociado NO Crítico</v>
      </c>
      <c r="L27" s="2"/>
    </row>
    <row r="28" spans="1:12" ht="48" customHeight="1" thickBot="1" x14ac:dyDescent="0.2">
      <c r="A28" s="2"/>
      <c r="B28" s="120" t="s">
        <v>174</v>
      </c>
      <c r="C28" s="67" t="s">
        <v>173</v>
      </c>
      <c r="D28" s="23">
        <v>1</v>
      </c>
      <c r="E28" s="23">
        <v>3</v>
      </c>
      <c r="F28" s="23">
        <v>10</v>
      </c>
      <c r="G28" s="23">
        <v>7</v>
      </c>
      <c r="H28" s="23">
        <v>3</v>
      </c>
      <c r="I28" s="23">
        <v>3</v>
      </c>
      <c r="J28" s="86">
        <f t="shared" si="2"/>
        <v>4.4000000000000004</v>
      </c>
      <c r="K28" s="82" t="str">
        <f t="shared" si="3"/>
        <v>Asociado NO Crítico</v>
      </c>
      <c r="L28" s="2"/>
    </row>
    <row r="29" spans="1:12" ht="33" customHeight="1" thickBot="1" x14ac:dyDescent="0.2">
      <c r="A29" s="2"/>
      <c r="B29" s="118" t="s">
        <v>176</v>
      </c>
      <c r="C29" s="67" t="s">
        <v>175</v>
      </c>
      <c r="D29" s="23">
        <v>1</v>
      </c>
      <c r="E29" s="23">
        <v>3</v>
      </c>
      <c r="F29" s="23">
        <v>10</v>
      </c>
      <c r="G29" s="23">
        <v>3</v>
      </c>
      <c r="H29" s="23">
        <v>3</v>
      </c>
      <c r="I29" s="23">
        <v>3</v>
      </c>
      <c r="J29" s="86">
        <f t="shared" si="0"/>
        <v>3.9999999999999996</v>
      </c>
      <c r="K29" s="82" t="str">
        <f t="shared" si="3"/>
        <v>Asociado NO Crítico</v>
      </c>
      <c r="L29" s="2"/>
    </row>
    <row r="30" spans="1:12" ht="47" customHeight="1" thickBot="1" x14ac:dyDescent="0.2">
      <c r="A30" s="2"/>
      <c r="B30" s="121" t="s">
        <v>178</v>
      </c>
      <c r="C30" s="67" t="s">
        <v>177</v>
      </c>
      <c r="D30" s="23">
        <v>1</v>
      </c>
      <c r="E30" s="23">
        <v>1</v>
      </c>
      <c r="F30" s="23">
        <v>3</v>
      </c>
      <c r="G30" s="23">
        <v>1</v>
      </c>
      <c r="H30" s="23">
        <v>1</v>
      </c>
      <c r="I30" s="23">
        <v>1</v>
      </c>
      <c r="J30" s="86">
        <f t="shared" ref="J30:J31" si="4">SUM(D30*$D$18+E30*$E$18+F30*$F$18+G30*$G$18+H30*$H$18+I30*$I$18)</f>
        <v>1.4000000000000001</v>
      </c>
      <c r="K30" s="82" t="str">
        <f t="shared" si="3"/>
        <v>Asociado NO Crítico</v>
      </c>
      <c r="L30" s="2"/>
    </row>
    <row r="31" spans="1:12" ht="50" customHeight="1" thickBot="1" x14ac:dyDescent="0.2">
      <c r="A31" s="2"/>
      <c r="B31" s="120" t="s">
        <v>267</v>
      </c>
      <c r="C31" s="67" t="s">
        <v>187</v>
      </c>
      <c r="D31" s="23">
        <v>1</v>
      </c>
      <c r="E31" s="23">
        <v>1</v>
      </c>
      <c r="F31" s="23">
        <v>10</v>
      </c>
      <c r="G31" s="23">
        <v>1</v>
      </c>
      <c r="H31" s="23">
        <v>1</v>
      </c>
      <c r="I31" s="23">
        <v>1</v>
      </c>
      <c r="J31" s="86">
        <f t="shared" si="4"/>
        <v>2.8000000000000003</v>
      </c>
      <c r="K31" s="82" t="str">
        <f t="shared" si="3"/>
        <v>Asociado NO Crítico</v>
      </c>
      <c r="L31" s="2"/>
    </row>
    <row r="32" spans="1:12" ht="45" customHeight="1" thickBot="1" x14ac:dyDescent="0.2">
      <c r="A32" s="2"/>
      <c r="B32" s="120" t="s">
        <v>268</v>
      </c>
      <c r="C32" s="67" t="s">
        <v>188</v>
      </c>
      <c r="D32" s="23">
        <v>1</v>
      </c>
      <c r="E32" s="23">
        <v>1</v>
      </c>
      <c r="F32" s="23">
        <v>3</v>
      </c>
      <c r="G32" s="23">
        <v>3</v>
      </c>
      <c r="H32" s="23">
        <v>1</v>
      </c>
      <c r="I32" s="23">
        <v>1</v>
      </c>
      <c r="J32" s="86">
        <f t="shared" si="0"/>
        <v>1.6</v>
      </c>
      <c r="K32" s="82" t="str">
        <f t="shared" si="3"/>
        <v>Asociado NO Crítico</v>
      </c>
      <c r="L32" s="2"/>
    </row>
    <row r="33" spans="1:12" ht="33" customHeight="1" thickBot="1" x14ac:dyDescent="0.2">
      <c r="A33" s="2"/>
      <c r="B33" s="120" t="s">
        <v>269</v>
      </c>
      <c r="C33" s="67" t="s">
        <v>189</v>
      </c>
      <c r="D33" s="23">
        <v>1</v>
      </c>
      <c r="E33" s="23">
        <v>1</v>
      </c>
      <c r="F33" s="23">
        <v>3</v>
      </c>
      <c r="G33" s="23">
        <v>3</v>
      </c>
      <c r="H33" s="23">
        <v>1</v>
      </c>
      <c r="I33" s="23">
        <v>1</v>
      </c>
      <c r="J33" s="86">
        <f t="shared" si="0"/>
        <v>1.6</v>
      </c>
      <c r="K33" s="82" t="str">
        <f t="shared" si="3"/>
        <v>Asociado NO Crítico</v>
      </c>
      <c r="L33" s="2"/>
    </row>
    <row r="34" spans="1:12" ht="41" customHeight="1" thickBot="1" x14ac:dyDescent="0.2">
      <c r="A34" s="2"/>
      <c r="B34" s="118" t="s">
        <v>270</v>
      </c>
      <c r="C34" s="67" t="s">
        <v>190</v>
      </c>
      <c r="D34" s="23">
        <v>1</v>
      </c>
      <c r="E34" s="23">
        <v>1</v>
      </c>
      <c r="F34" s="23">
        <v>1</v>
      </c>
      <c r="G34" s="23">
        <v>7</v>
      </c>
      <c r="H34" s="23">
        <v>7</v>
      </c>
      <c r="I34" s="23">
        <v>1</v>
      </c>
      <c r="J34" s="86">
        <f t="shared" si="0"/>
        <v>2.2000000000000006</v>
      </c>
      <c r="K34" s="82" t="str">
        <f t="shared" si="3"/>
        <v>Asociado NO Crítico</v>
      </c>
      <c r="L34" s="2"/>
    </row>
    <row r="35" spans="1:12" ht="31" customHeight="1" thickBot="1" x14ac:dyDescent="0.2">
      <c r="A35" s="2"/>
      <c r="B35" s="117" t="s">
        <v>271</v>
      </c>
      <c r="C35" s="67" t="s">
        <v>191</v>
      </c>
      <c r="D35" s="23">
        <v>1</v>
      </c>
      <c r="E35" s="23">
        <v>1</v>
      </c>
      <c r="F35" s="23">
        <v>1</v>
      </c>
      <c r="G35" s="23">
        <v>1</v>
      </c>
      <c r="H35" s="23">
        <v>1</v>
      </c>
      <c r="I35" s="23">
        <v>1</v>
      </c>
      <c r="J35" s="86">
        <f t="shared" si="0"/>
        <v>1</v>
      </c>
      <c r="K35" s="82" t="str">
        <f t="shared" si="3"/>
        <v>Asociado NO Crítico</v>
      </c>
      <c r="L35" s="2"/>
    </row>
    <row r="36" spans="1:12" ht="42" customHeight="1" thickBot="1" x14ac:dyDescent="0.2">
      <c r="A36" s="2"/>
      <c r="B36" s="120" t="s">
        <v>272</v>
      </c>
      <c r="C36" s="67" t="s">
        <v>192</v>
      </c>
      <c r="D36" s="23">
        <v>1</v>
      </c>
      <c r="E36" s="23">
        <v>1</v>
      </c>
      <c r="F36" s="23">
        <v>1</v>
      </c>
      <c r="G36" s="23">
        <v>1</v>
      </c>
      <c r="H36" s="23">
        <v>1</v>
      </c>
      <c r="I36" s="23">
        <v>1</v>
      </c>
      <c r="J36" s="86">
        <f>J113</f>
        <v>2.2000000000000006</v>
      </c>
      <c r="K36" s="82" t="str">
        <f t="shared" si="3"/>
        <v>Asociado NO Crítico</v>
      </c>
      <c r="L36" s="2"/>
    </row>
    <row r="37" spans="1:12" ht="31" customHeight="1" thickBot="1" x14ac:dyDescent="0.2">
      <c r="A37" s="2"/>
      <c r="B37" s="117" t="s">
        <v>273</v>
      </c>
      <c r="C37" s="67" t="s">
        <v>193</v>
      </c>
      <c r="D37" s="23">
        <v>1</v>
      </c>
      <c r="E37" s="23">
        <v>7</v>
      </c>
      <c r="F37" s="23">
        <v>3</v>
      </c>
      <c r="G37" s="23">
        <v>7</v>
      </c>
      <c r="H37" s="23">
        <v>3</v>
      </c>
      <c r="I37" s="23">
        <v>1</v>
      </c>
      <c r="J37" s="86">
        <f t="shared" si="0"/>
        <v>3.4000000000000004</v>
      </c>
      <c r="K37" s="82" t="str">
        <f t="shared" si="3"/>
        <v>Asociado NO Crítico</v>
      </c>
      <c r="L37" s="2"/>
    </row>
    <row r="38" spans="1:12" ht="31" customHeight="1" thickBot="1" x14ac:dyDescent="0.2">
      <c r="A38" s="2"/>
      <c r="B38" s="120" t="s">
        <v>274</v>
      </c>
      <c r="C38" s="67" t="s">
        <v>194</v>
      </c>
      <c r="D38" s="23">
        <v>1</v>
      </c>
      <c r="E38" s="23">
        <v>7</v>
      </c>
      <c r="F38" s="23">
        <v>3</v>
      </c>
      <c r="G38" s="23">
        <v>7</v>
      </c>
      <c r="H38" s="23">
        <v>3</v>
      </c>
      <c r="I38" s="23">
        <v>1</v>
      </c>
      <c r="J38" s="86">
        <f t="shared" si="0"/>
        <v>3.4000000000000004</v>
      </c>
      <c r="K38" s="82" t="str">
        <f t="shared" si="3"/>
        <v>Asociado NO Crítico</v>
      </c>
      <c r="L38" s="2"/>
    </row>
    <row r="39" spans="1:12" ht="48" customHeight="1" thickBot="1" x14ac:dyDescent="0.2">
      <c r="A39" s="2"/>
      <c r="B39" s="120" t="s">
        <v>275</v>
      </c>
      <c r="C39" s="67" t="s">
        <v>195</v>
      </c>
      <c r="D39" s="23">
        <v>1</v>
      </c>
      <c r="E39" s="23">
        <v>1</v>
      </c>
      <c r="F39" s="23">
        <v>3</v>
      </c>
      <c r="G39" s="23">
        <v>3</v>
      </c>
      <c r="H39" s="23">
        <v>1</v>
      </c>
      <c r="I39" s="23">
        <v>1</v>
      </c>
      <c r="J39" s="86">
        <f t="shared" si="0"/>
        <v>1.6</v>
      </c>
      <c r="K39" s="82" t="str">
        <f t="shared" si="3"/>
        <v>Asociado NO Crítico</v>
      </c>
      <c r="L39" s="2"/>
    </row>
    <row r="40" spans="1:12" ht="47" customHeight="1" thickBot="1" x14ac:dyDescent="0.2">
      <c r="A40" s="2"/>
      <c r="B40" s="122" t="s">
        <v>276</v>
      </c>
      <c r="C40" s="67" t="s">
        <v>72</v>
      </c>
      <c r="D40" s="23">
        <v>1</v>
      </c>
      <c r="E40" s="23">
        <v>10</v>
      </c>
      <c r="F40" s="23">
        <v>10</v>
      </c>
      <c r="G40" s="23">
        <v>10</v>
      </c>
      <c r="H40" s="23">
        <v>10</v>
      </c>
      <c r="I40" s="23">
        <v>1</v>
      </c>
      <c r="J40" s="86">
        <f t="shared" si="0"/>
        <v>6.4</v>
      </c>
      <c r="K40" s="82" t="str">
        <f t="shared" si="3"/>
        <v>Asociado Crítico</v>
      </c>
      <c r="L40" s="2"/>
    </row>
    <row r="41" spans="1:12" ht="43" customHeight="1" thickBot="1" x14ac:dyDescent="0.2">
      <c r="A41" s="2"/>
      <c r="B41" s="123" t="s">
        <v>277</v>
      </c>
      <c r="C41" s="67" t="s">
        <v>196</v>
      </c>
      <c r="D41" s="23">
        <v>1</v>
      </c>
      <c r="E41" s="23">
        <v>3</v>
      </c>
      <c r="F41" s="23">
        <v>7</v>
      </c>
      <c r="G41" s="23">
        <v>3</v>
      </c>
      <c r="H41" s="23">
        <v>3</v>
      </c>
      <c r="I41" s="23">
        <v>1</v>
      </c>
      <c r="J41" s="86">
        <f t="shared" si="0"/>
        <v>3</v>
      </c>
      <c r="K41" s="82" t="str">
        <f t="shared" si="3"/>
        <v>Asociado NO Crítico</v>
      </c>
      <c r="L41" s="2"/>
    </row>
    <row r="42" spans="1:12" ht="29" thickBot="1" x14ac:dyDescent="0.2">
      <c r="A42" s="2"/>
      <c r="B42" s="124" t="s">
        <v>278</v>
      </c>
      <c r="C42" s="67" t="s">
        <v>197</v>
      </c>
      <c r="D42" s="23">
        <v>1</v>
      </c>
      <c r="E42" s="23">
        <v>3</v>
      </c>
      <c r="F42" s="23">
        <v>3</v>
      </c>
      <c r="G42" s="23">
        <v>7</v>
      </c>
      <c r="H42" s="23">
        <v>3</v>
      </c>
      <c r="I42" s="23">
        <v>1</v>
      </c>
      <c r="J42" s="86">
        <f t="shared" si="0"/>
        <v>2.6000000000000005</v>
      </c>
      <c r="K42" s="82" t="str">
        <f t="shared" si="3"/>
        <v>Asociado NO Crítico</v>
      </c>
      <c r="L42" s="2"/>
    </row>
    <row r="43" spans="1:12" ht="31" thickBot="1" x14ac:dyDescent="0.2">
      <c r="A43" s="2"/>
      <c r="B43" s="123" t="s">
        <v>279</v>
      </c>
      <c r="C43" s="67" t="s">
        <v>198</v>
      </c>
      <c r="D43" s="23">
        <v>1</v>
      </c>
      <c r="E43" s="23">
        <v>3</v>
      </c>
      <c r="F43" s="23">
        <v>3</v>
      </c>
      <c r="G43" s="23">
        <v>7</v>
      </c>
      <c r="H43" s="23">
        <v>3</v>
      </c>
      <c r="I43" s="23">
        <v>1</v>
      </c>
      <c r="J43" s="86">
        <f t="shared" ref="J43:J45" si="5">SUM(D43*$D$18+E43*$E$18+F43*$F$18+G43*$G$18+H43*$H$18+I43*$I$18)</f>
        <v>2.6000000000000005</v>
      </c>
      <c r="K43" s="82" t="str">
        <f t="shared" si="3"/>
        <v>Asociado NO Crítico</v>
      </c>
      <c r="L43" s="2"/>
    </row>
    <row r="44" spans="1:12" ht="20" customHeight="1" thickBot="1" x14ac:dyDescent="0.2">
      <c r="A44" s="2"/>
      <c r="B44" s="124" t="s">
        <v>280</v>
      </c>
      <c r="C44" s="67" t="s">
        <v>199</v>
      </c>
      <c r="D44" s="23">
        <v>1</v>
      </c>
      <c r="E44" s="23">
        <v>1</v>
      </c>
      <c r="F44" s="23">
        <v>1</v>
      </c>
      <c r="G44" s="23">
        <v>1</v>
      </c>
      <c r="H44" s="23">
        <v>1</v>
      </c>
      <c r="I44" s="23">
        <v>1</v>
      </c>
      <c r="J44" s="86">
        <f t="shared" si="5"/>
        <v>1</v>
      </c>
      <c r="K44" s="82" t="str">
        <f t="shared" si="3"/>
        <v>Asociado NO Crítico</v>
      </c>
      <c r="L44" s="2"/>
    </row>
    <row r="45" spans="1:12" ht="32" customHeight="1" thickBot="1" x14ac:dyDescent="0.2">
      <c r="A45" s="2"/>
      <c r="B45" s="124" t="s">
        <v>281</v>
      </c>
      <c r="C45" s="67" t="s">
        <v>200</v>
      </c>
      <c r="D45" s="23">
        <v>1</v>
      </c>
      <c r="E45" s="23">
        <v>3</v>
      </c>
      <c r="F45" s="23">
        <v>7</v>
      </c>
      <c r="G45" s="23">
        <v>1</v>
      </c>
      <c r="H45" s="23">
        <v>1</v>
      </c>
      <c r="I45" s="23">
        <v>1</v>
      </c>
      <c r="J45" s="86">
        <f t="shared" si="5"/>
        <v>2.6000000000000005</v>
      </c>
      <c r="K45" s="82" t="str">
        <f t="shared" si="3"/>
        <v>Asociado NO Crítico</v>
      </c>
      <c r="L45" s="2"/>
    </row>
    <row r="46" spans="1:12" ht="29" customHeight="1" thickBot="1" x14ac:dyDescent="0.2">
      <c r="A46" s="2"/>
      <c r="B46" s="124" t="s">
        <v>282</v>
      </c>
      <c r="C46" s="67" t="s">
        <v>201</v>
      </c>
      <c r="D46" s="23">
        <v>1</v>
      </c>
      <c r="E46" s="23">
        <v>7</v>
      </c>
      <c r="F46" s="23">
        <v>7</v>
      </c>
      <c r="G46" s="23">
        <v>7</v>
      </c>
      <c r="H46" s="23">
        <v>7</v>
      </c>
      <c r="I46" s="23">
        <v>1</v>
      </c>
      <c r="J46" s="86">
        <f t="shared" si="0"/>
        <v>4.6000000000000005</v>
      </c>
      <c r="K46" s="82" t="str">
        <f t="shared" si="3"/>
        <v>Asociado NO Crítico</v>
      </c>
      <c r="L46" s="2"/>
    </row>
    <row r="47" spans="1:12" ht="33" customHeight="1" thickBot="1" x14ac:dyDescent="0.2">
      <c r="A47" s="2"/>
      <c r="B47" s="125" t="s">
        <v>283</v>
      </c>
      <c r="C47" s="67" t="s">
        <v>202</v>
      </c>
      <c r="D47" s="23">
        <v>1</v>
      </c>
      <c r="E47" s="23">
        <v>1</v>
      </c>
      <c r="F47" s="23">
        <v>7</v>
      </c>
      <c r="G47" s="23">
        <v>1</v>
      </c>
      <c r="H47" s="23">
        <v>1</v>
      </c>
      <c r="I47" s="23">
        <v>1</v>
      </c>
      <c r="J47" s="86">
        <f t="shared" si="0"/>
        <v>2.2000000000000006</v>
      </c>
      <c r="K47" s="82" t="str">
        <f t="shared" si="3"/>
        <v>Asociado NO Crítico</v>
      </c>
      <c r="L47" s="2"/>
    </row>
    <row r="48" spans="1:12" ht="39" customHeight="1" thickBot="1" x14ac:dyDescent="0.2">
      <c r="A48" s="2"/>
      <c r="B48" s="126" t="s">
        <v>284</v>
      </c>
      <c r="C48" s="67" t="s">
        <v>203</v>
      </c>
      <c r="D48" s="23">
        <v>1</v>
      </c>
      <c r="E48" s="23">
        <v>1</v>
      </c>
      <c r="F48" s="23">
        <v>1</v>
      </c>
      <c r="G48" s="23">
        <v>1</v>
      </c>
      <c r="H48" s="23">
        <v>1</v>
      </c>
      <c r="I48" s="23">
        <v>1</v>
      </c>
      <c r="J48" s="86">
        <f t="shared" si="0"/>
        <v>1</v>
      </c>
      <c r="K48" s="82" t="str">
        <f t="shared" si="3"/>
        <v>Asociado NO Crítico</v>
      </c>
      <c r="L48" s="2"/>
    </row>
    <row r="49" spans="1:12" ht="38" customHeight="1" thickBot="1" x14ac:dyDescent="0.2">
      <c r="A49" s="2"/>
      <c r="B49" s="123" t="s">
        <v>285</v>
      </c>
      <c r="C49" s="67" t="s">
        <v>204</v>
      </c>
      <c r="D49" s="23">
        <v>3</v>
      </c>
      <c r="E49" s="23">
        <v>3</v>
      </c>
      <c r="F49" s="23">
        <v>3</v>
      </c>
      <c r="G49" s="23">
        <v>7</v>
      </c>
      <c r="H49" s="23">
        <v>10</v>
      </c>
      <c r="I49" s="23">
        <v>1</v>
      </c>
      <c r="J49" s="86">
        <f t="shared" si="0"/>
        <v>3.7000000000000006</v>
      </c>
      <c r="K49" s="82" t="str">
        <f t="shared" si="3"/>
        <v>Asociado NO Crítico</v>
      </c>
      <c r="L49" s="2"/>
    </row>
    <row r="50" spans="1:12" ht="31" customHeight="1" thickBot="1" x14ac:dyDescent="0.2">
      <c r="A50" s="2"/>
      <c r="B50" s="123" t="s">
        <v>286</v>
      </c>
      <c r="C50" s="67" t="s">
        <v>205</v>
      </c>
      <c r="D50" s="23">
        <v>1</v>
      </c>
      <c r="E50" s="23">
        <v>10</v>
      </c>
      <c r="F50" s="23">
        <v>3</v>
      </c>
      <c r="G50" s="23">
        <v>10</v>
      </c>
      <c r="H50" s="23">
        <v>10</v>
      </c>
      <c r="I50" s="23">
        <v>1</v>
      </c>
      <c r="J50" s="86">
        <f t="shared" ref="J50:J51" si="6">SUM(D50*$D$18+E50*$E$18+F50*$F$18+G50*$G$18+H50*$H$18+I50*$I$18)</f>
        <v>5.0000000000000009</v>
      </c>
      <c r="K50" s="82" t="str">
        <f t="shared" si="3"/>
        <v>Asociado NO Crítico</v>
      </c>
      <c r="L50" s="2"/>
    </row>
    <row r="51" spans="1:12" ht="29" customHeight="1" thickBot="1" x14ac:dyDescent="0.2">
      <c r="A51" s="2"/>
      <c r="B51" s="123" t="s">
        <v>287</v>
      </c>
      <c r="C51" s="67" t="s">
        <v>206</v>
      </c>
      <c r="D51" s="23">
        <v>1</v>
      </c>
      <c r="E51" s="23">
        <v>7</v>
      </c>
      <c r="F51" s="23">
        <v>1</v>
      </c>
      <c r="G51" s="23">
        <v>7</v>
      </c>
      <c r="H51" s="23">
        <v>7</v>
      </c>
      <c r="I51" s="23">
        <v>1</v>
      </c>
      <c r="J51" s="86">
        <f t="shared" si="6"/>
        <v>3.4000000000000004</v>
      </c>
      <c r="K51" s="82" t="str">
        <f t="shared" si="3"/>
        <v>Asociado NO Crítico</v>
      </c>
      <c r="L51" s="2"/>
    </row>
    <row r="52" spans="1:12" ht="32" customHeight="1" thickBot="1" x14ac:dyDescent="0.2">
      <c r="A52" s="2"/>
      <c r="B52" s="124" t="s">
        <v>288</v>
      </c>
      <c r="C52" s="67" t="s">
        <v>207</v>
      </c>
      <c r="D52" s="23">
        <v>1</v>
      </c>
      <c r="E52" s="23">
        <v>10</v>
      </c>
      <c r="F52" s="23">
        <v>3</v>
      </c>
      <c r="G52" s="23">
        <v>10</v>
      </c>
      <c r="H52" s="23">
        <v>10</v>
      </c>
      <c r="I52" s="23">
        <v>1</v>
      </c>
      <c r="J52" s="86">
        <f t="shared" si="0"/>
        <v>5.0000000000000009</v>
      </c>
      <c r="K52" s="82" t="str">
        <f t="shared" si="3"/>
        <v>Asociado NO Crítico</v>
      </c>
      <c r="L52" s="2"/>
    </row>
    <row r="53" spans="1:12" ht="28" customHeight="1" thickBot="1" x14ac:dyDescent="0.2">
      <c r="A53" s="2"/>
      <c r="B53" s="124" t="s">
        <v>289</v>
      </c>
      <c r="C53" s="67" t="s">
        <v>208</v>
      </c>
      <c r="D53" s="23">
        <v>1</v>
      </c>
      <c r="E53" s="23">
        <v>10</v>
      </c>
      <c r="F53" s="23">
        <v>3</v>
      </c>
      <c r="G53" s="23">
        <v>10</v>
      </c>
      <c r="H53" s="23">
        <v>10</v>
      </c>
      <c r="I53" s="23">
        <v>1</v>
      </c>
      <c r="J53" s="86">
        <f t="shared" si="0"/>
        <v>5.0000000000000009</v>
      </c>
      <c r="K53" s="82" t="str">
        <f t="shared" si="3"/>
        <v>Asociado NO Crítico</v>
      </c>
      <c r="L53" s="2"/>
    </row>
    <row r="54" spans="1:12" ht="28" customHeight="1" thickBot="1" x14ac:dyDescent="0.2">
      <c r="A54" s="2"/>
      <c r="B54" s="125" t="s">
        <v>290</v>
      </c>
      <c r="C54" s="67" t="s">
        <v>209</v>
      </c>
      <c r="D54" s="23">
        <v>1</v>
      </c>
      <c r="E54" s="23">
        <v>10</v>
      </c>
      <c r="F54" s="23">
        <v>3</v>
      </c>
      <c r="G54" s="23">
        <v>10</v>
      </c>
      <c r="H54" s="23">
        <v>10</v>
      </c>
      <c r="I54" s="23">
        <v>1</v>
      </c>
      <c r="J54" s="86">
        <f t="shared" si="0"/>
        <v>5.0000000000000009</v>
      </c>
      <c r="K54" s="82" t="str">
        <f t="shared" si="3"/>
        <v>Asociado NO Crítico</v>
      </c>
      <c r="L54" s="2"/>
    </row>
    <row r="55" spans="1:12" ht="29" customHeight="1" thickBot="1" x14ac:dyDescent="0.2">
      <c r="A55" s="2"/>
      <c r="B55" s="125" t="s">
        <v>291</v>
      </c>
      <c r="C55" s="67" t="s">
        <v>210</v>
      </c>
      <c r="D55" s="23">
        <v>1</v>
      </c>
      <c r="E55" s="23">
        <v>1</v>
      </c>
      <c r="F55" s="23">
        <v>1</v>
      </c>
      <c r="G55" s="23">
        <v>1</v>
      </c>
      <c r="H55" s="23">
        <v>1</v>
      </c>
      <c r="I55" s="23">
        <v>1</v>
      </c>
      <c r="J55" s="86">
        <f t="shared" si="0"/>
        <v>1</v>
      </c>
      <c r="K55" s="82" t="str">
        <f t="shared" si="3"/>
        <v>Asociado NO Crítico</v>
      </c>
      <c r="L55" s="2"/>
    </row>
    <row r="56" spans="1:12" ht="29" customHeight="1" thickBot="1" x14ac:dyDescent="0.25">
      <c r="A56" s="2"/>
      <c r="B56" s="127" t="s">
        <v>292</v>
      </c>
      <c r="C56" s="67" t="s">
        <v>211</v>
      </c>
      <c r="D56" s="23">
        <v>1</v>
      </c>
      <c r="E56" s="23">
        <v>1</v>
      </c>
      <c r="F56" s="23">
        <v>1</v>
      </c>
      <c r="G56" s="23">
        <v>1</v>
      </c>
      <c r="H56" s="23">
        <v>1</v>
      </c>
      <c r="I56" s="23">
        <v>1</v>
      </c>
      <c r="J56" s="86">
        <f t="shared" si="0"/>
        <v>1</v>
      </c>
      <c r="K56" s="82" t="str">
        <f t="shared" si="3"/>
        <v>Asociado NO Crítico</v>
      </c>
      <c r="L56" s="2"/>
    </row>
    <row r="57" spans="1:12" ht="43" customHeight="1" thickBot="1" x14ac:dyDescent="0.2">
      <c r="A57" s="2"/>
      <c r="B57" s="125" t="s">
        <v>280</v>
      </c>
      <c r="C57" s="67" t="s">
        <v>212</v>
      </c>
      <c r="D57" s="23">
        <v>1</v>
      </c>
      <c r="E57" s="23">
        <v>1</v>
      </c>
      <c r="F57" s="23">
        <v>1</v>
      </c>
      <c r="G57" s="23">
        <v>1</v>
      </c>
      <c r="H57" s="23">
        <v>1</v>
      </c>
      <c r="I57" s="23">
        <v>1</v>
      </c>
      <c r="J57" s="86">
        <f t="shared" si="0"/>
        <v>1</v>
      </c>
      <c r="K57" s="82" t="str">
        <f t="shared" si="3"/>
        <v>Asociado NO Crítico</v>
      </c>
      <c r="L57" s="2"/>
    </row>
    <row r="58" spans="1:12" ht="33" customHeight="1" thickBot="1" x14ac:dyDescent="0.2">
      <c r="A58" s="2"/>
      <c r="B58" s="124" t="s">
        <v>293</v>
      </c>
      <c r="C58" s="67" t="s">
        <v>213</v>
      </c>
      <c r="D58" s="23">
        <v>1</v>
      </c>
      <c r="E58" s="23">
        <v>7</v>
      </c>
      <c r="F58" s="23">
        <v>1</v>
      </c>
      <c r="G58" s="23">
        <v>7</v>
      </c>
      <c r="H58" s="23">
        <v>7</v>
      </c>
      <c r="I58" s="23">
        <v>1</v>
      </c>
      <c r="J58" s="86">
        <v>3</v>
      </c>
      <c r="K58" s="82" t="str">
        <f t="shared" si="3"/>
        <v>Asociado NO Crítico</v>
      </c>
      <c r="L58" s="2"/>
    </row>
    <row r="59" spans="1:12" ht="31" thickBot="1" x14ac:dyDescent="0.2">
      <c r="A59" s="2"/>
      <c r="B59" s="125" t="s">
        <v>294</v>
      </c>
      <c r="C59" s="67" t="s">
        <v>214</v>
      </c>
      <c r="D59" s="23">
        <v>3</v>
      </c>
      <c r="E59" s="23">
        <v>10</v>
      </c>
      <c r="F59" s="23">
        <v>3</v>
      </c>
      <c r="G59" s="23">
        <v>10</v>
      </c>
      <c r="H59" s="23">
        <v>10</v>
      </c>
      <c r="I59" s="23">
        <v>1</v>
      </c>
      <c r="J59" s="86">
        <v>3</v>
      </c>
      <c r="K59" s="82" t="str">
        <f t="shared" si="3"/>
        <v>Asociado NO Crítico</v>
      </c>
      <c r="L59" s="2"/>
    </row>
    <row r="60" spans="1:12" ht="36" customHeight="1" thickBot="1" x14ac:dyDescent="0.25">
      <c r="A60" s="2"/>
      <c r="B60" s="127" t="s">
        <v>295</v>
      </c>
      <c r="C60" s="67" t="s">
        <v>215</v>
      </c>
      <c r="D60" s="23">
        <v>1</v>
      </c>
      <c r="E60" s="23">
        <v>7</v>
      </c>
      <c r="F60" s="23">
        <v>1</v>
      </c>
      <c r="G60" s="23">
        <v>7</v>
      </c>
      <c r="H60" s="23">
        <v>3</v>
      </c>
      <c r="I60" s="23">
        <v>1</v>
      </c>
      <c r="J60" s="86">
        <v>3</v>
      </c>
      <c r="K60" s="82" t="str">
        <f t="shared" si="3"/>
        <v>Asociado NO Crítico</v>
      </c>
      <c r="L60" s="2"/>
    </row>
    <row r="61" spans="1:12" ht="41" customHeight="1" thickBot="1" x14ac:dyDescent="0.2">
      <c r="A61" s="2"/>
      <c r="B61" s="128" t="s">
        <v>296</v>
      </c>
      <c r="C61" s="67" t="s">
        <v>216</v>
      </c>
      <c r="D61" s="23">
        <v>1</v>
      </c>
      <c r="E61" s="23">
        <v>7</v>
      </c>
      <c r="F61" s="23">
        <v>1</v>
      </c>
      <c r="G61" s="23">
        <v>7</v>
      </c>
      <c r="H61" s="23">
        <v>1</v>
      </c>
      <c r="I61" s="23">
        <v>1</v>
      </c>
      <c r="J61" s="86">
        <f t="shared" si="0"/>
        <v>2.8000000000000003</v>
      </c>
      <c r="K61" s="82" t="str">
        <f t="shared" si="3"/>
        <v>Asociado NO Crítico</v>
      </c>
      <c r="L61" s="2"/>
    </row>
    <row r="62" spans="1:12" ht="28" customHeight="1" thickBot="1" x14ac:dyDescent="0.2">
      <c r="A62" s="2"/>
      <c r="B62" s="125" t="s">
        <v>297</v>
      </c>
      <c r="C62" s="67" t="s">
        <v>217</v>
      </c>
      <c r="D62" s="23">
        <v>1</v>
      </c>
      <c r="E62" s="23">
        <v>7</v>
      </c>
      <c r="F62" s="23">
        <v>1</v>
      </c>
      <c r="G62" s="23">
        <v>7</v>
      </c>
      <c r="H62" s="23">
        <v>7</v>
      </c>
      <c r="I62" s="23">
        <v>1</v>
      </c>
      <c r="J62" s="86">
        <f t="shared" si="0"/>
        <v>3.4000000000000004</v>
      </c>
      <c r="K62" s="82" t="str">
        <f t="shared" si="3"/>
        <v>Asociado NO Crítico</v>
      </c>
      <c r="L62" s="2"/>
    </row>
    <row r="63" spans="1:12" ht="34" customHeight="1" thickBot="1" x14ac:dyDescent="0.2">
      <c r="A63" s="2"/>
      <c r="B63" s="124" t="s">
        <v>298</v>
      </c>
      <c r="C63" s="67" t="s">
        <v>218</v>
      </c>
      <c r="D63" s="23">
        <v>1</v>
      </c>
      <c r="E63" s="23">
        <v>1</v>
      </c>
      <c r="F63" s="23">
        <v>1</v>
      </c>
      <c r="G63" s="23">
        <v>1</v>
      </c>
      <c r="H63" s="23">
        <v>1</v>
      </c>
      <c r="I63" s="23">
        <v>1</v>
      </c>
      <c r="J63" s="86">
        <f t="shared" si="0"/>
        <v>1</v>
      </c>
      <c r="K63" s="82" t="str">
        <f t="shared" si="3"/>
        <v>Asociado NO Crítico</v>
      </c>
      <c r="L63" s="2"/>
    </row>
    <row r="64" spans="1:12" ht="28" customHeight="1" thickBot="1" x14ac:dyDescent="0.25">
      <c r="A64" s="2"/>
      <c r="B64" s="127" t="s">
        <v>299</v>
      </c>
      <c r="C64" s="67" t="s">
        <v>219</v>
      </c>
      <c r="D64" s="23">
        <v>1</v>
      </c>
      <c r="E64" s="23">
        <v>7</v>
      </c>
      <c r="F64" s="23">
        <v>1</v>
      </c>
      <c r="G64" s="23">
        <v>7</v>
      </c>
      <c r="H64" s="23">
        <v>1</v>
      </c>
      <c r="I64" s="23">
        <v>1</v>
      </c>
      <c r="J64" s="86">
        <f t="shared" si="0"/>
        <v>2.8000000000000003</v>
      </c>
      <c r="K64" s="82" t="str">
        <f t="shared" si="3"/>
        <v>Asociado NO Crítico</v>
      </c>
      <c r="L64" s="2"/>
    </row>
    <row r="65" spans="1:12" ht="28" customHeight="1" thickBot="1" x14ac:dyDescent="0.2">
      <c r="A65" s="2"/>
      <c r="B65" s="128" t="s">
        <v>300</v>
      </c>
      <c r="C65" s="67" t="s">
        <v>429</v>
      </c>
      <c r="D65" s="23">
        <v>1</v>
      </c>
      <c r="E65" s="23">
        <v>7</v>
      </c>
      <c r="F65" s="23">
        <v>7</v>
      </c>
      <c r="G65" s="23">
        <v>7</v>
      </c>
      <c r="H65" s="23">
        <v>1</v>
      </c>
      <c r="I65" s="23">
        <v>1</v>
      </c>
      <c r="J65" s="86">
        <f t="shared" si="0"/>
        <v>4</v>
      </c>
      <c r="K65" s="82" t="str">
        <f t="shared" si="3"/>
        <v>Asociado NO Crítico</v>
      </c>
      <c r="L65" s="2"/>
    </row>
    <row r="66" spans="1:12" ht="31" customHeight="1" thickBot="1" x14ac:dyDescent="0.2">
      <c r="A66" s="2"/>
      <c r="B66" s="124" t="s">
        <v>301</v>
      </c>
      <c r="C66" s="67" t="s">
        <v>221</v>
      </c>
      <c r="D66" s="23">
        <v>1</v>
      </c>
      <c r="E66" s="23">
        <v>1</v>
      </c>
      <c r="F66" s="23">
        <v>1</v>
      </c>
      <c r="G66" s="23">
        <v>1</v>
      </c>
      <c r="H66" s="23">
        <v>1</v>
      </c>
      <c r="I66" s="23">
        <v>1</v>
      </c>
      <c r="J66" s="86">
        <f t="shared" si="0"/>
        <v>1</v>
      </c>
      <c r="K66" s="82" t="str">
        <f t="shared" si="3"/>
        <v>Asociado NO Crítico</v>
      </c>
      <c r="L66" s="2"/>
    </row>
    <row r="67" spans="1:12" ht="31" customHeight="1" thickBot="1" x14ac:dyDescent="0.2">
      <c r="A67" s="2"/>
      <c r="B67" s="125" t="s">
        <v>302</v>
      </c>
      <c r="C67" s="67" t="s">
        <v>222</v>
      </c>
      <c r="D67" s="23">
        <v>1</v>
      </c>
      <c r="E67" s="23">
        <v>7</v>
      </c>
      <c r="F67" s="23">
        <v>3</v>
      </c>
      <c r="G67" s="23">
        <v>7</v>
      </c>
      <c r="H67" s="23">
        <v>1</v>
      </c>
      <c r="I67" s="23">
        <v>1</v>
      </c>
      <c r="J67" s="86">
        <f t="shared" si="0"/>
        <v>3.2000000000000006</v>
      </c>
      <c r="K67" s="82" t="str">
        <f t="shared" si="3"/>
        <v>Asociado NO Crítico</v>
      </c>
      <c r="L67" s="2"/>
    </row>
    <row r="68" spans="1:12" ht="36" customHeight="1" thickBot="1" x14ac:dyDescent="0.2">
      <c r="A68" s="2"/>
      <c r="B68" s="125" t="s">
        <v>303</v>
      </c>
      <c r="C68" s="67" t="s">
        <v>223</v>
      </c>
      <c r="D68" s="23">
        <v>1</v>
      </c>
      <c r="E68" s="23">
        <v>7</v>
      </c>
      <c r="F68" s="23">
        <v>1</v>
      </c>
      <c r="G68" s="23">
        <v>7</v>
      </c>
      <c r="H68" s="23">
        <v>1</v>
      </c>
      <c r="I68" s="23">
        <v>3</v>
      </c>
      <c r="J68" s="86">
        <f t="shared" si="0"/>
        <v>3.2</v>
      </c>
      <c r="K68" s="82" t="str">
        <f t="shared" si="3"/>
        <v>Asociado NO Crítico</v>
      </c>
      <c r="L68" s="2"/>
    </row>
    <row r="69" spans="1:12" ht="39" customHeight="1" thickBot="1" x14ac:dyDescent="0.2">
      <c r="A69" s="2"/>
      <c r="B69" s="125" t="s">
        <v>302</v>
      </c>
      <c r="C69" s="67" t="s">
        <v>310</v>
      </c>
      <c r="D69" s="23">
        <v>1</v>
      </c>
      <c r="E69" s="23">
        <v>7</v>
      </c>
      <c r="F69" s="23">
        <v>3</v>
      </c>
      <c r="G69" s="23">
        <v>7</v>
      </c>
      <c r="H69" s="23">
        <v>1</v>
      </c>
      <c r="I69" s="23">
        <v>1</v>
      </c>
      <c r="J69" s="86">
        <f t="shared" si="0"/>
        <v>3.2000000000000006</v>
      </c>
      <c r="K69" s="82" t="str">
        <f t="shared" si="3"/>
        <v>Asociado NO Crítico</v>
      </c>
      <c r="L69" s="2"/>
    </row>
    <row r="70" spans="1:12" ht="33" customHeight="1" thickBot="1" x14ac:dyDescent="0.2">
      <c r="A70" s="2"/>
      <c r="B70" s="124" t="s">
        <v>304</v>
      </c>
      <c r="C70" s="67" t="s">
        <v>224</v>
      </c>
      <c r="D70" s="23">
        <v>1</v>
      </c>
      <c r="E70" s="23">
        <v>7</v>
      </c>
      <c r="F70" s="23">
        <v>7</v>
      </c>
      <c r="G70" s="23">
        <v>7</v>
      </c>
      <c r="H70" s="23">
        <v>7</v>
      </c>
      <c r="I70" s="23">
        <v>1</v>
      </c>
      <c r="J70" s="86">
        <f t="shared" si="0"/>
        <v>4.6000000000000005</v>
      </c>
      <c r="K70" s="82" t="str">
        <f t="shared" si="3"/>
        <v>Asociado NO Crítico</v>
      </c>
      <c r="L70" s="2"/>
    </row>
    <row r="71" spans="1:12" ht="29" customHeight="1" thickBot="1" x14ac:dyDescent="0.2">
      <c r="A71" s="2"/>
      <c r="B71" s="124" t="s">
        <v>305</v>
      </c>
      <c r="C71" s="67" t="s">
        <v>225</v>
      </c>
      <c r="D71" s="23">
        <v>1</v>
      </c>
      <c r="E71" s="23">
        <v>1</v>
      </c>
      <c r="F71" s="23">
        <v>1</v>
      </c>
      <c r="G71" s="23">
        <v>1</v>
      </c>
      <c r="H71" s="23">
        <v>1</v>
      </c>
      <c r="I71" s="23">
        <v>1</v>
      </c>
      <c r="J71" s="86">
        <f t="shared" si="0"/>
        <v>1</v>
      </c>
      <c r="K71" s="82" t="str">
        <f t="shared" si="3"/>
        <v>Asociado NO Crítico</v>
      </c>
      <c r="L71" s="2"/>
    </row>
    <row r="72" spans="1:12" ht="37" customHeight="1" thickBot="1" x14ac:dyDescent="0.2">
      <c r="A72" s="2"/>
      <c r="B72" s="124" t="s">
        <v>306</v>
      </c>
      <c r="C72" s="67" t="s">
        <v>226</v>
      </c>
      <c r="D72" s="23">
        <v>1</v>
      </c>
      <c r="E72" s="23">
        <v>1</v>
      </c>
      <c r="F72" s="23">
        <v>1</v>
      </c>
      <c r="G72" s="23">
        <v>1</v>
      </c>
      <c r="H72" s="23">
        <v>1</v>
      </c>
      <c r="I72" s="23">
        <v>1</v>
      </c>
      <c r="J72" s="86">
        <f t="shared" si="0"/>
        <v>1</v>
      </c>
      <c r="K72" s="82" t="str">
        <f t="shared" si="3"/>
        <v>Asociado NO Crítico</v>
      </c>
      <c r="L72" s="2"/>
    </row>
    <row r="73" spans="1:12" ht="29" thickBot="1" x14ac:dyDescent="0.2">
      <c r="A73" s="2"/>
      <c r="B73" s="124" t="s">
        <v>307</v>
      </c>
      <c r="C73" s="67" t="s">
        <v>227</v>
      </c>
      <c r="D73" s="23">
        <v>1</v>
      </c>
      <c r="E73" s="23">
        <v>1</v>
      </c>
      <c r="F73" s="23">
        <v>1</v>
      </c>
      <c r="G73" s="23">
        <v>1</v>
      </c>
      <c r="H73" s="23">
        <v>1</v>
      </c>
      <c r="I73" s="23">
        <v>1</v>
      </c>
      <c r="J73" s="86">
        <f t="shared" si="0"/>
        <v>1</v>
      </c>
      <c r="K73" s="82" t="str">
        <f t="shared" si="3"/>
        <v>Asociado NO Crítico</v>
      </c>
      <c r="L73" s="2"/>
    </row>
    <row r="74" spans="1:12" ht="43" customHeight="1" thickBot="1" x14ac:dyDescent="0.2">
      <c r="A74" s="2"/>
      <c r="B74" s="124" t="s">
        <v>309</v>
      </c>
      <c r="C74" s="67" t="s">
        <v>229</v>
      </c>
      <c r="D74" s="23">
        <v>1</v>
      </c>
      <c r="E74" s="23">
        <v>3</v>
      </c>
      <c r="F74" s="23">
        <v>1</v>
      </c>
      <c r="G74" s="23">
        <v>3</v>
      </c>
      <c r="H74" s="23">
        <v>3</v>
      </c>
      <c r="I74" s="23">
        <v>1</v>
      </c>
      <c r="J74" s="86">
        <f t="shared" si="0"/>
        <v>1.8</v>
      </c>
      <c r="K74" s="82" t="str">
        <f t="shared" si="3"/>
        <v>Asociado NO Crítico</v>
      </c>
      <c r="L74" s="2"/>
    </row>
    <row r="75" spans="1:12" ht="29" customHeight="1" thickBot="1" x14ac:dyDescent="0.2">
      <c r="A75" s="2"/>
      <c r="B75" s="123" t="s">
        <v>312</v>
      </c>
      <c r="C75" s="67" t="s">
        <v>386</v>
      </c>
      <c r="D75" s="23">
        <v>1</v>
      </c>
      <c r="E75" s="23">
        <v>10</v>
      </c>
      <c r="F75" s="23">
        <v>7</v>
      </c>
      <c r="G75" s="23">
        <v>10</v>
      </c>
      <c r="H75" s="23">
        <v>10</v>
      </c>
      <c r="I75" s="23">
        <v>1</v>
      </c>
      <c r="J75" s="86">
        <f t="shared" si="0"/>
        <v>5.8000000000000007</v>
      </c>
      <c r="K75" s="82" t="str">
        <f t="shared" si="3"/>
        <v>Asociado Crítico</v>
      </c>
      <c r="L75" s="2"/>
    </row>
    <row r="76" spans="1:12" ht="44" customHeight="1" thickBot="1" x14ac:dyDescent="0.2">
      <c r="A76" s="2"/>
      <c r="B76" s="124" t="s">
        <v>311</v>
      </c>
      <c r="C76" s="67" t="s">
        <v>233</v>
      </c>
      <c r="D76" s="23">
        <v>1</v>
      </c>
      <c r="E76" s="23">
        <v>7</v>
      </c>
      <c r="F76" s="23">
        <v>7</v>
      </c>
      <c r="G76" s="23">
        <v>7</v>
      </c>
      <c r="H76" s="23">
        <v>3</v>
      </c>
      <c r="I76" s="23">
        <v>1</v>
      </c>
      <c r="J76" s="86">
        <f t="shared" si="0"/>
        <v>4.2</v>
      </c>
      <c r="K76" s="82" t="str">
        <f t="shared" si="3"/>
        <v>Asociado NO Crítico</v>
      </c>
      <c r="L76" s="2"/>
    </row>
    <row r="77" spans="1:12" ht="32" customHeight="1" thickBot="1" x14ac:dyDescent="0.2">
      <c r="A77" s="2"/>
      <c r="B77" s="124" t="s">
        <v>313</v>
      </c>
      <c r="C77" s="67" t="s">
        <v>232</v>
      </c>
      <c r="D77" s="23">
        <v>1</v>
      </c>
      <c r="E77" s="23">
        <v>7</v>
      </c>
      <c r="F77" s="23">
        <v>7</v>
      </c>
      <c r="G77" s="23">
        <v>7</v>
      </c>
      <c r="H77" s="23">
        <v>7</v>
      </c>
      <c r="I77" s="23">
        <v>1</v>
      </c>
      <c r="J77" s="86">
        <f t="shared" ref="J77:J138" si="7">SUM(D77*$D$18+E77*$E$18+F77*$F$18+G77*$G$18+H77*$H$18+I77*$I$18)</f>
        <v>4.6000000000000005</v>
      </c>
      <c r="K77" s="82" t="str">
        <f t="shared" si="3"/>
        <v>Asociado NO Crítico</v>
      </c>
      <c r="L77" s="2"/>
    </row>
    <row r="78" spans="1:12" ht="29" customHeight="1" thickBot="1" x14ac:dyDescent="0.2">
      <c r="A78" s="2"/>
      <c r="B78" s="123" t="s">
        <v>314</v>
      </c>
      <c r="C78" s="67" t="s">
        <v>231</v>
      </c>
      <c r="D78" s="23">
        <v>1</v>
      </c>
      <c r="E78" s="23">
        <v>10</v>
      </c>
      <c r="F78" s="23">
        <v>7</v>
      </c>
      <c r="G78" s="23">
        <v>7</v>
      </c>
      <c r="H78" s="23">
        <v>7</v>
      </c>
      <c r="I78" s="23">
        <v>1</v>
      </c>
      <c r="J78" s="86">
        <f t="shared" si="7"/>
        <v>5.2000000000000011</v>
      </c>
      <c r="K78" s="82" t="str">
        <f t="shared" si="3"/>
        <v>Asociado Crítico</v>
      </c>
      <c r="L78" s="2"/>
    </row>
    <row r="79" spans="1:12" ht="38" customHeight="1" thickBot="1" x14ac:dyDescent="0.2">
      <c r="A79" s="2"/>
      <c r="B79" s="124" t="s">
        <v>315</v>
      </c>
      <c r="C79" s="67" t="s">
        <v>230</v>
      </c>
      <c r="D79" s="23">
        <v>1</v>
      </c>
      <c r="E79" s="23">
        <v>1</v>
      </c>
      <c r="F79" s="23">
        <v>7</v>
      </c>
      <c r="G79" s="23">
        <v>1</v>
      </c>
      <c r="H79" s="23">
        <v>1</v>
      </c>
      <c r="I79" s="23">
        <v>1</v>
      </c>
      <c r="J79" s="86">
        <f t="shared" si="7"/>
        <v>2.2000000000000006</v>
      </c>
      <c r="K79" s="82" t="str">
        <f t="shared" si="3"/>
        <v>Asociado NO Crítico</v>
      </c>
      <c r="L79" s="2"/>
    </row>
    <row r="80" spans="1:12" ht="42" customHeight="1" thickBot="1" x14ac:dyDescent="0.2">
      <c r="A80" s="2"/>
      <c r="B80" s="123" t="s">
        <v>411</v>
      </c>
      <c r="C80" s="67" t="s">
        <v>228</v>
      </c>
      <c r="D80" s="23">
        <v>3</v>
      </c>
      <c r="E80" s="23">
        <v>10</v>
      </c>
      <c r="F80" s="23">
        <v>3</v>
      </c>
      <c r="G80" s="23">
        <v>10</v>
      </c>
      <c r="H80" s="23">
        <v>10</v>
      </c>
      <c r="I80" s="23">
        <v>1</v>
      </c>
      <c r="J80" s="86">
        <v>3</v>
      </c>
      <c r="K80" s="82" t="str">
        <f t="shared" si="3"/>
        <v>Asociado NO Crítico</v>
      </c>
      <c r="L80" s="2"/>
    </row>
    <row r="81" spans="1:12" ht="28" customHeight="1" thickBot="1" x14ac:dyDescent="0.2">
      <c r="A81" s="2"/>
      <c r="B81" s="118" t="s">
        <v>316</v>
      </c>
      <c r="C81" s="67" t="s">
        <v>235</v>
      </c>
      <c r="D81" s="23">
        <v>1</v>
      </c>
      <c r="E81" s="23">
        <v>3</v>
      </c>
      <c r="F81" s="23">
        <v>10</v>
      </c>
      <c r="G81" s="23">
        <v>7</v>
      </c>
      <c r="H81" s="23">
        <v>3</v>
      </c>
      <c r="I81" s="23">
        <v>1</v>
      </c>
      <c r="J81" s="86">
        <f t="shared" si="7"/>
        <v>4</v>
      </c>
      <c r="K81" s="82" t="str">
        <f t="shared" si="3"/>
        <v>Asociado NO Crítico</v>
      </c>
      <c r="L81" s="2"/>
    </row>
    <row r="82" spans="1:12" ht="38" customHeight="1" thickBot="1" x14ac:dyDescent="0.2">
      <c r="A82" s="2"/>
      <c r="B82" s="118" t="s">
        <v>317</v>
      </c>
      <c r="C82" s="67" t="s">
        <v>236</v>
      </c>
      <c r="D82" s="23">
        <v>1</v>
      </c>
      <c r="E82" s="23">
        <v>3</v>
      </c>
      <c r="F82" s="23">
        <v>10</v>
      </c>
      <c r="G82" s="23">
        <v>7</v>
      </c>
      <c r="H82" s="23">
        <v>3</v>
      </c>
      <c r="I82" s="23">
        <v>1</v>
      </c>
      <c r="J82" s="86">
        <f t="shared" ref="J82" si="8">SUM(D82*$D$18+E82*$E$18+F82*$F$18+G82*$G$18+H82*$H$18+I82*$I$18)</f>
        <v>4</v>
      </c>
      <c r="K82" s="82" t="str">
        <f t="shared" si="3"/>
        <v>Asociado NO Crítico</v>
      </c>
      <c r="L82" s="2"/>
    </row>
    <row r="83" spans="1:12" ht="28" customHeight="1" thickBot="1" x14ac:dyDescent="0.2">
      <c r="A83" s="2"/>
      <c r="B83" s="120" t="s">
        <v>318</v>
      </c>
      <c r="C83" s="67" t="s">
        <v>237</v>
      </c>
      <c r="D83" s="23">
        <v>1</v>
      </c>
      <c r="E83" s="23">
        <v>1</v>
      </c>
      <c r="F83" s="23">
        <v>10</v>
      </c>
      <c r="G83" s="23">
        <v>1</v>
      </c>
      <c r="H83" s="23">
        <v>1</v>
      </c>
      <c r="I83" s="23">
        <v>1</v>
      </c>
      <c r="J83" s="86">
        <f t="shared" si="7"/>
        <v>2.8000000000000003</v>
      </c>
      <c r="K83" s="82" t="str">
        <f t="shared" si="3"/>
        <v>Asociado NO Crítico</v>
      </c>
      <c r="L83" s="2"/>
    </row>
    <row r="84" spans="1:12" ht="23" customHeight="1" thickBot="1" x14ac:dyDescent="0.2">
      <c r="A84" s="2"/>
      <c r="B84" s="118" t="s">
        <v>319</v>
      </c>
      <c r="C84" s="67" t="s">
        <v>238</v>
      </c>
      <c r="D84" s="23">
        <v>1</v>
      </c>
      <c r="E84" s="23">
        <v>1</v>
      </c>
      <c r="F84" s="23">
        <v>1</v>
      </c>
      <c r="G84" s="23">
        <v>1</v>
      </c>
      <c r="H84" s="23">
        <v>1</v>
      </c>
      <c r="I84" s="23">
        <v>1</v>
      </c>
      <c r="J84" s="86">
        <f t="shared" si="7"/>
        <v>1</v>
      </c>
      <c r="K84" s="82" t="str">
        <f t="shared" si="3"/>
        <v>Asociado NO Crítico</v>
      </c>
      <c r="L84" s="2"/>
    </row>
    <row r="85" spans="1:12" ht="34" customHeight="1" thickBot="1" x14ac:dyDescent="0.2">
      <c r="A85" s="2"/>
      <c r="B85" s="120" t="s">
        <v>320</v>
      </c>
      <c r="C85" s="67" t="s">
        <v>239</v>
      </c>
      <c r="D85" s="23">
        <v>1</v>
      </c>
      <c r="E85" s="23">
        <v>1</v>
      </c>
      <c r="F85" s="23">
        <v>1</v>
      </c>
      <c r="G85" s="23">
        <v>1</v>
      </c>
      <c r="H85" s="23">
        <v>1</v>
      </c>
      <c r="I85" s="23">
        <v>1</v>
      </c>
      <c r="J85" s="86">
        <f t="shared" si="7"/>
        <v>1</v>
      </c>
      <c r="K85" s="82" t="str">
        <f t="shared" si="3"/>
        <v>Asociado NO Crítico</v>
      </c>
      <c r="L85" s="2"/>
    </row>
    <row r="86" spans="1:12" ht="30" customHeight="1" thickBot="1" x14ac:dyDescent="0.2">
      <c r="A86" s="2"/>
      <c r="B86" s="129" t="s">
        <v>321</v>
      </c>
      <c r="C86" s="67" t="s">
        <v>240</v>
      </c>
      <c r="D86" s="23">
        <v>1</v>
      </c>
      <c r="E86" s="23">
        <v>1</v>
      </c>
      <c r="F86" s="23">
        <v>3</v>
      </c>
      <c r="G86" s="23">
        <v>3</v>
      </c>
      <c r="H86" s="23">
        <v>3</v>
      </c>
      <c r="I86" s="23">
        <v>1</v>
      </c>
      <c r="J86" s="86">
        <f t="shared" si="7"/>
        <v>1.8</v>
      </c>
      <c r="K86" s="82" t="str">
        <f t="shared" si="3"/>
        <v>Asociado NO Crítico</v>
      </c>
      <c r="L86" s="2"/>
    </row>
    <row r="87" spans="1:12" ht="31" customHeight="1" thickBot="1" x14ac:dyDescent="0.2">
      <c r="A87" s="2"/>
      <c r="B87" s="130" t="s">
        <v>322</v>
      </c>
      <c r="C87" s="67" t="s">
        <v>241</v>
      </c>
      <c r="D87" s="23">
        <v>1</v>
      </c>
      <c r="E87" s="23">
        <v>1</v>
      </c>
      <c r="F87" s="23">
        <v>3</v>
      </c>
      <c r="G87" s="23">
        <v>3</v>
      </c>
      <c r="H87" s="23">
        <v>3</v>
      </c>
      <c r="I87" s="23">
        <v>1</v>
      </c>
      <c r="J87" s="86">
        <f t="shared" si="7"/>
        <v>1.8</v>
      </c>
      <c r="K87" s="82" t="str">
        <f t="shared" si="3"/>
        <v>Asociado NO Crítico</v>
      </c>
      <c r="L87" s="2"/>
    </row>
    <row r="88" spans="1:12" ht="32" customHeight="1" thickBot="1" x14ac:dyDescent="0.2">
      <c r="A88" s="2"/>
      <c r="B88" s="129" t="s">
        <v>323</v>
      </c>
      <c r="C88" s="67" t="s">
        <v>46</v>
      </c>
      <c r="D88" s="23">
        <v>1</v>
      </c>
      <c r="E88" s="23">
        <v>1</v>
      </c>
      <c r="F88" s="23">
        <v>3</v>
      </c>
      <c r="G88" s="23">
        <v>3</v>
      </c>
      <c r="H88" s="23">
        <v>3</v>
      </c>
      <c r="I88" s="23">
        <v>1</v>
      </c>
      <c r="J88" s="86">
        <f t="shared" si="7"/>
        <v>1.8</v>
      </c>
      <c r="K88" s="82" t="str">
        <f t="shared" ref="K88:K138" si="9">IF(AND(J88&gt;=1,J88&lt;=5),"Asociado NO Crítico",(IF(AND(J88&gt;=5.1,J88&lt;=10),"Asociado Crítico","Error")))</f>
        <v>Asociado NO Crítico</v>
      </c>
      <c r="L88" s="2"/>
    </row>
    <row r="89" spans="1:12" ht="30" customHeight="1" thickBot="1" x14ac:dyDescent="0.2">
      <c r="A89" s="2"/>
      <c r="B89" s="130" t="s">
        <v>387</v>
      </c>
      <c r="C89" s="67" t="s">
        <v>150</v>
      </c>
      <c r="D89" s="23">
        <v>1</v>
      </c>
      <c r="E89" s="23">
        <v>1</v>
      </c>
      <c r="F89" s="23">
        <v>1</v>
      </c>
      <c r="G89" s="23">
        <v>1</v>
      </c>
      <c r="H89" s="23">
        <v>1</v>
      </c>
      <c r="I89" s="23">
        <v>1</v>
      </c>
      <c r="J89" s="86">
        <f t="shared" si="7"/>
        <v>1</v>
      </c>
      <c r="K89" s="82" t="str">
        <f t="shared" si="9"/>
        <v>Asociado NO Crítico</v>
      </c>
      <c r="L89" s="2"/>
    </row>
    <row r="90" spans="1:12" ht="30" customHeight="1" thickBot="1" x14ac:dyDescent="0.2">
      <c r="A90" s="2"/>
      <c r="B90" s="130" t="s">
        <v>325</v>
      </c>
      <c r="C90" s="67" t="s">
        <v>172</v>
      </c>
      <c r="D90" s="23">
        <v>1</v>
      </c>
      <c r="E90" s="23">
        <v>1</v>
      </c>
      <c r="F90" s="23">
        <v>1</v>
      </c>
      <c r="G90" s="23">
        <v>1</v>
      </c>
      <c r="H90" s="23">
        <v>1</v>
      </c>
      <c r="I90" s="23">
        <v>1</v>
      </c>
      <c r="J90" s="86">
        <f t="shared" si="7"/>
        <v>1</v>
      </c>
      <c r="K90" s="82" t="str">
        <f t="shared" si="9"/>
        <v>Asociado NO Crítico</v>
      </c>
      <c r="L90" s="2"/>
    </row>
    <row r="91" spans="1:12" ht="27" customHeight="1" thickBot="1" x14ac:dyDescent="0.2">
      <c r="A91" s="2"/>
      <c r="B91" s="129" t="s">
        <v>326</v>
      </c>
      <c r="C91" s="67" t="s">
        <v>242</v>
      </c>
      <c r="D91" s="23">
        <v>1</v>
      </c>
      <c r="E91" s="23">
        <v>1</v>
      </c>
      <c r="F91" s="23">
        <v>1</v>
      </c>
      <c r="G91" s="23">
        <v>1</v>
      </c>
      <c r="H91" s="23">
        <v>1</v>
      </c>
      <c r="I91" s="23">
        <v>1</v>
      </c>
      <c r="J91" s="86">
        <f t="shared" si="7"/>
        <v>1</v>
      </c>
      <c r="K91" s="82" t="str">
        <f t="shared" si="9"/>
        <v>Asociado NO Crítico</v>
      </c>
      <c r="L91" s="2"/>
    </row>
    <row r="92" spans="1:12" ht="38" customHeight="1" thickBot="1" x14ac:dyDescent="0.2">
      <c r="A92" s="2"/>
      <c r="B92" s="130" t="s">
        <v>104</v>
      </c>
      <c r="C92" s="67" t="s">
        <v>243</v>
      </c>
      <c r="D92" s="23">
        <v>1</v>
      </c>
      <c r="E92" s="23">
        <v>1</v>
      </c>
      <c r="F92" s="23">
        <v>1</v>
      </c>
      <c r="G92" s="23">
        <v>1</v>
      </c>
      <c r="H92" s="23">
        <v>1</v>
      </c>
      <c r="I92" s="23">
        <v>1</v>
      </c>
      <c r="J92" s="86">
        <f t="shared" si="7"/>
        <v>1</v>
      </c>
      <c r="K92" s="82" t="str">
        <f t="shared" si="9"/>
        <v>Asociado NO Crítico</v>
      </c>
      <c r="L92" s="2"/>
    </row>
    <row r="93" spans="1:12" ht="36" customHeight="1" thickBot="1" x14ac:dyDescent="0.2">
      <c r="A93" s="2"/>
      <c r="B93" s="129" t="s">
        <v>327</v>
      </c>
      <c r="C93" s="67" t="s">
        <v>244</v>
      </c>
      <c r="D93" s="23">
        <v>1</v>
      </c>
      <c r="E93" s="23">
        <v>1</v>
      </c>
      <c r="F93" s="23">
        <v>7</v>
      </c>
      <c r="G93" s="23">
        <v>1</v>
      </c>
      <c r="H93" s="23">
        <v>1</v>
      </c>
      <c r="I93" s="23">
        <v>1</v>
      </c>
      <c r="J93" s="86">
        <f t="shared" si="7"/>
        <v>2.2000000000000006</v>
      </c>
      <c r="K93" s="82" t="str">
        <f t="shared" si="9"/>
        <v>Asociado NO Crítico</v>
      </c>
      <c r="L93" s="2"/>
    </row>
    <row r="94" spans="1:12" ht="27" customHeight="1" thickBot="1" x14ac:dyDescent="0.2">
      <c r="A94" s="2"/>
      <c r="B94" s="129" t="s">
        <v>328</v>
      </c>
      <c r="C94" s="67" t="s">
        <v>245</v>
      </c>
      <c r="D94" s="23">
        <v>1</v>
      </c>
      <c r="E94" s="23">
        <v>1</v>
      </c>
      <c r="F94" s="23">
        <v>1</v>
      </c>
      <c r="G94" s="23">
        <v>1</v>
      </c>
      <c r="H94" s="23">
        <v>1</v>
      </c>
      <c r="I94" s="23">
        <v>1</v>
      </c>
      <c r="J94" s="86">
        <f t="shared" si="7"/>
        <v>1</v>
      </c>
      <c r="K94" s="82" t="str">
        <f t="shared" si="9"/>
        <v>Asociado NO Crítico</v>
      </c>
      <c r="L94" s="2"/>
    </row>
    <row r="95" spans="1:12" ht="42" customHeight="1" thickBot="1" x14ac:dyDescent="0.2">
      <c r="A95" s="2"/>
      <c r="B95" s="129" t="s">
        <v>329</v>
      </c>
      <c r="C95" s="67" t="s">
        <v>246</v>
      </c>
      <c r="D95" s="23">
        <v>1</v>
      </c>
      <c r="E95" s="23">
        <v>1</v>
      </c>
      <c r="F95" s="23">
        <v>3</v>
      </c>
      <c r="G95" s="23">
        <v>3</v>
      </c>
      <c r="H95" s="23">
        <v>3</v>
      </c>
      <c r="I95" s="23">
        <v>1</v>
      </c>
      <c r="J95" s="86">
        <f t="shared" si="7"/>
        <v>1.8</v>
      </c>
      <c r="K95" s="82" t="str">
        <f t="shared" si="9"/>
        <v>Asociado NO Crítico</v>
      </c>
      <c r="L95" s="2"/>
    </row>
    <row r="96" spans="1:12" ht="38" customHeight="1" thickBot="1" x14ac:dyDescent="0.2">
      <c r="A96" s="2"/>
      <c r="B96" s="130" t="s">
        <v>330</v>
      </c>
      <c r="C96" s="67" t="s">
        <v>86</v>
      </c>
      <c r="D96" s="23">
        <v>1</v>
      </c>
      <c r="E96" s="23">
        <v>1</v>
      </c>
      <c r="F96" s="23">
        <v>10</v>
      </c>
      <c r="G96" s="23">
        <v>1</v>
      </c>
      <c r="H96" s="23">
        <v>1</v>
      </c>
      <c r="I96" s="23">
        <v>1</v>
      </c>
      <c r="J96" s="86">
        <f t="shared" si="7"/>
        <v>2.8000000000000003</v>
      </c>
      <c r="K96" s="82" t="str">
        <f t="shared" si="9"/>
        <v>Asociado NO Crítico</v>
      </c>
      <c r="L96" s="2"/>
    </row>
    <row r="97" spans="1:12" ht="34" customHeight="1" thickBot="1" x14ac:dyDescent="0.2">
      <c r="A97" s="2"/>
      <c r="B97" s="131" t="s">
        <v>396</v>
      </c>
      <c r="C97" s="67" t="s">
        <v>247</v>
      </c>
      <c r="D97" s="23">
        <v>1</v>
      </c>
      <c r="E97" s="23">
        <v>1</v>
      </c>
      <c r="F97" s="23">
        <v>10</v>
      </c>
      <c r="G97" s="23">
        <v>1</v>
      </c>
      <c r="H97" s="23">
        <v>1</v>
      </c>
      <c r="I97" s="23">
        <v>1</v>
      </c>
      <c r="J97" s="86">
        <f t="shared" si="7"/>
        <v>2.8000000000000003</v>
      </c>
      <c r="K97" s="82" t="str">
        <f t="shared" si="9"/>
        <v>Asociado NO Crítico</v>
      </c>
      <c r="L97" s="2"/>
    </row>
    <row r="98" spans="1:12" ht="30" customHeight="1" thickBot="1" x14ac:dyDescent="0.2">
      <c r="A98" s="2"/>
      <c r="B98" s="130" t="s">
        <v>332</v>
      </c>
      <c r="C98" s="67" t="s">
        <v>248</v>
      </c>
      <c r="D98" s="23">
        <v>1</v>
      </c>
      <c r="E98" s="23">
        <v>1</v>
      </c>
      <c r="F98" s="23">
        <v>1</v>
      </c>
      <c r="G98" s="23">
        <v>1</v>
      </c>
      <c r="H98" s="23">
        <v>1</v>
      </c>
      <c r="I98" s="23">
        <v>1</v>
      </c>
      <c r="J98" s="86">
        <f t="shared" si="7"/>
        <v>1</v>
      </c>
      <c r="K98" s="82" t="str">
        <f t="shared" si="9"/>
        <v>Asociado NO Crítico</v>
      </c>
      <c r="L98" s="2"/>
    </row>
    <row r="99" spans="1:12" ht="31" customHeight="1" thickBot="1" x14ac:dyDescent="0.2">
      <c r="A99" s="2"/>
      <c r="B99" s="129" t="s">
        <v>104</v>
      </c>
      <c r="C99" s="67" t="s">
        <v>249</v>
      </c>
      <c r="D99" s="23">
        <v>1</v>
      </c>
      <c r="E99" s="23">
        <v>1</v>
      </c>
      <c r="F99" s="23">
        <v>1</v>
      </c>
      <c r="G99" s="23">
        <v>1</v>
      </c>
      <c r="H99" s="23">
        <v>1</v>
      </c>
      <c r="I99" s="23">
        <v>1</v>
      </c>
      <c r="J99" s="86">
        <f t="shared" si="7"/>
        <v>1</v>
      </c>
      <c r="K99" s="82" t="str">
        <f t="shared" si="9"/>
        <v>Asociado NO Crítico</v>
      </c>
      <c r="L99" s="2"/>
    </row>
    <row r="100" spans="1:12" ht="36" customHeight="1" thickBot="1" x14ac:dyDescent="0.2">
      <c r="A100" s="2"/>
      <c r="B100" s="130" t="s">
        <v>170</v>
      </c>
      <c r="C100" s="67" t="s">
        <v>250</v>
      </c>
      <c r="D100" s="23">
        <v>1</v>
      </c>
      <c r="E100" s="23">
        <v>1</v>
      </c>
      <c r="F100" s="23">
        <v>10</v>
      </c>
      <c r="G100" s="23">
        <v>1</v>
      </c>
      <c r="H100" s="23">
        <v>1</v>
      </c>
      <c r="I100" s="23">
        <v>1</v>
      </c>
      <c r="J100" s="86">
        <f t="shared" si="7"/>
        <v>2.8000000000000003</v>
      </c>
      <c r="K100" s="82" t="str">
        <f t="shared" si="9"/>
        <v>Asociado NO Crítico</v>
      </c>
      <c r="L100" s="2"/>
    </row>
    <row r="101" spans="1:12" ht="35" customHeight="1" thickBot="1" x14ac:dyDescent="0.2">
      <c r="A101" s="2"/>
      <c r="B101" s="130" t="s">
        <v>333</v>
      </c>
      <c r="C101" s="67" t="s">
        <v>251</v>
      </c>
      <c r="D101" s="23">
        <v>1</v>
      </c>
      <c r="E101" s="23">
        <v>1</v>
      </c>
      <c r="F101" s="23">
        <v>1</v>
      </c>
      <c r="G101" s="23">
        <v>1</v>
      </c>
      <c r="H101" s="23">
        <v>1</v>
      </c>
      <c r="I101" s="23">
        <v>1</v>
      </c>
      <c r="J101" s="86">
        <f t="shared" si="7"/>
        <v>1</v>
      </c>
      <c r="K101" s="82" t="str">
        <f t="shared" si="9"/>
        <v>Asociado NO Crítico</v>
      </c>
      <c r="L101" s="2"/>
    </row>
    <row r="102" spans="1:12" ht="33" customHeight="1" thickBot="1" x14ac:dyDescent="0.2">
      <c r="A102" s="2"/>
      <c r="B102" s="129" t="s">
        <v>334</v>
      </c>
      <c r="C102" s="67" t="s">
        <v>252</v>
      </c>
      <c r="D102" s="23">
        <v>1</v>
      </c>
      <c r="E102" s="23">
        <v>7</v>
      </c>
      <c r="F102" s="23">
        <v>7</v>
      </c>
      <c r="G102" s="23">
        <v>7</v>
      </c>
      <c r="H102" s="23">
        <v>1</v>
      </c>
      <c r="I102" s="23">
        <v>1</v>
      </c>
      <c r="J102" s="86">
        <f t="shared" si="7"/>
        <v>4</v>
      </c>
      <c r="K102" s="82" t="str">
        <f t="shared" si="9"/>
        <v>Asociado NO Crítico</v>
      </c>
      <c r="L102" s="2"/>
    </row>
    <row r="103" spans="1:12" ht="40" customHeight="1" thickBot="1" x14ac:dyDescent="0.2">
      <c r="A103" s="2"/>
      <c r="B103" s="129" t="s">
        <v>104</v>
      </c>
      <c r="C103" s="67" t="s">
        <v>253</v>
      </c>
      <c r="D103" s="23">
        <v>1</v>
      </c>
      <c r="E103" s="23">
        <v>7</v>
      </c>
      <c r="F103" s="23">
        <v>7</v>
      </c>
      <c r="G103" s="23">
        <v>7</v>
      </c>
      <c r="H103" s="23">
        <v>1</v>
      </c>
      <c r="I103" s="23">
        <v>1</v>
      </c>
      <c r="J103" s="86">
        <f t="shared" si="7"/>
        <v>4</v>
      </c>
      <c r="K103" s="82" t="str">
        <f t="shared" si="9"/>
        <v>Asociado NO Crítico</v>
      </c>
      <c r="L103" s="2"/>
    </row>
    <row r="104" spans="1:12" ht="29" customHeight="1" thickBot="1" x14ac:dyDescent="0.2">
      <c r="A104" s="2"/>
      <c r="B104" s="129" t="s">
        <v>399</v>
      </c>
      <c r="C104" s="67" t="s">
        <v>254</v>
      </c>
      <c r="D104" s="23">
        <v>1</v>
      </c>
      <c r="E104" s="23">
        <v>7</v>
      </c>
      <c r="F104" s="23">
        <v>7</v>
      </c>
      <c r="G104" s="23">
        <v>7</v>
      </c>
      <c r="H104" s="23">
        <v>1</v>
      </c>
      <c r="I104" s="23">
        <v>1</v>
      </c>
      <c r="J104" s="86">
        <f t="shared" si="7"/>
        <v>4</v>
      </c>
      <c r="K104" s="82" t="str">
        <f t="shared" si="9"/>
        <v>Asociado NO Crítico</v>
      </c>
      <c r="L104" s="2"/>
    </row>
    <row r="105" spans="1:12" ht="31" customHeight="1" thickBot="1" x14ac:dyDescent="0.2">
      <c r="A105" s="2"/>
      <c r="B105" s="129" t="s">
        <v>104</v>
      </c>
      <c r="C105" s="67" t="s">
        <v>255</v>
      </c>
      <c r="D105" s="23">
        <v>1</v>
      </c>
      <c r="E105" s="23">
        <v>7</v>
      </c>
      <c r="F105" s="23">
        <v>7</v>
      </c>
      <c r="G105" s="23">
        <v>7</v>
      </c>
      <c r="H105" s="23">
        <v>1</v>
      </c>
      <c r="I105" s="23">
        <v>1</v>
      </c>
      <c r="J105" s="86">
        <f t="shared" si="7"/>
        <v>4</v>
      </c>
      <c r="K105" s="82" t="str">
        <f t="shared" si="9"/>
        <v>Asociado NO Crítico</v>
      </c>
      <c r="L105" s="2"/>
    </row>
    <row r="106" spans="1:12" ht="32" customHeight="1" thickBot="1" x14ac:dyDescent="0.2">
      <c r="A106" s="2"/>
      <c r="B106" s="129" t="s">
        <v>336</v>
      </c>
      <c r="C106" s="67" t="s">
        <v>256</v>
      </c>
      <c r="D106" s="23">
        <v>1</v>
      </c>
      <c r="E106" s="23">
        <v>1</v>
      </c>
      <c r="F106" s="23">
        <v>1</v>
      </c>
      <c r="G106" s="23">
        <v>1</v>
      </c>
      <c r="H106" s="23">
        <v>1</v>
      </c>
      <c r="I106" s="23">
        <v>1</v>
      </c>
      <c r="J106" s="86">
        <f t="shared" si="7"/>
        <v>1</v>
      </c>
      <c r="K106" s="82" t="str">
        <f t="shared" si="9"/>
        <v>Asociado NO Crítico</v>
      </c>
      <c r="L106" s="2"/>
    </row>
    <row r="107" spans="1:12" ht="31" customHeight="1" thickBot="1" x14ac:dyDescent="0.2">
      <c r="A107" s="2"/>
      <c r="B107" s="129" t="s">
        <v>395</v>
      </c>
      <c r="C107" s="67" t="s">
        <v>379</v>
      </c>
      <c r="D107" s="23">
        <v>3</v>
      </c>
      <c r="E107" s="23">
        <v>10</v>
      </c>
      <c r="F107" s="23">
        <v>7</v>
      </c>
      <c r="G107" s="23">
        <v>10</v>
      </c>
      <c r="H107" s="23">
        <v>10</v>
      </c>
      <c r="I107" s="23">
        <v>7</v>
      </c>
      <c r="J107" s="86">
        <f t="shared" si="7"/>
        <v>7.4</v>
      </c>
      <c r="K107" s="82" t="str">
        <f t="shared" si="9"/>
        <v>Asociado Crítico</v>
      </c>
      <c r="L107" s="2"/>
    </row>
    <row r="108" spans="1:12" ht="39" customHeight="1" thickBot="1" x14ac:dyDescent="0.2">
      <c r="A108" s="2"/>
      <c r="B108" s="131" t="s">
        <v>382</v>
      </c>
      <c r="C108" s="67" t="s">
        <v>381</v>
      </c>
      <c r="D108" s="23">
        <v>1</v>
      </c>
      <c r="E108" s="23">
        <v>10</v>
      </c>
      <c r="F108" s="23">
        <v>3</v>
      </c>
      <c r="G108" s="23">
        <v>10</v>
      </c>
      <c r="H108" s="23">
        <v>10</v>
      </c>
      <c r="I108" s="23">
        <v>3</v>
      </c>
      <c r="J108" s="86">
        <f t="shared" si="7"/>
        <v>5.4</v>
      </c>
      <c r="K108" s="82" t="str">
        <f t="shared" si="9"/>
        <v>Asociado Crítico</v>
      </c>
      <c r="L108" s="2"/>
    </row>
    <row r="109" spans="1:12" ht="31" customHeight="1" thickBot="1" x14ac:dyDescent="0.2">
      <c r="A109" s="2"/>
      <c r="B109" s="129" t="s">
        <v>440</v>
      </c>
      <c r="C109" s="67" t="s">
        <v>383</v>
      </c>
      <c r="D109" s="23">
        <v>1</v>
      </c>
      <c r="E109" s="23">
        <v>7</v>
      </c>
      <c r="F109" s="23">
        <v>3</v>
      </c>
      <c r="G109" s="23">
        <v>7</v>
      </c>
      <c r="H109" s="23">
        <v>7</v>
      </c>
      <c r="I109" s="23">
        <v>1</v>
      </c>
      <c r="J109" s="86">
        <f t="shared" si="7"/>
        <v>3.8000000000000007</v>
      </c>
      <c r="K109" s="82" t="str">
        <f t="shared" si="9"/>
        <v>Asociado NO Crítico</v>
      </c>
      <c r="L109" s="2"/>
    </row>
    <row r="110" spans="1:12" ht="31" customHeight="1" thickBot="1" x14ac:dyDescent="0.2">
      <c r="A110" s="2"/>
      <c r="B110" s="129" t="s">
        <v>439</v>
      </c>
      <c r="C110" s="67" t="s">
        <v>438</v>
      </c>
      <c r="D110" s="23">
        <v>1</v>
      </c>
      <c r="E110" s="23">
        <v>1</v>
      </c>
      <c r="F110" s="23">
        <v>1</v>
      </c>
      <c r="G110" s="23">
        <v>1</v>
      </c>
      <c r="H110" s="23">
        <v>1</v>
      </c>
      <c r="I110" s="23">
        <v>1</v>
      </c>
      <c r="J110" s="86">
        <f t="shared" si="7"/>
        <v>1</v>
      </c>
      <c r="K110" s="82" t="str">
        <f t="shared" si="9"/>
        <v>Asociado NO Crítico</v>
      </c>
      <c r="L110" s="2"/>
    </row>
    <row r="111" spans="1:12" ht="31" customHeight="1" thickBot="1" x14ac:dyDescent="0.2">
      <c r="A111" s="2"/>
      <c r="B111" s="129" t="s">
        <v>437</v>
      </c>
      <c r="C111" s="67" t="s">
        <v>436</v>
      </c>
      <c r="D111" s="23">
        <v>1</v>
      </c>
      <c r="E111" s="23">
        <v>3</v>
      </c>
      <c r="F111" s="23">
        <v>10</v>
      </c>
      <c r="G111" s="23">
        <v>3</v>
      </c>
      <c r="H111" s="23">
        <v>3</v>
      </c>
      <c r="I111" s="23">
        <v>3</v>
      </c>
      <c r="J111" s="86">
        <f t="shared" si="7"/>
        <v>3.9999999999999996</v>
      </c>
      <c r="K111" s="82" t="str">
        <f t="shared" si="9"/>
        <v>Asociado NO Crítico</v>
      </c>
      <c r="L111" s="2"/>
    </row>
    <row r="112" spans="1:12" ht="31" customHeight="1" thickBot="1" x14ac:dyDescent="0.2">
      <c r="A112" s="2"/>
      <c r="B112" s="129" t="s">
        <v>435</v>
      </c>
      <c r="C112" s="67" t="s">
        <v>434</v>
      </c>
      <c r="D112" s="23">
        <v>1</v>
      </c>
      <c r="E112" s="23">
        <v>1</v>
      </c>
      <c r="F112" s="23">
        <v>1</v>
      </c>
      <c r="G112" s="23">
        <v>1</v>
      </c>
      <c r="H112" s="23">
        <v>1</v>
      </c>
      <c r="I112" s="23">
        <v>1</v>
      </c>
      <c r="J112" s="86">
        <f t="shared" si="7"/>
        <v>1</v>
      </c>
      <c r="K112" s="82" t="str">
        <f t="shared" si="9"/>
        <v>Asociado NO Crítico</v>
      </c>
      <c r="L112" s="2"/>
    </row>
    <row r="113" spans="1:12" ht="31" customHeight="1" thickBot="1" x14ac:dyDescent="0.2">
      <c r="A113" s="2"/>
      <c r="B113" s="129" t="s">
        <v>431</v>
      </c>
      <c r="C113" s="67" t="s">
        <v>32</v>
      </c>
      <c r="D113" s="23">
        <v>1</v>
      </c>
      <c r="E113" s="23">
        <v>1</v>
      </c>
      <c r="F113" s="23">
        <v>7</v>
      </c>
      <c r="G113" s="23">
        <v>1</v>
      </c>
      <c r="H113" s="23">
        <v>1</v>
      </c>
      <c r="I113" s="23">
        <v>1</v>
      </c>
      <c r="J113" s="86">
        <f t="shared" si="7"/>
        <v>2.2000000000000006</v>
      </c>
      <c r="K113" s="82" t="str">
        <f t="shared" si="9"/>
        <v>Asociado NO Crítico</v>
      </c>
      <c r="L113" s="2"/>
    </row>
    <row r="114" spans="1:12" ht="31" customHeight="1" thickBot="1" x14ac:dyDescent="0.2">
      <c r="A114" s="2"/>
      <c r="B114" s="129" t="s">
        <v>433</v>
      </c>
      <c r="C114" s="67" t="s">
        <v>432</v>
      </c>
      <c r="D114" s="23">
        <v>1</v>
      </c>
      <c r="E114" s="23">
        <v>1</v>
      </c>
      <c r="F114" s="23">
        <v>7</v>
      </c>
      <c r="G114" s="23">
        <v>1</v>
      </c>
      <c r="H114" s="23">
        <v>1</v>
      </c>
      <c r="I114" s="23">
        <v>1</v>
      </c>
      <c r="J114" s="86">
        <f t="shared" si="7"/>
        <v>2.2000000000000006</v>
      </c>
      <c r="K114" s="82" t="str">
        <f t="shared" si="9"/>
        <v>Asociado NO Crítico</v>
      </c>
      <c r="L114" s="2"/>
    </row>
    <row r="115" spans="1:12" ht="31" customHeight="1" thickBot="1" x14ac:dyDescent="0.2">
      <c r="A115" s="2"/>
      <c r="B115" s="129" t="s">
        <v>431</v>
      </c>
      <c r="C115" s="67" t="s">
        <v>34</v>
      </c>
      <c r="D115" s="23">
        <v>1</v>
      </c>
      <c r="E115" s="23">
        <v>1</v>
      </c>
      <c r="F115" s="23">
        <v>7</v>
      </c>
      <c r="G115" s="23">
        <v>1</v>
      </c>
      <c r="H115" s="23">
        <v>1</v>
      </c>
      <c r="I115" s="23">
        <v>1</v>
      </c>
      <c r="J115" s="86">
        <f t="shared" si="7"/>
        <v>2.2000000000000006</v>
      </c>
      <c r="K115" s="82" t="str">
        <f t="shared" si="9"/>
        <v>Asociado NO Crítico</v>
      </c>
      <c r="L115" s="2"/>
    </row>
    <row r="116" spans="1:12" ht="31" customHeight="1" thickBot="1" x14ac:dyDescent="0.2">
      <c r="A116" s="2"/>
      <c r="B116" s="129" t="s">
        <v>430</v>
      </c>
      <c r="C116" s="67" t="s">
        <v>33</v>
      </c>
      <c r="D116" s="23">
        <v>1</v>
      </c>
      <c r="E116" s="23">
        <v>1</v>
      </c>
      <c r="F116" s="23">
        <v>7</v>
      </c>
      <c r="G116" s="23">
        <v>1</v>
      </c>
      <c r="H116" s="23">
        <v>1</v>
      </c>
      <c r="I116" s="23">
        <v>1</v>
      </c>
      <c r="J116" s="86">
        <f t="shared" si="7"/>
        <v>2.2000000000000006</v>
      </c>
      <c r="K116" s="82" t="str">
        <f t="shared" si="9"/>
        <v>Asociado NO Crítico</v>
      </c>
      <c r="L116" s="2"/>
    </row>
    <row r="117" spans="1:12" ht="31" customHeight="1" thickBot="1" x14ac:dyDescent="0.2">
      <c r="A117" s="2"/>
      <c r="B117" s="129" t="s">
        <v>428</v>
      </c>
      <c r="C117" s="67" t="s">
        <v>427</v>
      </c>
      <c r="D117" s="23">
        <v>1</v>
      </c>
      <c r="E117" s="23">
        <v>7</v>
      </c>
      <c r="F117" s="23">
        <v>1</v>
      </c>
      <c r="G117" s="23">
        <v>10</v>
      </c>
      <c r="H117" s="23">
        <v>3</v>
      </c>
      <c r="I117" s="23">
        <v>1</v>
      </c>
      <c r="J117" s="86">
        <f t="shared" si="7"/>
        <v>3.3</v>
      </c>
      <c r="K117" s="82" t="str">
        <f t="shared" si="9"/>
        <v>Asociado NO Crítico</v>
      </c>
      <c r="L117" s="2"/>
    </row>
    <row r="118" spans="1:12" ht="31" customHeight="1" thickBot="1" x14ac:dyDescent="0.2">
      <c r="A118" s="2"/>
      <c r="B118" s="129" t="s">
        <v>426</v>
      </c>
      <c r="C118" s="67" t="s">
        <v>425</v>
      </c>
      <c r="D118" s="23">
        <v>1</v>
      </c>
      <c r="E118" s="23">
        <v>10</v>
      </c>
      <c r="F118" s="23">
        <v>3</v>
      </c>
      <c r="G118" s="23">
        <v>10</v>
      </c>
      <c r="H118" s="23">
        <v>3</v>
      </c>
      <c r="I118" s="23">
        <v>1</v>
      </c>
      <c r="J118" s="86">
        <f t="shared" si="7"/>
        <v>4.3000000000000007</v>
      </c>
      <c r="K118" s="82" t="str">
        <f t="shared" si="9"/>
        <v>Asociado NO Crítico</v>
      </c>
      <c r="L118" s="2"/>
    </row>
    <row r="119" spans="1:12" ht="31" customHeight="1" thickBot="1" x14ac:dyDescent="0.2">
      <c r="A119" s="2"/>
      <c r="B119" s="129" t="s">
        <v>421</v>
      </c>
      <c r="C119" s="67" t="s">
        <v>420</v>
      </c>
      <c r="D119" s="23">
        <v>1</v>
      </c>
      <c r="E119" s="23">
        <v>10</v>
      </c>
      <c r="F119" s="23">
        <v>3</v>
      </c>
      <c r="G119" s="23">
        <v>10</v>
      </c>
      <c r="H119" s="23">
        <v>3</v>
      </c>
      <c r="I119" s="23">
        <v>1</v>
      </c>
      <c r="J119" s="86">
        <f t="shared" si="7"/>
        <v>4.3000000000000007</v>
      </c>
      <c r="K119" s="82" t="str">
        <f t="shared" si="9"/>
        <v>Asociado NO Crítico</v>
      </c>
      <c r="L119" s="2"/>
    </row>
    <row r="120" spans="1:12" ht="31" customHeight="1" thickBot="1" x14ac:dyDescent="0.2">
      <c r="A120" s="2"/>
      <c r="B120" s="129" t="s">
        <v>419</v>
      </c>
      <c r="C120" s="67" t="s">
        <v>418</v>
      </c>
      <c r="D120" s="23">
        <v>1</v>
      </c>
      <c r="E120" s="23">
        <v>10</v>
      </c>
      <c r="F120" s="23">
        <v>3</v>
      </c>
      <c r="G120" s="23">
        <v>10</v>
      </c>
      <c r="H120" s="23">
        <v>3</v>
      </c>
      <c r="I120" s="23">
        <v>1</v>
      </c>
      <c r="J120" s="86">
        <f t="shared" si="7"/>
        <v>4.3000000000000007</v>
      </c>
      <c r="K120" s="82" t="str">
        <f t="shared" si="9"/>
        <v>Asociado NO Crítico</v>
      </c>
      <c r="L120" s="2"/>
    </row>
    <row r="121" spans="1:12" ht="31" customHeight="1" thickBot="1" x14ac:dyDescent="0.2">
      <c r="A121" s="2"/>
      <c r="B121" s="129" t="s">
        <v>423</v>
      </c>
      <c r="C121" s="67" t="s">
        <v>424</v>
      </c>
      <c r="D121" s="23">
        <v>1</v>
      </c>
      <c r="E121" s="23">
        <v>7</v>
      </c>
      <c r="F121" s="23">
        <v>7</v>
      </c>
      <c r="G121" s="23">
        <v>10</v>
      </c>
      <c r="H121" s="23">
        <v>3</v>
      </c>
      <c r="I121" s="23">
        <v>1</v>
      </c>
      <c r="J121" s="86">
        <f t="shared" si="7"/>
        <v>4.5</v>
      </c>
      <c r="K121" s="82" t="str">
        <f t="shared" si="9"/>
        <v>Asociado NO Crítico</v>
      </c>
      <c r="L121" s="2"/>
    </row>
    <row r="122" spans="1:12" ht="31" customHeight="1" thickBot="1" x14ac:dyDescent="0.2">
      <c r="A122" s="2"/>
      <c r="B122" s="129" t="s">
        <v>423</v>
      </c>
      <c r="C122" s="67" t="s">
        <v>422</v>
      </c>
      <c r="D122" s="23">
        <v>1</v>
      </c>
      <c r="E122" s="23">
        <v>7</v>
      </c>
      <c r="F122" s="23">
        <v>7</v>
      </c>
      <c r="G122" s="23">
        <v>10</v>
      </c>
      <c r="H122" s="23">
        <v>3</v>
      </c>
      <c r="I122" s="23">
        <v>1</v>
      </c>
      <c r="J122" s="86">
        <f t="shared" si="7"/>
        <v>4.5</v>
      </c>
      <c r="K122" s="82" t="str">
        <f t="shared" si="9"/>
        <v>Asociado NO Crítico</v>
      </c>
      <c r="L122" s="2"/>
    </row>
    <row r="123" spans="1:12" ht="31" customHeight="1" thickBot="1" x14ac:dyDescent="0.2">
      <c r="A123" s="2"/>
      <c r="B123" s="129" t="s">
        <v>104</v>
      </c>
      <c r="C123" s="67" t="s">
        <v>41</v>
      </c>
      <c r="D123" s="23">
        <v>1</v>
      </c>
      <c r="E123" s="23">
        <v>1</v>
      </c>
      <c r="F123" s="23">
        <v>1</v>
      </c>
      <c r="G123" s="23">
        <v>1</v>
      </c>
      <c r="H123" s="23">
        <v>1</v>
      </c>
      <c r="I123" s="23">
        <v>1</v>
      </c>
      <c r="J123" s="86">
        <f t="shared" si="7"/>
        <v>1</v>
      </c>
      <c r="K123" s="82" t="str">
        <f t="shared" si="9"/>
        <v>Asociado NO Crítico</v>
      </c>
      <c r="L123" s="2"/>
    </row>
    <row r="124" spans="1:12" ht="31" customHeight="1" thickBot="1" x14ac:dyDescent="0.2">
      <c r="A124" s="2"/>
      <c r="B124" s="129" t="s">
        <v>417</v>
      </c>
      <c r="C124" s="67" t="s">
        <v>416</v>
      </c>
      <c r="D124" s="23">
        <v>1</v>
      </c>
      <c r="E124" s="23">
        <v>7</v>
      </c>
      <c r="F124" s="23">
        <v>7</v>
      </c>
      <c r="G124" s="23">
        <v>7</v>
      </c>
      <c r="H124" s="23">
        <v>3</v>
      </c>
      <c r="I124" s="23">
        <v>1</v>
      </c>
      <c r="J124" s="86">
        <f t="shared" si="7"/>
        <v>4.2</v>
      </c>
      <c r="K124" s="82" t="str">
        <f t="shared" si="9"/>
        <v>Asociado NO Crítico</v>
      </c>
      <c r="L124" s="2"/>
    </row>
    <row r="125" spans="1:12" ht="31" customHeight="1" thickBot="1" x14ac:dyDescent="0.2">
      <c r="A125" s="2"/>
      <c r="B125" s="129" t="s">
        <v>415</v>
      </c>
      <c r="C125" s="67" t="s">
        <v>414</v>
      </c>
      <c r="D125" s="23">
        <v>1</v>
      </c>
      <c r="E125" s="23">
        <v>1</v>
      </c>
      <c r="F125" s="23">
        <v>1</v>
      </c>
      <c r="G125" s="23">
        <v>1</v>
      </c>
      <c r="H125" s="23">
        <v>1</v>
      </c>
      <c r="I125" s="23">
        <v>1</v>
      </c>
      <c r="J125" s="86">
        <f t="shared" si="7"/>
        <v>1</v>
      </c>
      <c r="K125" s="82" t="str">
        <f t="shared" si="9"/>
        <v>Asociado NO Crítico</v>
      </c>
      <c r="L125" s="2"/>
    </row>
    <row r="126" spans="1:12" ht="31" customHeight="1" thickBot="1" x14ac:dyDescent="0.2">
      <c r="A126" s="2"/>
      <c r="B126" s="129" t="s">
        <v>413</v>
      </c>
      <c r="C126" s="67" t="s">
        <v>412</v>
      </c>
      <c r="D126" s="23">
        <v>1</v>
      </c>
      <c r="E126" s="23">
        <v>1</v>
      </c>
      <c r="F126" s="23">
        <v>1</v>
      </c>
      <c r="G126" s="23">
        <v>1</v>
      </c>
      <c r="H126" s="23">
        <v>1</v>
      </c>
      <c r="I126" s="23">
        <v>1</v>
      </c>
      <c r="J126" s="86">
        <f t="shared" si="7"/>
        <v>1</v>
      </c>
      <c r="K126" s="82" t="str">
        <f t="shared" si="9"/>
        <v>Asociado NO Crítico</v>
      </c>
      <c r="L126" s="2"/>
    </row>
    <row r="127" spans="1:12" ht="31" customHeight="1" thickBot="1" x14ac:dyDescent="0.2">
      <c r="A127" s="2"/>
      <c r="B127" s="129" t="s">
        <v>410</v>
      </c>
      <c r="C127" s="67" t="s">
        <v>409</v>
      </c>
      <c r="D127" s="23">
        <v>1</v>
      </c>
      <c r="E127" s="23">
        <v>1</v>
      </c>
      <c r="F127" s="23">
        <v>1</v>
      </c>
      <c r="G127" s="23">
        <v>1</v>
      </c>
      <c r="H127" s="23">
        <v>1</v>
      </c>
      <c r="I127" s="23">
        <v>1</v>
      </c>
      <c r="J127" s="86">
        <f t="shared" si="7"/>
        <v>1</v>
      </c>
      <c r="K127" s="82" t="str">
        <f t="shared" si="9"/>
        <v>Asociado NO Crítico</v>
      </c>
      <c r="L127" s="2"/>
    </row>
    <row r="128" spans="1:12" ht="31" customHeight="1" thickBot="1" x14ac:dyDescent="0.2">
      <c r="A128" s="2"/>
      <c r="B128" s="133" t="s">
        <v>441</v>
      </c>
      <c r="C128" s="67" t="s">
        <v>408</v>
      </c>
      <c r="D128" s="23">
        <v>1</v>
      </c>
      <c r="E128" s="23">
        <v>10</v>
      </c>
      <c r="F128" s="23">
        <v>1</v>
      </c>
      <c r="G128" s="23">
        <v>7</v>
      </c>
      <c r="H128" s="23">
        <v>3</v>
      </c>
      <c r="I128" s="23">
        <v>1</v>
      </c>
      <c r="J128" s="86">
        <f t="shared" si="7"/>
        <v>3.6000000000000005</v>
      </c>
      <c r="K128" s="82" t="str">
        <f t="shared" si="9"/>
        <v>Asociado NO Crítico</v>
      </c>
      <c r="L128" s="2"/>
    </row>
    <row r="129" spans="1:12" ht="31" customHeight="1" thickBot="1" x14ac:dyDescent="0.2">
      <c r="A129" s="2"/>
      <c r="B129" s="129" t="s">
        <v>407</v>
      </c>
      <c r="C129" s="67" t="s">
        <v>406</v>
      </c>
      <c r="D129" s="23">
        <v>1</v>
      </c>
      <c r="E129" s="23">
        <v>3</v>
      </c>
      <c r="F129" s="23">
        <v>1</v>
      </c>
      <c r="G129" s="23">
        <v>3</v>
      </c>
      <c r="H129" s="23">
        <v>3</v>
      </c>
      <c r="I129" s="23">
        <v>1</v>
      </c>
      <c r="J129" s="86">
        <f t="shared" si="7"/>
        <v>1.8</v>
      </c>
      <c r="K129" s="82" t="str">
        <f t="shared" si="9"/>
        <v>Asociado NO Crítico</v>
      </c>
      <c r="L129" s="2"/>
    </row>
    <row r="130" spans="1:12" ht="31" customHeight="1" thickBot="1" x14ac:dyDescent="0.2">
      <c r="A130" s="2"/>
      <c r="B130" s="129" t="s">
        <v>405</v>
      </c>
      <c r="C130" s="67" t="s">
        <v>404</v>
      </c>
      <c r="D130" s="23">
        <v>1</v>
      </c>
      <c r="E130" s="23">
        <v>3</v>
      </c>
      <c r="F130" s="23">
        <v>1</v>
      </c>
      <c r="G130" s="23">
        <v>3</v>
      </c>
      <c r="H130" s="23">
        <v>3</v>
      </c>
      <c r="I130" s="23">
        <v>1</v>
      </c>
      <c r="J130" s="86">
        <f t="shared" si="7"/>
        <v>1.8</v>
      </c>
      <c r="K130" s="82" t="str">
        <f t="shared" si="9"/>
        <v>Asociado NO Crítico</v>
      </c>
      <c r="L130" s="2"/>
    </row>
    <row r="131" spans="1:12" ht="31" customHeight="1" thickBot="1" x14ac:dyDescent="0.2">
      <c r="A131" s="2"/>
      <c r="B131" s="129" t="s">
        <v>403</v>
      </c>
      <c r="C131" s="67" t="s">
        <v>402</v>
      </c>
      <c r="D131" s="23">
        <v>1</v>
      </c>
      <c r="E131" s="23">
        <v>7</v>
      </c>
      <c r="F131" s="23">
        <v>3</v>
      </c>
      <c r="G131" s="23">
        <v>10</v>
      </c>
      <c r="H131" s="23">
        <v>7</v>
      </c>
      <c r="I131" s="23">
        <v>1</v>
      </c>
      <c r="J131" s="86">
        <f t="shared" si="7"/>
        <v>4.1000000000000005</v>
      </c>
      <c r="K131" s="82" t="str">
        <f t="shared" si="9"/>
        <v>Asociado NO Crítico</v>
      </c>
      <c r="L131" s="2"/>
    </row>
    <row r="132" spans="1:12" ht="31" customHeight="1" thickBot="1" x14ac:dyDescent="0.2">
      <c r="A132" s="2"/>
      <c r="B132" s="129" t="s">
        <v>398</v>
      </c>
      <c r="C132" s="67" t="s">
        <v>397</v>
      </c>
      <c r="D132" s="23">
        <v>1</v>
      </c>
      <c r="E132" s="23">
        <v>3</v>
      </c>
      <c r="F132" s="23">
        <v>7</v>
      </c>
      <c r="G132" s="23">
        <v>7</v>
      </c>
      <c r="H132" s="23">
        <v>3</v>
      </c>
      <c r="I132" s="23">
        <v>1</v>
      </c>
      <c r="J132" s="86">
        <f t="shared" si="7"/>
        <v>3.4000000000000004</v>
      </c>
      <c r="K132" s="82" t="str">
        <f t="shared" si="9"/>
        <v>Asociado NO Crítico</v>
      </c>
      <c r="L132" s="2"/>
    </row>
    <row r="133" spans="1:12" ht="31" customHeight="1" thickBot="1" x14ac:dyDescent="0.2">
      <c r="A133" s="2"/>
      <c r="B133" s="129" t="s">
        <v>401</v>
      </c>
      <c r="C133" s="67" t="s">
        <v>400</v>
      </c>
      <c r="D133" s="23">
        <v>1</v>
      </c>
      <c r="E133" s="23">
        <v>1</v>
      </c>
      <c r="F133" s="23">
        <v>1</v>
      </c>
      <c r="G133" s="23">
        <v>1</v>
      </c>
      <c r="H133" s="23">
        <v>1</v>
      </c>
      <c r="I133" s="23">
        <v>1</v>
      </c>
      <c r="J133" s="86">
        <f t="shared" si="7"/>
        <v>1</v>
      </c>
      <c r="K133" s="82" t="str">
        <f t="shared" si="9"/>
        <v>Asociado NO Crítico</v>
      </c>
      <c r="L133" s="2"/>
    </row>
    <row r="134" spans="1:12" ht="31" customHeight="1" thickBot="1" x14ac:dyDescent="0.2">
      <c r="A134" s="2"/>
      <c r="B134" s="129" t="s">
        <v>394</v>
      </c>
      <c r="C134" s="67" t="s">
        <v>393</v>
      </c>
      <c r="D134" s="23">
        <v>1</v>
      </c>
      <c r="E134" s="23">
        <v>1</v>
      </c>
      <c r="F134" s="23">
        <v>3</v>
      </c>
      <c r="G134" s="23">
        <v>1</v>
      </c>
      <c r="H134" s="23">
        <v>1</v>
      </c>
      <c r="I134" s="23">
        <v>1</v>
      </c>
      <c r="J134" s="86">
        <f t="shared" si="7"/>
        <v>1.4000000000000001</v>
      </c>
      <c r="K134" s="82" t="str">
        <f t="shared" si="9"/>
        <v>Asociado NO Crítico</v>
      </c>
      <c r="L134" s="2"/>
    </row>
    <row r="135" spans="1:12" ht="31" customHeight="1" thickBot="1" x14ac:dyDescent="0.2">
      <c r="A135" s="2"/>
      <c r="B135" s="129" t="s">
        <v>332</v>
      </c>
      <c r="C135" s="67" t="s">
        <v>392</v>
      </c>
      <c r="D135" s="23">
        <v>1</v>
      </c>
      <c r="E135" s="23">
        <v>1</v>
      </c>
      <c r="F135" s="23">
        <v>1</v>
      </c>
      <c r="G135" s="23">
        <v>1</v>
      </c>
      <c r="H135" s="23">
        <v>1</v>
      </c>
      <c r="I135" s="23">
        <v>1</v>
      </c>
      <c r="J135" s="86">
        <f t="shared" si="7"/>
        <v>1</v>
      </c>
      <c r="K135" s="82" t="str">
        <f t="shared" si="9"/>
        <v>Asociado NO Crítico</v>
      </c>
      <c r="L135" s="2"/>
    </row>
    <row r="136" spans="1:12" ht="31" customHeight="1" thickBot="1" x14ac:dyDescent="0.2">
      <c r="A136" s="2"/>
      <c r="B136" s="129" t="s">
        <v>391</v>
      </c>
      <c r="C136" s="67" t="s">
        <v>390</v>
      </c>
      <c r="D136" s="23">
        <v>1</v>
      </c>
      <c r="E136" s="23">
        <v>3</v>
      </c>
      <c r="F136" s="23">
        <v>1</v>
      </c>
      <c r="G136" s="23">
        <v>3</v>
      </c>
      <c r="H136" s="23">
        <v>1</v>
      </c>
      <c r="I136" s="23">
        <v>1</v>
      </c>
      <c r="J136" s="86">
        <f t="shared" si="7"/>
        <v>1.6</v>
      </c>
      <c r="K136" s="82" t="str">
        <f t="shared" si="9"/>
        <v>Asociado NO Crítico</v>
      </c>
      <c r="L136" s="2"/>
    </row>
    <row r="137" spans="1:12" ht="31" customHeight="1" thickBot="1" x14ac:dyDescent="0.2">
      <c r="A137" s="2"/>
      <c r="B137" s="129" t="s">
        <v>389</v>
      </c>
      <c r="C137" s="67" t="s">
        <v>388</v>
      </c>
      <c r="D137" s="23">
        <v>1</v>
      </c>
      <c r="E137" s="23">
        <v>1</v>
      </c>
      <c r="F137" s="23">
        <v>7</v>
      </c>
      <c r="G137" s="23">
        <v>1</v>
      </c>
      <c r="H137" s="23">
        <v>1</v>
      </c>
      <c r="I137" s="23">
        <v>1</v>
      </c>
      <c r="J137" s="86">
        <f t="shared" si="7"/>
        <v>2.2000000000000006</v>
      </c>
      <c r="K137" s="82" t="str">
        <f t="shared" si="9"/>
        <v>Asociado NO Crítico</v>
      </c>
      <c r="L137" s="2"/>
    </row>
    <row r="138" spans="1:12" ht="39" customHeight="1" x14ac:dyDescent="0.15">
      <c r="A138" s="2"/>
      <c r="B138" s="129" t="s">
        <v>330</v>
      </c>
      <c r="C138" s="67" t="s">
        <v>257</v>
      </c>
      <c r="D138" s="23">
        <v>1</v>
      </c>
      <c r="E138" s="23">
        <v>1</v>
      </c>
      <c r="F138" s="23">
        <v>7</v>
      </c>
      <c r="G138" s="23">
        <v>1</v>
      </c>
      <c r="H138" s="23">
        <v>1</v>
      </c>
      <c r="I138" s="23">
        <v>1</v>
      </c>
      <c r="J138" s="86">
        <f t="shared" si="7"/>
        <v>2.2000000000000006</v>
      </c>
      <c r="K138" s="82" t="str">
        <f t="shared" si="9"/>
        <v>Asociado NO Crítico</v>
      </c>
      <c r="L138" s="2"/>
    </row>
    <row r="139" spans="1:12" ht="15" thickBot="1" x14ac:dyDescent="0.2">
      <c r="A139" s="2"/>
      <c r="B139" s="50" t="s">
        <v>10</v>
      </c>
      <c r="C139" s="51"/>
      <c r="D139" s="52">
        <f t="shared" ref="D139:I139" si="10">SUM(D19:D138)</f>
        <v>143</v>
      </c>
      <c r="E139" s="52">
        <f t="shared" si="10"/>
        <v>453</v>
      </c>
      <c r="F139" s="52">
        <f t="shared" si="10"/>
        <v>488</v>
      </c>
      <c r="G139" s="52">
        <f t="shared" si="10"/>
        <v>514</v>
      </c>
      <c r="H139" s="52">
        <f t="shared" si="10"/>
        <v>347</v>
      </c>
      <c r="I139" s="52">
        <f t="shared" si="10"/>
        <v>162</v>
      </c>
      <c r="J139" s="53">
        <f>(G139*0.3)+(H139*0.2)+(I139*0.1)+(F139*0.1)+(E139*0.1)+(D139*0.2)</f>
        <v>362.5</v>
      </c>
      <c r="K139" s="132"/>
      <c r="L139" s="2"/>
    </row>
    <row r="140" spans="1:12" x14ac:dyDescent="0.15">
      <c r="A140" s="2"/>
      <c r="B140" s="28"/>
      <c r="C140" s="28"/>
      <c r="D140" s="29"/>
      <c r="E140" s="29"/>
      <c r="F140" s="29"/>
      <c r="G140" s="29"/>
      <c r="H140" s="29"/>
      <c r="I140" s="29"/>
      <c r="J140" s="30"/>
      <c r="K140" s="27"/>
      <c r="L140" s="2"/>
    </row>
    <row r="141" spans="1:12" x14ac:dyDescent="0.15">
      <c r="A141" s="2"/>
      <c r="B141" s="28"/>
      <c r="C141" s="28"/>
      <c r="D141" s="29"/>
      <c r="E141" s="29"/>
      <c r="F141" s="29"/>
      <c r="G141" s="29"/>
      <c r="H141" s="29"/>
      <c r="I141" s="29"/>
      <c r="J141" s="30"/>
      <c r="K141" s="27"/>
      <c r="L141" s="2"/>
    </row>
    <row r="142" spans="1:12" x14ac:dyDescent="0.15">
      <c r="A142" s="2"/>
      <c r="B142" s="4"/>
      <c r="C142" s="2"/>
      <c r="D142" s="2"/>
      <c r="E142" s="2"/>
      <c r="F142" s="2"/>
      <c r="G142" s="2"/>
      <c r="H142" s="2"/>
      <c r="I142" s="2"/>
      <c r="J142" s="2"/>
      <c r="K142" s="2"/>
      <c r="L142" s="2"/>
    </row>
    <row r="143" spans="1:12" x14ac:dyDescent="0.15">
      <c r="A143" s="2"/>
      <c r="B143" s="4"/>
      <c r="C143" s="111" t="s">
        <v>6</v>
      </c>
      <c r="D143" s="4"/>
      <c r="E143" s="4"/>
      <c r="F143" s="4"/>
      <c r="G143" s="4"/>
      <c r="H143" s="7"/>
      <c r="I143" s="2"/>
      <c r="J143" s="2"/>
      <c r="K143" s="2"/>
      <c r="L143" s="2"/>
    </row>
    <row r="144" spans="1:12" ht="18" x14ac:dyDescent="0.15">
      <c r="A144" s="2"/>
      <c r="B144" s="4"/>
      <c r="C144" s="18">
        <v>1</v>
      </c>
      <c r="D144" s="24" t="s">
        <v>1</v>
      </c>
      <c r="E144" s="25"/>
      <c r="F144" s="111"/>
      <c r="G144" s="194" t="s">
        <v>7</v>
      </c>
      <c r="H144" s="194"/>
      <c r="I144" s="2"/>
      <c r="J144" s="2"/>
      <c r="K144" s="2"/>
      <c r="L144" s="2"/>
    </row>
    <row r="145" spans="1:12" ht="18" x14ac:dyDescent="0.15">
      <c r="A145" s="2"/>
      <c r="B145" s="4"/>
      <c r="C145" s="19">
        <v>3</v>
      </c>
      <c r="D145" s="182" t="s">
        <v>0</v>
      </c>
      <c r="E145" s="183"/>
      <c r="F145" s="9"/>
      <c r="G145" s="184" t="s">
        <v>19</v>
      </c>
      <c r="H145" s="185"/>
      <c r="I145" s="2"/>
      <c r="J145" s="2"/>
      <c r="K145" s="2"/>
      <c r="L145" s="2"/>
    </row>
    <row r="146" spans="1:12" ht="18" x14ac:dyDescent="0.15">
      <c r="A146" s="2"/>
      <c r="B146" s="4"/>
      <c r="C146" s="20">
        <v>7</v>
      </c>
      <c r="D146" s="190" t="s">
        <v>2</v>
      </c>
      <c r="E146" s="191"/>
      <c r="F146" s="2"/>
      <c r="G146" s="186"/>
      <c r="H146" s="187"/>
      <c r="I146" s="2"/>
      <c r="J146" s="2"/>
      <c r="K146" s="2"/>
      <c r="L146" s="2"/>
    </row>
    <row r="147" spans="1:12" ht="18" x14ac:dyDescent="0.15">
      <c r="A147" s="2"/>
      <c r="B147" s="4"/>
      <c r="C147" s="21">
        <v>10</v>
      </c>
      <c r="D147" s="192" t="s">
        <v>5</v>
      </c>
      <c r="E147" s="193"/>
      <c r="F147" s="2"/>
      <c r="G147" s="186"/>
      <c r="H147" s="187"/>
      <c r="I147" s="2"/>
      <c r="J147" s="2"/>
      <c r="K147" s="2"/>
      <c r="L147" s="2"/>
    </row>
    <row r="148" spans="1:12" x14ac:dyDescent="0.15">
      <c r="A148" s="2"/>
      <c r="B148" s="4"/>
      <c r="C148" s="4"/>
      <c r="D148" s="2"/>
      <c r="E148" s="2"/>
      <c r="F148" s="2"/>
      <c r="G148" s="188"/>
      <c r="H148" s="189"/>
      <c r="I148" s="2"/>
      <c r="J148" s="2"/>
      <c r="K148" s="2"/>
      <c r="L148" s="2"/>
    </row>
    <row r="149" spans="1:12" x14ac:dyDescent="0.15">
      <c r="A149" s="2"/>
      <c r="B149" s="4"/>
      <c r="C149" s="2"/>
      <c r="D149" s="2"/>
      <c r="E149" s="2"/>
      <c r="F149" s="2"/>
      <c r="G149" s="2"/>
      <c r="H149" s="2"/>
      <c r="I149" s="2"/>
      <c r="J149" s="2"/>
      <c r="K149" s="2"/>
      <c r="L149" s="2"/>
    </row>
    <row r="150" spans="1:12" x14ac:dyDescent="0.15">
      <c r="A150" s="2"/>
      <c r="B150" s="4"/>
      <c r="C150" s="2"/>
      <c r="D150" s="2"/>
      <c r="E150" s="2"/>
      <c r="F150" s="2"/>
      <c r="G150" s="2"/>
      <c r="H150" s="2"/>
      <c r="I150" s="2"/>
      <c r="J150" s="2"/>
      <c r="K150" s="2"/>
      <c r="L150" s="2"/>
    </row>
    <row r="151" spans="1:12" x14ac:dyDescent="0.15">
      <c r="A151" s="2"/>
      <c r="B151" s="4"/>
      <c r="C151" s="2"/>
      <c r="D151" s="2"/>
      <c r="E151" s="2"/>
      <c r="F151" s="2"/>
      <c r="G151" s="2"/>
      <c r="H151" s="2"/>
      <c r="I151" s="2"/>
      <c r="J151" s="2"/>
      <c r="K151" s="2"/>
      <c r="L151" s="2"/>
    </row>
    <row r="152" spans="1:12" x14ac:dyDescent="0.15">
      <c r="A152" s="2"/>
      <c r="B152" s="4"/>
      <c r="C152" s="32" t="str">
        <f>+D13</f>
        <v xml:space="preserve">CONTACTO CON LA CARGA </v>
      </c>
      <c r="D152" s="33"/>
      <c r="E152" s="34"/>
      <c r="F152" s="157" t="s">
        <v>20</v>
      </c>
      <c r="G152" s="158"/>
      <c r="H152" s="158"/>
      <c r="I152" s="158"/>
      <c r="J152" s="158"/>
      <c r="K152" s="159"/>
      <c r="L152" s="2"/>
    </row>
    <row r="153" spans="1:12" x14ac:dyDescent="0.15">
      <c r="A153" s="2"/>
      <c r="B153" s="4"/>
      <c r="C153" s="32" t="str">
        <f>+E13</f>
        <v>ACCESO A ÁREAS CRÍTICAS</v>
      </c>
      <c r="D153" s="33"/>
      <c r="E153" s="35"/>
      <c r="F153" s="36" t="s">
        <v>21</v>
      </c>
      <c r="G153" s="36"/>
      <c r="H153" s="36"/>
      <c r="I153" s="36"/>
      <c r="J153" s="37"/>
      <c r="K153" s="38"/>
      <c r="L153" s="2"/>
    </row>
    <row r="154" spans="1:12" x14ac:dyDescent="0.15">
      <c r="A154" s="2"/>
      <c r="B154" s="4"/>
      <c r="C154" s="32" t="str">
        <f>+F13</f>
        <v xml:space="preserve">ACCESO A INFORMACIÓN CONFIDENCIAL </v>
      </c>
      <c r="D154" s="33"/>
      <c r="E154" s="35"/>
      <c r="F154" s="36" t="s">
        <v>22</v>
      </c>
      <c r="G154" s="36"/>
      <c r="H154" s="36"/>
      <c r="I154" s="36"/>
      <c r="J154" s="37"/>
      <c r="K154" s="39"/>
      <c r="L154" s="2"/>
    </row>
    <row r="155" spans="1:12" x14ac:dyDescent="0.15">
      <c r="A155" s="2"/>
      <c r="B155" s="4"/>
      <c r="C155" s="32" t="str">
        <f>+G13</f>
        <v xml:space="preserve">REQUIERE DE SUPERVISIÓN AL INTERIOR DE LA EMPRESA </v>
      </c>
      <c r="D155" s="40"/>
      <c r="E155" s="40"/>
      <c r="F155" s="157" t="s">
        <v>23</v>
      </c>
      <c r="G155" s="158"/>
      <c r="H155" s="158"/>
      <c r="I155" s="158"/>
      <c r="J155" s="158"/>
      <c r="K155" s="159"/>
      <c r="L155" s="2"/>
    </row>
    <row r="156" spans="1:12" x14ac:dyDescent="0.15">
      <c r="A156" s="2"/>
      <c r="B156" s="4"/>
      <c r="C156" s="32" t="str">
        <f>+H13</f>
        <v xml:space="preserve">SU LABOR SE REALIZA EN TODO MOMENTO AL INTERIOR DE LAS INSTALACIONES </v>
      </c>
      <c r="D156" s="33"/>
      <c r="E156" s="35"/>
      <c r="F156" s="157" t="s">
        <v>24</v>
      </c>
      <c r="G156" s="158"/>
      <c r="H156" s="158"/>
      <c r="I156" s="158"/>
      <c r="J156" s="158"/>
      <c r="K156" s="159"/>
      <c r="L156" s="2"/>
    </row>
    <row r="157" spans="1:12" x14ac:dyDescent="0.15">
      <c r="A157" s="2"/>
      <c r="B157" s="4"/>
      <c r="C157" s="32" t="str">
        <f>+I13</f>
        <v xml:space="preserve">SU ACTIVIDAD O FUNCIÓN TIENE RELACIÓN CON EL PRODUCTO EXPORTACIÓN </v>
      </c>
      <c r="D157" s="40"/>
      <c r="E157" s="40"/>
      <c r="F157" s="157" t="s">
        <v>25</v>
      </c>
      <c r="G157" s="158"/>
      <c r="H157" s="158"/>
      <c r="I157" s="158"/>
      <c r="J157" s="158"/>
      <c r="K157" s="159"/>
      <c r="L157" s="2"/>
    </row>
    <row r="158" spans="1:12" x14ac:dyDescent="0.15">
      <c r="A158" s="2"/>
      <c r="B158" s="4"/>
      <c r="C158" s="17"/>
      <c r="D158" s="2"/>
      <c r="E158" s="2"/>
      <c r="F158" s="31"/>
      <c r="G158" s="31"/>
      <c r="H158" s="31"/>
      <c r="I158" s="31"/>
      <c r="J158" s="31"/>
      <c r="K158" s="31"/>
      <c r="L158" s="2"/>
    </row>
    <row r="159" spans="1:12" x14ac:dyDescent="0.15">
      <c r="A159" s="2"/>
      <c r="B159" s="4"/>
      <c r="C159" s="2"/>
      <c r="D159" s="11"/>
      <c r="E159" s="2"/>
      <c r="F159" s="2"/>
      <c r="G159" s="2"/>
      <c r="H159" s="2"/>
      <c r="I159" s="2"/>
      <c r="J159" s="2"/>
      <c r="K159" s="2"/>
      <c r="L159" s="2"/>
    </row>
    <row r="160" spans="1:12" x14ac:dyDescent="0.15">
      <c r="A160" s="2"/>
      <c r="B160" s="4"/>
      <c r="C160" s="2"/>
      <c r="D160" s="11"/>
      <c r="E160" s="2"/>
      <c r="F160" s="2"/>
      <c r="G160" s="2"/>
      <c r="H160" s="2"/>
      <c r="I160" s="2"/>
      <c r="J160" s="2"/>
      <c r="K160" s="2"/>
      <c r="L160" s="2"/>
    </row>
    <row r="161" spans="1:12" x14ac:dyDescent="0.15">
      <c r="A161" s="2"/>
      <c r="B161" s="4"/>
      <c r="C161" s="2"/>
      <c r="D161" s="11"/>
      <c r="E161" s="2"/>
      <c r="F161" s="2"/>
      <c r="G161" s="2"/>
      <c r="H161" s="2"/>
      <c r="I161" s="2"/>
      <c r="J161" s="2"/>
      <c r="K161" s="2"/>
      <c r="L161" s="2"/>
    </row>
    <row r="162" spans="1:12" x14ac:dyDescent="0.15">
      <c r="A162" s="2"/>
      <c r="B162" s="4"/>
      <c r="C162" s="2"/>
      <c r="D162" s="11"/>
      <c r="E162" s="2"/>
      <c r="F162" s="2"/>
      <c r="G162" s="2"/>
      <c r="H162" s="2"/>
      <c r="I162" s="2"/>
      <c r="J162" s="2"/>
      <c r="K162" s="2"/>
      <c r="L162" s="2"/>
    </row>
    <row r="163" spans="1:12" x14ac:dyDescent="0.15">
      <c r="A163" s="2"/>
      <c r="B163" s="4"/>
      <c r="C163" s="2"/>
      <c r="D163" s="11"/>
      <c r="E163" s="2"/>
      <c r="F163" s="2"/>
      <c r="G163" s="2"/>
      <c r="H163" s="2"/>
      <c r="I163" s="2"/>
      <c r="J163" s="2"/>
      <c r="K163" s="2"/>
      <c r="L163" s="2"/>
    </row>
  </sheetData>
  <mergeCells count="34">
    <mergeCell ref="B4:C4"/>
    <mergeCell ref="E4:F4"/>
    <mergeCell ref="G4:H4"/>
    <mergeCell ref="I4:K4"/>
    <mergeCell ref="B2:K2"/>
    <mergeCell ref="B3:C3"/>
    <mergeCell ref="E3:F3"/>
    <mergeCell ref="G3:H3"/>
    <mergeCell ref="I3:K3"/>
    <mergeCell ref="D6:H6"/>
    <mergeCell ref="C7:E7"/>
    <mergeCell ref="G7:K11"/>
    <mergeCell ref="D8:E8"/>
    <mergeCell ref="D9:E9"/>
    <mergeCell ref="D10:E10"/>
    <mergeCell ref="D11:E11"/>
    <mergeCell ref="D145:E145"/>
    <mergeCell ref="G145:H148"/>
    <mergeCell ref="D146:E146"/>
    <mergeCell ref="D147:E147"/>
    <mergeCell ref="B13:C17"/>
    <mergeCell ref="D13:D17"/>
    <mergeCell ref="E13:E17"/>
    <mergeCell ref="F13:F17"/>
    <mergeCell ref="G13:G17"/>
    <mergeCell ref="H13:H17"/>
    <mergeCell ref="F152:K152"/>
    <mergeCell ref="F155:K155"/>
    <mergeCell ref="F156:K156"/>
    <mergeCell ref="F157:K157"/>
    <mergeCell ref="I13:I17"/>
    <mergeCell ref="J13:J17"/>
    <mergeCell ref="K13:K17"/>
    <mergeCell ref="G144:H144"/>
  </mergeCells>
  <conditionalFormatting sqref="K139">
    <cfRule type="cellIs" dxfId="57" priority="28" stopIfTrue="1" operator="equal">
      <formula>"Cargo Crítico"</formula>
    </cfRule>
    <cfRule type="cellIs" dxfId="56" priority="29" stopIfTrue="1" operator="equal">
      <formula>"Cargo NO Crítico"</formula>
    </cfRule>
  </conditionalFormatting>
  <conditionalFormatting sqref="K23:K140">
    <cfRule type="cellIs" dxfId="55" priority="22" stopIfTrue="1" operator="equal">
      <formula>"Cargo Crítico Alto"</formula>
    </cfRule>
    <cfRule type="cellIs" dxfId="54" priority="23" stopIfTrue="1" operator="equal">
      <formula>"Cargo Crítico Medio"</formula>
    </cfRule>
    <cfRule type="cellIs" dxfId="53" priority="24" stopIfTrue="1" operator="equal">
      <formula>"Cargo NO Crítico"</formula>
    </cfRule>
  </conditionalFormatting>
  <conditionalFormatting sqref="K22">
    <cfRule type="cellIs" dxfId="52" priority="19" stopIfTrue="1" operator="equal">
      <formula>"Cargo Crítico Alto"</formula>
    </cfRule>
    <cfRule type="cellIs" dxfId="51" priority="20" stopIfTrue="1" operator="equal">
      <formula>"Cargo Crítico Medio"</formula>
    </cfRule>
    <cfRule type="cellIs" dxfId="50" priority="21" stopIfTrue="1" operator="equal">
      <formula>"Cargo NO Crítico"</formula>
    </cfRule>
  </conditionalFormatting>
  <conditionalFormatting sqref="K24:K26">
    <cfRule type="cellIs" dxfId="49" priority="16" stopIfTrue="1" operator="equal">
      <formula>"Cargo Crítico Alto"</formula>
    </cfRule>
    <cfRule type="cellIs" dxfId="48" priority="17" stopIfTrue="1" operator="equal">
      <formula>"Cargo Crítico Medio"</formula>
    </cfRule>
    <cfRule type="cellIs" dxfId="47" priority="18" stopIfTrue="1" operator="equal">
      <formula>"Cargo NO Crítico"</formula>
    </cfRule>
  </conditionalFormatting>
  <conditionalFormatting sqref="K25:K27">
    <cfRule type="cellIs" dxfId="46" priority="13" stopIfTrue="1" operator="equal">
      <formula>"Cargo Crítico Alto"</formula>
    </cfRule>
    <cfRule type="cellIs" dxfId="45" priority="14" stopIfTrue="1" operator="equal">
      <formula>"Cargo Crítico Medio"</formula>
    </cfRule>
    <cfRule type="cellIs" dxfId="44" priority="15" stopIfTrue="1" operator="equal">
      <formula>"Cargo NO Crítico"</formula>
    </cfRule>
  </conditionalFormatting>
  <conditionalFormatting sqref="K30">
    <cfRule type="cellIs" dxfId="43" priority="10" stopIfTrue="1" operator="equal">
      <formula>"Cargo Crítico Alto"</formula>
    </cfRule>
    <cfRule type="cellIs" dxfId="42" priority="11" stopIfTrue="1" operator="equal">
      <formula>"Cargo Crítico Medio"</formula>
    </cfRule>
    <cfRule type="cellIs" dxfId="41" priority="12" stopIfTrue="1" operator="equal">
      <formula>"Cargo NO Crítico"</formula>
    </cfRule>
  </conditionalFormatting>
  <conditionalFormatting sqref="K31">
    <cfRule type="cellIs" dxfId="40" priority="7" stopIfTrue="1" operator="equal">
      <formula>"Cargo Crítico Alto"</formula>
    </cfRule>
    <cfRule type="cellIs" dxfId="39" priority="8" stopIfTrue="1" operator="equal">
      <formula>"Cargo Crítico Medio"</formula>
    </cfRule>
    <cfRule type="cellIs" dxfId="38" priority="9" stopIfTrue="1" operator="equal">
      <formula>"Cargo NO Crítico"</formula>
    </cfRule>
  </conditionalFormatting>
  <conditionalFormatting sqref="K43:K44">
    <cfRule type="cellIs" dxfId="37" priority="4" stopIfTrue="1" operator="equal">
      <formula>"Cargo Crítico Alto"</formula>
    </cfRule>
    <cfRule type="cellIs" dxfId="36" priority="5" stopIfTrue="1" operator="equal">
      <formula>"Cargo Crítico Medio"</formula>
    </cfRule>
    <cfRule type="cellIs" dxfId="35" priority="6" stopIfTrue="1" operator="equal">
      <formula>"Cargo NO Crítico"</formula>
    </cfRule>
  </conditionalFormatting>
  <conditionalFormatting sqref="K45:K46">
    <cfRule type="cellIs" dxfId="34" priority="1" stopIfTrue="1" operator="equal">
      <formula>"Cargo Crítico Alto"</formula>
    </cfRule>
    <cfRule type="cellIs" dxfId="33" priority="2" stopIfTrue="1" operator="equal">
      <formula>"Cargo Crítico Medio"</formula>
    </cfRule>
    <cfRule type="cellIs" dxfId="32" priority="3" stopIfTrue="1" operator="equal">
      <formula>"Cargo NO Crítico"</formula>
    </cfRule>
  </conditionalFormatting>
  <conditionalFormatting sqref="K19:K138">
    <cfRule type="cellIs" dxfId="31" priority="25" stopIfTrue="1" operator="equal">
      <formula>"Asociado Crítico Alto"</formula>
    </cfRule>
    <cfRule type="cellIs" dxfId="30" priority="27" stopIfTrue="1" operator="equal">
      <formula>"Asociado NO Crítico"</formula>
    </cfRule>
  </conditionalFormatting>
  <conditionalFormatting sqref="K19:K138">
    <cfRule type="cellIs" dxfId="29" priority="26" stopIfTrue="1" operator="equal">
      <formula>"Asociado Crítico Medio"</formula>
    </cfRule>
  </conditionalFormatting>
  <dataValidations count="1">
    <dataValidation type="list" allowBlank="1" showInputMessage="1" showErrorMessage="1" sqref="D19:I138" xr:uid="{00000000-0002-0000-0600-000000000000}">
      <formula1>$C$144:$C$147</formula1>
    </dataValidation>
  </dataValidations>
  <pageMargins left="0.75" right="0.75" top="1" bottom="1" header="0.5" footer="0.5"/>
  <pageSetup paperSize="9" orientation="portrait" horizontalDpi="0" verticalDpi="0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156"/>
  <sheetViews>
    <sheetView tabSelected="1" topLeftCell="A5" zoomScale="90" zoomScaleNormal="90" workbookViewId="0">
      <selection activeCell="B107" sqref="B107"/>
    </sheetView>
  </sheetViews>
  <sheetFormatPr baseColWidth="10" defaultRowHeight="13" x14ac:dyDescent="0.15"/>
  <cols>
    <col min="1" max="1" width="33.83203125" customWidth="1"/>
    <col min="2" max="2" width="62" customWidth="1"/>
    <col min="3" max="3" width="25.1640625" customWidth="1"/>
    <col min="5" max="5" width="32.33203125" customWidth="1"/>
    <col min="7" max="7" width="23" customWidth="1"/>
    <col min="9" max="9" width="26.5" customWidth="1"/>
    <col min="10" max="10" width="34.5" customWidth="1"/>
  </cols>
  <sheetData>
    <row r="1" spans="1:10" ht="17" thickBot="1" x14ac:dyDescent="0.2">
      <c r="A1" s="165" t="s">
        <v>167</v>
      </c>
      <c r="B1" s="166"/>
      <c r="C1" s="166"/>
      <c r="D1" s="166"/>
      <c r="E1" s="166"/>
      <c r="F1" s="166"/>
      <c r="G1" s="166"/>
      <c r="H1" s="166"/>
      <c r="I1" s="166"/>
      <c r="J1" s="167"/>
    </row>
    <row r="2" spans="1:10" ht="35" thickBot="1" x14ac:dyDescent="0.2">
      <c r="A2" s="168" t="s">
        <v>91</v>
      </c>
      <c r="B2" s="169"/>
      <c r="C2" s="135" t="s">
        <v>168</v>
      </c>
      <c r="D2" s="168" t="s">
        <v>169</v>
      </c>
      <c r="E2" s="172"/>
      <c r="F2" s="168" t="s">
        <v>92</v>
      </c>
      <c r="G2" s="172"/>
      <c r="H2" s="169" t="s">
        <v>89</v>
      </c>
      <c r="I2" s="169"/>
      <c r="J2" s="172"/>
    </row>
    <row r="3" spans="1:10" ht="17" thickBot="1" x14ac:dyDescent="0.2">
      <c r="A3" s="170" t="s">
        <v>385</v>
      </c>
      <c r="B3" s="171"/>
      <c r="C3" s="136">
        <v>41367</v>
      </c>
      <c r="D3" s="180">
        <v>43671</v>
      </c>
      <c r="E3" s="181"/>
      <c r="F3" s="170">
        <v>2</v>
      </c>
      <c r="G3" s="176"/>
      <c r="H3" s="171" t="s">
        <v>90</v>
      </c>
      <c r="I3" s="171"/>
      <c r="J3" s="176"/>
    </row>
    <row r="4" spans="1:10" ht="14" thickBot="1" x14ac:dyDescent="0.2">
      <c r="A4" s="114"/>
      <c r="B4" s="11"/>
      <c r="C4" s="11"/>
      <c r="D4" s="11"/>
      <c r="E4" s="11"/>
      <c r="F4" s="11"/>
      <c r="G4" s="11"/>
      <c r="H4" s="11"/>
      <c r="I4" s="11"/>
      <c r="J4" s="115"/>
    </row>
    <row r="5" spans="1:10" ht="18" x14ac:dyDescent="0.15">
      <c r="A5" s="1"/>
      <c r="B5" s="10"/>
      <c r="C5" s="151"/>
      <c r="D5" s="151"/>
      <c r="E5" s="151"/>
      <c r="F5" s="151"/>
      <c r="G5" s="151"/>
      <c r="H5" s="10"/>
      <c r="I5" s="42" t="s">
        <v>8</v>
      </c>
      <c r="J5" s="41">
        <v>44372</v>
      </c>
    </row>
    <row r="6" spans="1:10" x14ac:dyDescent="0.15">
      <c r="A6" s="3"/>
      <c r="B6" s="146" t="s">
        <v>6</v>
      </c>
      <c r="C6" s="146"/>
      <c r="D6" s="146"/>
      <c r="E6" s="22"/>
      <c r="F6" s="143" t="s">
        <v>9</v>
      </c>
      <c r="G6" s="143"/>
      <c r="H6" s="143"/>
      <c r="I6" s="143"/>
      <c r="J6" s="144"/>
    </row>
    <row r="7" spans="1:10" x14ac:dyDescent="0.15">
      <c r="A7" s="3"/>
      <c r="B7" s="6">
        <v>1</v>
      </c>
      <c r="C7" s="145" t="s">
        <v>1</v>
      </c>
      <c r="D7" s="145"/>
      <c r="E7" s="22"/>
      <c r="F7" s="143"/>
      <c r="G7" s="143"/>
      <c r="H7" s="143"/>
      <c r="I7" s="143"/>
      <c r="J7" s="144"/>
    </row>
    <row r="8" spans="1:10" ht="29.25" customHeight="1" x14ac:dyDescent="0.15">
      <c r="A8" s="3"/>
      <c r="B8" s="6">
        <v>3</v>
      </c>
      <c r="C8" s="145" t="s">
        <v>0</v>
      </c>
      <c r="D8" s="145"/>
      <c r="E8" s="22"/>
      <c r="F8" s="143"/>
      <c r="G8" s="143"/>
      <c r="H8" s="143"/>
      <c r="I8" s="143"/>
      <c r="J8" s="144"/>
    </row>
    <row r="9" spans="1:10" ht="27.75" customHeight="1" x14ac:dyDescent="0.15">
      <c r="A9" s="3"/>
      <c r="B9" s="23">
        <v>7</v>
      </c>
      <c r="C9" s="145" t="s">
        <v>2</v>
      </c>
      <c r="D9" s="145"/>
      <c r="E9" s="22"/>
      <c r="F9" s="143"/>
      <c r="G9" s="143"/>
      <c r="H9" s="143"/>
      <c r="I9" s="143"/>
      <c r="J9" s="144"/>
    </row>
    <row r="10" spans="1:10" ht="29.25" customHeight="1" x14ac:dyDescent="0.15">
      <c r="A10" s="3"/>
      <c r="B10" s="6">
        <v>10</v>
      </c>
      <c r="C10" s="145" t="s">
        <v>5</v>
      </c>
      <c r="D10" s="145"/>
      <c r="E10" s="22"/>
      <c r="F10" s="143"/>
      <c r="G10" s="143"/>
      <c r="H10" s="143"/>
      <c r="I10" s="143"/>
      <c r="J10" s="144"/>
    </row>
    <row r="11" spans="1:10" ht="14" thickBot="1" x14ac:dyDescent="0.2">
      <c r="A11" s="12"/>
      <c r="B11" s="13"/>
      <c r="C11" s="13"/>
      <c r="D11" s="13"/>
      <c r="E11" s="13"/>
      <c r="F11" s="14"/>
      <c r="G11" s="14"/>
      <c r="H11" s="15"/>
      <c r="I11" s="14"/>
      <c r="J11" s="16"/>
    </row>
    <row r="12" spans="1:10" x14ac:dyDescent="0.15">
      <c r="A12" s="137" t="s">
        <v>11</v>
      </c>
      <c r="B12" s="138"/>
      <c r="C12" s="147" t="s">
        <v>27</v>
      </c>
      <c r="D12" s="147" t="s">
        <v>14</v>
      </c>
      <c r="E12" s="147" t="s">
        <v>15</v>
      </c>
      <c r="F12" s="177" t="s">
        <v>147</v>
      </c>
      <c r="G12" s="147" t="s">
        <v>17</v>
      </c>
      <c r="H12" s="154" t="s">
        <v>18</v>
      </c>
      <c r="I12" s="152" t="s">
        <v>3</v>
      </c>
      <c r="J12" s="152" t="s">
        <v>4</v>
      </c>
    </row>
    <row r="13" spans="1:10" x14ac:dyDescent="0.15">
      <c r="A13" s="139"/>
      <c r="B13" s="140"/>
      <c r="C13" s="148"/>
      <c r="D13" s="148"/>
      <c r="E13" s="148"/>
      <c r="F13" s="178"/>
      <c r="G13" s="148"/>
      <c r="H13" s="155"/>
      <c r="I13" s="153"/>
      <c r="J13" s="153"/>
    </row>
    <row r="14" spans="1:10" x14ac:dyDescent="0.15">
      <c r="A14" s="139"/>
      <c r="B14" s="140"/>
      <c r="C14" s="148"/>
      <c r="D14" s="148"/>
      <c r="E14" s="148"/>
      <c r="F14" s="178"/>
      <c r="G14" s="148"/>
      <c r="H14" s="155"/>
      <c r="I14" s="153"/>
      <c r="J14" s="153"/>
    </row>
    <row r="15" spans="1:10" x14ac:dyDescent="0.15">
      <c r="A15" s="139"/>
      <c r="B15" s="140"/>
      <c r="C15" s="148"/>
      <c r="D15" s="148"/>
      <c r="E15" s="148"/>
      <c r="F15" s="178"/>
      <c r="G15" s="148"/>
      <c r="H15" s="155"/>
      <c r="I15" s="153"/>
      <c r="J15" s="153"/>
    </row>
    <row r="16" spans="1:10" ht="14" thickBot="1" x14ac:dyDescent="0.2">
      <c r="A16" s="141"/>
      <c r="B16" s="142"/>
      <c r="C16" s="149"/>
      <c r="D16" s="149"/>
      <c r="E16" s="149"/>
      <c r="F16" s="179"/>
      <c r="G16" s="149"/>
      <c r="H16" s="156"/>
      <c r="I16" s="153"/>
      <c r="J16" s="153"/>
    </row>
    <row r="17" spans="1:10" ht="14" thickBot="1" x14ac:dyDescent="0.2">
      <c r="A17" s="43" t="s">
        <v>26</v>
      </c>
      <c r="B17" s="44" t="s">
        <v>12</v>
      </c>
      <c r="C17" s="45">
        <v>0.2</v>
      </c>
      <c r="D17" s="45">
        <v>0.2</v>
      </c>
      <c r="E17" s="45">
        <v>0.2</v>
      </c>
      <c r="F17" s="46">
        <v>0.1</v>
      </c>
      <c r="G17" s="47">
        <v>0.1</v>
      </c>
      <c r="H17" s="47">
        <v>0.2</v>
      </c>
      <c r="I17" s="48"/>
      <c r="J17" s="49">
        <f>SUM(C17:H17)</f>
        <v>1</v>
      </c>
    </row>
    <row r="18" spans="1:10" ht="17" thickBot="1" x14ac:dyDescent="0.2">
      <c r="A18" s="116" t="s">
        <v>258</v>
      </c>
      <c r="B18" s="67" t="s">
        <v>179</v>
      </c>
      <c r="C18" s="54">
        <v>10</v>
      </c>
      <c r="D18" s="54">
        <v>1</v>
      </c>
      <c r="E18" s="54">
        <v>10</v>
      </c>
      <c r="F18" s="54">
        <v>10</v>
      </c>
      <c r="G18" s="54">
        <v>1</v>
      </c>
      <c r="H18" s="54">
        <v>10</v>
      </c>
      <c r="I18" s="85">
        <f ca="1">SUM(C18*$D$18+D18*$E$18+E18*$F$18+F18*$G$18+G18*$H$18+H18*$I$18)</f>
        <v>7.3</v>
      </c>
      <c r="J18" s="82" t="str">
        <f ca="1">IF(AND(I18&gt;=1,I18&lt;=5),"Asociado NO Crítico",(IF(AND(I18&gt;=5.1,I18&lt;=10),"Asociado Crítico","Error")))</f>
        <v>Asociado Crítico</v>
      </c>
    </row>
    <row r="19" spans="1:10" ht="29" thickBot="1" x14ac:dyDescent="0.2">
      <c r="A19" s="117" t="s">
        <v>259</v>
      </c>
      <c r="B19" s="67" t="s">
        <v>180</v>
      </c>
      <c r="C19" s="23">
        <v>1</v>
      </c>
      <c r="D19" s="23">
        <v>1</v>
      </c>
      <c r="E19" s="23">
        <v>1</v>
      </c>
      <c r="F19" s="23">
        <v>3</v>
      </c>
      <c r="G19" s="23">
        <v>1</v>
      </c>
      <c r="H19" s="23">
        <v>1</v>
      </c>
      <c r="I19" s="86">
        <f t="shared" ref="I19:I75" ca="1" si="0">SUM(C19*$D$18+D19*$E$18+E19*$F$18+F19*$G$18+G19*$H$18+H19*$I$18)</f>
        <v>1.2000000000000002</v>
      </c>
      <c r="J19" s="80" t="str">
        <f ca="1">IF(AND(I19&gt;=1,I19&lt;=5),"Asociado NO Crítico",(IF(AND(I19&gt;=5.1,I19&lt;=10),"Asociado Crítico Alto","Error")))</f>
        <v>Asociado NO Crítico</v>
      </c>
    </row>
    <row r="20" spans="1:10" ht="16" thickBot="1" x14ac:dyDescent="0.2">
      <c r="A20" s="117" t="s">
        <v>260</v>
      </c>
      <c r="B20" s="67" t="s">
        <v>181</v>
      </c>
      <c r="C20" s="23">
        <v>1</v>
      </c>
      <c r="D20" s="23">
        <v>1</v>
      </c>
      <c r="E20" s="23">
        <v>1</v>
      </c>
      <c r="F20" s="23">
        <v>3</v>
      </c>
      <c r="G20" s="23">
        <v>1</v>
      </c>
      <c r="H20" s="23">
        <v>1</v>
      </c>
      <c r="I20" s="86">
        <f t="shared" ca="1" si="0"/>
        <v>1.2000000000000002</v>
      </c>
      <c r="J20" s="80" t="str">
        <f t="shared" ref="J20:J21" ca="1" si="1">IF(AND(I20&gt;=1,I20&lt;=5),"Asociado NO Crítico",(IF(AND(I20&gt;=5.1,I20&lt;=10),"Asociado Crítico Alto","Error")))</f>
        <v>Asociado NO Crítico</v>
      </c>
    </row>
    <row r="21" spans="1:10" ht="17" thickBot="1" x14ac:dyDescent="0.2">
      <c r="A21" s="116" t="s">
        <v>261</v>
      </c>
      <c r="B21" s="67" t="s">
        <v>182</v>
      </c>
      <c r="C21" s="23">
        <v>1</v>
      </c>
      <c r="D21" s="23">
        <v>1</v>
      </c>
      <c r="E21" s="23">
        <v>7</v>
      </c>
      <c r="F21" s="23">
        <v>1</v>
      </c>
      <c r="G21" s="23">
        <v>1</v>
      </c>
      <c r="H21" s="23">
        <v>7</v>
      </c>
      <c r="I21" s="86">
        <f t="shared" ref="I21:I27" ca="1" si="2">SUM(C21*$D$18+D21*$E$18+E21*$F$18+F21*$G$18+G21*$H$18+H21*$I$18)</f>
        <v>3.4000000000000004</v>
      </c>
      <c r="J21" s="80" t="str">
        <f t="shared" ca="1" si="1"/>
        <v>Asociado NO Crítico</v>
      </c>
    </row>
    <row r="22" spans="1:10" ht="16" thickBot="1" x14ac:dyDescent="0.2">
      <c r="A22" s="118" t="s">
        <v>262</v>
      </c>
      <c r="B22" s="67" t="s">
        <v>183</v>
      </c>
      <c r="C22" s="23">
        <v>7</v>
      </c>
      <c r="D22" s="23">
        <v>7</v>
      </c>
      <c r="E22" s="23">
        <v>10</v>
      </c>
      <c r="F22" s="23">
        <v>7</v>
      </c>
      <c r="G22" s="23">
        <v>7</v>
      </c>
      <c r="H22" s="23">
        <v>10</v>
      </c>
      <c r="I22" s="86">
        <f t="shared" ca="1" si="2"/>
        <v>8.2000000000000011</v>
      </c>
      <c r="J22" s="82" t="str">
        <f ca="1">IF(AND(I22&gt;=1,I22&lt;=5),"Asociado NO Crítico",(IF(AND(I22&gt;=5.1,I22&lt;=10),"Asociado Crítico","Error")))</f>
        <v>Asociado Crítico</v>
      </c>
    </row>
    <row r="23" spans="1:10" ht="16" thickBot="1" x14ac:dyDescent="0.2">
      <c r="A23" s="119" t="s">
        <v>263</v>
      </c>
      <c r="B23" s="67" t="s">
        <v>171</v>
      </c>
      <c r="C23" s="23">
        <v>1</v>
      </c>
      <c r="D23" s="23">
        <v>1</v>
      </c>
      <c r="E23" s="23">
        <v>1</v>
      </c>
      <c r="F23" s="23">
        <v>1</v>
      </c>
      <c r="G23" s="23">
        <v>1</v>
      </c>
      <c r="H23" s="23">
        <v>1</v>
      </c>
      <c r="I23" s="86">
        <f t="shared" ca="1" si="2"/>
        <v>1</v>
      </c>
      <c r="J23" s="82" t="str">
        <f t="shared" ref="J23:J86" ca="1" si="3">IF(AND(I23&gt;=1,I23&lt;=5),"Asociado NO Crítico",(IF(AND(I23&gt;=5.1,I23&lt;=10),"Asociado Crítico","Error")))</f>
        <v>Asociado NO Crítico</v>
      </c>
    </row>
    <row r="24" spans="1:10" ht="29" thickBot="1" x14ac:dyDescent="0.2">
      <c r="A24" s="117" t="s">
        <v>264</v>
      </c>
      <c r="B24" s="67" t="s">
        <v>184</v>
      </c>
      <c r="C24" s="23">
        <v>1</v>
      </c>
      <c r="D24" s="23">
        <v>7</v>
      </c>
      <c r="E24" s="23">
        <v>10</v>
      </c>
      <c r="F24" s="23">
        <v>3</v>
      </c>
      <c r="G24" s="23">
        <v>3</v>
      </c>
      <c r="H24" s="23">
        <v>3</v>
      </c>
      <c r="I24" s="86">
        <f t="shared" ca="1" si="2"/>
        <v>4.8000000000000007</v>
      </c>
      <c r="J24" s="82" t="str">
        <f t="shared" ca="1" si="3"/>
        <v>Asociado NO Crítico</v>
      </c>
    </row>
    <row r="25" spans="1:10" ht="43" thickBot="1" x14ac:dyDescent="0.2">
      <c r="A25" s="120" t="s">
        <v>265</v>
      </c>
      <c r="B25" s="67" t="s">
        <v>185</v>
      </c>
      <c r="C25" s="23">
        <v>1</v>
      </c>
      <c r="D25" s="23">
        <v>1</v>
      </c>
      <c r="E25" s="23">
        <v>10</v>
      </c>
      <c r="F25" s="23">
        <v>1</v>
      </c>
      <c r="G25" s="23">
        <v>3</v>
      </c>
      <c r="H25" s="23">
        <v>1</v>
      </c>
      <c r="I25" s="86">
        <f t="shared" ca="1" si="2"/>
        <v>3</v>
      </c>
      <c r="J25" s="82" t="str">
        <f t="shared" ca="1" si="3"/>
        <v>Asociado NO Crítico</v>
      </c>
    </row>
    <row r="26" spans="1:10" ht="29" thickBot="1" x14ac:dyDescent="0.2">
      <c r="A26" s="120" t="s">
        <v>266</v>
      </c>
      <c r="B26" s="67" t="s">
        <v>186</v>
      </c>
      <c r="C26" s="23">
        <v>1</v>
      </c>
      <c r="D26" s="23">
        <v>1</v>
      </c>
      <c r="E26" s="23">
        <v>10</v>
      </c>
      <c r="F26" s="23">
        <v>1</v>
      </c>
      <c r="G26" s="23">
        <v>3</v>
      </c>
      <c r="H26" s="23">
        <v>1</v>
      </c>
      <c r="I26" s="86">
        <f t="shared" ca="1" si="2"/>
        <v>3</v>
      </c>
      <c r="J26" s="82" t="str">
        <f t="shared" ca="1" si="3"/>
        <v>Asociado NO Crítico</v>
      </c>
    </row>
    <row r="27" spans="1:10" ht="43" thickBot="1" x14ac:dyDescent="0.2">
      <c r="A27" s="120" t="s">
        <v>174</v>
      </c>
      <c r="B27" s="67" t="s">
        <v>173</v>
      </c>
      <c r="C27" s="23">
        <v>1</v>
      </c>
      <c r="D27" s="23">
        <v>3</v>
      </c>
      <c r="E27" s="23">
        <v>10</v>
      </c>
      <c r="F27" s="23">
        <v>7</v>
      </c>
      <c r="G27" s="23">
        <v>3</v>
      </c>
      <c r="H27" s="23">
        <v>3</v>
      </c>
      <c r="I27" s="86">
        <f t="shared" ca="1" si="2"/>
        <v>4.4000000000000004</v>
      </c>
      <c r="J27" s="82" t="str">
        <f t="shared" ca="1" si="3"/>
        <v>Asociado NO Crítico</v>
      </c>
    </row>
    <row r="28" spans="1:10" ht="16" thickBot="1" x14ac:dyDescent="0.2">
      <c r="A28" s="118" t="s">
        <v>176</v>
      </c>
      <c r="B28" s="67" t="s">
        <v>175</v>
      </c>
      <c r="C28" s="23">
        <v>1</v>
      </c>
      <c r="D28" s="23">
        <v>3</v>
      </c>
      <c r="E28" s="23">
        <v>10</v>
      </c>
      <c r="F28" s="23">
        <v>3</v>
      </c>
      <c r="G28" s="23">
        <v>3</v>
      </c>
      <c r="H28" s="23">
        <v>3</v>
      </c>
      <c r="I28" s="86">
        <f t="shared" ca="1" si="0"/>
        <v>3.9999999999999996</v>
      </c>
      <c r="J28" s="82" t="str">
        <f t="shared" ca="1" si="3"/>
        <v>Asociado NO Crítico</v>
      </c>
    </row>
    <row r="29" spans="1:10" ht="29" thickBot="1" x14ac:dyDescent="0.2">
      <c r="A29" s="121" t="s">
        <v>178</v>
      </c>
      <c r="B29" s="67" t="s">
        <v>177</v>
      </c>
      <c r="C29" s="23">
        <v>1</v>
      </c>
      <c r="D29" s="23">
        <v>1</v>
      </c>
      <c r="E29" s="23">
        <v>3</v>
      </c>
      <c r="F29" s="23">
        <v>1</v>
      </c>
      <c r="G29" s="23">
        <v>1</v>
      </c>
      <c r="H29" s="23">
        <v>1</v>
      </c>
      <c r="I29" s="86">
        <f t="shared" ref="I29:I30" ca="1" si="4">SUM(C29*$D$18+D29*$E$18+E29*$F$18+F29*$G$18+G29*$H$18+H29*$I$18)</f>
        <v>1.4000000000000001</v>
      </c>
      <c r="J29" s="82" t="str">
        <f t="shared" ca="1" si="3"/>
        <v>Asociado NO Crítico</v>
      </c>
    </row>
    <row r="30" spans="1:10" ht="29" thickBot="1" x14ac:dyDescent="0.2">
      <c r="A30" s="120" t="s">
        <v>267</v>
      </c>
      <c r="B30" s="67" t="s">
        <v>187</v>
      </c>
      <c r="C30" s="23">
        <v>1</v>
      </c>
      <c r="D30" s="23">
        <v>1</v>
      </c>
      <c r="E30" s="23">
        <v>10</v>
      </c>
      <c r="F30" s="23">
        <v>1</v>
      </c>
      <c r="G30" s="23">
        <v>1</v>
      </c>
      <c r="H30" s="23">
        <v>1</v>
      </c>
      <c r="I30" s="86">
        <f t="shared" ca="1" si="4"/>
        <v>2.8000000000000003</v>
      </c>
      <c r="J30" s="82" t="str">
        <f t="shared" ca="1" si="3"/>
        <v>Asociado NO Crítico</v>
      </c>
    </row>
    <row r="31" spans="1:10" ht="29" thickBot="1" x14ac:dyDescent="0.2">
      <c r="A31" s="120" t="s">
        <v>268</v>
      </c>
      <c r="B31" s="67" t="s">
        <v>188</v>
      </c>
      <c r="C31" s="23">
        <v>1</v>
      </c>
      <c r="D31" s="23">
        <v>1</v>
      </c>
      <c r="E31" s="23">
        <v>3</v>
      </c>
      <c r="F31" s="23">
        <v>3</v>
      </c>
      <c r="G31" s="23">
        <v>1</v>
      </c>
      <c r="H31" s="23">
        <v>1</v>
      </c>
      <c r="I31" s="86">
        <f t="shared" ca="1" si="0"/>
        <v>1.6</v>
      </c>
      <c r="J31" s="82" t="str">
        <f t="shared" ca="1" si="3"/>
        <v>Asociado NO Crítico</v>
      </c>
    </row>
    <row r="32" spans="1:10" ht="29" thickBot="1" x14ac:dyDescent="0.2">
      <c r="A32" s="120" t="s">
        <v>269</v>
      </c>
      <c r="B32" s="67" t="s">
        <v>189</v>
      </c>
      <c r="C32" s="23">
        <v>1</v>
      </c>
      <c r="D32" s="23">
        <v>1</v>
      </c>
      <c r="E32" s="23">
        <v>3</v>
      </c>
      <c r="F32" s="23">
        <v>3</v>
      </c>
      <c r="G32" s="23">
        <v>1</v>
      </c>
      <c r="H32" s="23">
        <v>1</v>
      </c>
      <c r="I32" s="86">
        <f t="shared" ca="1" si="0"/>
        <v>1.6</v>
      </c>
      <c r="J32" s="82" t="str">
        <f t="shared" ca="1" si="3"/>
        <v>Asociado NO Crítico</v>
      </c>
    </row>
    <row r="33" spans="1:10" ht="16" thickBot="1" x14ac:dyDescent="0.2">
      <c r="A33" s="118" t="s">
        <v>270</v>
      </c>
      <c r="B33" s="67" t="s">
        <v>190</v>
      </c>
      <c r="C33" s="23">
        <v>1</v>
      </c>
      <c r="D33" s="23">
        <v>1</v>
      </c>
      <c r="E33" s="23">
        <v>1</v>
      </c>
      <c r="F33" s="23">
        <v>7</v>
      </c>
      <c r="G33" s="23">
        <v>7</v>
      </c>
      <c r="H33" s="23">
        <v>1</v>
      </c>
      <c r="I33" s="86">
        <f t="shared" ca="1" si="0"/>
        <v>2.2000000000000006</v>
      </c>
      <c r="J33" s="82" t="str">
        <f t="shared" ca="1" si="3"/>
        <v>Asociado NO Crítico</v>
      </c>
    </row>
    <row r="34" spans="1:10" ht="16" thickBot="1" x14ac:dyDescent="0.2">
      <c r="A34" s="117" t="s">
        <v>271</v>
      </c>
      <c r="B34" s="67" t="s">
        <v>191</v>
      </c>
      <c r="C34" s="23">
        <v>1</v>
      </c>
      <c r="D34" s="23">
        <v>1</v>
      </c>
      <c r="E34" s="23">
        <v>1</v>
      </c>
      <c r="F34" s="23">
        <v>1</v>
      </c>
      <c r="G34" s="23">
        <v>1</v>
      </c>
      <c r="H34" s="23">
        <v>1</v>
      </c>
      <c r="I34" s="86">
        <f t="shared" ca="1" si="0"/>
        <v>1</v>
      </c>
      <c r="J34" s="82" t="str">
        <f t="shared" ca="1" si="3"/>
        <v>Asociado NO Crítico</v>
      </c>
    </row>
    <row r="35" spans="1:10" ht="29" thickBot="1" x14ac:dyDescent="0.2">
      <c r="A35" s="120" t="s">
        <v>272</v>
      </c>
      <c r="B35" s="67" t="s">
        <v>192</v>
      </c>
      <c r="C35" s="23">
        <v>1</v>
      </c>
      <c r="D35" s="23">
        <v>1</v>
      </c>
      <c r="E35" s="23">
        <v>1</v>
      </c>
      <c r="F35" s="23">
        <v>1</v>
      </c>
      <c r="G35" s="23">
        <v>1</v>
      </c>
      <c r="H35" s="23">
        <v>1</v>
      </c>
      <c r="I35" s="86">
        <f ca="1">I112</f>
        <v>2.2000000000000006</v>
      </c>
      <c r="J35" s="82" t="str">
        <f t="shared" ca="1" si="3"/>
        <v>Asociado NO Crítico</v>
      </c>
    </row>
    <row r="36" spans="1:10" ht="16" thickBot="1" x14ac:dyDescent="0.2">
      <c r="A36" s="117" t="s">
        <v>273</v>
      </c>
      <c r="B36" s="67" t="s">
        <v>193</v>
      </c>
      <c r="C36" s="23">
        <v>1</v>
      </c>
      <c r="D36" s="23">
        <v>7</v>
      </c>
      <c r="E36" s="23">
        <v>3</v>
      </c>
      <c r="F36" s="23">
        <v>7</v>
      </c>
      <c r="G36" s="23">
        <v>3</v>
      </c>
      <c r="H36" s="23">
        <v>1</v>
      </c>
      <c r="I36" s="86">
        <f t="shared" ca="1" si="0"/>
        <v>3.4000000000000004</v>
      </c>
      <c r="J36" s="82" t="str">
        <f t="shared" ca="1" si="3"/>
        <v>Asociado NO Crítico</v>
      </c>
    </row>
    <row r="37" spans="1:10" ht="29" thickBot="1" x14ac:dyDescent="0.2">
      <c r="A37" s="120" t="s">
        <v>274</v>
      </c>
      <c r="B37" s="67" t="s">
        <v>194</v>
      </c>
      <c r="C37" s="23">
        <v>1</v>
      </c>
      <c r="D37" s="23">
        <v>7</v>
      </c>
      <c r="E37" s="23">
        <v>3</v>
      </c>
      <c r="F37" s="23">
        <v>7</v>
      </c>
      <c r="G37" s="23">
        <v>3</v>
      </c>
      <c r="H37" s="23">
        <v>1</v>
      </c>
      <c r="I37" s="86">
        <f t="shared" ca="1" si="0"/>
        <v>3.4000000000000004</v>
      </c>
      <c r="J37" s="82" t="str">
        <f t="shared" ca="1" si="3"/>
        <v>Asociado NO Crítico</v>
      </c>
    </row>
    <row r="38" spans="1:10" ht="16" thickBot="1" x14ac:dyDescent="0.2">
      <c r="A38" s="120" t="s">
        <v>275</v>
      </c>
      <c r="B38" s="67" t="s">
        <v>195</v>
      </c>
      <c r="C38" s="23">
        <v>1</v>
      </c>
      <c r="D38" s="23">
        <v>1</v>
      </c>
      <c r="E38" s="23">
        <v>3</v>
      </c>
      <c r="F38" s="23">
        <v>3</v>
      </c>
      <c r="G38" s="23">
        <v>1</v>
      </c>
      <c r="H38" s="23">
        <v>1</v>
      </c>
      <c r="I38" s="86">
        <f t="shared" ca="1" si="0"/>
        <v>1.6</v>
      </c>
      <c r="J38" s="82" t="str">
        <f t="shared" ca="1" si="3"/>
        <v>Asociado NO Crítico</v>
      </c>
    </row>
    <row r="39" spans="1:10" ht="43" thickBot="1" x14ac:dyDescent="0.2">
      <c r="A39" s="122" t="s">
        <v>276</v>
      </c>
      <c r="B39" s="67" t="s">
        <v>72</v>
      </c>
      <c r="C39" s="23">
        <v>1</v>
      </c>
      <c r="D39" s="23">
        <v>10</v>
      </c>
      <c r="E39" s="23">
        <v>10</v>
      </c>
      <c r="F39" s="23">
        <v>10</v>
      </c>
      <c r="G39" s="23">
        <v>10</v>
      </c>
      <c r="H39" s="23">
        <v>1</v>
      </c>
      <c r="I39" s="86">
        <f t="shared" ca="1" si="0"/>
        <v>6.4</v>
      </c>
      <c r="J39" s="82" t="str">
        <f t="shared" ca="1" si="3"/>
        <v>Asociado Crítico</v>
      </c>
    </row>
    <row r="40" spans="1:10" ht="29" thickBot="1" x14ac:dyDescent="0.2">
      <c r="A40" s="123" t="s">
        <v>277</v>
      </c>
      <c r="B40" s="67" t="s">
        <v>196</v>
      </c>
      <c r="C40" s="23">
        <v>1</v>
      </c>
      <c r="D40" s="23">
        <v>3</v>
      </c>
      <c r="E40" s="23">
        <v>7</v>
      </c>
      <c r="F40" s="23">
        <v>3</v>
      </c>
      <c r="G40" s="23">
        <v>3</v>
      </c>
      <c r="H40" s="23">
        <v>1</v>
      </c>
      <c r="I40" s="86">
        <f t="shared" ca="1" si="0"/>
        <v>3</v>
      </c>
      <c r="J40" s="82" t="str">
        <f t="shared" ca="1" si="3"/>
        <v>Asociado NO Crítico</v>
      </c>
    </row>
    <row r="41" spans="1:10" ht="29" thickBot="1" x14ac:dyDescent="0.2">
      <c r="A41" s="124" t="s">
        <v>278</v>
      </c>
      <c r="B41" s="67" t="s">
        <v>197</v>
      </c>
      <c r="C41" s="23">
        <v>1</v>
      </c>
      <c r="D41" s="23">
        <v>3</v>
      </c>
      <c r="E41" s="23">
        <v>3</v>
      </c>
      <c r="F41" s="23">
        <v>7</v>
      </c>
      <c r="G41" s="23">
        <v>3</v>
      </c>
      <c r="H41" s="23">
        <v>1</v>
      </c>
      <c r="I41" s="86">
        <f t="shared" ca="1" si="0"/>
        <v>2.6000000000000005</v>
      </c>
      <c r="J41" s="82" t="str">
        <f t="shared" ca="1" si="3"/>
        <v>Asociado NO Crítico</v>
      </c>
    </row>
    <row r="42" spans="1:10" ht="31" thickBot="1" x14ac:dyDescent="0.2">
      <c r="A42" s="123" t="s">
        <v>279</v>
      </c>
      <c r="B42" s="67" t="s">
        <v>198</v>
      </c>
      <c r="C42" s="23">
        <v>1</v>
      </c>
      <c r="D42" s="23">
        <v>3</v>
      </c>
      <c r="E42" s="23">
        <v>3</v>
      </c>
      <c r="F42" s="23">
        <v>7</v>
      </c>
      <c r="G42" s="23">
        <v>3</v>
      </c>
      <c r="H42" s="23">
        <v>1</v>
      </c>
      <c r="I42" s="86">
        <f t="shared" ref="I42:I44" ca="1" si="5">SUM(C42*$D$18+D42*$E$18+E42*$F$18+F42*$G$18+G42*$H$18+H42*$I$18)</f>
        <v>2.6000000000000005</v>
      </c>
      <c r="J42" s="82" t="str">
        <f t="shared" ca="1" si="3"/>
        <v>Asociado NO Crítico</v>
      </c>
    </row>
    <row r="43" spans="1:10" ht="16" thickBot="1" x14ac:dyDescent="0.2">
      <c r="A43" s="124" t="s">
        <v>280</v>
      </c>
      <c r="B43" s="67" t="s">
        <v>199</v>
      </c>
      <c r="C43" s="23">
        <v>1</v>
      </c>
      <c r="D43" s="23">
        <v>1</v>
      </c>
      <c r="E43" s="23">
        <v>1</v>
      </c>
      <c r="F43" s="23">
        <v>1</v>
      </c>
      <c r="G43" s="23">
        <v>1</v>
      </c>
      <c r="H43" s="23">
        <v>1</v>
      </c>
      <c r="I43" s="86">
        <f t="shared" ca="1" si="5"/>
        <v>1</v>
      </c>
      <c r="J43" s="82" t="str">
        <f t="shared" ca="1" si="3"/>
        <v>Asociado NO Crítico</v>
      </c>
    </row>
    <row r="44" spans="1:10" ht="16" thickBot="1" x14ac:dyDescent="0.2">
      <c r="A44" s="124" t="s">
        <v>281</v>
      </c>
      <c r="B44" s="67" t="s">
        <v>200</v>
      </c>
      <c r="C44" s="23">
        <v>1</v>
      </c>
      <c r="D44" s="23">
        <v>3</v>
      </c>
      <c r="E44" s="23">
        <v>7</v>
      </c>
      <c r="F44" s="23">
        <v>1</v>
      </c>
      <c r="G44" s="23">
        <v>1</v>
      </c>
      <c r="H44" s="23">
        <v>1</v>
      </c>
      <c r="I44" s="86">
        <f t="shared" ca="1" si="5"/>
        <v>2.6000000000000005</v>
      </c>
      <c r="J44" s="82" t="str">
        <f t="shared" ca="1" si="3"/>
        <v>Asociado NO Crítico</v>
      </c>
    </row>
    <row r="45" spans="1:10" ht="16" thickBot="1" x14ac:dyDescent="0.2">
      <c r="A45" s="124" t="s">
        <v>282</v>
      </c>
      <c r="B45" s="67" t="s">
        <v>201</v>
      </c>
      <c r="C45" s="23">
        <v>1</v>
      </c>
      <c r="D45" s="23">
        <v>7</v>
      </c>
      <c r="E45" s="23">
        <v>7</v>
      </c>
      <c r="F45" s="23">
        <v>7</v>
      </c>
      <c r="G45" s="23">
        <v>7</v>
      </c>
      <c r="H45" s="23">
        <v>1</v>
      </c>
      <c r="I45" s="86">
        <f t="shared" ca="1" si="0"/>
        <v>4.6000000000000005</v>
      </c>
      <c r="J45" s="82" t="str">
        <f t="shared" ca="1" si="3"/>
        <v>Asociado NO Crítico</v>
      </c>
    </row>
    <row r="46" spans="1:10" ht="16" thickBot="1" x14ac:dyDescent="0.2">
      <c r="A46" s="125" t="s">
        <v>283</v>
      </c>
      <c r="B46" s="67" t="s">
        <v>202</v>
      </c>
      <c r="C46" s="23">
        <v>1</v>
      </c>
      <c r="D46" s="23">
        <v>1</v>
      </c>
      <c r="E46" s="23">
        <v>7</v>
      </c>
      <c r="F46" s="23">
        <v>1</v>
      </c>
      <c r="G46" s="23">
        <v>1</v>
      </c>
      <c r="H46" s="23">
        <v>1</v>
      </c>
      <c r="I46" s="86">
        <f t="shared" ca="1" si="0"/>
        <v>2.2000000000000006</v>
      </c>
      <c r="J46" s="82" t="str">
        <f t="shared" ca="1" si="3"/>
        <v>Asociado NO Crítico</v>
      </c>
    </row>
    <row r="47" spans="1:10" ht="29" thickBot="1" x14ac:dyDescent="0.2">
      <c r="A47" s="126" t="s">
        <v>284</v>
      </c>
      <c r="B47" s="67" t="s">
        <v>203</v>
      </c>
      <c r="C47" s="23">
        <v>1</v>
      </c>
      <c r="D47" s="23">
        <v>1</v>
      </c>
      <c r="E47" s="23">
        <v>1</v>
      </c>
      <c r="F47" s="23">
        <v>1</v>
      </c>
      <c r="G47" s="23">
        <v>1</v>
      </c>
      <c r="H47" s="23">
        <v>1</v>
      </c>
      <c r="I47" s="86">
        <f t="shared" ca="1" si="0"/>
        <v>1</v>
      </c>
      <c r="J47" s="82" t="str">
        <f t="shared" ca="1" si="3"/>
        <v>Asociado NO Crítico</v>
      </c>
    </row>
    <row r="48" spans="1:10" ht="29" thickBot="1" x14ac:dyDescent="0.2">
      <c r="A48" s="123" t="s">
        <v>285</v>
      </c>
      <c r="B48" s="67" t="s">
        <v>204</v>
      </c>
      <c r="C48" s="23">
        <v>3</v>
      </c>
      <c r="D48" s="23">
        <v>3</v>
      </c>
      <c r="E48" s="23">
        <v>3</v>
      </c>
      <c r="F48" s="23">
        <v>7</v>
      </c>
      <c r="G48" s="23">
        <v>10</v>
      </c>
      <c r="H48" s="23">
        <v>1</v>
      </c>
      <c r="I48" s="86">
        <f t="shared" ca="1" si="0"/>
        <v>3.7000000000000006</v>
      </c>
      <c r="J48" s="82" t="str">
        <f t="shared" ca="1" si="3"/>
        <v>Asociado NO Crítico</v>
      </c>
    </row>
    <row r="49" spans="1:10" ht="16" thickBot="1" x14ac:dyDescent="0.2">
      <c r="A49" s="123" t="s">
        <v>286</v>
      </c>
      <c r="B49" s="67" t="s">
        <v>205</v>
      </c>
      <c r="C49" s="23">
        <v>1</v>
      </c>
      <c r="D49" s="23">
        <v>10</v>
      </c>
      <c r="E49" s="23">
        <v>3</v>
      </c>
      <c r="F49" s="23">
        <v>10</v>
      </c>
      <c r="G49" s="23">
        <v>10</v>
      </c>
      <c r="H49" s="23">
        <v>1</v>
      </c>
      <c r="I49" s="86">
        <f t="shared" ref="I49:I50" ca="1" si="6">SUM(C49*$D$18+D49*$E$18+E49*$F$18+F49*$G$18+G49*$H$18+H49*$I$18)</f>
        <v>5.0000000000000009</v>
      </c>
      <c r="J49" s="82" t="str">
        <f t="shared" ca="1" si="3"/>
        <v>Asociado NO Crítico</v>
      </c>
    </row>
    <row r="50" spans="1:10" ht="16" thickBot="1" x14ac:dyDescent="0.2">
      <c r="A50" s="123" t="s">
        <v>287</v>
      </c>
      <c r="B50" s="67" t="s">
        <v>206</v>
      </c>
      <c r="C50" s="23">
        <v>1</v>
      </c>
      <c r="D50" s="23">
        <v>7</v>
      </c>
      <c r="E50" s="23">
        <v>1</v>
      </c>
      <c r="F50" s="23">
        <v>7</v>
      </c>
      <c r="G50" s="23">
        <v>7</v>
      </c>
      <c r="H50" s="23">
        <v>1</v>
      </c>
      <c r="I50" s="86">
        <f t="shared" ca="1" si="6"/>
        <v>3.4000000000000004</v>
      </c>
      <c r="J50" s="82" t="str">
        <f t="shared" ca="1" si="3"/>
        <v>Asociado NO Crítico</v>
      </c>
    </row>
    <row r="51" spans="1:10" ht="16" thickBot="1" x14ac:dyDescent="0.2">
      <c r="A51" s="124" t="s">
        <v>288</v>
      </c>
      <c r="B51" s="67" t="s">
        <v>207</v>
      </c>
      <c r="C51" s="23">
        <v>1</v>
      </c>
      <c r="D51" s="23">
        <v>10</v>
      </c>
      <c r="E51" s="23">
        <v>3</v>
      </c>
      <c r="F51" s="23">
        <v>10</v>
      </c>
      <c r="G51" s="23">
        <v>10</v>
      </c>
      <c r="H51" s="23">
        <v>1</v>
      </c>
      <c r="I51" s="86">
        <f t="shared" ca="1" si="0"/>
        <v>5.0000000000000009</v>
      </c>
      <c r="J51" s="82" t="str">
        <f t="shared" ca="1" si="3"/>
        <v>Asociado NO Crítico</v>
      </c>
    </row>
    <row r="52" spans="1:10" ht="16" thickBot="1" x14ac:dyDescent="0.2">
      <c r="A52" s="124" t="s">
        <v>289</v>
      </c>
      <c r="B52" s="67" t="s">
        <v>208</v>
      </c>
      <c r="C52" s="23">
        <v>1</v>
      </c>
      <c r="D52" s="23">
        <v>10</v>
      </c>
      <c r="E52" s="23">
        <v>3</v>
      </c>
      <c r="F52" s="23">
        <v>10</v>
      </c>
      <c r="G52" s="23">
        <v>10</v>
      </c>
      <c r="H52" s="23">
        <v>1</v>
      </c>
      <c r="I52" s="86">
        <f t="shared" ca="1" si="0"/>
        <v>5.0000000000000009</v>
      </c>
      <c r="J52" s="82" t="str">
        <f t="shared" ca="1" si="3"/>
        <v>Asociado NO Crítico</v>
      </c>
    </row>
    <row r="53" spans="1:10" ht="16" thickBot="1" x14ac:dyDescent="0.2">
      <c r="A53" s="125" t="s">
        <v>290</v>
      </c>
      <c r="B53" s="67" t="s">
        <v>209</v>
      </c>
      <c r="C53" s="23">
        <v>1</v>
      </c>
      <c r="D53" s="23">
        <v>10</v>
      </c>
      <c r="E53" s="23">
        <v>3</v>
      </c>
      <c r="F53" s="23">
        <v>10</v>
      </c>
      <c r="G53" s="23">
        <v>10</v>
      </c>
      <c r="H53" s="23">
        <v>1</v>
      </c>
      <c r="I53" s="86">
        <f t="shared" ca="1" si="0"/>
        <v>5.0000000000000009</v>
      </c>
      <c r="J53" s="82" t="str">
        <f t="shared" ca="1" si="3"/>
        <v>Asociado NO Crítico</v>
      </c>
    </row>
    <row r="54" spans="1:10" ht="16" thickBot="1" x14ac:dyDescent="0.2">
      <c r="A54" s="125" t="s">
        <v>291</v>
      </c>
      <c r="B54" s="67" t="s">
        <v>210</v>
      </c>
      <c r="C54" s="23">
        <v>1</v>
      </c>
      <c r="D54" s="23">
        <v>1</v>
      </c>
      <c r="E54" s="23">
        <v>1</v>
      </c>
      <c r="F54" s="23">
        <v>1</v>
      </c>
      <c r="G54" s="23">
        <v>1</v>
      </c>
      <c r="H54" s="23">
        <v>1</v>
      </c>
      <c r="I54" s="86">
        <f t="shared" ca="1" si="0"/>
        <v>1</v>
      </c>
      <c r="J54" s="82" t="str">
        <f t="shared" ca="1" si="3"/>
        <v>Asociado NO Crítico</v>
      </c>
    </row>
    <row r="55" spans="1:10" ht="18" thickBot="1" x14ac:dyDescent="0.25">
      <c r="A55" s="127" t="s">
        <v>292</v>
      </c>
      <c r="B55" s="67" t="s">
        <v>211</v>
      </c>
      <c r="C55" s="23">
        <v>1</v>
      </c>
      <c r="D55" s="23">
        <v>1</v>
      </c>
      <c r="E55" s="23">
        <v>1</v>
      </c>
      <c r="F55" s="23">
        <v>1</v>
      </c>
      <c r="G55" s="23">
        <v>1</v>
      </c>
      <c r="H55" s="23">
        <v>1</v>
      </c>
      <c r="I55" s="86">
        <f t="shared" ca="1" si="0"/>
        <v>1</v>
      </c>
      <c r="J55" s="82" t="str">
        <f t="shared" ca="1" si="3"/>
        <v>Asociado NO Crítico</v>
      </c>
    </row>
    <row r="56" spans="1:10" ht="16" thickBot="1" x14ac:dyDescent="0.2">
      <c r="A56" s="125" t="s">
        <v>280</v>
      </c>
      <c r="B56" s="67" t="s">
        <v>212</v>
      </c>
      <c r="C56" s="23">
        <v>1</v>
      </c>
      <c r="D56" s="23">
        <v>1</v>
      </c>
      <c r="E56" s="23">
        <v>1</v>
      </c>
      <c r="F56" s="23">
        <v>1</v>
      </c>
      <c r="G56" s="23">
        <v>1</v>
      </c>
      <c r="H56" s="23">
        <v>1</v>
      </c>
      <c r="I56" s="86">
        <f t="shared" ca="1" si="0"/>
        <v>1</v>
      </c>
      <c r="J56" s="82" t="str">
        <f t="shared" ca="1" si="3"/>
        <v>Asociado NO Crítico</v>
      </c>
    </row>
    <row r="57" spans="1:10" ht="16" thickBot="1" x14ac:dyDescent="0.2">
      <c r="A57" s="124" t="s">
        <v>293</v>
      </c>
      <c r="B57" s="67" t="s">
        <v>213</v>
      </c>
      <c r="C57" s="23">
        <v>1</v>
      </c>
      <c r="D57" s="23">
        <v>7</v>
      </c>
      <c r="E57" s="23">
        <v>1</v>
      </c>
      <c r="F57" s="23">
        <v>7</v>
      </c>
      <c r="G57" s="23">
        <v>7</v>
      </c>
      <c r="H57" s="23">
        <v>1</v>
      </c>
      <c r="I57" s="86">
        <v>3</v>
      </c>
      <c r="J57" s="82" t="str">
        <f t="shared" si="3"/>
        <v>Asociado NO Crítico</v>
      </c>
    </row>
    <row r="58" spans="1:10" ht="31" thickBot="1" x14ac:dyDescent="0.2">
      <c r="A58" s="125" t="s">
        <v>294</v>
      </c>
      <c r="B58" s="67" t="s">
        <v>214</v>
      </c>
      <c r="C58" s="23">
        <v>3</v>
      </c>
      <c r="D58" s="23">
        <v>10</v>
      </c>
      <c r="E58" s="23">
        <v>3</v>
      </c>
      <c r="F58" s="23">
        <v>10</v>
      </c>
      <c r="G58" s="23">
        <v>10</v>
      </c>
      <c r="H58" s="23">
        <v>1</v>
      </c>
      <c r="I58" s="86">
        <v>3</v>
      </c>
      <c r="J58" s="82" t="str">
        <f t="shared" si="3"/>
        <v>Asociado NO Crítico</v>
      </c>
    </row>
    <row r="59" spans="1:10" ht="18" thickBot="1" x14ac:dyDescent="0.25">
      <c r="A59" s="127" t="s">
        <v>295</v>
      </c>
      <c r="B59" s="67" t="s">
        <v>215</v>
      </c>
      <c r="C59" s="23">
        <v>1</v>
      </c>
      <c r="D59" s="23">
        <v>7</v>
      </c>
      <c r="E59" s="23">
        <v>1</v>
      </c>
      <c r="F59" s="23">
        <v>7</v>
      </c>
      <c r="G59" s="23">
        <v>3</v>
      </c>
      <c r="H59" s="23">
        <v>1</v>
      </c>
      <c r="I59" s="86">
        <v>3</v>
      </c>
      <c r="J59" s="82" t="str">
        <f t="shared" si="3"/>
        <v>Asociado NO Crítico</v>
      </c>
    </row>
    <row r="60" spans="1:10" ht="16" thickBot="1" x14ac:dyDescent="0.2">
      <c r="A60" s="128" t="s">
        <v>296</v>
      </c>
      <c r="B60" s="67" t="s">
        <v>216</v>
      </c>
      <c r="C60" s="23">
        <v>1</v>
      </c>
      <c r="D60" s="23">
        <v>7</v>
      </c>
      <c r="E60" s="23">
        <v>1</v>
      </c>
      <c r="F60" s="23">
        <v>7</v>
      </c>
      <c r="G60" s="23">
        <v>1</v>
      </c>
      <c r="H60" s="23">
        <v>1</v>
      </c>
      <c r="I60" s="86">
        <f t="shared" ca="1" si="0"/>
        <v>2.8000000000000003</v>
      </c>
      <c r="J60" s="82" t="str">
        <f t="shared" ca="1" si="3"/>
        <v>Asociado NO Crítico</v>
      </c>
    </row>
    <row r="61" spans="1:10" ht="16" thickBot="1" x14ac:dyDescent="0.2">
      <c r="A61" s="125" t="s">
        <v>297</v>
      </c>
      <c r="B61" s="67" t="s">
        <v>217</v>
      </c>
      <c r="C61" s="23">
        <v>1</v>
      </c>
      <c r="D61" s="23">
        <v>7</v>
      </c>
      <c r="E61" s="23">
        <v>1</v>
      </c>
      <c r="F61" s="23">
        <v>7</v>
      </c>
      <c r="G61" s="23">
        <v>7</v>
      </c>
      <c r="H61" s="23">
        <v>1</v>
      </c>
      <c r="I61" s="86">
        <f t="shared" ca="1" si="0"/>
        <v>3.4000000000000004</v>
      </c>
      <c r="J61" s="82" t="str">
        <f t="shared" ca="1" si="3"/>
        <v>Asociado NO Crítico</v>
      </c>
    </row>
    <row r="62" spans="1:10" ht="16" thickBot="1" x14ac:dyDescent="0.2">
      <c r="A62" s="124" t="s">
        <v>298</v>
      </c>
      <c r="B62" s="67" t="s">
        <v>218</v>
      </c>
      <c r="C62" s="23">
        <v>1</v>
      </c>
      <c r="D62" s="23">
        <v>1</v>
      </c>
      <c r="E62" s="23">
        <v>1</v>
      </c>
      <c r="F62" s="23">
        <v>1</v>
      </c>
      <c r="G62" s="23">
        <v>1</v>
      </c>
      <c r="H62" s="23">
        <v>1</v>
      </c>
      <c r="I62" s="86">
        <f t="shared" ca="1" si="0"/>
        <v>1</v>
      </c>
      <c r="J62" s="82" t="str">
        <f t="shared" ca="1" si="3"/>
        <v>Asociado NO Crítico</v>
      </c>
    </row>
    <row r="63" spans="1:10" ht="18" thickBot="1" x14ac:dyDescent="0.25">
      <c r="A63" s="127" t="s">
        <v>299</v>
      </c>
      <c r="B63" s="67" t="s">
        <v>219</v>
      </c>
      <c r="C63" s="23">
        <v>1</v>
      </c>
      <c r="D63" s="23">
        <v>7</v>
      </c>
      <c r="E63" s="23">
        <v>1</v>
      </c>
      <c r="F63" s="23">
        <v>7</v>
      </c>
      <c r="G63" s="23">
        <v>1</v>
      </c>
      <c r="H63" s="23">
        <v>1</v>
      </c>
      <c r="I63" s="86">
        <f t="shared" ca="1" si="0"/>
        <v>2.8000000000000003</v>
      </c>
      <c r="J63" s="82" t="str">
        <f t="shared" ca="1" si="3"/>
        <v>Asociado NO Crítico</v>
      </c>
    </row>
    <row r="64" spans="1:10" ht="16" thickBot="1" x14ac:dyDescent="0.2">
      <c r="A64" s="128" t="s">
        <v>300</v>
      </c>
      <c r="B64" s="67" t="s">
        <v>429</v>
      </c>
      <c r="C64" s="23">
        <v>1</v>
      </c>
      <c r="D64" s="23">
        <v>7</v>
      </c>
      <c r="E64" s="23">
        <v>7</v>
      </c>
      <c r="F64" s="23">
        <v>7</v>
      </c>
      <c r="G64" s="23">
        <v>1</v>
      </c>
      <c r="H64" s="23">
        <v>1</v>
      </c>
      <c r="I64" s="86">
        <f t="shared" ca="1" si="0"/>
        <v>4</v>
      </c>
      <c r="J64" s="82" t="str">
        <f t="shared" ca="1" si="3"/>
        <v>Asociado NO Crítico</v>
      </c>
    </row>
    <row r="65" spans="1:10" ht="16" thickBot="1" x14ac:dyDescent="0.2">
      <c r="A65" s="124" t="s">
        <v>301</v>
      </c>
      <c r="B65" s="67" t="s">
        <v>221</v>
      </c>
      <c r="C65" s="23">
        <v>1</v>
      </c>
      <c r="D65" s="23">
        <v>1</v>
      </c>
      <c r="E65" s="23">
        <v>1</v>
      </c>
      <c r="F65" s="23">
        <v>1</v>
      </c>
      <c r="G65" s="23">
        <v>1</v>
      </c>
      <c r="H65" s="23">
        <v>1</v>
      </c>
      <c r="I65" s="86">
        <f t="shared" ca="1" si="0"/>
        <v>1</v>
      </c>
      <c r="J65" s="82" t="str">
        <f t="shared" ca="1" si="3"/>
        <v>Asociado NO Crítico</v>
      </c>
    </row>
    <row r="66" spans="1:10" ht="16" thickBot="1" x14ac:dyDescent="0.2">
      <c r="A66" s="125" t="s">
        <v>302</v>
      </c>
      <c r="B66" s="67" t="s">
        <v>222</v>
      </c>
      <c r="C66" s="23">
        <v>1</v>
      </c>
      <c r="D66" s="23">
        <v>7</v>
      </c>
      <c r="E66" s="23">
        <v>3</v>
      </c>
      <c r="F66" s="23">
        <v>7</v>
      </c>
      <c r="G66" s="23">
        <v>1</v>
      </c>
      <c r="H66" s="23">
        <v>1</v>
      </c>
      <c r="I66" s="86">
        <f t="shared" ca="1" si="0"/>
        <v>3.2000000000000006</v>
      </c>
      <c r="J66" s="82" t="str">
        <f t="shared" ca="1" si="3"/>
        <v>Asociado NO Crítico</v>
      </c>
    </row>
    <row r="67" spans="1:10" ht="16" thickBot="1" x14ac:dyDescent="0.2">
      <c r="A67" s="125" t="s">
        <v>303</v>
      </c>
      <c r="B67" s="67" t="s">
        <v>223</v>
      </c>
      <c r="C67" s="23">
        <v>1</v>
      </c>
      <c r="D67" s="23">
        <v>7</v>
      </c>
      <c r="E67" s="23">
        <v>1</v>
      </c>
      <c r="F67" s="23">
        <v>7</v>
      </c>
      <c r="G67" s="23">
        <v>1</v>
      </c>
      <c r="H67" s="23">
        <v>3</v>
      </c>
      <c r="I67" s="86">
        <f t="shared" ca="1" si="0"/>
        <v>3.2</v>
      </c>
      <c r="J67" s="82" t="str">
        <f t="shared" ca="1" si="3"/>
        <v>Asociado NO Crítico</v>
      </c>
    </row>
    <row r="68" spans="1:10" ht="16" thickBot="1" x14ac:dyDescent="0.2">
      <c r="A68" s="125" t="s">
        <v>302</v>
      </c>
      <c r="B68" s="67" t="s">
        <v>310</v>
      </c>
      <c r="C68" s="23">
        <v>1</v>
      </c>
      <c r="D68" s="23">
        <v>7</v>
      </c>
      <c r="E68" s="23">
        <v>3</v>
      </c>
      <c r="F68" s="23">
        <v>7</v>
      </c>
      <c r="G68" s="23">
        <v>1</v>
      </c>
      <c r="H68" s="23">
        <v>1</v>
      </c>
      <c r="I68" s="86">
        <f t="shared" ca="1" si="0"/>
        <v>3.2000000000000006</v>
      </c>
      <c r="J68" s="82" t="str">
        <f t="shared" ca="1" si="3"/>
        <v>Asociado NO Crítico</v>
      </c>
    </row>
    <row r="69" spans="1:10" ht="29" thickBot="1" x14ac:dyDescent="0.2">
      <c r="A69" s="124" t="s">
        <v>304</v>
      </c>
      <c r="B69" s="67" t="s">
        <v>224</v>
      </c>
      <c r="C69" s="23">
        <v>1</v>
      </c>
      <c r="D69" s="23">
        <v>7</v>
      </c>
      <c r="E69" s="23">
        <v>7</v>
      </c>
      <c r="F69" s="23">
        <v>7</v>
      </c>
      <c r="G69" s="23">
        <v>7</v>
      </c>
      <c r="H69" s="23">
        <v>1</v>
      </c>
      <c r="I69" s="86">
        <f t="shared" ca="1" si="0"/>
        <v>4.6000000000000005</v>
      </c>
      <c r="J69" s="82" t="str">
        <f t="shared" ca="1" si="3"/>
        <v>Asociado NO Crítico</v>
      </c>
    </row>
    <row r="70" spans="1:10" ht="16" thickBot="1" x14ac:dyDescent="0.2">
      <c r="A70" s="124" t="s">
        <v>305</v>
      </c>
      <c r="B70" s="67" t="s">
        <v>225</v>
      </c>
      <c r="C70" s="23">
        <v>1</v>
      </c>
      <c r="D70" s="23">
        <v>1</v>
      </c>
      <c r="E70" s="23">
        <v>1</v>
      </c>
      <c r="F70" s="23">
        <v>1</v>
      </c>
      <c r="G70" s="23">
        <v>1</v>
      </c>
      <c r="H70" s="23">
        <v>1</v>
      </c>
      <c r="I70" s="86">
        <f t="shared" ca="1" si="0"/>
        <v>1</v>
      </c>
      <c r="J70" s="82" t="str">
        <f t="shared" ca="1" si="3"/>
        <v>Asociado NO Crítico</v>
      </c>
    </row>
    <row r="71" spans="1:10" ht="16" thickBot="1" x14ac:dyDescent="0.2">
      <c r="A71" s="124" t="s">
        <v>306</v>
      </c>
      <c r="B71" s="67" t="s">
        <v>226</v>
      </c>
      <c r="C71" s="23">
        <v>1</v>
      </c>
      <c r="D71" s="23">
        <v>1</v>
      </c>
      <c r="E71" s="23">
        <v>1</v>
      </c>
      <c r="F71" s="23">
        <v>1</v>
      </c>
      <c r="G71" s="23">
        <v>1</v>
      </c>
      <c r="H71" s="23">
        <v>1</v>
      </c>
      <c r="I71" s="86">
        <f t="shared" ca="1" si="0"/>
        <v>1</v>
      </c>
      <c r="J71" s="82" t="str">
        <f t="shared" ca="1" si="3"/>
        <v>Asociado NO Crítico</v>
      </c>
    </row>
    <row r="72" spans="1:10" ht="29" thickBot="1" x14ac:dyDescent="0.2">
      <c r="A72" s="124" t="s">
        <v>307</v>
      </c>
      <c r="B72" s="67" t="s">
        <v>227</v>
      </c>
      <c r="C72" s="23">
        <v>1</v>
      </c>
      <c r="D72" s="23">
        <v>1</v>
      </c>
      <c r="E72" s="23">
        <v>1</v>
      </c>
      <c r="F72" s="23">
        <v>1</v>
      </c>
      <c r="G72" s="23">
        <v>1</v>
      </c>
      <c r="H72" s="23">
        <v>1</v>
      </c>
      <c r="I72" s="86">
        <f t="shared" ca="1" si="0"/>
        <v>1</v>
      </c>
      <c r="J72" s="82" t="str">
        <f t="shared" ca="1" si="3"/>
        <v>Asociado NO Crítico</v>
      </c>
    </row>
    <row r="73" spans="1:10" ht="29" thickBot="1" x14ac:dyDescent="0.2">
      <c r="A73" s="124" t="s">
        <v>309</v>
      </c>
      <c r="B73" s="67" t="s">
        <v>229</v>
      </c>
      <c r="C73" s="23">
        <v>1</v>
      </c>
      <c r="D73" s="23">
        <v>3</v>
      </c>
      <c r="E73" s="23">
        <v>1</v>
      </c>
      <c r="F73" s="23">
        <v>3</v>
      </c>
      <c r="G73" s="23">
        <v>3</v>
      </c>
      <c r="H73" s="23">
        <v>1</v>
      </c>
      <c r="I73" s="86">
        <f t="shared" ca="1" si="0"/>
        <v>1.8</v>
      </c>
      <c r="J73" s="82" t="str">
        <f t="shared" ca="1" si="3"/>
        <v>Asociado NO Crítico</v>
      </c>
    </row>
    <row r="74" spans="1:10" ht="16" thickBot="1" x14ac:dyDescent="0.2">
      <c r="A74" s="123" t="s">
        <v>312</v>
      </c>
      <c r="B74" s="67" t="s">
        <v>386</v>
      </c>
      <c r="C74" s="23">
        <v>1</v>
      </c>
      <c r="D74" s="23">
        <v>10</v>
      </c>
      <c r="E74" s="23">
        <v>7</v>
      </c>
      <c r="F74" s="23">
        <v>10</v>
      </c>
      <c r="G74" s="23">
        <v>10</v>
      </c>
      <c r="H74" s="23">
        <v>1</v>
      </c>
      <c r="I74" s="86">
        <f t="shared" ca="1" si="0"/>
        <v>5.8000000000000007</v>
      </c>
      <c r="J74" s="82" t="str">
        <f t="shared" ca="1" si="3"/>
        <v>Asociado Crítico</v>
      </c>
    </row>
    <row r="75" spans="1:10" ht="29" thickBot="1" x14ac:dyDescent="0.2">
      <c r="A75" s="124" t="s">
        <v>311</v>
      </c>
      <c r="B75" s="67" t="s">
        <v>233</v>
      </c>
      <c r="C75" s="23">
        <v>1</v>
      </c>
      <c r="D75" s="23">
        <v>7</v>
      </c>
      <c r="E75" s="23">
        <v>7</v>
      </c>
      <c r="F75" s="23">
        <v>7</v>
      </c>
      <c r="G75" s="23">
        <v>3</v>
      </c>
      <c r="H75" s="23">
        <v>1</v>
      </c>
      <c r="I75" s="86">
        <f t="shared" ca="1" si="0"/>
        <v>4.2</v>
      </c>
      <c r="J75" s="82" t="str">
        <f t="shared" ca="1" si="3"/>
        <v>Asociado NO Crítico</v>
      </c>
    </row>
    <row r="76" spans="1:10" ht="16" thickBot="1" x14ac:dyDescent="0.2">
      <c r="A76" s="124" t="s">
        <v>313</v>
      </c>
      <c r="B76" s="67" t="s">
        <v>232</v>
      </c>
      <c r="C76" s="23">
        <v>1</v>
      </c>
      <c r="D76" s="23">
        <v>7</v>
      </c>
      <c r="E76" s="23">
        <v>7</v>
      </c>
      <c r="F76" s="23">
        <v>7</v>
      </c>
      <c r="G76" s="23">
        <v>7</v>
      </c>
      <c r="H76" s="23">
        <v>1</v>
      </c>
      <c r="I76" s="86">
        <f t="shared" ref="I76:I137" ca="1" si="7">SUM(C76*$D$18+D76*$E$18+E76*$F$18+F76*$G$18+G76*$H$18+H76*$I$18)</f>
        <v>4.6000000000000005</v>
      </c>
      <c r="J76" s="82" t="str">
        <f t="shared" ca="1" si="3"/>
        <v>Asociado NO Crítico</v>
      </c>
    </row>
    <row r="77" spans="1:10" ht="16" thickBot="1" x14ac:dyDescent="0.2">
      <c r="A77" s="123" t="s">
        <v>314</v>
      </c>
      <c r="B77" s="67" t="s">
        <v>231</v>
      </c>
      <c r="C77" s="23">
        <v>1</v>
      </c>
      <c r="D77" s="23">
        <v>10</v>
      </c>
      <c r="E77" s="23">
        <v>7</v>
      </c>
      <c r="F77" s="23">
        <v>7</v>
      </c>
      <c r="G77" s="23">
        <v>7</v>
      </c>
      <c r="H77" s="23">
        <v>1</v>
      </c>
      <c r="I77" s="86">
        <f t="shared" ca="1" si="7"/>
        <v>5.2000000000000011</v>
      </c>
      <c r="J77" s="82" t="str">
        <f t="shared" ca="1" si="3"/>
        <v>Asociado Crítico</v>
      </c>
    </row>
    <row r="78" spans="1:10" ht="29" thickBot="1" x14ac:dyDescent="0.2">
      <c r="A78" s="124" t="s">
        <v>315</v>
      </c>
      <c r="B78" s="67" t="s">
        <v>230</v>
      </c>
      <c r="C78" s="23">
        <v>1</v>
      </c>
      <c r="D78" s="23">
        <v>1</v>
      </c>
      <c r="E78" s="23">
        <v>7</v>
      </c>
      <c r="F78" s="23">
        <v>1</v>
      </c>
      <c r="G78" s="23">
        <v>1</v>
      </c>
      <c r="H78" s="23">
        <v>1</v>
      </c>
      <c r="I78" s="86">
        <f t="shared" ca="1" si="7"/>
        <v>2.2000000000000006</v>
      </c>
      <c r="J78" s="82" t="str">
        <f t="shared" ca="1" si="3"/>
        <v>Asociado NO Crítico</v>
      </c>
    </row>
    <row r="79" spans="1:10" ht="29" thickBot="1" x14ac:dyDescent="0.2">
      <c r="A79" s="123" t="s">
        <v>411</v>
      </c>
      <c r="B79" s="67" t="s">
        <v>228</v>
      </c>
      <c r="C79" s="23">
        <v>3</v>
      </c>
      <c r="D79" s="23">
        <v>10</v>
      </c>
      <c r="E79" s="23">
        <v>3</v>
      </c>
      <c r="F79" s="23">
        <v>10</v>
      </c>
      <c r="G79" s="23">
        <v>10</v>
      </c>
      <c r="H79" s="23">
        <v>1</v>
      </c>
      <c r="I79" s="86">
        <v>3</v>
      </c>
      <c r="J79" s="82" t="str">
        <f t="shared" si="3"/>
        <v>Asociado NO Crítico</v>
      </c>
    </row>
    <row r="80" spans="1:10" ht="16" thickBot="1" x14ac:dyDescent="0.2">
      <c r="A80" s="118" t="s">
        <v>316</v>
      </c>
      <c r="B80" s="67" t="s">
        <v>443</v>
      </c>
      <c r="C80" s="23">
        <v>1</v>
      </c>
      <c r="D80" s="23">
        <v>3</v>
      </c>
      <c r="E80" s="23">
        <v>10</v>
      </c>
      <c r="F80" s="23">
        <v>7</v>
      </c>
      <c r="G80" s="23">
        <v>3</v>
      </c>
      <c r="H80" s="23">
        <v>1</v>
      </c>
      <c r="I80" s="86">
        <f t="shared" ca="1" si="7"/>
        <v>4</v>
      </c>
      <c r="J80" s="82" t="str">
        <f t="shared" ca="1" si="3"/>
        <v>Asociado NO Crítico</v>
      </c>
    </row>
    <row r="81" spans="1:10" ht="31" thickBot="1" x14ac:dyDescent="0.2">
      <c r="A81" s="118" t="s">
        <v>317</v>
      </c>
      <c r="B81" s="67" t="s">
        <v>236</v>
      </c>
      <c r="C81" s="23">
        <v>1</v>
      </c>
      <c r="D81" s="23">
        <v>3</v>
      </c>
      <c r="E81" s="23">
        <v>10</v>
      </c>
      <c r="F81" s="23">
        <v>7</v>
      </c>
      <c r="G81" s="23">
        <v>3</v>
      </c>
      <c r="H81" s="23">
        <v>1</v>
      </c>
      <c r="I81" s="86">
        <f t="shared" ca="1" si="7"/>
        <v>4</v>
      </c>
      <c r="J81" s="82" t="str">
        <f t="shared" ca="1" si="3"/>
        <v>Asociado NO Crítico</v>
      </c>
    </row>
    <row r="82" spans="1:10" ht="16" thickBot="1" x14ac:dyDescent="0.2">
      <c r="A82" s="120" t="s">
        <v>318</v>
      </c>
      <c r="B82" s="67" t="s">
        <v>237</v>
      </c>
      <c r="C82" s="23">
        <v>1</v>
      </c>
      <c r="D82" s="23">
        <v>1</v>
      </c>
      <c r="E82" s="23">
        <v>10</v>
      </c>
      <c r="F82" s="23">
        <v>1</v>
      </c>
      <c r="G82" s="23">
        <v>1</v>
      </c>
      <c r="H82" s="23">
        <v>1</v>
      </c>
      <c r="I82" s="86">
        <f t="shared" ca="1" si="7"/>
        <v>2.8000000000000003</v>
      </c>
      <c r="J82" s="82" t="str">
        <f t="shared" ca="1" si="3"/>
        <v>Asociado NO Crítico</v>
      </c>
    </row>
    <row r="83" spans="1:10" ht="16" thickBot="1" x14ac:dyDescent="0.2">
      <c r="A83" s="118" t="s">
        <v>319</v>
      </c>
      <c r="B83" s="67" t="s">
        <v>238</v>
      </c>
      <c r="C83" s="23">
        <v>1</v>
      </c>
      <c r="D83" s="23">
        <v>1</v>
      </c>
      <c r="E83" s="23">
        <v>1</v>
      </c>
      <c r="F83" s="23">
        <v>1</v>
      </c>
      <c r="G83" s="23">
        <v>1</v>
      </c>
      <c r="H83" s="23">
        <v>1</v>
      </c>
      <c r="I83" s="86">
        <f t="shared" ca="1" si="7"/>
        <v>1</v>
      </c>
      <c r="J83" s="82" t="str">
        <f t="shared" ca="1" si="3"/>
        <v>Asociado NO Crítico</v>
      </c>
    </row>
    <row r="84" spans="1:10" ht="29" thickBot="1" x14ac:dyDescent="0.2">
      <c r="A84" s="120" t="s">
        <v>320</v>
      </c>
      <c r="B84" s="67" t="s">
        <v>239</v>
      </c>
      <c r="C84" s="23">
        <v>1</v>
      </c>
      <c r="D84" s="23">
        <v>1</v>
      </c>
      <c r="E84" s="23">
        <v>1</v>
      </c>
      <c r="F84" s="23">
        <v>1</v>
      </c>
      <c r="G84" s="23">
        <v>1</v>
      </c>
      <c r="H84" s="23">
        <v>1</v>
      </c>
      <c r="I84" s="86">
        <f t="shared" ca="1" si="7"/>
        <v>1</v>
      </c>
      <c r="J84" s="82" t="str">
        <f t="shared" ca="1" si="3"/>
        <v>Asociado NO Crítico</v>
      </c>
    </row>
    <row r="85" spans="1:10" ht="16" thickBot="1" x14ac:dyDescent="0.2">
      <c r="A85" s="129" t="s">
        <v>321</v>
      </c>
      <c r="B85" s="67" t="s">
        <v>240</v>
      </c>
      <c r="C85" s="23">
        <v>1</v>
      </c>
      <c r="D85" s="23">
        <v>1</v>
      </c>
      <c r="E85" s="23">
        <v>3</v>
      </c>
      <c r="F85" s="23">
        <v>3</v>
      </c>
      <c r="G85" s="23">
        <v>3</v>
      </c>
      <c r="H85" s="23">
        <v>1</v>
      </c>
      <c r="I85" s="86">
        <f t="shared" ca="1" si="7"/>
        <v>1.8</v>
      </c>
      <c r="J85" s="82" t="str">
        <f t="shared" ca="1" si="3"/>
        <v>Asociado NO Crítico</v>
      </c>
    </row>
    <row r="86" spans="1:10" ht="16" thickBot="1" x14ac:dyDescent="0.2">
      <c r="A86" s="130" t="s">
        <v>322</v>
      </c>
      <c r="B86" s="67" t="s">
        <v>241</v>
      </c>
      <c r="C86" s="23">
        <v>1</v>
      </c>
      <c r="D86" s="23">
        <v>1</v>
      </c>
      <c r="E86" s="23">
        <v>3</v>
      </c>
      <c r="F86" s="23">
        <v>3</v>
      </c>
      <c r="G86" s="23">
        <v>3</v>
      </c>
      <c r="H86" s="23">
        <v>1</v>
      </c>
      <c r="I86" s="86">
        <f t="shared" ca="1" si="7"/>
        <v>1.8</v>
      </c>
      <c r="J86" s="82" t="str">
        <f t="shared" ca="1" si="3"/>
        <v>Asociado NO Crítico</v>
      </c>
    </row>
    <row r="87" spans="1:10" ht="16" thickBot="1" x14ac:dyDescent="0.2">
      <c r="A87" s="129" t="s">
        <v>323</v>
      </c>
      <c r="B87" s="67" t="s">
        <v>46</v>
      </c>
      <c r="C87" s="23">
        <v>1</v>
      </c>
      <c r="D87" s="23">
        <v>1</v>
      </c>
      <c r="E87" s="23">
        <v>3</v>
      </c>
      <c r="F87" s="23">
        <v>3</v>
      </c>
      <c r="G87" s="23">
        <v>3</v>
      </c>
      <c r="H87" s="23">
        <v>1</v>
      </c>
      <c r="I87" s="86">
        <f t="shared" ca="1" si="7"/>
        <v>1.8</v>
      </c>
      <c r="J87" s="82" t="str">
        <f t="shared" ref="J87:J137" ca="1" si="8">IF(AND(I87&gt;=1,I87&lt;=5),"Asociado NO Crítico",(IF(AND(I87&gt;=5.1,I87&lt;=10),"Asociado Crítico","Error")))</f>
        <v>Asociado NO Crítico</v>
      </c>
    </row>
    <row r="88" spans="1:10" ht="16" thickBot="1" x14ac:dyDescent="0.2">
      <c r="A88" s="130" t="s">
        <v>387</v>
      </c>
      <c r="B88" s="67" t="s">
        <v>150</v>
      </c>
      <c r="C88" s="23">
        <v>1</v>
      </c>
      <c r="D88" s="23">
        <v>1</v>
      </c>
      <c r="E88" s="23">
        <v>1</v>
      </c>
      <c r="F88" s="23">
        <v>1</v>
      </c>
      <c r="G88" s="23">
        <v>1</v>
      </c>
      <c r="H88" s="23">
        <v>1</v>
      </c>
      <c r="I88" s="86">
        <f t="shared" ca="1" si="7"/>
        <v>1</v>
      </c>
      <c r="J88" s="82" t="str">
        <f t="shared" ca="1" si="8"/>
        <v>Asociado NO Crítico</v>
      </c>
    </row>
    <row r="89" spans="1:10" ht="16" thickBot="1" x14ac:dyDescent="0.2">
      <c r="A89" s="130" t="s">
        <v>325</v>
      </c>
      <c r="B89" s="67" t="s">
        <v>172</v>
      </c>
      <c r="C89" s="23">
        <v>1</v>
      </c>
      <c r="D89" s="23">
        <v>1</v>
      </c>
      <c r="E89" s="23">
        <v>1</v>
      </c>
      <c r="F89" s="23">
        <v>1</v>
      </c>
      <c r="G89" s="23">
        <v>1</v>
      </c>
      <c r="H89" s="23">
        <v>1</v>
      </c>
      <c r="I89" s="86">
        <f t="shared" ca="1" si="7"/>
        <v>1</v>
      </c>
      <c r="J89" s="82" t="str">
        <f t="shared" ca="1" si="8"/>
        <v>Asociado NO Crítico</v>
      </c>
    </row>
    <row r="90" spans="1:10" ht="16" thickBot="1" x14ac:dyDescent="0.2">
      <c r="A90" s="129" t="s">
        <v>326</v>
      </c>
      <c r="B90" s="67" t="s">
        <v>242</v>
      </c>
      <c r="C90" s="23">
        <v>1</v>
      </c>
      <c r="D90" s="23">
        <v>1</v>
      </c>
      <c r="E90" s="23">
        <v>1</v>
      </c>
      <c r="F90" s="23">
        <v>1</v>
      </c>
      <c r="G90" s="23">
        <v>1</v>
      </c>
      <c r="H90" s="23">
        <v>1</v>
      </c>
      <c r="I90" s="86">
        <f t="shared" ca="1" si="7"/>
        <v>1</v>
      </c>
      <c r="J90" s="82" t="str">
        <f t="shared" ca="1" si="8"/>
        <v>Asociado NO Crítico</v>
      </c>
    </row>
    <row r="91" spans="1:10" ht="16" thickBot="1" x14ac:dyDescent="0.2">
      <c r="A91" s="130" t="s">
        <v>104</v>
      </c>
      <c r="B91" s="67" t="s">
        <v>243</v>
      </c>
      <c r="C91" s="23">
        <v>1</v>
      </c>
      <c r="D91" s="23">
        <v>1</v>
      </c>
      <c r="E91" s="23">
        <v>1</v>
      </c>
      <c r="F91" s="23">
        <v>1</v>
      </c>
      <c r="G91" s="23">
        <v>1</v>
      </c>
      <c r="H91" s="23">
        <v>1</v>
      </c>
      <c r="I91" s="86">
        <f t="shared" ca="1" si="7"/>
        <v>1</v>
      </c>
      <c r="J91" s="82" t="str">
        <f t="shared" ca="1" si="8"/>
        <v>Asociado NO Crítico</v>
      </c>
    </row>
    <row r="92" spans="1:10" ht="16" thickBot="1" x14ac:dyDescent="0.2">
      <c r="A92" s="129" t="s">
        <v>327</v>
      </c>
      <c r="B92" s="67" t="s">
        <v>244</v>
      </c>
      <c r="C92" s="23">
        <v>1</v>
      </c>
      <c r="D92" s="23">
        <v>1</v>
      </c>
      <c r="E92" s="23">
        <v>7</v>
      </c>
      <c r="F92" s="23">
        <v>1</v>
      </c>
      <c r="G92" s="23">
        <v>1</v>
      </c>
      <c r="H92" s="23">
        <v>1</v>
      </c>
      <c r="I92" s="86">
        <f t="shared" ca="1" si="7"/>
        <v>2.2000000000000006</v>
      </c>
      <c r="J92" s="82" t="str">
        <f t="shared" ca="1" si="8"/>
        <v>Asociado NO Crítico</v>
      </c>
    </row>
    <row r="93" spans="1:10" ht="16" thickBot="1" x14ac:dyDescent="0.2">
      <c r="A93" s="129" t="s">
        <v>328</v>
      </c>
      <c r="B93" s="67" t="s">
        <v>245</v>
      </c>
      <c r="C93" s="23">
        <v>1</v>
      </c>
      <c r="D93" s="23">
        <v>1</v>
      </c>
      <c r="E93" s="23">
        <v>1</v>
      </c>
      <c r="F93" s="23">
        <v>1</v>
      </c>
      <c r="G93" s="23">
        <v>1</v>
      </c>
      <c r="H93" s="23">
        <v>1</v>
      </c>
      <c r="I93" s="86">
        <f t="shared" ca="1" si="7"/>
        <v>1</v>
      </c>
      <c r="J93" s="82" t="str">
        <f t="shared" ca="1" si="8"/>
        <v>Asociado NO Crítico</v>
      </c>
    </row>
    <row r="94" spans="1:10" ht="16" thickBot="1" x14ac:dyDescent="0.2">
      <c r="A94" s="129" t="s">
        <v>329</v>
      </c>
      <c r="B94" s="67" t="s">
        <v>246</v>
      </c>
      <c r="C94" s="23">
        <v>1</v>
      </c>
      <c r="D94" s="23">
        <v>1</v>
      </c>
      <c r="E94" s="23">
        <v>3</v>
      </c>
      <c r="F94" s="23">
        <v>3</v>
      </c>
      <c r="G94" s="23">
        <v>3</v>
      </c>
      <c r="H94" s="23">
        <v>1</v>
      </c>
      <c r="I94" s="86">
        <f t="shared" ca="1" si="7"/>
        <v>1.8</v>
      </c>
      <c r="J94" s="82" t="str">
        <f t="shared" ca="1" si="8"/>
        <v>Asociado NO Crítico</v>
      </c>
    </row>
    <row r="95" spans="1:10" ht="16" thickBot="1" x14ac:dyDescent="0.2">
      <c r="A95" s="130" t="s">
        <v>330</v>
      </c>
      <c r="B95" s="67" t="s">
        <v>86</v>
      </c>
      <c r="C95" s="23">
        <v>1</v>
      </c>
      <c r="D95" s="23">
        <v>1</v>
      </c>
      <c r="E95" s="23">
        <v>10</v>
      </c>
      <c r="F95" s="23">
        <v>1</v>
      </c>
      <c r="G95" s="23">
        <v>1</v>
      </c>
      <c r="H95" s="23">
        <v>1</v>
      </c>
      <c r="I95" s="86">
        <f t="shared" ca="1" si="7"/>
        <v>2.8000000000000003</v>
      </c>
      <c r="J95" s="82" t="str">
        <f t="shared" ca="1" si="8"/>
        <v>Asociado NO Crítico</v>
      </c>
    </row>
    <row r="96" spans="1:10" ht="29" thickBot="1" x14ac:dyDescent="0.2">
      <c r="A96" s="131" t="s">
        <v>396</v>
      </c>
      <c r="B96" s="67" t="s">
        <v>247</v>
      </c>
      <c r="C96" s="23">
        <v>1</v>
      </c>
      <c r="D96" s="23">
        <v>1</v>
      </c>
      <c r="E96" s="23">
        <v>10</v>
      </c>
      <c r="F96" s="23">
        <v>1</v>
      </c>
      <c r="G96" s="23">
        <v>1</v>
      </c>
      <c r="H96" s="23">
        <v>1</v>
      </c>
      <c r="I96" s="86">
        <f t="shared" ca="1" si="7"/>
        <v>2.8000000000000003</v>
      </c>
      <c r="J96" s="82" t="str">
        <f t="shared" ca="1" si="8"/>
        <v>Asociado NO Crítico</v>
      </c>
    </row>
    <row r="97" spans="1:10" ht="16" thickBot="1" x14ac:dyDescent="0.2">
      <c r="A97" s="130" t="s">
        <v>332</v>
      </c>
      <c r="B97" s="67" t="s">
        <v>248</v>
      </c>
      <c r="C97" s="23">
        <v>1</v>
      </c>
      <c r="D97" s="23">
        <v>1</v>
      </c>
      <c r="E97" s="23">
        <v>1</v>
      </c>
      <c r="F97" s="23">
        <v>1</v>
      </c>
      <c r="G97" s="23">
        <v>1</v>
      </c>
      <c r="H97" s="23">
        <v>1</v>
      </c>
      <c r="I97" s="86">
        <f t="shared" ca="1" si="7"/>
        <v>1</v>
      </c>
      <c r="J97" s="82" t="str">
        <f t="shared" ca="1" si="8"/>
        <v>Asociado NO Crítico</v>
      </c>
    </row>
    <row r="98" spans="1:10" ht="16" thickBot="1" x14ac:dyDescent="0.2">
      <c r="A98" s="129" t="s">
        <v>104</v>
      </c>
      <c r="B98" s="67" t="s">
        <v>249</v>
      </c>
      <c r="C98" s="23">
        <v>1</v>
      </c>
      <c r="D98" s="23">
        <v>1</v>
      </c>
      <c r="E98" s="23">
        <v>1</v>
      </c>
      <c r="F98" s="23">
        <v>1</v>
      </c>
      <c r="G98" s="23">
        <v>1</v>
      </c>
      <c r="H98" s="23">
        <v>1</v>
      </c>
      <c r="I98" s="86">
        <f t="shared" ca="1" si="7"/>
        <v>1</v>
      </c>
      <c r="J98" s="82" t="str">
        <f t="shared" ca="1" si="8"/>
        <v>Asociado NO Crítico</v>
      </c>
    </row>
    <row r="99" spans="1:10" ht="16" thickBot="1" x14ac:dyDescent="0.2">
      <c r="A99" s="130" t="s">
        <v>170</v>
      </c>
      <c r="B99" s="67" t="s">
        <v>250</v>
      </c>
      <c r="C99" s="23">
        <v>1</v>
      </c>
      <c r="D99" s="23">
        <v>1</v>
      </c>
      <c r="E99" s="23">
        <v>10</v>
      </c>
      <c r="F99" s="23">
        <v>1</v>
      </c>
      <c r="G99" s="23">
        <v>1</v>
      </c>
      <c r="H99" s="23">
        <v>1</v>
      </c>
      <c r="I99" s="86">
        <f t="shared" ca="1" si="7"/>
        <v>2.8000000000000003</v>
      </c>
      <c r="J99" s="82" t="str">
        <f t="shared" ca="1" si="8"/>
        <v>Asociado NO Crítico</v>
      </c>
    </row>
    <row r="100" spans="1:10" ht="16" thickBot="1" x14ac:dyDescent="0.2">
      <c r="A100" s="130" t="s">
        <v>333</v>
      </c>
      <c r="B100" s="67" t="s">
        <v>251</v>
      </c>
      <c r="C100" s="23">
        <v>1</v>
      </c>
      <c r="D100" s="23">
        <v>1</v>
      </c>
      <c r="E100" s="23">
        <v>1</v>
      </c>
      <c r="F100" s="23">
        <v>1</v>
      </c>
      <c r="G100" s="23">
        <v>1</v>
      </c>
      <c r="H100" s="23">
        <v>1</v>
      </c>
      <c r="I100" s="86">
        <f t="shared" ca="1" si="7"/>
        <v>1</v>
      </c>
      <c r="J100" s="82" t="str">
        <f t="shared" ca="1" si="8"/>
        <v>Asociado NO Crítico</v>
      </c>
    </row>
    <row r="101" spans="1:10" ht="16" thickBot="1" x14ac:dyDescent="0.2">
      <c r="A101" s="129" t="s">
        <v>334</v>
      </c>
      <c r="B101" s="67" t="s">
        <v>252</v>
      </c>
      <c r="C101" s="23">
        <v>1</v>
      </c>
      <c r="D101" s="23">
        <v>7</v>
      </c>
      <c r="E101" s="23">
        <v>7</v>
      </c>
      <c r="F101" s="23">
        <v>7</v>
      </c>
      <c r="G101" s="23">
        <v>1</v>
      </c>
      <c r="H101" s="23">
        <v>1</v>
      </c>
      <c r="I101" s="86">
        <f t="shared" ca="1" si="7"/>
        <v>4</v>
      </c>
      <c r="J101" s="82" t="str">
        <f t="shared" ca="1" si="8"/>
        <v>Asociado NO Crítico</v>
      </c>
    </row>
    <row r="102" spans="1:10" ht="16" thickBot="1" x14ac:dyDescent="0.2">
      <c r="A102" s="129" t="s">
        <v>104</v>
      </c>
      <c r="B102" s="67" t="s">
        <v>253</v>
      </c>
      <c r="C102" s="23">
        <v>1</v>
      </c>
      <c r="D102" s="23">
        <v>7</v>
      </c>
      <c r="E102" s="23">
        <v>7</v>
      </c>
      <c r="F102" s="23">
        <v>7</v>
      </c>
      <c r="G102" s="23">
        <v>1</v>
      </c>
      <c r="H102" s="23">
        <v>1</v>
      </c>
      <c r="I102" s="86">
        <f t="shared" ca="1" si="7"/>
        <v>4</v>
      </c>
      <c r="J102" s="82" t="str">
        <f t="shared" ca="1" si="8"/>
        <v>Asociado NO Crítico</v>
      </c>
    </row>
    <row r="103" spans="1:10" ht="16" thickBot="1" x14ac:dyDescent="0.2">
      <c r="A103" s="129" t="s">
        <v>399</v>
      </c>
      <c r="B103" s="67" t="s">
        <v>254</v>
      </c>
      <c r="C103" s="23">
        <v>1</v>
      </c>
      <c r="D103" s="23">
        <v>7</v>
      </c>
      <c r="E103" s="23">
        <v>7</v>
      </c>
      <c r="F103" s="23">
        <v>7</v>
      </c>
      <c r="G103" s="23">
        <v>1</v>
      </c>
      <c r="H103" s="23">
        <v>1</v>
      </c>
      <c r="I103" s="86">
        <f t="shared" ca="1" si="7"/>
        <v>4</v>
      </c>
      <c r="J103" s="82" t="str">
        <f t="shared" ca="1" si="8"/>
        <v>Asociado NO Crítico</v>
      </c>
    </row>
    <row r="104" spans="1:10" ht="16" thickBot="1" x14ac:dyDescent="0.2">
      <c r="A104" s="129" t="s">
        <v>104</v>
      </c>
      <c r="B104" s="67" t="s">
        <v>255</v>
      </c>
      <c r="C104" s="23">
        <v>1</v>
      </c>
      <c r="D104" s="23">
        <v>7</v>
      </c>
      <c r="E104" s="23">
        <v>7</v>
      </c>
      <c r="F104" s="23">
        <v>7</v>
      </c>
      <c r="G104" s="23">
        <v>1</v>
      </c>
      <c r="H104" s="23">
        <v>1</v>
      </c>
      <c r="I104" s="86">
        <f t="shared" ca="1" si="7"/>
        <v>4</v>
      </c>
      <c r="J104" s="82" t="str">
        <f t="shared" ca="1" si="8"/>
        <v>Asociado NO Crítico</v>
      </c>
    </row>
    <row r="105" spans="1:10" ht="16" thickBot="1" x14ac:dyDescent="0.2">
      <c r="A105" s="129" t="s">
        <v>336</v>
      </c>
      <c r="B105" s="67" t="s">
        <v>256</v>
      </c>
      <c r="C105" s="23">
        <v>1</v>
      </c>
      <c r="D105" s="23">
        <v>1</v>
      </c>
      <c r="E105" s="23">
        <v>1</v>
      </c>
      <c r="F105" s="23">
        <v>1</v>
      </c>
      <c r="G105" s="23">
        <v>1</v>
      </c>
      <c r="H105" s="23">
        <v>1</v>
      </c>
      <c r="I105" s="86">
        <f t="shared" ca="1" si="7"/>
        <v>1</v>
      </c>
      <c r="J105" s="82" t="str">
        <f t="shared" ca="1" si="8"/>
        <v>Asociado NO Crítico</v>
      </c>
    </row>
    <row r="106" spans="1:10" ht="16" thickBot="1" x14ac:dyDescent="0.2">
      <c r="A106" s="129" t="s">
        <v>395</v>
      </c>
      <c r="B106" s="67" t="s">
        <v>379</v>
      </c>
      <c r="C106" s="23">
        <v>3</v>
      </c>
      <c r="D106" s="23">
        <v>10</v>
      </c>
      <c r="E106" s="23">
        <v>7</v>
      </c>
      <c r="F106" s="23">
        <v>10</v>
      </c>
      <c r="G106" s="23">
        <v>10</v>
      </c>
      <c r="H106" s="23">
        <v>7</v>
      </c>
      <c r="I106" s="86">
        <f t="shared" ca="1" si="7"/>
        <v>7.4</v>
      </c>
      <c r="J106" s="82" t="str">
        <f t="shared" ca="1" si="8"/>
        <v>Asociado Crítico</v>
      </c>
    </row>
    <row r="107" spans="1:10" ht="16" thickBot="1" x14ac:dyDescent="0.2">
      <c r="A107" s="131" t="s">
        <v>382</v>
      </c>
      <c r="B107" s="67" t="s">
        <v>442</v>
      </c>
      <c r="C107" s="23">
        <v>1</v>
      </c>
      <c r="D107" s="23">
        <v>10</v>
      </c>
      <c r="E107" s="23">
        <v>3</v>
      </c>
      <c r="F107" s="23">
        <v>10</v>
      </c>
      <c r="G107" s="23">
        <v>10</v>
      </c>
      <c r="H107" s="23">
        <v>3</v>
      </c>
      <c r="I107" s="86">
        <f t="shared" ca="1" si="7"/>
        <v>5.4</v>
      </c>
      <c r="J107" s="82" t="str">
        <f t="shared" ca="1" si="8"/>
        <v>Asociado Crítico</v>
      </c>
    </row>
    <row r="108" spans="1:10" ht="16" thickBot="1" x14ac:dyDescent="0.2">
      <c r="A108" s="129" t="s">
        <v>440</v>
      </c>
      <c r="B108" s="67" t="s">
        <v>383</v>
      </c>
      <c r="C108" s="23">
        <v>1</v>
      </c>
      <c r="D108" s="23">
        <v>7</v>
      </c>
      <c r="E108" s="23">
        <v>3</v>
      </c>
      <c r="F108" s="23">
        <v>7</v>
      </c>
      <c r="G108" s="23">
        <v>7</v>
      </c>
      <c r="H108" s="23">
        <v>1</v>
      </c>
      <c r="I108" s="86">
        <f t="shared" ca="1" si="7"/>
        <v>3.8000000000000007</v>
      </c>
      <c r="J108" s="82" t="str">
        <f t="shared" ca="1" si="8"/>
        <v>Asociado NO Crítico</v>
      </c>
    </row>
    <row r="109" spans="1:10" ht="16" thickBot="1" x14ac:dyDescent="0.2">
      <c r="A109" s="129" t="s">
        <v>439</v>
      </c>
      <c r="B109" s="67" t="s">
        <v>438</v>
      </c>
      <c r="C109" s="23">
        <v>1</v>
      </c>
      <c r="D109" s="23">
        <v>1</v>
      </c>
      <c r="E109" s="23">
        <v>1</v>
      </c>
      <c r="F109" s="23">
        <v>1</v>
      </c>
      <c r="G109" s="23">
        <v>1</v>
      </c>
      <c r="H109" s="23">
        <v>1</v>
      </c>
      <c r="I109" s="86">
        <f t="shared" ca="1" si="7"/>
        <v>1</v>
      </c>
      <c r="J109" s="82" t="str">
        <f t="shared" ca="1" si="8"/>
        <v>Asociado NO Crítico</v>
      </c>
    </row>
    <row r="110" spans="1:10" ht="16" thickBot="1" x14ac:dyDescent="0.2">
      <c r="A110" s="129" t="s">
        <v>437</v>
      </c>
      <c r="B110" s="67" t="s">
        <v>436</v>
      </c>
      <c r="C110" s="23">
        <v>1</v>
      </c>
      <c r="D110" s="23">
        <v>3</v>
      </c>
      <c r="E110" s="23">
        <v>10</v>
      </c>
      <c r="F110" s="23">
        <v>3</v>
      </c>
      <c r="G110" s="23">
        <v>3</v>
      </c>
      <c r="H110" s="23">
        <v>3</v>
      </c>
      <c r="I110" s="86">
        <f t="shared" ca="1" si="7"/>
        <v>3.9999999999999996</v>
      </c>
      <c r="J110" s="82" t="str">
        <f t="shared" ca="1" si="8"/>
        <v>Asociado NO Crítico</v>
      </c>
    </row>
    <row r="111" spans="1:10" ht="16" thickBot="1" x14ac:dyDescent="0.2">
      <c r="A111" s="129" t="s">
        <v>435</v>
      </c>
      <c r="B111" s="67" t="s">
        <v>434</v>
      </c>
      <c r="C111" s="23">
        <v>1</v>
      </c>
      <c r="D111" s="23">
        <v>1</v>
      </c>
      <c r="E111" s="23">
        <v>1</v>
      </c>
      <c r="F111" s="23">
        <v>1</v>
      </c>
      <c r="G111" s="23">
        <v>1</v>
      </c>
      <c r="H111" s="23">
        <v>1</v>
      </c>
      <c r="I111" s="86">
        <f t="shared" ca="1" si="7"/>
        <v>1</v>
      </c>
      <c r="J111" s="82" t="str">
        <f t="shared" ca="1" si="8"/>
        <v>Asociado NO Crítico</v>
      </c>
    </row>
    <row r="112" spans="1:10" ht="16" thickBot="1" x14ac:dyDescent="0.2">
      <c r="A112" s="129" t="s">
        <v>431</v>
      </c>
      <c r="B112" s="67" t="s">
        <v>32</v>
      </c>
      <c r="C112" s="23">
        <v>1</v>
      </c>
      <c r="D112" s="23">
        <v>1</v>
      </c>
      <c r="E112" s="23">
        <v>7</v>
      </c>
      <c r="F112" s="23">
        <v>1</v>
      </c>
      <c r="G112" s="23">
        <v>1</v>
      </c>
      <c r="H112" s="23">
        <v>1</v>
      </c>
      <c r="I112" s="86">
        <f t="shared" ca="1" si="7"/>
        <v>2.2000000000000006</v>
      </c>
      <c r="J112" s="82" t="str">
        <f t="shared" ca="1" si="8"/>
        <v>Asociado NO Crítico</v>
      </c>
    </row>
    <row r="113" spans="1:10" ht="16" thickBot="1" x14ac:dyDescent="0.2">
      <c r="A113" s="129" t="s">
        <v>433</v>
      </c>
      <c r="B113" s="67" t="s">
        <v>432</v>
      </c>
      <c r="C113" s="23">
        <v>1</v>
      </c>
      <c r="D113" s="23">
        <v>1</v>
      </c>
      <c r="E113" s="23">
        <v>7</v>
      </c>
      <c r="F113" s="23">
        <v>1</v>
      </c>
      <c r="G113" s="23">
        <v>1</v>
      </c>
      <c r="H113" s="23">
        <v>1</v>
      </c>
      <c r="I113" s="86">
        <f t="shared" ca="1" si="7"/>
        <v>2.2000000000000006</v>
      </c>
      <c r="J113" s="82" t="str">
        <f t="shared" ca="1" si="8"/>
        <v>Asociado NO Crítico</v>
      </c>
    </row>
    <row r="114" spans="1:10" ht="16" thickBot="1" x14ac:dyDescent="0.2">
      <c r="A114" s="129" t="s">
        <v>431</v>
      </c>
      <c r="B114" s="67" t="s">
        <v>34</v>
      </c>
      <c r="C114" s="23">
        <v>1</v>
      </c>
      <c r="D114" s="23">
        <v>1</v>
      </c>
      <c r="E114" s="23">
        <v>7</v>
      </c>
      <c r="F114" s="23">
        <v>1</v>
      </c>
      <c r="G114" s="23">
        <v>1</v>
      </c>
      <c r="H114" s="23">
        <v>1</v>
      </c>
      <c r="I114" s="86">
        <f t="shared" ca="1" si="7"/>
        <v>2.2000000000000006</v>
      </c>
      <c r="J114" s="82" t="str">
        <f t="shared" ca="1" si="8"/>
        <v>Asociado NO Crítico</v>
      </c>
    </row>
    <row r="115" spans="1:10" ht="16" thickBot="1" x14ac:dyDescent="0.2">
      <c r="A115" s="129" t="s">
        <v>430</v>
      </c>
      <c r="B115" s="67" t="s">
        <v>33</v>
      </c>
      <c r="C115" s="23">
        <v>1</v>
      </c>
      <c r="D115" s="23">
        <v>1</v>
      </c>
      <c r="E115" s="23">
        <v>7</v>
      </c>
      <c r="F115" s="23">
        <v>1</v>
      </c>
      <c r="G115" s="23">
        <v>1</v>
      </c>
      <c r="H115" s="23">
        <v>1</v>
      </c>
      <c r="I115" s="86">
        <f t="shared" ca="1" si="7"/>
        <v>2.2000000000000006</v>
      </c>
      <c r="J115" s="82" t="str">
        <f t="shared" ca="1" si="8"/>
        <v>Asociado NO Crítico</v>
      </c>
    </row>
    <row r="116" spans="1:10" ht="16" thickBot="1" x14ac:dyDescent="0.2">
      <c r="A116" s="129" t="s">
        <v>428</v>
      </c>
      <c r="B116" s="67" t="s">
        <v>427</v>
      </c>
      <c r="C116" s="23">
        <v>1</v>
      </c>
      <c r="D116" s="23">
        <v>7</v>
      </c>
      <c r="E116" s="23">
        <v>1</v>
      </c>
      <c r="F116" s="23">
        <v>10</v>
      </c>
      <c r="G116" s="23">
        <v>3</v>
      </c>
      <c r="H116" s="23">
        <v>1</v>
      </c>
      <c r="I116" s="86">
        <f t="shared" ca="1" si="7"/>
        <v>3.3</v>
      </c>
      <c r="J116" s="82" t="str">
        <f t="shared" ca="1" si="8"/>
        <v>Asociado NO Crítico</v>
      </c>
    </row>
    <row r="117" spans="1:10" ht="16" thickBot="1" x14ac:dyDescent="0.2">
      <c r="A117" s="129" t="s">
        <v>426</v>
      </c>
      <c r="B117" s="67" t="s">
        <v>425</v>
      </c>
      <c r="C117" s="23">
        <v>1</v>
      </c>
      <c r="D117" s="23">
        <v>10</v>
      </c>
      <c r="E117" s="23">
        <v>3</v>
      </c>
      <c r="F117" s="23">
        <v>10</v>
      </c>
      <c r="G117" s="23">
        <v>3</v>
      </c>
      <c r="H117" s="23">
        <v>1</v>
      </c>
      <c r="I117" s="86">
        <f t="shared" ca="1" si="7"/>
        <v>4.3000000000000007</v>
      </c>
      <c r="J117" s="82" t="str">
        <f t="shared" ca="1" si="8"/>
        <v>Asociado NO Crítico</v>
      </c>
    </row>
    <row r="118" spans="1:10" ht="16" thickBot="1" x14ac:dyDescent="0.2">
      <c r="A118" s="129" t="s">
        <v>421</v>
      </c>
      <c r="B118" s="67" t="s">
        <v>420</v>
      </c>
      <c r="C118" s="23">
        <v>1</v>
      </c>
      <c r="D118" s="23">
        <v>10</v>
      </c>
      <c r="E118" s="23">
        <v>3</v>
      </c>
      <c r="F118" s="23">
        <v>10</v>
      </c>
      <c r="G118" s="23">
        <v>3</v>
      </c>
      <c r="H118" s="23">
        <v>1</v>
      </c>
      <c r="I118" s="86">
        <f t="shared" ca="1" si="7"/>
        <v>4.3000000000000007</v>
      </c>
      <c r="J118" s="82" t="str">
        <f t="shared" ca="1" si="8"/>
        <v>Asociado NO Crítico</v>
      </c>
    </row>
    <row r="119" spans="1:10" ht="16" thickBot="1" x14ac:dyDescent="0.2">
      <c r="A119" s="129" t="s">
        <v>419</v>
      </c>
      <c r="B119" s="67" t="s">
        <v>418</v>
      </c>
      <c r="C119" s="23">
        <v>1</v>
      </c>
      <c r="D119" s="23">
        <v>10</v>
      </c>
      <c r="E119" s="23">
        <v>3</v>
      </c>
      <c r="F119" s="23">
        <v>10</v>
      </c>
      <c r="G119" s="23">
        <v>3</v>
      </c>
      <c r="H119" s="23">
        <v>1</v>
      </c>
      <c r="I119" s="86">
        <f t="shared" ca="1" si="7"/>
        <v>4.3000000000000007</v>
      </c>
      <c r="J119" s="82" t="str">
        <f t="shared" ca="1" si="8"/>
        <v>Asociado NO Crítico</v>
      </c>
    </row>
    <row r="120" spans="1:10" ht="16" thickBot="1" x14ac:dyDescent="0.2">
      <c r="A120" s="129" t="s">
        <v>423</v>
      </c>
      <c r="B120" s="67" t="s">
        <v>424</v>
      </c>
      <c r="C120" s="23">
        <v>1</v>
      </c>
      <c r="D120" s="23">
        <v>7</v>
      </c>
      <c r="E120" s="23">
        <v>7</v>
      </c>
      <c r="F120" s="23">
        <v>10</v>
      </c>
      <c r="G120" s="23">
        <v>3</v>
      </c>
      <c r="H120" s="23">
        <v>1</v>
      </c>
      <c r="I120" s="86">
        <f t="shared" ca="1" si="7"/>
        <v>4.5</v>
      </c>
      <c r="J120" s="82" t="str">
        <f t="shared" ca="1" si="8"/>
        <v>Asociado NO Crítico</v>
      </c>
    </row>
    <row r="121" spans="1:10" ht="16" thickBot="1" x14ac:dyDescent="0.2">
      <c r="A121" s="129" t="s">
        <v>423</v>
      </c>
      <c r="B121" s="67" t="s">
        <v>422</v>
      </c>
      <c r="C121" s="23">
        <v>1</v>
      </c>
      <c r="D121" s="23">
        <v>7</v>
      </c>
      <c r="E121" s="23">
        <v>7</v>
      </c>
      <c r="F121" s="23">
        <v>10</v>
      </c>
      <c r="G121" s="23">
        <v>3</v>
      </c>
      <c r="H121" s="23">
        <v>1</v>
      </c>
      <c r="I121" s="86">
        <f t="shared" ca="1" si="7"/>
        <v>4.5</v>
      </c>
      <c r="J121" s="82" t="str">
        <f t="shared" ca="1" si="8"/>
        <v>Asociado NO Crítico</v>
      </c>
    </row>
    <row r="122" spans="1:10" ht="16" thickBot="1" x14ac:dyDescent="0.2">
      <c r="A122" s="129" t="s">
        <v>104</v>
      </c>
      <c r="B122" s="67" t="s">
        <v>41</v>
      </c>
      <c r="C122" s="23">
        <v>1</v>
      </c>
      <c r="D122" s="23">
        <v>1</v>
      </c>
      <c r="E122" s="23">
        <v>1</v>
      </c>
      <c r="F122" s="23">
        <v>1</v>
      </c>
      <c r="G122" s="23">
        <v>1</v>
      </c>
      <c r="H122" s="23">
        <v>1</v>
      </c>
      <c r="I122" s="86">
        <f t="shared" ca="1" si="7"/>
        <v>1</v>
      </c>
      <c r="J122" s="82" t="str">
        <f t="shared" ca="1" si="8"/>
        <v>Asociado NO Crítico</v>
      </c>
    </row>
    <row r="123" spans="1:10" ht="16" thickBot="1" x14ac:dyDescent="0.2">
      <c r="A123" s="129" t="s">
        <v>417</v>
      </c>
      <c r="B123" s="67" t="s">
        <v>416</v>
      </c>
      <c r="C123" s="23">
        <v>1</v>
      </c>
      <c r="D123" s="23">
        <v>7</v>
      </c>
      <c r="E123" s="23">
        <v>7</v>
      </c>
      <c r="F123" s="23">
        <v>7</v>
      </c>
      <c r="G123" s="23">
        <v>3</v>
      </c>
      <c r="H123" s="23">
        <v>1</v>
      </c>
      <c r="I123" s="86">
        <f t="shared" ca="1" si="7"/>
        <v>4.2</v>
      </c>
      <c r="J123" s="82" t="str">
        <f t="shared" ca="1" si="8"/>
        <v>Asociado NO Crítico</v>
      </c>
    </row>
    <row r="124" spans="1:10" ht="16" thickBot="1" x14ac:dyDescent="0.2">
      <c r="A124" s="129" t="s">
        <v>415</v>
      </c>
      <c r="B124" s="67" t="s">
        <v>414</v>
      </c>
      <c r="C124" s="23">
        <v>1</v>
      </c>
      <c r="D124" s="23">
        <v>1</v>
      </c>
      <c r="E124" s="23">
        <v>1</v>
      </c>
      <c r="F124" s="23">
        <v>1</v>
      </c>
      <c r="G124" s="23">
        <v>1</v>
      </c>
      <c r="H124" s="23">
        <v>1</v>
      </c>
      <c r="I124" s="86">
        <f t="shared" ca="1" si="7"/>
        <v>1</v>
      </c>
      <c r="J124" s="82" t="str">
        <f t="shared" ca="1" si="8"/>
        <v>Asociado NO Crítico</v>
      </c>
    </row>
    <row r="125" spans="1:10" ht="16" thickBot="1" x14ac:dyDescent="0.2">
      <c r="A125" s="129" t="s">
        <v>413</v>
      </c>
      <c r="B125" s="67" t="s">
        <v>412</v>
      </c>
      <c r="C125" s="23">
        <v>1</v>
      </c>
      <c r="D125" s="23">
        <v>1</v>
      </c>
      <c r="E125" s="23">
        <v>1</v>
      </c>
      <c r="F125" s="23">
        <v>1</v>
      </c>
      <c r="G125" s="23">
        <v>1</v>
      </c>
      <c r="H125" s="23">
        <v>1</v>
      </c>
      <c r="I125" s="86">
        <f t="shared" ca="1" si="7"/>
        <v>1</v>
      </c>
      <c r="J125" s="82" t="str">
        <f t="shared" ca="1" si="8"/>
        <v>Asociado NO Crítico</v>
      </c>
    </row>
    <row r="126" spans="1:10" ht="16" thickBot="1" x14ac:dyDescent="0.2">
      <c r="A126" s="129" t="s">
        <v>410</v>
      </c>
      <c r="B126" s="67" t="s">
        <v>409</v>
      </c>
      <c r="C126" s="23">
        <v>1</v>
      </c>
      <c r="D126" s="23">
        <v>1</v>
      </c>
      <c r="E126" s="23">
        <v>1</v>
      </c>
      <c r="F126" s="23">
        <v>1</v>
      </c>
      <c r="G126" s="23">
        <v>1</v>
      </c>
      <c r="H126" s="23">
        <v>1</v>
      </c>
      <c r="I126" s="86">
        <f t="shared" ca="1" si="7"/>
        <v>1</v>
      </c>
      <c r="J126" s="82" t="str">
        <f t="shared" ca="1" si="8"/>
        <v>Asociado NO Crítico</v>
      </c>
    </row>
    <row r="127" spans="1:10" ht="16" thickBot="1" x14ac:dyDescent="0.2">
      <c r="A127" s="133" t="s">
        <v>441</v>
      </c>
      <c r="B127" s="67" t="s">
        <v>408</v>
      </c>
      <c r="C127" s="23">
        <v>1</v>
      </c>
      <c r="D127" s="23">
        <v>10</v>
      </c>
      <c r="E127" s="23">
        <v>1</v>
      </c>
      <c r="F127" s="23">
        <v>7</v>
      </c>
      <c r="G127" s="23">
        <v>3</v>
      </c>
      <c r="H127" s="23">
        <v>1</v>
      </c>
      <c r="I127" s="86">
        <f t="shared" ca="1" si="7"/>
        <v>3.6000000000000005</v>
      </c>
      <c r="J127" s="82" t="str">
        <f t="shared" ca="1" si="8"/>
        <v>Asociado NO Crítico</v>
      </c>
    </row>
    <row r="128" spans="1:10" ht="16" thickBot="1" x14ac:dyDescent="0.2">
      <c r="A128" s="129" t="s">
        <v>407</v>
      </c>
      <c r="B128" s="67" t="s">
        <v>406</v>
      </c>
      <c r="C128" s="23">
        <v>1</v>
      </c>
      <c r="D128" s="23">
        <v>3</v>
      </c>
      <c r="E128" s="23">
        <v>1</v>
      </c>
      <c r="F128" s="23">
        <v>3</v>
      </c>
      <c r="G128" s="23">
        <v>3</v>
      </c>
      <c r="H128" s="23">
        <v>1</v>
      </c>
      <c r="I128" s="86">
        <f t="shared" ca="1" si="7"/>
        <v>1.8</v>
      </c>
      <c r="J128" s="82" t="str">
        <f t="shared" ca="1" si="8"/>
        <v>Asociado NO Crítico</v>
      </c>
    </row>
    <row r="129" spans="1:10" ht="16" thickBot="1" x14ac:dyDescent="0.2">
      <c r="A129" s="129" t="s">
        <v>405</v>
      </c>
      <c r="B129" s="67" t="s">
        <v>404</v>
      </c>
      <c r="C129" s="23">
        <v>1</v>
      </c>
      <c r="D129" s="23">
        <v>3</v>
      </c>
      <c r="E129" s="23">
        <v>1</v>
      </c>
      <c r="F129" s="23">
        <v>3</v>
      </c>
      <c r="G129" s="23">
        <v>3</v>
      </c>
      <c r="H129" s="23">
        <v>1</v>
      </c>
      <c r="I129" s="86">
        <f t="shared" ca="1" si="7"/>
        <v>1.8</v>
      </c>
      <c r="J129" s="82" t="str">
        <f t="shared" ca="1" si="8"/>
        <v>Asociado NO Crítico</v>
      </c>
    </row>
    <row r="130" spans="1:10" ht="16" thickBot="1" x14ac:dyDescent="0.2">
      <c r="A130" s="129" t="s">
        <v>403</v>
      </c>
      <c r="B130" s="67" t="s">
        <v>402</v>
      </c>
      <c r="C130" s="23">
        <v>1</v>
      </c>
      <c r="D130" s="23">
        <v>7</v>
      </c>
      <c r="E130" s="23">
        <v>3</v>
      </c>
      <c r="F130" s="23">
        <v>10</v>
      </c>
      <c r="G130" s="23">
        <v>7</v>
      </c>
      <c r="H130" s="23">
        <v>1</v>
      </c>
      <c r="I130" s="86">
        <f t="shared" ca="1" si="7"/>
        <v>4.1000000000000005</v>
      </c>
      <c r="J130" s="82" t="str">
        <f t="shared" ca="1" si="8"/>
        <v>Asociado NO Crítico</v>
      </c>
    </row>
    <row r="131" spans="1:10" ht="16" thickBot="1" x14ac:dyDescent="0.2">
      <c r="A131" s="129" t="s">
        <v>398</v>
      </c>
      <c r="B131" s="67" t="s">
        <v>397</v>
      </c>
      <c r="C131" s="23">
        <v>1</v>
      </c>
      <c r="D131" s="23">
        <v>3</v>
      </c>
      <c r="E131" s="23">
        <v>7</v>
      </c>
      <c r="F131" s="23">
        <v>7</v>
      </c>
      <c r="G131" s="23">
        <v>3</v>
      </c>
      <c r="H131" s="23">
        <v>1</v>
      </c>
      <c r="I131" s="86">
        <f t="shared" ca="1" si="7"/>
        <v>3.4000000000000004</v>
      </c>
      <c r="J131" s="82" t="str">
        <f t="shared" ca="1" si="8"/>
        <v>Asociado NO Crítico</v>
      </c>
    </row>
    <row r="132" spans="1:10" ht="16" thickBot="1" x14ac:dyDescent="0.2">
      <c r="A132" s="129" t="s">
        <v>401</v>
      </c>
      <c r="B132" s="67" t="s">
        <v>400</v>
      </c>
      <c r="C132" s="23">
        <v>1</v>
      </c>
      <c r="D132" s="23">
        <v>1</v>
      </c>
      <c r="E132" s="23">
        <v>1</v>
      </c>
      <c r="F132" s="23">
        <v>1</v>
      </c>
      <c r="G132" s="23">
        <v>1</v>
      </c>
      <c r="H132" s="23">
        <v>1</v>
      </c>
      <c r="I132" s="86">
        <f t="shared" ca="1" si="7"/>
        <v>1</v>
      </c>
      <c r="J132" s="82" t="str">
        <f t="shared" ca="1" si="8"/>
        <v>Asociado NO Crítico</v>
      </c>
    </row>
    <row r="133" spans="1:10" ht="16" thickBot="1" x14ac:dyDescent="0.2">
      <c r="A133" s="129" t="s">
        <v>394</v>
      </c>
      <c r="B133" s="67" t="s">
        <v>393</v>
      </c>
      <c r="C133" s="23">
        <v>1</v>
      </c>
      <c r="D133" s="23">
        <v>1</v>
      </c>
      <c r="E133" s="23">
        <v>3</v>
      </c>
      <c r="F133" s="23">
        <v>1</v>
      </c>
      <c r="G133" s="23">
        <v>1</v>
      </c>
      <c r="H133" s="23">
        <v>1</v>
      </c>
      <c r="I133" s="86">
        <f t="shared" ca="1" si="7"/>
        <v>1.4000000000000001</v>
      </c>
      <c r="J133" s="82" t="str">
        <f t="shared" ca="1" si="8"/>
        <v>Asociado NO Crítico</v>
      </c>
    </row>
    <row r="134" spans="1:10" ht="16" thickBot="1" x14ac:dyDescent="0.2">
      <c r="A134" s="129" t="s">
        <v>332</v>
      </c>
      <c r="B134" s="67" t="s">
        <v>392</v>
      </c>
      <c r="C134" s="23">
        <v>1</v>
      </c>
      <c r="D134" s="23">
        <v>1</v>
      </c>
      <c r="E134" s="23">
        <v>1</v>
      </c>
      <c r="F134" s="23">
        <v>1</v>
      </c>
      <c r="G134" s="23">
        <v>1</v>
      </c>
      <c r="H134" s="23">
        <v>1</v>
      </c>
      <c r="I134" s="86">
        <f t="shared" ca="1" si="7"/>
        <v>1</v>
      </c>
      <c r="J134" s="82" t="str">
        <f t="shared" ca="1" si="8"/>
        <v>Asociado NO Crítico</v>
      </c>
    </row>
    <row r="135" spans="1:10" ht="16" thickBot="1" x14ac:dyDescent="0.2">
      <c r="A135" s="129" t="s">
        <v>391</v>
      </c>
      <c r="B135" s="67" t="s">
        <v>390</v>
      </c>
      <c r="C135" s="23">
        <v>1</v>
      </c>
      <c r="D135" s="23">
        <v>3</v>
      </c>
      <c r="E135" s="23">
        <v>1</v>
      </c>
      <c r="F135" s="23">
        <v>3</v>
      </c>
      <c r="G135" s="23">
        <v>1</v>
      </c>
      <c r="H135" s="23">
        <v>1</v>
      </c>
      <c r="I135" s="86">
        <f t="shared" ca="1" si="7"/>
        <v>1.6</v>
      </c>
      <c r="J135" s="82" t="str">
        <f t="shared" ca="1" si="8"/>
        <v>Asociado NO Crítico</v>
      </c>
    </row>
    <row r="136" spans="1:10" ht="16" thickBot="1" x14ac:dyDescent="0.2">
      <c r="A136" s="129" t="s">
        <v>389</v>
      </c>
      <c r="B136" s="67" t="s">
        <v>388</v>
      </c>
      <c r="C136" s="23">
        <v>1</v>
      </c>
      <c r="D136" s="23">
        <v>1</v>
      </c>
      <c r="E136" s="23">
        <v>7</v>
      </c>
      <c r="F136" s="23">
        <v>1</v>
      </c>
      <c r="G136" s="23">
        <v>1</v>
      </c>
      <c r="H136" s="23">
        <v>1</v>
      </c>
      <c r="I136" s="86">
        <f t="shared" ca="1" si="7"/>
        <v>2.2000000000000006</v>
      </c>
      <c r="J136" s="82" t="str">
        <f t="shared" ca="1" si="8"/>
        <v>Asociado NO Crítico</v>
      </c>
    </row>
    <row r="137" spans="1:10" ht="15" x14ac:dyDescent="0.15">
      <c r="A137" s="129" t="s">
        <v>330</v>
      </c>
      <c r="B137" s="67" t="s">
        <v>257</v>
      </c>
      <c r="C137" s="23">
        <v>1</v>
      </c>
      <c r="D137" s="23">
        <v>1</v>
      </c>
      <c r="E137" s="23">
        <v>7</v>
      </c>
      <c r="F137" s="23">
        <v>1</v>
      </c>
      <c r="G137" s="23">
        <v>1</v>
      </c>
      <c r="H137" s="23">
        <v>1</v>
      </c>
      <c r="I137" s="86">
        <f t="shared" ca="1" si="7"/>
        <v>2.2000000000000006</v>
      </c>
      <c r="J137" s="82" t="str">
        <f t="shared" ca="1" si="8"/>
        <v>Asociado NO Crítico</v>
      </c>
    </row>
    <row r="138" spans="1:10" ht="15" thickBot="1" x14ac:dyDescent="0.2">
      <c r="A138" s="50" t="s">
        <v>10</v>
      </c>
      <c r="B138" s="51"/>
      <c r="C138" s="52">
        <f t="shared" ref="C138:H138" si="9">SUM(C18:C137)</f>
        <v>143</v>
      </c>
      <c r="D138" s="52">
        <f t="shared" si="9"/>
        <v>453</v>
      </c>
      <c r="E138" s="52">
        <f t="shared" si="9"/>
        <v>488</v>
      </c>
      <c r="F138" s="52">
        <f t="shared" si="9"/>
        <v>514</v>
      </c>
      <c r="G138" s="52">
        <f t="shared" si="9"/>
        <v>347</v>
      </c>
      <c r="H138" s="52">
        <f t="shared" si="9"/>
        <v>162</v>
      </c>
      <c r="I138" s="53">
        <f>(F138*0.3)+(G138*0.2)+(H138*0.1)+(E138*0.1)+(D138*0.1)+(C138*0.2)</f>
        <v>362.5</v>
      </c>
      <c r="J138" s="132"/>
    </row>
    <row r="139" spans="1:10" x14ac:dyDescent="0.15">
      <c r="A139" s="28"/>
      <c r="B139" s="28"/>
      <c r="C139" s="29"/>
      <c r="D139" s="29"/>
      <c r="E139" s="29"/>
      <c r="F139" s="29"/>
      <c r="G139" s="29"/>
      <c r="H139" s="29"/>
      <c r="I139" s="30"/>
      <c r="J139" s="27"/>
    </row>
    <row r="140" spans="1:10" x14ac:dyDescent="0.15">
      <c r="A140" s="28"/>
      <c r="B140" s="28"/>
      <c r="C140" s="29"/>
      <c r="D140" s="29"/>
      <c r="E140" s="29"/>
      <c r="F140" s="29"/>
      <c r="G140" s="29"/>
      <c r="H140" s="29"/>
      <c r="I140" s="30"/>
      <c r="J140" s="27"/>
    </row>
    <row r="141" spans="1:10" x14ac:dyDescent="0.15">
      <c r="A141" s="4"/>
      <c r="B141" s="2"/>
      <c r="C141" s="2"/>
      <c r="D141" s="2"/>
      <c r="E141" s="2"/>
      <c r="F141" s="2"/>
      <c r="G141" s="2"/>
      <c r="H141" s="2"/>
      <c r="I141" s="2"/>
      <c r="J141" s="2"/>
    </row>
    <row r="142" spans="1:10" x14ac:dyDescent="0.15">
      <c r="A142" s="4"/>
      <c r="B142" s="134" t="s">
        <v>6</v>
      </c>
      <c r="C142" s="4"/>
      <c r="D142" s="4"/>
      <c r="E142" s="4"/>
      <c r="F142" s="4"/>
      <c r="G142" s="7"/>
      <c r="H142" s="2"/>
      <c r="I142" s="2"/>
      <c r="J142" s="2"/>
    </row>
    <row r="143" spans="1:10" ht="18" x14ac:dyDescent="0.15">
      <c r="A143" s="4"/>
      <c r="B143" s="18">
        <v>1</v>
      </c>
      <c r="C143" s="24" t="s">
        <v>1</v>
      </c>
      <c r="D143" s="25"/>
      <c r="E143" s="134"/>
      <c r="F143" s="194" t="s">
        <v>7</v>
      </c>
      <c r="G143" s="194"/>
      <c r="H143" s="2"/>
      <c r="I143" s="2"/>
      <c r="J143" s="2"/>
    </row>
    <row r="144" spans="1:10" ht="18" x14ac:dyDescent="0.15">
      <c r="A144" s="4"/>
      <c r="B144" s="19">
        <v>3</v>
      </c>
      <c r="C144" s="182" t="s">
        <v>0</v>
      </c>
      <c r="D144" s="183"/>
      <c r="E144" s="9"/>
      <c r="F144" s="184" t="s">
        <v>19</v>
      </c>
      <c r="G144" s="185"/>
      <c r="H144" s="2"/>
      <c r="I144" s="2"/>
      <c r="J144" s="2"/>
    </row>
    <row r="145" spans="1:10" ht="18" x14ac:dyDescent="0.15">
      <c r="A145" s="4"/>
      <c r="B145" s="20">
        <v>7</v>
      </c>
      <c r="C145" s="190" t="s">
        <v>2</v>
      </c>
      <c r="D145" s="191"/>
      <c r="E145" s="2"/>
      <c r="F145" s="186"/>
      <c r="G145" s="187"/>
      <c r="H145" s="2"/>
      <c r="I145" s="2"/>
      <c r="J145" s="2"/>
    </row>
    <row r="146" spans="1:10" ht="18" x14ac:dyDescent="0.15">
      <c r="A146" s="4"/>
      <c r="B146" s="21">
        <v>10</v>
      </c>
      <c r="C146" s="192" t="s">
        <v>5</v>
      </c>
      <c r="D146" s="193"/>
      <c r="E146" s="2"/>
      <c r="F146" s="186"/>
      <c r="G146" s="187"/>
      <c r="H146" s="2"/>
      <c r="I146" s="2"/>
      <c r="J146" s="2"/>
    </row>
    <row r="147" spans="1:10" x14ac:dyDescent="0.15">
      <c r="A147" s="4"/>
      <c r="B147" s="4"/>
      <c r="C147" s="2"/>
      <c r="D147" s="2"/>
      <c r="E147" s="2"/>
      <c r="F147" s="188"/>
      <c r="G147" s="189"/>
      <c r="H147" s="2"/>
      <c r="I147" s="2"/>
      <c r="J147" s="2"/>
    </row>
    <row r="148" spans="1:10" x14ac:dyDescent="0.15">
      <c r="A148" s="4"/>
      <c r="B148" s="2"/>
      <c r="C148" s="2"/>
      <c r="D148" s="2"/>
      <c r="E148" s="2"/>
      <c r="F148" s="2"/>
      <c r="G148" s="2"/>
      <c r="H148" s="2"/>
      <c r="I148" s="2"/>
      <c r="J148" s="2"/>
    </row>
    <row r="149" spans="1:10" x14ac:dyDescent="0.15">
      <c r="A149" s="4"/>
      <c r="B149" s="2"/>
      <c r="C149" s="2"/>
      <c r="D149" s="2"/>
      <c r="E149" s="2"/>
      <c r="F149" s="2"/>
      <c r="G149" s="2"/>
      <c r="H149" s="2"/>
      <c r="I149" s="2"/>
      <c r="J149" s="2"/>
    </row>
    <row r="150" spans="1:10" x14ac:dyDescent="0.15">
      <c r="A150" s="4"/>
      <c r="B150" s="2"/>
      <c r="C150" s="2"/>
      <c r="D150" s="2"/>
      <c r="E150" s="2"/>
      <c r="F150" s="2"/>
      <c r="G150" s="2"/>
      <c r="H150" s="2"/>
      <c r="I150" s="2"/>
      <c r="J150" s="2"/>
    </row>
    <row r="151" spans="1:10" x14ac:dyDescent="0.15">
      <c r="A151" s="4"/>
      <c r="B151" s="32" t="str">
        <f>+C12</f>
        <v xml:space="preserve">CONTACTO CON LA CARGA </v>
      </c>
      <c r="C151" s="33"/>
      <c r="D151" s="34"/>
      <c r="E151" s="157" t="s">
        <v>20</v>
      </c>
      <c r="F151" s="158"/>
      <c r="G151" s="158"/>
      <c r="H151" s="158"/>
      <c r="I151" s="158"/>
      <c r="J151" s="159"/>
    </row>
    <row r="152" spans="1:10" x14ac:dyDescent="0.15">
      <c r="A152" s="4"/>
      <c r="B152" s="32" t="str">
        <f>+D12</f>
        <v>ACCESO A ÁREAS CRÍTICAS</v>
      </c>
      <c r="C152" s="33"/>
      <c r="D152" s="35"/>
      <c r="E152" s="36" t="s">
        <v>21</v>
      </c>
      <c r="F152" s="36"/>
      <c r="G152" s="36"/>
      <c r="H152" s="36"/>
      <c r="I152" s="37"/>
      <c r="J152" s="38"/>
    </row>
    <row r="153" spans="1:10" x14ac:dyDescent="0.15">
      <c r="A153" s="4"/>
      <c r="B153" s="32" t="str">
        <f>+E12</f>
        <v xml:space="preserve">ACCESO A INFORMACIÓN CONFIDENCIAL </v>
      </c>
      <c r="C153" s="33"/>
      <c r="D153" s="35"/>
      <c r="E153" s="36" t="s">
        <v>22</v>
      </c>
      <c r="F153" s="36"/>
      <c r="G153" s="36"/>
      <c r="H153" s="36"/>
      <c r="I153" s="37"/>
      <c r="J153" s="39"/>
    </row>
    <row r="154" spans="1:10" x14ac:dyDescent="0.15">
      <c r="A154" s="4"/>
      <c r="B154" s="32" t="str">
        <f>+F12</f>
        <v xml:space="preserve">REQUIERE DE SUPERVISIÓN AL INTERIOR DE LA EMPRESA </v>
      </c>
      <c r="C154" s="40"/>
      <c r="D154" s="40"/>
      <c r="E154" s="157" t="s">
        <v>23</v>
      </c>
      <c r="F154" s="158"/>
      <c r="G154" s="158"/>
      <c r="H154" s="158"/>
      <c r="I154" s="158"/>
      <c r="J154" s="159"/>
    </row>
    <row r="155" spans="1:10" x14ac:dyDescent="0.15">
      <c r="A155" s="4"/>
      <c r="B155" s="32" t="str">
        <f>+G12</f>
        <v xml:space="preserve">SU LABOR SE REALIZA EN TODO MOMENTO AL INTERIOR DE LAS INSTALACIONES </v>
      </c>
      <c r="C155" s="33"/>
      <c r="D155" s="35"/>
      <c r="E155" s="157" t="s">
        <v>24</v>
      </c>
      <c r="F155" s="158"/>
      <c r="G155" s="158"/>
      <c r="H155" s="158"/>
      <c r="I155" s="158"/>
      <c r="J155" s="159"/>
    </row>
    <row r="156" spans="1:10" x14ac:dyDescent="0.15">
      <c r="A156" s="4"/>
      <c r="B156" s="32" t="str">
        <f>+H12</f>
        <v xml:space="preserve">SU ACTIVIDAD O FUNCIÓN TIENE RELACIÓN CON EL PRODUCTO EXPORTACIÓN </v>
      </c>
      <c r="C156" s="40"/>
      <c r="D156" s="40"/>
      <c r="E156" s="157" t="s">
        <v>25</v>
      </c>
      <c r="F156" s="158"/>
      <c r="G156" s="158"/>
      <c r="H156" s="158"/>
      <c r="I156" s="158"/>
      <c r="J156" s="159"/>
    </row>
  </sheetData>
  <mergeCells count="34">
    <mergeCell ref="A3:B3"/>
    <mergeCell ref="D3:E3"/>
    <mergeCell ref="F3:G3"/>
    <mergeCell ref="H3:J3"/>
    <mergeCell ref="A1:J1"/>
    <mergeCell ref="A2:B2"/>
    <mergeCell ref="D2:E2"/>
    <mergeCell ref="F2:G2"/>
    <mergeCell ref="H2:J2"/>
    <mergeCell ref="C5:G5"/>
    <mergeCell ref="B6:D6"/>
    <mergeCell ref="F6:J10"/>
    <mergeCell ref="C7:D7"/>
    <mergeCell ref="C8:D8"/>
    <mergeCell ref="C9:D9"/>
    <mergeCell ref="C10:D10"/>
    <mergeCell ref="C144:D144"/>
    <mergeCell ref="F144:G147"/>
    <mergeCell ref="C145:D145"/>
    <mergeCell ref="C146:D146"/>
    <mergeCell ref="A12:B16"/>
    <mergeCell ref="C12:C16"/>
    <mergeCell ref="D12:D16"/>
    <mergeCell ref="E12:E16"/>
    <mergeCell ref="F12:F16"/>
    <mergeCell ref="G12:G16"/>
    <mergeCell ref="E151:J151"/>
    <mergeCell ref="E154:J154"/>
    <mergeCell ref="E155:J155"/>
    <mergeCell ref="E156:J156"/>
    <mergeCell ref="H12:H16"/>
    <mergeCell ref="I12:I16"/>
    <mergeCell ref="J12:J16"/>
    <mergeCell ref="F143:G143"/>
  </mergeCells>
  <conditionalFormatting sqref="J138">
    <cfRule type="cellIs" dxfId="28" priority="28" stopIfTrue="1" operator="equal">
      <formula>"Cargo Crítico"</formula>
    </cfRule>
    <cfRule type="cellIs" dxfId="27" priority="29" stopIfTrue="1" operator="equal">
      <formula>"Cargo NO Crítico"</formula>
    </cfRule>
  </conditionalFormatting>
  <conditionalFormatting sqref="J22:J139">
    <cfRule type="cellIs" dxfId="26" priority="22" stopIfTrue="1" operator="equal">
      <formula>"Cargo Crítico Alto"</formula>
    </cfRule>
    <cfRule type="cellIs" dxfId="25" priority="23" stopIfTrue="1" operator="equal">
      <formula>"Cargo Crítico Medio"</formula>
    </cfRule>
    <cfRule type="cellIs" dxfId="24" priority="24" stopIfTrue="1" operator="equal">
      <formula>"Cargo NO Crítico"</formula>
    </cfRule>
  </conditionalFormatting>
  <conditionalFormatting sqref="J21">
    <cfRule type="cellIs" dxfId="23" priority="19" stopIfTrue="1" operator="equal">
      <formula>"Cargo Crítico Alto"</formula>
    </cfRule>
    <cfRule type="cellIs" dxfId="22" priority="20" stopIfTrue="1" operator="equal">
      <formula>"Cargo Crítico Medio"</formula>
    </cfRule>
    <cfRule type="cellIs" dxfId="21" priority="21" stopIfTrue="1" operator="equal">
      <formula>"Cargo NO Crítico"</formula>
    </cfRule>
  </conditionalFormatting>
  <conditionalFormatting sqref="J23:J25">
    <cfRule type="cellIs" dxfId="20" priority="16" stopIfTrue="1" operator="equal">
      <formula>"Cargo Crítico Alto"</formula>
    </cfRule>
    <cfRule type="cellIs" dxfId="19" priority="17" stopIfTrue="1" operator="equal">
      <formula>"Cargo Crítico Medio"</formula>
    </cfRule>
    <cfRule type="cellIs" dxfId="18" priority="18" stopIfTrue="1" operator="equal">
      <formula>"Cargo NO Crítico"</formula>
    </cfRule>
  </conditionalFormatting>
  <conditionalFormatting sqref="J24:J26">
    <cfRule type="cellIs" dxfId="17" priority="13" stopIfTrue="1" operator="equal">
      <formula>"Cargo Crítico Alto"</formula>
    </cfRule>
    <cfRule type="cellIs" dxfId="16" priority="14" stopIfTrue="1" operator="equal">
      <formula>"Cargo Crítico Medio"</formula>
    </cfRule>
    <cfRule type="cellIs" dxfId="15" priority="15" stopIfTrue="1" operator="equal">
      <formula>"Cargo NO Crítico"</formula>
    </cfRule>
  </conditionalFormatting>
  <conditionalFormatting sqref="J29">
    <cfRule type="cellIs" dxfId="14" priority="10" stopIfTrue="1" operator="equal">
      <formula>"Cargo Crítico Alto"</formula>
    </cfRule>
    <cfRule type="cellIs" dxfId="13" priority="11" stopIfTrue="1" operator="equal">
      <formula>"Cargo Crítico Medio"</formula>
    </cfRule>
    <cfRule type="cellIs" dxfId="12" priority="12" stopIfTrue="1" operator="equal">
      <formula>"Cargo NO Crítico"</formula>
    </cfRule>
  </conditionalFormatting>
  <conditionalFormatting sqref="J30">
    <cfRule type="cellIs" dxfId="11" priority="7" stopIfTrue="1" operator="equal">
      <formula>"Cargo Crítico Alto"</formula>
    </cfRule>
    <cfRule type="cellIs" dxfId="10" priority="8" stopIfTrue="1" operator="equal">
      <formula>"Cargo Crítico Medio"</formula>
    </cfRule>
    <cfRule type="cellIs" dxfId="9" priority="9" stopIfTrue="1" operator="equal">
      <formula>"Cargo NO Crítico"</formula>
    </cfRule>
  </conditionalFormatting>
  <conditionalFormatting sqref="J42:J43">
    <cfRule type="cellIs" dxfId="8" priority="4" stopIfTrue="1" operator="equal">
      <formula>"Cargo Crítico Alto"</formula>
    </cfRule>
    <cfRule type="cellIs" dxfId="7" priority="5" stopIfTrue="1" operator="equal">
      <formula>"Cargo Crítico Medio"</formula>
    </cfRule>
    <cfRule type="cellIs" dxfId="6" priority="6" stopIfTrue="1" operator="equal">
      <formula>"Cargo NO Crítico"</formula>
    </cfRule>
  </conditionalFormatting>
  <conditionalFormatting sqref="J44:J45">
    <cfRule type="cellIs" dxfId="5" priority="1" stopIfTrue="1" operator="equal">
      <formula>"Cargo Crítico Alto"</formula>
    </cfRule>
    <cfRule type="cellIs" dxfId="4" priority="2" stopIfTrue="1" operator="equal">
      <formula>"Cargo Crítico Medio"</formula>
    </cfRule>
    <cfRule type="cellIs" dxfId="3" priority="3" stopIfTrue="1" operator="equal">
      <formula>"Cargo NO Crítico"</formula>
    </cfRule>
  </conditionalFormatting>
  <conditionalFormatting sqref="J18:J137">
    <cfRule type="cellIs" dxfId="2" priority="25" stopIfTrue="1" operator="equal">
      <formula>"Asociado Crítico Alto"</formula>
    </cfRule>
    <cfRule type="cellIs" dxfId="1" priority="27" stopIfTrue="1" operator="equal">
      <formula>"Asociado NO Crítico"</formula>
    </cfRule>
  </conditionalFormatting>
  <conditionalFormatting sqref="J18:J137">
    <cfRule type="cellIs" dxfId="0" priority="26" stopIfTrue="1" operator="equal">
      <formula>"Asociado Crítico Medio"</formula>
    </cfRule>
  </conditionalFormatting>
  <dataValidations count="1">
    <dataValidation type="list" allowBlank="1" showInputMessage="1" showErrorMessage="1" sqref="C18:H137" xr:uid="{00000000-0002-0000-0700-000000000000}">
      <formula1>$C$144:$C$147</formula1>
    </dataValidation>
  </dataValidation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8</vt:i4>
      </vt:variant>
      <vt:variant>
        <vt:lpstr>Rangos con nombre</vt:lpstr>
      </vt:variant>
      <vt:variant>
        <vt:i4>4</vt:i4>
      </vt:variant>
    </vt:vector>
  </HeadingPairs>
  <TitlesOfParts>
    <vt:vector size="12" baseType="lpstr">
      <vt:lpstr>CALIFICACION ASOCIADOS 2013</vt:lpstr>
      <vt:lpstr>CALIFICACION ASOCIADOS 2015</vt:lpstr>
      <vt:lpstr>CALIFICACION ASOCIADOS 2016 </vt:lpstr>
      <vt:lpstr>CALIFICACION ASOCIADOS 2017</vt:lpstr>
      <vt:lpstr>CALIFICACIÓN ASOCIADOS 2018</vt:lpstr>
      <vt:lpstr>CALIFICACIÓN ASOCIADOS 2019</vt:lpstr>
      <vt:lpstr>CALIFICACION ASOCIADOS 2020</vt:lpstr>
      <vt:lpstr>CALIFICACIÓN ASOCIADOS 2021</vt:lpstr>
      <vt:lpstr>'CALIFICACION ASOCIADOS 2013'!Títulos_a_imprimir</vt:lpstr>
      <vt:lpstr>'CALIFICACION ASOCIADOS 2015'!Títulos_a_imprimir</vt:lpstr>
      <vt:lpstr>'CALIFICACION ASOCIADOS 2016 '!Títulos_a_imprimir</vt:lpstr>
      <vt:lpstr>'CALIFICACION ASOCIADOS 2017'!Títulos_a_imprimir</vt:lpstr>
    </vt:vector>
  </TitlesOfParts>
  <Company>x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</dc:creator>
  <cp:lastModifiedBy>Microsoft Office User</cp:lastModifiedBy>
  <cp:lastPrinted>2017-06-07T22:43:58Z</cp:lastPrinted>
  <dcterms:created xsi:type="dcterms:W3CDTF">1998-06-22T19:17:34Z</dcterms:created>
  <dcterms:modified xsi:type="dcterms:W3CDTF">2021-06-30T22:19:18Z</dcterms:modified>
</cp:coreProperties>
</file>