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555"/>
  </bookViews>
  <sheets>
    <sheet name="MATRIZ INDICADORES" sheetId="1" r:id="rId1"/>
    <sheet name="Hoja1" sheetId="2" r:id="rId2"/>
  </sheets>
  <definedNames>
    <definedName name="_xlnm._FilterDatabase" localSheetId="0" hidden="1">'MATRIZ INDICADORES'!$B$5:$X$30</definedName>
    <definedName name="_xlnm.Print_Area" localSheetId="0">'MATRIZ INDICADORES'!$B$1:$X$32</definedName>
    <definedName name="Print_Area" localSheetId="0">'MATRIZ INDICADORES'!$B$5:$X$30</definedName>
    <definedName name="Print_Titles" localSheetId="0">'MATRIZ INDICADORES'!$5:$5</definedName>
    <definedName name="Z_39E449B2_4B50_4787_AE51_2EDA48A7C982_.wvu.Cols" localSheetId="0" hidden="1">'MATRIZ INDICADORES'!#REF!</definedName>
    <definedName name="Z_39E449B2_4B50_4787_AE51_2EDA48A7C982_.wvu.FilterData" localSheetId="0" hidden="1">'MATRIZ INDICADORES'!$B$5:$X$30</definedName>
    <definedName name="Z_39E449B2_4B50_4787_AE51_2EDA48A7C982_.wvu.PrintArea" localSheetId="0" hidden="1">'MATRIZ INDICADORES'!$B$5:$X$30</definedName>
    <definedName name="Z_39E449B2_4B50_4787_AE51_2EDA48A7C982_.wvu.PrintTitles" localSheetId="0" hidden="1">'MATRIZ INDICADORES'!$5:$5</definedName>
  </definedNames>
  <calcPr calcId="145621"/>
  <customWorkbookViews>
    <customWorkbookView name="SIG JANO - Vista personalizada" guid="{39E449B2-4B50-4787-AE51-2EDA48A7C982}" mergeInterval="0" personalView="1" maximized="1" xWindow="-8" yWindow="-8" windowWidth="1936" windowHeight="1056" activeSheetId="1"/>
  </customWorkbookViews>
</workbook>
</file>

<file path=xl/calcChain.xml><?xml version="1.0" encoding="utf-8"?>
<calcChain xmlns="http://schemas.openxmlformats.org/spreadsheetml/2006/main">
  <c r="W27" i="1" l="1"/>
  <c r="W15" i="1" l="1"/>
  <c r="X15" i="1" s="1"/>
  <c r="P13" i="1"/>
  <c r="V13" i="1"/>
  <c r="K13" i="1"/>
  <c r="M13" i="1"/>
  <c r="Q13" i="1"/>
  <c r="S13" i="1"/>
  <c r="W13" i="1"/>
  <c r="I13" i="1"/>
  <c r="W14" i="1"/>
  <c r="X14" i="1"/>
  <c r="W16" i="1"/>
  <c r="X16" i="1" s="1"/>
  <c r="W17" i="1"/>
  <c r="X17" i="1"/>
  <c r="W18" i="1"/>
  <c r="X18" i="1" s="1"/>
  <c r="W19" i="1"/>
  <c r="X19" i="1"/>
  <c r="W20" i="1"/>
  <c r="X20" i="1" s="1"/>
  <c r="K21" i="1"/>
  <c r="M21" i="1"/>
  <c r="P21" i="1"/>
  <c r="Q21" i="1"/>
  <c r="S21" i="1"/>
  <c r="V21" i="1"/>
  <c r="I21" i="1"/>
  <c r="W22" i="1"/>
  <c r="W28" i="1" s="1"/>
  <c r="W23" i="1"/>
  <c r="X23" i="1"/>
  <c r="W24" i="1"/>
  <c r="X24" i="1" s="1"/>
  <c r="X25" i="1"/>
  <c r="W26" i="1"/>
  <c r="X26" i="1" s="1"/>
  <c r="X27" i="1"/>
  <c r="I28" i="1"/>
  <c r="W7" i="1"/>
  <c r="X7" i="1"/>
  <c r="X8" i="1"/>
  <c r="X9" i="1"/>
  <c r="W10" i="1"/>
  <c r="X10" i="1"/>
  <c r="W11" i="1"/>
  <c r="X11" i="1" s="1"/>
  <c r="W12" i="1"/>
  <c r="X12" i="1" s="1"/>
  <c r="W6" i="1"/>
  <c r="X6" i="1"/>
  <c r="E6" i="2"/>
  <c r="F6" i="2"/>
  <c r="D6" i="2"/>
  <c r="C6" i="2"/>
  <c r="B6" i="2"/>
  <c r="V28" i="1"/>
  <c r="U28" i="1"/>
  <c r="T28" i="1"/>
  <c r="S28" i="1"/>
  <c r="R28" i="1"/>
  <c r="Q28" i="1"/>
  <c r="P28" i="1"/>
  <c r="P29" i="1" s="1"/>
  <c r="O28" i="1"/>
  <c r="N28" i="1"/>
  <c r="M28" i="1"/>
  <c r="L28" i="1"/>
  <c r="K28" i="1"/>
  <c r="X13" i="1" l="1"/>
  <c r="I29" i="1"/>
  <c r="V29" i="1"/>
  <c r="S29" i="1"/>
  <c r="Q29" i="1"/>
  <c r="X22" i="1"/>
  <c r="M29" i="1"/>
  <c r="K29" i="1"/>
  <c r="X28" i="1"/>
  <c r="W21" i="1"/>
  <c r="W29" i="1" l="1"/>
  <c r="X21" i="1"/>
</calcChain>
</file>

<file path=xl/sharedStrings.xml><?xml version="1.0" encoding="utf-8"?>
<sst xmlns="http://schemas.openxmlformats.org/spreadsheetml/2006/main" count="237" uniqueCount="105">
  <si>
    <t>OBJETIVO</t>
  </si>
  <si>
    <t>FORMULA</t>
  </si>
  <si>
    <t>META</t>
  </si>
  <si>
    <t>FRECUENCIA</t>
  </si>
  <si>
    <t>RESULTADO</t>
  </si>
  <si>
    <t>% CUMPLIMIENTO</t>
  </si>
  <si>
    <t>Mensual</t>
  </si>
  <si>
    <t>DIRECTRIZ</t>
  </si>
  <si>
    <t>INDICADOR</t>
  </si>
  <si>
    <t>OPERACIONES</t>
  </si>
  <si>
    <t>PROCESO</t>
  </si>
  <si>
    <t>ANUAL</t>
  </si>
  <si>
    <t>Trimestral</t>
  </si>
  <si>
    <t>CUMPLIMIENTO DE OBJETIVO</t>
  </si>
  <si>
    <t>PREVENCION DE ACTIVIDADES ILICITAS</t>
  </si>
  <si>
    <t>SIG</t>
  </si>
  <si>
    <t>OBJETIVO DEL INDICADOR</t>
  </si>
  <si>
    <t>SERVICIO AL CLIENTE</t>
  </si>
  <si>
    <t>GESTION HUMANA Y ADMINISTRATIVA</t>
  </si>
  <si>
    <t>JURIDICO</t>
  </si>
  <si>
    <t>CONTABILIDAD Y FINANAZAS</t>
  </si>
  <si>
    <t>TÉCNICO</t>
  </si>
  <si>
    <t>TECNOLOGÍA E INFORMÁTICA</t>
  </si>
  <si>
    <t xml:space="preserve">MANTENIMIENTO PREVENTIVO </t>
  </si>
  <si>
    <t>El objetivo de este indicador es presentar gráficamente de manera semestral la calificación de nuevos Usuarios y/o vinculación de nuevas Empresas a la Zona Franca Internacional.</t>
  </si>
  <si>
    <t>Representar de manera gráfica las P.Q.R.S. radicadas mes a mes.</t>
  </si>
  <si>
    <t>USUARIO CALIFICADO Y EMPRESAS VINCULADAS</t>
  </si>
  <si>
    <t>Representar de manera gráfica las P.Q.R.S. radicadas a cada proceso.</t>
  </si>
  <si>
    <t>Semestral</t>
  </si>
  <si>
    <t>P.Q.R.S. RADICADAS - AÑO 2017</t>
  </si>
  <si>
    <t>P.Q.R.S. ATENDIDAS POR PROCESO</t>
  </si>
  <si>
    <t xml:space="preserve">Contar con prácticas de seguridad eficientes que
eviten el riesgo en el desarrollo de las operaciones al interior de la Zona
Franca Internacional de Pereira por actividades ilícitas como robo,
contrabando, narcotráfico, lavado de activos, terrorismo, entre otros,
procurando la mejora continua del sistema de seguridad.
</t>
  </si>
  <si>
    <t>Demostrar la capacidad que tiene la Zona Franca Internacional de
Pereira, para proporcionar servicios que cumplan los requerimientos de
sus clientes, aumentando de esta manera la satisfacción de los mismos.</t>
  </si>
  <si>
    <t>CLIMA ORGANIZAIONAL</t>
  </si>
  <si>
    <t>Alcanzar y mantener un ambiente de trabajo sano y seguro, en la Zona
Franca Internacional de Pereira, evitando posibles afectaciones en la
salud de los empleados y a terceros, a través de la implementación,
mantenimiento y mejora continua de un sistema de gestión de
seguridad y salud en el trabajo, y una cultura organizacional enmarcada
en la prevención y el autocuidado.</t>
  </si>
  <si>
    <t xml:space="preserve">Medir la interiorización de los valores de ZFIP y reconocimiento de los mismos, además, de obtener un  diagnóstico en gestión del cambio  que permita la planeación de acciones de mejora. </t>
  </si>
  <si>
    <t>CAPACITACIÓN</t>
  </si>
  <si>
    <t>Conocer el cumplimiento a la capacitaciones realizadas en la Zona Franca Internacional de Pereira, establecido al plan de fomación aprobado</t>
  </si>
  <si>
    <t>ENFERMEDAD</t>
  </si>
  <si>
    <t>ROTACIÓN DE PERSONAL</t>
  </si>
  <si>
    <t>AUSENTISMO LABORAL</t>
  </si>
  <si>
    <t xml:space="preserve"> Medir la efectividad de los procesos por medio de las auditorias internas y externas que son realizadas en la Zona Franca Internacional de Pereira, para asegurar de manera confiable el cumplimiento del sistema integrado de gestión.</t>
  </si>
  <si>
    <t>Mejorar el nivel de eficacia del sistema integrado de gestión.</t>
  </si>
  <si>
    <t>EFECTIVIDAD DEL SISTEMA DE GESTIÓN</t>
  </si>
  <si>
    <t xml:space="preserve">comprometidos con el bienestar y la seguridad de los colaboradores a través de la prevención de accidentes y enfermedades laborales; </t>
  </si>
  <si>
    <t>prorporcionalidad retiro - ingreso personal y motivo de retiro.</t>
  </si>
  <si>
    <t>generando desarrollo económico y sostenibilidad, que conlleven a una mejor calidad de vida para nuestros grupos de interés;</t>
  </si>
  <si>
    <t xml:space="preserve">garantizando la seguridad que permita prevenir, controlar y neutralizar los riesgos y amenazas que se puedan presentar por actividades ilícitas; </t>
  </si>
  <si>
    <t>La Zona Franca Internacional de Pereira S.A.S. Usuario Operador es una organización dedicada a desarrollar con eficiencia y competitividad los servicios enmarcados dentro del régimen de zonas francas,desarrollando estándares de calidad, infraestructura y tecnología óptimos para satisfacer de manera oportuna las necesidades de los clientes, forjando vínculos de fidelidad y confianza;</t>
  </si>
  <si>
    <t xml:space="preserve"> SOPORTE TÉCNICO</t>
  </si>
  <si>
    <t>CARTERA</t>
  </si>
  <si>
    <t>EN CONSTRUCCION</t>
  </si>
  <si>
    <t xml:space="preserve">Evidenciar a través de la medición el estado de la seguridad física interna y externa de la ZFIP. </t>
  </si>
  <si>
    <t>SATISFACCIÓN DEL CLIENTE</t>
  </si>
  <si>
    <t>SEGURIDAD INTERNA</t>
  </si>
  <si>
    <t>SEGURIDAD  EXTERNA</t>
  </si>
  <si>
    <t>EFICACIA EN LAS SOLICITUDES LEGALES</t>
  </si>
  <si>
    <t xml:space="preserve">en construccion </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</si>
  <si>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</si>
  <si>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CONFIABILIDAD DE INVENTARIOS</t>
  </si>
  <si>
    <t>INDICADOR DE OPORTUNIDAD</t>
  </si>
  <si>
    <t>(operaciones aprobadas que cumplen en oportunidad / total operaciones aprobadas)*100%</t>
  </si>
  <si>
    <t>en contruccion</t>
  </si>
  <si>
    <t>Identificar patologia dominante en las incapacidad de los colaboradores</t>
  </si>
  <si>
    <t># total de dias ausentismo enferemedad mensual/ total de patologias identificadas</t>
  </si>
  <si>
    <t xml:space="preserve">Numerales exigidos en cumplimiento/ Numerales no conformes *100 = 100% </t>
  </si>
  <si>
    <t>Sumatoria de puntuación diaria / Sumatoria del mes *100</t>
  </si>
  <si>
    <t>(Capacitaciones realizadas * 100) / Capacitaciones programadas</t>
  </si>
  <si>
    <t>Establecer las condiciones generales en las cuales se enmarca la
implementación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</si>
  <si>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RESPONSABLE DE ACTUALIZACION: COORDINADOR SIG</t>
  </si>
  <si>
    <t>FECHA DE ACTUALIZACION: 09/06/2017</t>
  </si>
  <si>
    <t>CÓDIGO</t>
  </si>
  <si>
    <t>F. APROBACIÓN</t>
  </si>
  <si>
    <t>FO-GG-01</t>
  </si>
  <si>
    <t xml:space="preserve">MATRIZ DE INDICADORES </t>
  </si>
  <si>
    <t xml:space="preserve">VERSIÓN </t>
  </si>
  <si>
    <t xml:space="preserve">PÁGINA </t>
  </si>
  <si>
    <t>CUMPLIMIENTO DE LA POLITICA DEL SIG</t>
  </si>
  <si>
    <t>1 de 2</t>
  </si>
  <si>
    <t xml:space="preserve">En construcción </t>
  </si>
  <si>
    <t>cantidad de empresas calificadas* semestre</t>
  </si>
  <si>
    <t xml:space="preserve">COMERCIAL </t>
  </si>
  <si>
    <t>Medir la realización de los mantenimientos preventivos (evitando de esta manera la materialización de daños que conduzcan a una solicitud de soporte técnico)  realizados por el proceso de Tecnología e Informática.</t>
  </si>
  <si>
    <t xml:space="preserve">Medir la atención al numero total de requerimientos con relación a soporte técnico presentados durante el mes </t>
  </si>
  <si>
    <t>cantidad solicitudes ejecutadas / cantidad de solicitudes de soporte *  100</t>
  </si>
  <si>
    <t>mantenimiento realizado / mantenimiento programado* 100</t>
  </si>
  <si>
    <t xml:space="preserve">Anual </t>
  </si>
  <si>
    <t>cantidad de solicitudes solucionadas / cantidad de solicitudes recibidas* 100</t>
  </si>
  <si>
    <t>Cumplimiento total de item/ cantidad total de item * 100</t>
  </si>
  <si>
    <t>MANTENIMIENTO PREDICTIVO DE BÁSCULA INGRESO</t>
  </si>
  <si>
    <t>MANTENIMIENTO PREDICTIVO DE BÁSCULA SALIDA</t>
  </si>
  <si>
    <t>(Cantidad encontrada física de la muesra / Cantidad Muestra Total )*100</t>
  </si>
  <si>
    <t xml:space="preserve">Exactitud en inventario de usuarios calificados con relación al sistema de control de inventarios.     </t>
  </si>
  <si>
    <t>Verificar que la aprobación de FMM se realice en el tiempo estipulado de acuerdo a su número de item</t>
  </si>
  <si>
    <t>PROPIEDAD HORIZONTAL</t>
  </si>
  <si>
    <t xml:space="preserve">VERIFICACION DE ANTECEDENTES DE ASOCIADOS DE NEGOCIOS CRÍTICOS
</t>
  </si>
  <si>
    <t>Oportunidad de respuesta a las solicitudes legales en tiempo estipulado.</t>
  </si>
  <si>
    <t>antecedentes verificados en timpo estipulad/total pendientes por verificacion *  100</t>
  </si>
  <si>
    <t xml:space="preserve"> sumatoria de valores de las categorias de cartera A, B y C /valor total de cartera mensual*100</t>
  </si>
  <si>
    <t>Medir las categrias de cartera A, B y C con respeco al valor total de la cartera que dicha sumatoria sea igual o superior al 70%</t>
  </si>
  <si>
    <t>horas trabajadas mensual/total horas que deben ser trabajadas*100</t>
  </si>
  <si>
    <t>medir ausentismo laboral en la empresa mensualmente por horas</t>
  </si>
  <si>
    <t>Canitdad PQRS * mes</t>
  </si>
  <si>
    <t xml:space="preserve">Cantidad PQRS * proceso </t>
  </si>
  <si>
    <t xml:space="preserve">Medir acción de verificación de antecedentes de asociados de negocios críticos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</si>
</sst>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2"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9"/>
      <color theme="1"/>
      <name val="Calibri"/>
      <family val="2"/>
      <scheme val="minor"/>
    </font>
    <font>
      <b/>
      <sz val="11"/>
      <color theme="1"/>
      <name val="Calibri"/>
      <family val="2"/>
      <scheme val="minor"/>
    </font>
    <font>
      <b/>
      <sz val="10"/>
      <color rgb="FF000000"/>
      <name val="Calibri"/>
      <family val="2"/>
      <scheme val="minor"/>
    </font>
    <font>
      <b/>
      <sz val="10"/>
      <color theme="1"/>
      <name val="Calibri"/>
      <family val="2"/>
      <scheme val="minor"/>
    </font>
    <font>
      <b/>
      <sz val="16"/>
      <color theme="1"/>
      <name val="Calibri"/>
      <family val="2"/>
      <scheme val="minor"/>
    </font>
    <font>
      <u/>
      <sz val="11"/>
      <color theme="10"/>
      <name val="Calibri"/>
      <family val="2"/>
      <scheme val="minor"/>
    </font>
    <font>
      <b/>
      <sz val="12"/>
      <color theme="1"/>
      <name val="Calibri"/>
      <family val="2"/>
      <scheme val="minor"/>
    </font>
    <font>
      <b/>
      <sz val="9"/>
      <color theme="1"/>
      <name val="Calibri"/>
      <family val="2"/>
      <scheme val="minor"/>
    </font>
    <font>
      <sz val="11"/>
      <name val="Calibri"/>
      <family val="2"/>
      <scheme val="minor"/>
    </font>
    <font>
      <sz val="10"/>
      <name val="Calibri"/>
      <family val="2"/>
      <scheme val="minor"/>
    </font>
    <font>
      <sz val="10"/>
      <color rgb="FFFF0000"/>
      <name val="Calibri"/>
      <family val="2"/>
      <scheme val="minor"/>
    </font>
    <font>
      <sz val="12"/>
      <color theme="1"/>
      <name val="Calibri"/>
      <family val="2"/>
      <scheme val="minor"/>
    </font>
    <font>
      <sz val="8"/>
      <name val="Arial"/>
      <family val="2"/>
    </font>
    <font>
      <b/>
      <sz val="11"/>
      <color rgb="FF000000"/>
      <name val="Arial"/>
      <family val="2"/>
    </font>
    <font>
      <b/>
      <sz val="14"/>
      <color rgb="FF000000"/>
      <name val="Arial"/>
      <family val="2"/>
    </font>
    <font>
      <sz val="11"/>
      <color rgb="FF000000"/>
      <name val="Arial"/>
      <family val="2"/>
    </font>
    <font>
      <b/>
      <sz val="11"/>
      <name val="Calibri"/>
      <family val="2"/>
      <scheme val="minor"/>
    </font>
    <font>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154">
    <xf numFmtId="0" fontId="0" fillId="0" borderId="0" xfId="0"/>
    <xf numFmtId="0" fontId="2" fillId="0" borderId="0" xfId="0" applyFont="1"/>
    <xf numFmtId="0" fontId="2" fillId="0" borderId="0" xfId="0" applyFont="1" applyAlignment="1">
      <alignment horizontal="center"/>
    </xf>
    <xf numFmtId="9" fontId="2" fillId="0" borderId="0" xfId="1" applyFont="1" applyAlignment="1">
      <alignment horizontal="center"/>
    </xf>
    <xf numFmtId="0" fontId="2" fillId="0" borderId="0" xfId="0" applyFont="1" applyAlignment="1">
      <alignment horizontal="center" vertical="center" wrapText="1"/>
    </xf>
    <xf numFmtId="0" fontId="8" fillId="0" borderId="0" xfId="0" applyFont="1" applyAlignment="1">
      <alignment horizontal="center"/>
    </xf>
    <xf numFmtId="9" fontId="2" fillId="2" borderId="1" xfId="0" applyNumberFormat="1" applyFont="1" applyFill="1" applyBorder="1" applyAlignment="1">
      <alignment horizontal="center" vertical="center"/>
    </xf>
    <xf numFmtId="0" fontId="0" fillId="0" borderId="0" xfId="0" applyAlignment="1">
      <alignment vertical="center"/>
    </xf>
    <xf numFmtId="9" fontId="2" fillId="3" borderId="1" xfId="1" applyFont="1" applyFill="1" applyBorder="1" applyAlignment="1">
      <alignment horizontal="center" vertical="center"/>
    </xf>
    <xf numFmtId="9" fontId="2" fillId="3" borderId="1" xfId="0" applyNumberFormat="1" applyFont="1" applyFill="1" applyBorder="1" applyAlignment="1">
      <alignment horizontal="center" vertical="center"/>
    </xf>
    <xf numFmtId="9" fontId="2" fillId="2" borderId="1" xfId="1" applyFont="1" applyFill="1" applyBorder="1" applyAlignment="1">
      <alignment horizontal="center" vertical="center"/>
    </xf>
    <xf numFmtId="9"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shrinkToFit="1"/>
    </xf>
    <xf numFmtId="0" fontId="2" fillId="2" borderId="1" xfId="0" applyFont="1" applyFill="1" applyBorder="1" applyAlignment="1">
      <alignment horizontal="center" vertical="center" wrapText="1"/>
    </xf>
    <xf numFmtId="0" fontId="0" fillId="5" borderId="0" xfId="0" applyFill="1"/>
    <xf numFmtId="0" fontId="2" fillId="4" borderId="6" xfId="0" applyFont="1" applyFill="1" applyBorder="1" applyAlignment="1">
      <alignment horizontal="center" vertical="center" wrapText="1" shrinkToFit="1"/>
    </xf>
    <xf numFmtId="0" fontId="6" fillId="4" borderId="3" xfId="0" applyFont="1" applyFill="1" applyBorder="1" applyAlignment="1">
      <alignment horizontal="center" vertical="center" wrapText="1" shrinkToFit="1"/>
    </xf>
    <xf numFmtId="0" fontId="3" fillId="4" borderId="3" xfId="0" applyFont="1" applyFill="1" applyBorder="1" applyAlignment="1">
      <alignment horizontal="center" vertical="center" wrapText="1"/>
    </xf>
    <xf numFmtId="0" fontId="11" fillId="4" borderId="1" xfId="0" applyFont="1" applyFill="1" applyBorder="1" applyAlignment="1">
      <alignment vertical="center" wrapText="1" shrinkToFit="1"/>
    </xf>
    <xf numFmtId="9" fontId="7" fillId="4" borderId="1" xfId="0" applyNumberFormat="1" applyFont="1" applyFill="1" applyBorder="1" applyAlignment="1">
      <alignment horizontal="center" vertical="center" wrapText="1"/>
    </xf>
    <xf numFmtId="9" fontId="10" fillId="4" borderId="1" xfId="1" applyNumberFormat="1" applyFont="1" applyFill="1" applyBorder="1" applyAlignment="1">
      <alignment horizontal="center" vertical="center"/>
    </xf>
    <xf numFmtId="9" fontId="2" fillId="3" borderId="3" xfId="1" applyFont="1" applyFill="1" applyBorder="1" applyAlignment="1">
      <alignment horizontal="center" vertical="center"/>
    </xf>
    <xf numFmtId="9" fontId="2" fillId="3" borderId="3" xfId="0" applyNumberFormat="1" applyFont="1" applyFill="1" applyBorder="1" applyAlignment="1">
      <alignment horizontal="center" vertical="center"/>
    </xf>
    <xf numFmtId="9" fontId="12" fillId="2" borderId="1" xfId="2" applyNumberFormat="1" applyFont="1" applyFill="1" applyBorder="1" applyAlignment="1">
      <alignment horizontal="center" vertical="center"/>
    </xf>
    <xf numFmtId="9" fontId="12" fillId="2" borderId="1" xfId="1" applyFont="1" applyFill="1" applyBorder="1" applyAlignment="1">
      <alignment horizontal="center" vertical="center"/>
    </xf>
    <xf numFmtId="0" fontId="13" fillId="2" borderId="1" xfId="0" applyFont="1" applyFill="1" applyBorder="1" applyAlignment="1">
      <alignment horizontal="center" vertical="center" wrapText="1"/>
    </xf>
    <xf numFmtId="164" fontId="10" fillId="4" borderId="1" xfId="1" applyNumberFormat="1" applyFont="1" applyFill="1" applyBorder="1" applyAlignment="1">
      <alignment horizontal="center" vertical="center"/>
    </xf>
    <xf numFmtId="0" fontId="8" fillId="0" borderId="11" xfId="0" applyFont="1" applyBorder="1" applyAlignment="1">
      <alignment horizontal="center"/>
    </xf>
    <xf numFmtId="0" fontId="8" fillId="0" borderId="11" xfId="0" applyFont="1" applyBorder="1" applyAlignment="1">
      <alignment horizontal="center" wrapText="1" shrinkToFit="1"/>
    </xf>
    <xf numFmtId="17" fontId="8" fillId="0" borderId="11" xfId="0" applyNumberFormat="1" applyFont="1" applyBorder="1" applyAlignment="1">
      <alignment horizontal="center"/>
    </xf>
    <xf numFmtId="0" fontId="8" fillId="0" borderId="12" xfId="0" applyFont="1" applyBorder="1" applyAlignment="1">
      <alignment horizontal="center"/>
    </xf>
    <xf numFmtId="0" fontId="2" fillId="4" borderId="3" xfId="0" applyFont="1" applyFill="1" applyBorder="1" applyAlignment="1">
      <alignment horizontal="center" vertical="center" wrapText="1"/>
    </xf>
    <xf numFmtId="0" fontId="11" fillId="4" borderId="3" xfId="0" applyFont="1" applyFill="1" applyBorder="1" applyAlignment="1">
      <alignment vertical="center" wrapText="1" shrinkToFit="1"/>
    </xf>
    <xf numFmtId="9" fontId="5" fillId="4" borderId="3" xfId="0" applyNumberFormat="1" applyFont="1" applyFill="1" applyBorder="1" applyAlignment="1">
      <alignment horizontal="center" vertical="center"/>
    </xf>
    <xf numFmtId="9" fontId="0" fillId="4" borderId="3" xfId="0" applyNumberFormat="1" applyFont="1" applyFill="1" applyBorder="1" applyAlignment="1">
      <alignment horizontal="center" vertical="center"/>
    </xf>
    <xf numFmtId="0" fontId="2" fillId="4"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4" fillId="3" borderId="3" xfId="0" applyFont="1" applyFill="1" applyBorder="1" applyAlignment="1">
      <alignment vertical="center" wrapText="1" shrinkToFit="1"/>
    </xf>
    <xf numFmtId="0" fontId="13" fillId="3" borderId="1" xfId="0" applyFont="1" applyFill="1" applyBorder="1" applyAlignment="1">
      <alignment horizontal="justify" vertical="center" wrapText="1" shrinkToFit="1"/>
    </xf>
    <xf numFmtId="165" fontId="2" fillId="0" borderId="0" xfId="0" applyNumberFormat="1" applyFont="1" applyAlignment="1">
      <alignment horizontal="center"/>
    </xf>
    <xf numFmtId="2" fontId="2" fillId="0" borderId="0" xfId="0" applyNumberFormat="1" applyFont="1" applyAlignment="1">
      <alignment horizontal="center"/>
    </xf>
    <xf numFmtId="9" fontId="14" fillId="2" borderId="1" xfId="0" applyNumberFormat="1" applyFont="1" applyFill="1" applyBorder="1" applyAlignment="1">
      <alignment horizontal="center" vertical="center"/>
    </xf>
    <xf numFmtId="0" fontId="2" fillId="0" borderId="0" xfId="0" applyFont="1" applyAlignment="1">
      <alignment horizontal="center" vertical="center" readingOrder="1"/>
    </xf>
    <xf numFmtId="0" fontId="8" fillId="0" borderId="2" xfId="0" applyFont="1" applyBorder="1" applyAlignment="1">
      <alignment horizontal="center" vertical="center" readingOrder="1"/>
    </xf>
    <xf numFmtId="9" fontId="2" fillId="4" borderId="1" xfId="1"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wrapText="1" shrinkToFit="1"/>
    </xf>
    <xf numFmtId="9" fontId="2" fillId="6" borderId="1" xfId="1" applyFont="1" applyFill="1" applyBorder="1" applyAlignment="1">
      <alignment horizontal="center" vertical="center"/>
    </xf>
    <xf numFmtId="9" fontId="2" fillId="6" borderId="1" xfId="0" applyNumberFormat="1" applyFont="1" applyFill="1" applyBorder="1" applyAlignment="1">
      <alignment horizontal="center" vertical="center"/>
    </xf>
    <xf numFmtId="9" fontId="2" fillId="6" borderId="3" xfId="1" applyFont="1" applyFill="1" applyBorder="1" applyAlignment="1">
      <alignment horizontal="center" vertical="center"/>
    </xf>
    <xf numFmtId="9" fontId="2" fillId="6" borderId="3" xfId="0" applyNumberFormat="1" applyFont="1" applyFill="1" applyBorder="1" applyAlignment="1">
      <alignment horizontal="center" vertical="center"/>
    </xf>
    <xf numFmtId="0" fontId="2" fillId="6" borderId="3" xfId="0" applyFont="1" applyFill="1" applyBorder="1" applyAlignment="1">
      <alignment horizontal="center" vertical="center" wrapText="1" shrinkToFit="1"/>
    </xf>
    <xf numFmtId="9" fontId="2" fillId="7" borderId="1" xfId="1" applyFont="1" applyFill="1" applyBorder="1" applyAlignment="1">
      <alignment horizontal="center" vertical="center"/>
    </xf>
    <xf numFmtId="9" fontId="0" fillId="6" borderId="1" xfId="2" applyNumberFormat="1" applyFont="1" applyFill="1" applyBorder="1" applyAlignment="1">
      <alignment horizontal="center" vertical="center"/>
    </xf>
    <xf numFmtId="9" fontId="0" fillId="6" borderId="3" xfId="2" applyNumberFormat="1" applyFont="1" applyFill="1" applyBorder="1" applyAlignment="1">
      <alignment horizontal="center" vertical="center"/>
    </xf>
    <xf numFmtId="0" fontId="15" fillId="2" borderId="1" xfId="0" applyFont="1" applyFill="1" applyBorder="1" applyAlignment="1">
      <alignment horizontal="justify" vertical="center" wrapText="1" shrinkToFit="1"/>
    </xf>
    <xf numFmtId="9" fontId="0" fillId="0" borderId="0" xfId="1" applyFont="1"/>
    <xf numFmtId="9" fontId="14" fillId="2" borderId="1" xfId="0" applyNumberFormat="1" applyFont="1" applyFill="1" applyBorder="1" applyAlignment="1">
      <alignment horizontal="center" vertical="center" wrapText="1"/>
    </xf>
    <xf numFmtId="9" fontId="12" fillId="2" borderId="1" xfId="2" applyNumberFormat="1" applyFont="1" applyFill="1" applyBorder="1" applyAlignment="1">
      <alignment horizontal="center" vertical="center" wrapText="1"/>
    </xf>
    <xf numFmtId="9" fontId="0" fillId="0" borderId="0" xfId="0" applyNumberFormat="1"/>
    <xf numFmtId="9" fontId="2" fillId="2" borderId="1" xfId="1" applyNumberFormat="1" applyFont="1" applyFill="1" applyBorder="1" applyAlignment="1">
      <alignment horizontal="center" vertical="center"/>
    </xf>
    <xf numFmtId="0" fontId="3"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16" fillId="0" borderId="0" xfId="0" applyFont="1"/>
    <xf numFmtId="0" fontId="8" fillId="0" borderId="0" xfId="0" applyFont="1" applyBorder="1" applyAlignment="1">
      <alignment horizontal="center"/>
    </xf>
    <xf numFmtId="0" fontId="2" fillId="5" borderId="0" xfId="0" applyFont="1" applyFill="1" applyBorder="1"/>
    <xf numFmtId="0" fontId="6" fillId="2" borderId="3" xfId="0" applyFont="1" applyFill="1" applyBorder="1" applyAlignment="1">
      <alignment horizontal="center" vertical="center" wrapText="1" shrinkToFit="1"/>
    </xf>
    <xf numFmtId="9" fontId="10" fillId="4" borderId="3" xfId="1" applyNumberFormat="1"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2" fillId="4" borderId="25" xfId="0" applyFont="1" applyFill="1" applyBorder="1" applyAlignment="1">
      <alignment horizontal="center" vertical="center" wrapText="1" shrinkToFit="1"/>
    </xf>
    <xf numFmtId="0" fontId="0" fillId="4" borderId="24"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4" xfId="0" applyFont="1" applyFill="1" applyBorder="1" applyAlignment="1">
      <alignment horizontal="center" vertical="center"/>
    </xf>
    <xf numFmtId="0" fontId="2" fillId="2" borderId="22" xfId="0" applyFont="1" applyFill="1" applyBorder="1" applyAlignment="1">
      <alignment horizontal="center" vertical="center"/>
    </xf>
    <xf numFmtId="0" fontId="2" fillId="8" borderId="15" xfId="0" applyFont="1" applyFill="1" applyBorder="1" applyAlignment="1">
      <alignment horizontal="center" vertical="center" wrapText="1" shrinkToFit="1"/>
    </xf>
    <xf numFmtId="0" fontId="2" fillId="8" borderId="18" xfId="0" applyFont="1" applyFill="1" applyBorder="1" applyAlignment="1">
      <alignment horizontal="center" vertical="center" wrapText="1" shrinkToFit="1"/>
    </xf>
    <xf numFmtId="0" fontId="6" fillId="8" borderId="16" xfId="0" applyFont="1" applyFill="1" applyBorder="1" applyAlignment="1">
      <alignment horizontal="center" vertical="center" wrapText="1" shrinkToFit="1"/>
    </xf>
    <xf numFmtId="0" fontId="3" fillId="8" borderId="27" xfId="0" applyFont="1" applyFill="1" applyBorder="1" applyAlignment="1">
      <alignment horizontal="center" vertical="center"/>
    </xf>
    <xf numFmtId="0" fontId="2" fillId="8" borderId="16" xfId="0" applyFont="1" applyFill="1" applyBorder="1" applyAlignment="1">
      <alignment horizontal="center" vertical="center" wrapText="1"/>
    </xf>
    <xf numFmtId="0" fontId="11" fillId="8" borderId="16" xfId="0" applyFont="1" applyFill="1" applyBorder="1" applyAlignment="1">
      <alignment vertical="center" wrapText="1" shrinkToFit="1"/>
    </xf>
    <xf numFmtId="9" fontId="7" fillId="8" borderId="16" xfId="0" applyNumberFormat="1" applyFont="1" applyFill="1" applyBorder="1" applyAlignment="1">
      <alignment horizontal="center" vertical="center" wrapText="1"/>
    </xf>
    <xf numFmtId="0" fontId="11" fillId="8" borderId="17" xfId="0" applyFont="1" applyFill="1" applyBorder="1" applyAlignment="1">
      <alignment horizontal="center" vertical="center" wrapText="1" shrinkToFit="1"/>
    </xf>
    <xf numFmtId="9" fontId="12" fillId="3" borderId="1" xfId="2" applyNumberFormat="1" applyFont="1" applyFill="1" applyBorder="1" applyAlignment="1">
      <alignment horizontal="center" vertical="center" wrapText="1"/>
    </xf>
    <xf numFmtId="9" fontId="20" fillId="3" borderId="1" xfId="2" applyNumberFormat="1" applyFont="1" applyFill="1" applyBorder="1" applyAlignment="1">
      <alignment horizontal="center" vertical="center" wrapText="1"/>
    </xf>
    <xf numFmtId="9" fontId="7" fillId="3" borderId="1" xfId="0" applyNumberFormat="1" applyFont="1" applyFill="1" applyBorder="1" applyAlignment="1">
      <alignment horizontal="center" vertical="center"/>
    </xf>
    <xf numFmtId="9" fontId="21" fillId="3" borderId="1" xfId="0"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2" fillId="6" borderId="28" xfId="0" applyFont="1" applyFill="1" applyBorder="1" applyAlignment="1">
      <alignment horizontal="center" vertical="center"/>
    </xf>
    <xf numFmtId="9" fontId="7" fillId="4" borderId="29" xfId="0" applyNumberFormat="1" applyFont="1" applyFill="1" applyBorder="1" applyAlignment="1">
      <alignment horizontal="center" vertical="center" wrapText="1"/>
    </xf>
    <xf numFmtId="0" fontId="2" fillId="6" borderId="4" xfId="0" applyFont="1" applyFill="1" applyBorder="1" applyAlignment="1">
      <alignment vertical="center" wrapText="1" shrinkToFit="1"/>
    </xf>
    <xf numFmtId="9" fontId="2" fillId="6" borderId="4" xfId="1" applyFont="1" applyFill="1" applyBorder="1" applyAlignment="1">
      <alignment horizontal="center" vertical="center"/>
    </xf>
    <xf numFmtId="0" fontId="2" fillId="4" borderId="1" xfId="0" applyFont="1" applyFill="1" applyBorder="1" applyAlignment="1">
      <alignment horizontal="center" vertical="center" wrapText="1" shrinkToFit="1"/>
    </xf>
    <xf numFmtId="0" fontId="6" fillId="4" borderId="1" xfId="0" applyFont="1" applyFill="1" applyBorder="1" applyAlignment="1">
      <alignment horizontal="center" vertical="center" wrapText="1" shrinkToFit="1"/>
    </xf>
    <xf numFmtId="0" fontId="7" fillId="2" borderId="14"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3" fillId="6" borderId="4" xfId="0" applyFont="1" applyFill="1" applyBorder="1" applyAlignment="1">
      <alignment horizontal="center" vertical="center" wrapText="1" shrinkToFit="1"/>
    </xf>
    <xf numFmtId="0" fontId="3" fillId="6" borderId="5" xfId="0" applyFont="1" applyFill="1" applyBorder="1" applyAlignment="1">
      <alignment horizontal="center" vertical="center" wrapText="1" shrinkToFit="1"/>
    </xf>
    <xf numFmtId="0" fontId="2" fillId="6" borderId="4" xfId="0" applyFont="1" applyFill="1" applyBorder="1" applyAlignment="1">
      <alignment horizontal="center" vertical="center" wrapText="1" shrinkToFit="1"/>
    </xf>
    <xf numFmtId="0" fontId="2" fillId="6" borderId="5" xfId="0" applyFont="1" applyFill="1" applyBorder="1" applyAlignment="1">
      <alignment horizontal="center" vertical="center" wrapText="1" shrinkToFi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3" xfId="0" applyFont="1" applyFill="1" applyBorder="1" applyAlignment="1">
      <alignment horizontal="center" vertical="center"/>
    </xf>
    <xf numFmtId="0" fontId="4" fillId="6" borderId="4" xfId="0" applyFont="1" applyFill="1" applyBorder="1" applyAlignment="1">
      <alignment horizontal="center" vertical="center" wrapText="1" shrinkToFit="1"/>
    </xf>
    <xf numFmtId="0" fontId="4" fillId="6" borderId="3" xfId="0" applyFont="1" applyFill="1" applyBorder="1" applyAlignment="1">
      <alignment horizontal="center" vertical="center" wrapText="1" shrinkToFi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shrinkToFit="1"/>
    </xf>
    <xf numFmtId="0" fontId="13" fillId="2" borderId="5" xfId="0" applyFont="1" applyFill="1" applyBorder="1" applyAlignment="1">
      <alignment horizontal="center" vertical="center" wrapText="1" shrinkToFit="1"/>
    </xf>
    <xf numFmtId="0" fontId="13" fillId="2" borderId="3" xfId="0" applyFont="1" applyFill="1" applyBorder="1" applyAlignment="1">
      <alignment horizontal="center" vertical="center" wrapText="1" shrinkToFit="1"/>
    </xf>
    <xf numFmtId="0" fontId="2" fillId="6" borderId="3" xfId="0" applyFont="1" applyFill="1" applyBorder="1" applyAlignment="1">
      <alignment horizontal="center" vertical="center" wrapText="1" shrinkToFit="1"/>
    </xf>
    <xf numFmtId="0" fontId="2" fillId="6" borderId="28" xfId="0" applyFont="1" applyFill="1" applyBorder="1" applyAlignment="1">
      <alignment horizontal="center" vertical="center"/>
    </xf>
    <xf numFmtId="0" fontId="2" fillId="6" borderId="24" xfId="0" applyFont="1" applyFill="1" applyBorder="1" applyAlignment="1">
      <alignment horizontal="center" vertical="center"/>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7" xfId="0" applyNumberFormat="1" applyFont="1" applyBorder="1" applyAlignment="1">
      <alignment horizontal="center" vertical="center" wrapText="1"/>
    </xf>
    <xf numFmtId="0" fontId="19" fillId="0" borderId="9" xfId="0" applyNumberFormat="1" applyFont="1" applyBorder="1" applyAlignment="1">
      <alignment horizontal="center" vertical="center" wrapText="1"/>
    </xf>
    <xf numFmtId="14" fontId="19" fillId="0" borderId="7" xfId="0" applyNumberFormat="1" applyFont="1" applyBorder="1" applyAlignment="1">
      <alignment horizontal="center" vertical="center" wrapText="1"/>
    </xf>
    <xf numFmtId="14" fontId="19" fillId="0" borderId="9" xfId="0" applyNumberFormat="1" applyFont="1" applyBorder="1" applyAlignment="1">
      <alignment horizontal="center" vertical="center" wrapText="1"/>
    </xf>
    <xf numFmtId="0" fontId="13" fillId="0" borderId="21" xfId="0" applyFont="1" applyFill="1" applyBorder="1" applyAlignment="1">
      <alignment horizontal="center" vertical="center" wrapText="1" shrinkToFit="1"/>
    </xf>
    <xf numFmtId="0" fontId="13" fillId="0" borderId="23" xfId="0" applyFont="1" applyFill="1" applyBorder="1" applyAlignment="1">
      <alignment horizontal="center" vertical="center" wrapText="1" shrinkToFit="1"/>
    </xf>
    <xf numFmtId="0" fontId="13" fillId="0" borderId="25" xfId="0" applyFont="1" applyFill="1" applyBorder="1" applyAlignment="1">
      <alignment horizontal="center" vertical="center" wrapText="1" shrinkToFit="1"/>
    </xf>
    <xf numFmtId="0" fontId="1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shrinkToFit="1"/>
    </xf>
    <xf numFmtId="0" fontId="2" fillId="0" borderId="26" xfId="0" applyFont="1" applyBorder="1" applyAlignment="1">
      <alignment horizontal="center" vertical="center" wrapText="1" readingOrder="1"/>
    </xf>
    <xf numFmtId="0" fontId="2" fillId="0" borderId="21" xfId="0" applyFont="1" applyBorder="1" applyAlignment="1">
      <alignment horizontal="center" vertical="center" wrapText="1" readingOrder="1"/>
    </xf>
    <xf numFmtId="0" fontId="3" fillId="3" borderId="4" xfId="0" applyFont="1" applyFill="1" applyBorder="1" applyAlignment="1">
      <alignment horizontal="center" vertical="center" wrapText="1" shrinkToFit="1"/>
    </xf>
    <xf numFmtId="0" fontId="3" fillId="3" borderId="5" xfId="0" applyFont="1" applyFill="1" applyBorder="1" applyAlignment="1">
      <alignment horizontal="center" vertical="center" wrapText="1" shrinkToFit="1"/>
    </xf>
    <xf numFmtId="0" fontId="3" fillId="3" borderId="3" xfId="0" applyFont="1" applyFill="1" applyBorder="1" applyAlignment="1">
      <alignment horizontal="center" vertical="center" wrapText="1" shrinkToFit="1"/>
    </xf>
    <xf numFmtId="0" fontId="2" fillId="0" borderId="23" xfId="0" applyFont="1" applyBorder="1" applyAlignment="1">
      <alignment horizontal="center" vertical="center" wrapText="1" readingOrder="1"/>
    </xf>
    <xf numFmtId="0" fontId="2" fillId="0" borderId="25" xfId="0" applyFont="1" applyBorder="1" applyAlignment="1">
      <alignment horizontal="center" vertical="center" wrapText="1" readingOrder="1"/>
    </xf>
    <xf numFmtId="0" fontId="2" fillId="3" borderId="4" xfId="0" applyFont="1" applyFill="1" applyBorder="1" applyAlignment="1">
      <alignment horizontal="center" vertical="center" wrapText="1" shrinkToFit="1"/>
    </xf>
    <xf numFmtId="0" fontId="2" fillId="3" borderId="5" xfId="0" applyFont="1" applyFill="1" applyBorder="1" applyAlignment="1">
      <alignment horizontal="center" vertical="center" wrapText="1" shrinkToFit="1"/>
    </xf>
    <xf numFmtId="0" fontId="2" fillId="3" borderId="3" xfId="0" applyFont="1" applyFill="1" applyBorder="1" applyAlignment="1">
      <alignment horizontal="center" vertical="center" wrapText="1" shrinkToFi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cellXfs>
  <cellStyles count="3">
    <cellStyle name="Hipervínculo" xfId="2" builtinId="8"/>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546553</xdr:rowOff>
    </xdr:to>
    <xdr:pic>
      <xdr:nvPicPr>
        <xdr:cNvPr id="2" name="1 Imagen"/>
        <xdr:cNvPicPr/>
      </xdr:nvPicPr>
      <xdr:blipFill>
        <a:blip xmlns:r="http://schemas.openxmlformats.org/officeDocument/2006/relationships" r:embed="rId1"/>
        <a:srcRect/>
        <a:stretch>
          <a:fillRect/>
        </a:stretch>
      </xdr:blipFill>
      <xdr:spPr bwMode="auto">
        <a:xfrm>
          <a:off x="1628775" y="47625"/>
          <a:ext cx="0" cy="685800"/>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714375</xdr:colOff>
      <xdr:row>0</xdr:row>
      <xdr:rowOff>843642</xdr:rowOff>
    </xdr:to>
    <xdr:pic>
      <xdr:nvPicPr>
        <xdr:cNvPr id="7"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19690" y="54428"/>
          <a:ext cx="2284185" cy="789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cene3d>
          <a:camera prst="orthographicFront"/>
          <a:lightRig rig="threePt" dir="t"/>
        </a:scene3d>
        <a:sp3d>
          <a:bevelT/>
        </a:sp3d>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42"/>
  <sheetViews>
    <sheetView tabSelected="1" view="pageBreakPreview" zoomScale="90" zoomScaleNormal="70" zoomScaleSheetLayoutView="90" workbookViewId="0">
      <pane xSplit="4" ySplit="5" topLeftCell="G17" activePane="bottomRight" state="frozen"/>
      <selection pane="topRight" activeCell="D1" sqref="D1"/>
      <selection pane="bottomLeft" activeCell="A7" sqref="A7"/>
      <selection pane="bottomRight" activeCell="H20" sqref="H20"/>
    </sheetView>
  </sheetViews>
  <sheetFormatPr baseColWidth="10" defaultRowHeight="15" x14ac:dyDescent="0.25"/>
  <cols>
    <col min="2" max="2" width="36.7109375" style="42"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21.5703125" style="2" customWidth="1"/>
    <col min="10" max="10" width="31.140625" style="2" customWidth="1"/>
    <col min="11" max="11" width="18" style="2" hidden="1" customWidth="1"/>
    <col min="12" max="12" width="18.28515625" style="2" hidden="1" customWidth="1"/>
    <col min="13" max="13" width="20" style="2" hidden="1" customWidth="1"/>
    <col min="14" max="15" width="18.140625" style="2" hidden="1" customWidth="1"/>
    <col min="16" max="16" width="23.7109375" style="2" hidden="1" customWidth="1"/>
    <col min="17" max="20" width="22" style="2" hidden="1" customWidth="1"/>
    <col min="21" max="21" width="25.5703125" style="2" hidden="1" customWidth="1"/>
    <col min="22" max="22" width="23.85546875" style="2" hidden="1" customWidth="1"/>
    <col min="23" max="23" width="18.7109375" style="1" hidden="1" customWidth="1"/>
    <col min="24" max="24" width="28.140625" style="1" hidden="1" customWidth="1"/>
  </cols>
  <sheetData>
    <row r="1" spans="2:30" s="65" customFormat="1" ht="72" customHeight="1" thickBot="1" x14ac:dyDescent="0.25">
      <c r="B1" s="148" t="s">
        <v>74</v>
      </c>
      <c r="C1" s="149"/>
      <c r="D1" s="149"/>
      <c r="E1" s="149"/>
      <c r="F1" s="149"/>
      <c r="G1" s="149"/>
      <c r="H1" s="149"/>
      <c r="I1" s="149"/>
      <c r="J1" s="150"/>
    </row>
    <row r="2" spans="2:30" s="65" customFormat="1" ht="27" customHeight="1" thickBot="1" x14ac:dyDescent="0.25">
      <c r="B2" s="151" t="s">
        <v>71</v>
      </c>
      <c r="C2" s="152"/>
      <c r="D2" s="153"/>
      <c r="E2" s="151" t="s">
        <v>72</v>
      </c>
      <c r="F2" s="153"/>
      <c r="G2" s="151" t="s">
        <v>75</v>
      </c>
      <c r="H2" s="153"/>
      <c r="I2" s="151" t="s">
        <v>76</v>
      </c>
      <c r="J2" s="153"/>
    </row>
    <row r="3" spans="2:30" s="65" customFormat="1" ht="21.75" customHeight="1" thickBot="1" x14ac:dyDescent="0.25">
      <c r="B3" s="125" t="s">
        <v>73</v>
      </c>
      <c r="C3" s="126"/>
      <c r="D3" s="127"/>
      <c r="E3" s="130">
        <v>42895</v>
      </c>
      <c r="F3" s="127"/>
      <c r="G3" s="128">
        <v>2</v>
      </c>
      <c r="H3" s="129"/>
      <c r="I3" s="130" t="s">
        <v>78</v>
      </c>
      <c r="J3" s="131"/>
    </row>
    <row r="4" spans="2:30" ht="15.75" thickBot="1" x14ac:dyDescent="0.3">
      <c r="D4" s="67"/>
      <c r="E4" s="67"/>
    </row>
    <row r="5" spans="2:30" s="5" customFormat="1" ht="21" x14ac:dyDescent="0.35">
      <c r="B5" s="43"/>
      <c r="C5" s="27" t="s">
        <v>7</v>
      </c>
      <c r="D5" s="27" t="s">
        <v>0</v>
      </c>
      <c r="E5" s="27" t="s">
        <v>10</v>
      </c>
      <c r="F5" s="27" t="s">
        <v>8</v>
      </c>
      <c r="G5" s="27" t="s">
        <v>16</v>
      </c>
      <c r="H5" s="28" t="s">
        <v>1</v>
      </c>
      <c r="I5" s="27" t="s">
        <v>2</v>
      </c>
      <c r="J5" s="30" t="s">
        <v>3</v>
      </c>
      <c r="K5" s="29">
        <v>42736</v>
      </c>
      <c r="L5" s="29">
        <v>42767</v>
      </c>
      <c r="M5" s="29">
        <v>42795</v>
      </c>
      <c r="N5" s="29">
        <v>42826</v>
      </c>
      <c r="O5" s="29">
        <v>42856</v>
      </c>
      <c r="P5" s="29">
        <v>42887</v>
      </c>
      <c r="Q5" s="29">
        <v>42917</v>
      </c>
      <c r="R5" s="29">
        <v>42948</v>
      </c>
      <c r="S5" s="29">
        <v>42979</v>
      </c>
      <c r="T5" s="29">
        <v>43009</v>
      </c>
      <c r="U5" s="29">
        <v>43040</v>
      </c>
      <c r="V5" s="29">
        <v>43070</v>
      </c>
      <c r="W5" s="27" t="s">
        <v>4</v>
      </c>
      <c r="X5" s="30" t="s">
        <v>5</v>
      </c>
      <c r="Z5" s="66"/>
      <c r="AA5" s="66"/>
      <c r="AB5" s="66"/>
      <c r="AC5" s="66"/>
      <c r="AD5" s="66"/>
    </row>
    <row r="6" spans="2:30" ht="155.25" customHeight="1" x14ac:dyDescent="0.25">
      <c r="B6" s="139" t="s">
        <v>48</v>
      </c>
      <c r="C6" s="145" t="s">
        <v>53</v>
      </c>
      <c r="D6" s="140" t="s">
        <v>32</v>
      </c>
      <c r="E6" s="62" t="s">
        <v>81</v>
      </c>
      <c r="F6" s="62" t="s">
        <v>26</v>
      </c>
      <c r="G6" s="62" t="s">
        <v>24</v>
      </c>
      <c r="H6" s="38" t="s">
        <v>80</v>
      </c>
      <c r="I6" s="8" t="s">
        <v>79</v>
      </c>
      <c r="J6" s="70" t="s">
        <v>28</v>
      </c>
      <c r="K6" s="9"/>
      <c r="L6" s="9"/>
      <c r="M6" s="9"/>
      <c r="N6" s="9"/>
      <c r="O6" s="9"/>
      <c r="P6" s="86" t="s">
        <v>51</v>
      </c>
      <c r="Q6" s="85"/>
      <c r="R6" s="85"/>
      <c r="S6" s="85"/>
      <c r="T6" s="85"/>
      <c r="U6" s="85"/>
      <c r="V6" s="86" t="s">
        <v>51</v>
      </c>
      <c r="W6" s="8" t="e">
        <f>AVERAGE(P6,V6)</f>
        <v>#DIV/0!</v>
      </c>
      <c r="X6" s="88" t="e">
        <f>W6/I6</f>
        <v>#DIV/0!</v>
      </c>
    </row>
    <row r="7" spans="2:30" ht="132" customHeight="1" x14ac:dyDescent="0.25">
      <c r="B7" s="143"/>
      <c r="C7" s="146"/>
      <c r="D7" s="141"/>
      <c r="E7" s="62" t="s">
        <v>18</v>
      </c>
      <c r="F7" s="62" t="s">
        <v>33</v>
      </c>
      <c r="G7" s="62" t="s">
        <v>35</v>
      </c>
      <c r="H7" s="38" t="s">
        <v>57</v>
      </c>
      <c r="I7" s="8" t="s">
        <v>79</v>
      </c>
      <c r="J7" s="70" t="s">
        <v>11</v>
      </c>
      <c r="K7" s="9"/>
      <c r="L7" s="9"/>
      <c r="M7" s="9"/>
      <c r="N7" s="9"/>
      <c r="O7" s="9"/>
      <c r="P7" s="9"/>
      <c r="Q7" s="9"/>
      <c r="R7" s="9"/>
      <c r="S7" s="9"/>
      <c r="T7" s="9"/>
      <c r="U7" s="87" t="s">
        <v>51</v>
      </c>
      <c r="V7" s="9"/>
      <c r="W7" s="8" t="e">
        <f>AVERAGE(U7)</f>
        <v>#DIV/0!</v>
      </c>
      <c r="X7" s="88" t="e">
        <f t="shared" ref="X7:X28" si="0">W7/I7</f>
        <v>#DIV/0!</v>
      </c>
    </row>
    <row r="8" spans="2:30" s="7" customFormat="1" ht="48" customHeight="1" x14ac:dyDescent="0.25">
      <c r="B8" s="143"/>
      <c r="C8" s="146"/>
      <c r="D8" s="141"/>
      <c r="E8" s="135" t="s">
        <v>17</v>
      </c>
      <c r="F8" s="89" t="s">
        <v>29</v>
      </c>
      <c r="G8" s="63" t="s">
        <v>25</v>
      </c>
      <c r="H8" s="38" t="s">
        <v>102</v>
      </c>
      <c r="I8" s="8" t="s">
        <v>79</v>
      </c>
      <c r="J8" s="70" t="s">
        <v>6</v>
      </c>
      <c r="K8" s="9"/>
      <c r="L8" s="9"/>
      <c r="M8" s="9"/>
      <c r="N8" s="9"/>
      <c r="O8" s="9"/>
      <c r="P8" s="9"/>
      <c r="Q8" s="9"/>
      <c r="R8" s="9"/>
      <c r="S8" s="9"/>
      <c r="T8" s="8"/>
      <c r="U8" s="9"/>
      <c r="V8" s="8"/>
      <c r="W8" s="8"/>
      <c r="X8" s="88" t="e">
        <f t="shared" si="0"/>
        <v>#VALUE!</v>
      </c>
    </row>
    <row r="9" spans="2:30" s="7" customFormat="1" ht="49.5" customHeight="1" x14ac:dyDescent="0.25">
      <c r="B9" s="143"/>
      <c r="C9" s="146"/>
      <c r="D9" s="141"/>
      <c r="E9" s="135"/>
      <c r="F9" s="89" t="s">
        <v>30</v>
      </c>
      <c r="G9" s="63" t="s">
        <v>27</v>
      </c>
      <c r="H9" s="38" t="s">
        <v>103</v>
      </c>
      <c r="I9" s="8" t="s">
        <v>79</v>
      </c>
      <c r="J9" s="70" t="s">
        <v>6</v>
      </c>
      <c r="K9" s="9"/>
      <c r="L9" s="9"/>
      <c r="M9" s="9"/>
      <c r="N9" s="9"/>
      <c r="O9" s="9"/>
      <c r="P9" s="9"/>
      <c r="Q9" s="9"/>
      <c r="R9" s="9"/>
      <c r="S9" s="9"/>
      <c r="T9" s="8"/>
      <c r="U9" s="9"/>
      <c r="V9" s="8"/>
      <c r="W9" s="8"/>
      <c r="X9" s="88" t="e">
        <f t="shared" si="0"/>
        <v>#VALUE!</v>
      </c>
    </row>
    <row r="10" spans="2:30" s="7" customFormat="1" ht="128.25" customHeight="1" x14ac:dyDescent="0.25">
      <c r="B10" s="143"/>
      <c r="C10" s="146"/>
      <c r="D10" s="141"/>
      <c r="E10" s="136" t="s">
        <v>22</v>
      </c>
      <c r="F10" s="36" t="s">
        <v>23</v>
      </c>
      <c r="G10" s="36" t="s">
        <v>82</v>
      </c>
      <c r="H10" s="37" t="s">
        <v>85</v>
      </c>
      <c r="I10" s="21">
        <v>1</v>
      </c>
      <c r="J10" s="71" t="s">
        <v>6</v>
      </c>
      <c r="K10" s="22">
        <v>1.1667000000000001</v>
      </c>
      <c r="L10" s="22">
        <v>1</v>
      </c>
      <c r="M10" s="22">
        <v>1</v>
      </c>
      <c r="N10" s="22">
        <v>1</v>
      </c>
      <c r="O10" s="22">
        <v>1</v>
      </c>
      <c r="P10" s="22" t="s">
        <v>51</v>
      </c>
      <c r="Q10" s="22" t="s">
        <v>51</v>
      </c>
      <c r="R10" s="22" t="s">
        <v>51</v>
      </c>
      <c r="S10" s="22" t="s">
        <v>51</v>
      </c>
      <c r="T10" s="21" t="s">
        <v>51</v>
      </c>
      <c r="U10" s="22" t="s">
        <v>51</v>
      </c>
      <c r="V10" s="21" t="s">
        <v>51</v>
      </c>
      <c r="W10" s="8">
        <f t="shared" ref="W10:W18" si="1">AVERAGE(K10:V10)</f>
        <v>1.0333400000000001</v>
      </c>
      <c r="X10" s="88">
        <f t="shared" si="0"/>
        <v>1.0333400000000001</v>
      </c>
    </row>
    <row r="11" spans="2:30" s="7" customFormat="1" ht="114" customHeight="1" x14ac:dyDescent="0.25">
      <c r="B11" s="143"/>
      <c r="C11" s="146"/>
      <c r="D11" s="141"/>
      <c r="E11" s="136"/>
      <c r="F11" s="36" t="s">
        <v>49</v>
      </c>
      <c r="G11" s="36" t="s">
        <v>83</v>
      </c>
      <c r="H11" s="37" t="s">
        <v>84</v>
      </c>
      <c r="I11" s="21">
        <v>1</v>
      </c>
      <c r="J11" s="71" t="s">
        <v>6</v>
      </c>
      <c r="K11" s="22">
        <v>1</v>
      </c>
      <c r="L11" s="22">
        <v>1</v>
      </c>
      <c r="M11" s="22">
        <v>1</v>
      </c>
      <c r="N11" s="22">
        <v>1</v>
      </c>
      <c r="O11" s="22">
        <v>1</v>
      </c>
      <c r="P11" s="22" t="s">
        <v>51</v>
      </c>
      <c r="Q11" s="22" t="s">
        <v>51</v>
      </c>
      <c r="R11" s="22" t="s">
        <v>51</v>
      </c>
      <c r="S11" s="22" t="s">
        <v>51</v>
      </c>
      <c r="T11" s="21" t="s">
        <v>51</v>
      </c>
      <c r="U11" s="22" t="s">
        <v>51</v>
      </c>
      <c r="V11" s="21" t="s">
        <v>51</v>
      </c>
      <c r="W11" s="8">
        <f t="shared" si="1"/>
        <v>1</v>
      </c>
      <c r="X11" s="88">
        <f t="shared" si="0"/>
        <v>1</v>
      </c>
    </row>
    <row r="12" spans="2:30" s="7" customFormat="1" ht="114" customHeight="1" x14ac:dyDescent="0.25">
      <c r="B12" s="144"/>
      <c r="C12" s="147"/>
      <c r="D12" s="142"/>
      <c r="E12" s="36" t="s">
        <v>19</v>
      </c>
      <c r="F12" s="36" t="s">
        <v>56</v>
      </c>
      <c r="G12" s="36" t="s">
        <v>96</v>
      </c>
      <c r="H12" s="37" t="s">
        <v>87</v>
      </c>
      <c r="I12" s="21">
        <v>1</v>
      </c>
      <c r="J12" s="71" t="s">
        <v>6</v>
      </c>
      <c r="K12" s="22">
        <v>0</v>
      </c>
      <c r="L12" s="22">
        <v>1</v>
      </c>
      <c r="M12" s="22">
        <v>0.67</v>
      </c>
      <c r="N12" s="22">
        <v>1</v>
      </c>
      <c r="O12" s="22">
        <v>1</v>
      </c>
      <c r="P12" s="22" t="s">
        <v>51</v>
      </c>
      <c r="Q12" s="22" t="s">
        <v>51</v>
      </c>
      <c r="R12" s="22" t="s">
        <v>51</v>
      </c>
      <c r="S12" s="22" t="s">
        <v>51</v>
      </c>
      <c r="T12" s="22" t="s">
        <v>51</v>
      </c>
      <c r="U12" s="22" t="s">
        <v>51</v>
      </c>
      <c r="V12" s="22" t="s">
        <v>51</v>
      </c>
      <c r="W12" s="8">
        <f t="shared" si="1"/>
        <v>0.73399999999999999</v>
      </c>
      <c r="X12" s="88">
        <f t="shared" si="0"/>
        <v>0.73399999999999999</v>
      </c>
    </row>
    <row r="13" spans="2:30" s="14" customFormat="1" ht="24" customHeight="1" x14ac:dyDescent="0.25">
      <c r="B13" s="72"/>
      <c r="C13" s="15"/>
      <c r="D13" s="16"/>
      <c r="E13" s="17"/>
      <c r="F13" s="31"/>
      <c r="G13" s="31"/>
      <c r="H13" s="32" t="s">
        <v>13</v>
      </c>
      <c r="I13" s="33">
        <f>AVERAGE(I6:I12)</f>
        <v>1</v>
      </c>
      <c r="J13" s="73"/>
      <c r="K13" s="33" t="e">
        <f>AVERAGE(K6:K9)</f>
        <v>#DIV/0!</v>
      </c>
      <c r="L13" s="34"/>
      <c r="M13" s="33" t="e">
        <f>AVERAGE(M6:M9)</f>
        <v>#DIV/0!</v>
      </c>
      <c r="N13" s="34"/>
      <c r="O13" s="34"/>
      <c r="P13" s="33" t="e">
        <f>AVERAGE(P6:P9)</f>
        <v>#DIV/0!</v>
      </c>
      <c r="Q13" s="33" t="e">
        <f>AVERAGE(Q6:Q9)</f>
        <v>#DIV/0!</v>
      </c>
      <c r="R13" s="35"/>
      <c r="S13" s="33" t="e">
        <f>AVERAGE(S6:S9)</f>
        <v>#DIV/0!</v>
      </c>
      <c r="T13" s="35"/>
      <c r="U13" s="35"/>
      <c r="V13" s="33" t="e">
        <f>AVERAGE(V6:V9)</f>
        <v>#DIV/0!</v>
      </c>
      <c r="W13" s="44" t="e">
        <f t="shared" si="1"/>
        <v>#DIV/0!</v>
      </c>
      <c r="X13" s="88" t="e">
        <f t="shared" si="0"/>
        <v>#DIV/0!</v>
      </c>
    </row>
    <row r="14" spans="2:30" s="14" customFormat="1" ht="185.25" customHeight="1" x14ac:dyDescent="0.25">
      <c r="B14" s="138" t="s">
        <v>47</v>
      </c>
      <c r="C14" s="103" t="s">
        <v>14</v>
      </c>
      <c r="D14" s="101" t="s">
        <v>31</v>
      </c>
      <c r="E14" s="112" t="s">
        <v>21</v>
      </c>
      <c r="F14" s="45" t="s">
        <v>89</v>
      </c>
      <c r="G14" s="110" t="s">
        <v>58</v>
      </c>
      <c r="H14" s="103" t="s">
        <v>88</v>
      </c>
      <c r="I14" s="47">
        <v>1</v>
      </c>
      <c r="J14" s="123" t="s">
        <v>6</v>
      </c>
      <c r="K14" s="48">
        <v>1</v>
      </c>
      <c r="L14" s="48">
        <v>1</v>
      </c>
      <c r="M14" s="48">
        <v>1</v>
      </c>
      <c r="N14" s="48">
        <v>1</v>
      </c>
      <c r="O14" s="48">
        <v>1</v>
      </c>
      <c r="P14" s="48" t="s">
        <v>51</v>
      </c>
      <c r="Q14" s="48" t="s">
        <v>51</v>
      </c>
      <c r="R14" s="48" t="s">
        <v>51</v>
      </c>
      <c r="S14" s="48" t="s">
        <v>51</v>
      </c>
      <c r="T14" s="48" t="s">
        <v>51</v>
      </c>
      <c r="U14" s="48" t="s">
        <v>51</v>
      </c>
      <c r="V14" s="48" t="s">
        <v>51</v>
      </c>
      <c r="W14" s="47">
        <f>AVERAGE(K14:V14)</f>
        <v>1</v>
      </c>
      <c r="X14" s="88">
        <f t="shared" si="0"/>
        <v>1</v>
      </c>
    </row>
    <row r="15" spans="2:30" s="14" customFormat="1" ht="23.25" customHeight="1" x14ac:dyDescent="0.25">
      <c r="B15" s="138"/>
      <c r="C15" s="104"/>
      <c r="D15" s="102"/>
      <c r="E15" s="113"/>
      <c r="F15" s="45" t="s">
        <v>90</v>
      </c>
      <c r="G15" s="111"/>
      <c r="H15" s="122"/>
      <c r="I15" s="49">
        <v>1</v>
      </c>
      <c r="J15" s="124"/>
      <c r="K15" s="48">
        <v>1</v>
      </c>
      <c r="L15" s="48">
        <v>1</v>
      </c>
      <c r="M15" s="48">
        <v>1</v>
      </c>
      <c r="N15" s="48">
        <v>1</v>
      </c>
      <c r="O15" s="48">
        <v>0.93</v>
      </c>
      <c r="P15" s="48" t="s">
        <v>51</v>
      </c>
      <c r="Q15" s="48" t="s">
        <v>51</v>
      </c>
      <c r="R15" s="48" t="s">
        <v>51</v>
      </c>
      <c r="S15" s="48" t="s">
        <v>51</v>
      </c>
      <c r="T15" s="48" t="s">
        <v>51</v>
      </c>
      <c r="U15" s="48" t="s">
        <v>51</v>
      </c>
      <c r="V15" s="48" t="s">
        <v>51</v>
      </c>
      <c r="W15" s="47">
        <f>AVERAGE(K15:V15)</f>
        <v>0.98599999999999999</v>
      </c>
      <c r="X15" s="88">
        <f>W15/I15</f>
        <v>0.98599999999999999</v>
      </c>
    </row>
    <row r="16" spans="2:30" s="14" customFormat="1" ht="127.5" customHeight="1" x14ac:dyDescent="0.25">
      <c r="B16" s="138"/>
      <c r="C16" s="104"/>
      <c r="D16" s="102"/>
      <c r="E16" s="112" t="s">
        <v>9</v>
      </c>
      <c r="F16" s="45" t="s">
        <v>59</v>
      </c>
      <c r="G16" s="45" t="s">
        <v>92</v>
      </c>
      <c r="H16" s="46" t="s">
        <v>91</v>
      </c>
      <c r="I16" s="47">
        <v>1</v>
      </c>
      <c r="J16" s="74" t="s">
        <v>12</v>
      </c>
      <c r="K16" s="48"/>
      <c r="L16" s="48"/>
      <c r="M16" s="48">
        <v>0.16</v>
      </c>
      <c r="N16" s="48"/>
      <c r="O16" s="48"/>
      <c r="P16" s="53" t="s">
        <v>51</v>
      </c>
      <c r="Q16" s="48"/>
      <c r="R16" s="48"/>
      <c r="S16" s="48" t="s">
        <v>51</v>
      </c>
      <c r="T16" s="47"/>
      <c r="U16" s="47"/>
      <c r="V16" s="47" t="s">
        <v>51</v>
      </c>
      <c r="W16" s="47">
        <f t="shared" si="1"/>
        <v>0.16</v>
      </c>
      <c r="X16" s="88">
        <f t="shared" si="0"/>
        <v>0.16</v>
      </c>
    </row>
    <row r="17" spans="2:24" s="14" customFormat="1" ht="108.75" customHeight="1" x14ac:dyDescent="0.25">
      <c r="B17" s="138"/>
      <c r="C17" s="104"/>
      <c r="D17" s="102"/>
      <c r="E17" s="113"/>
      <c r="F17" s="45" t="s">
        <v>60</v>
      </c>
      <c r="G17" s="64" t="s">
        <v>93</v>
      </c>
      <c r="H17" s="51" t="s">
        <v>61</v>
      </c>
      <c r="I17" s="49">
        <v>1</v>
      </c>
      <c r="J17" s="75" t="s">
        <v>6</v>
      </c>
      <c r="K17" s="50">
        <v>0.74</v>
      </c>
      <c r="L17" s="50">
        <v>1</v>
      </c>
      <c r="M17" s="50">
        <v>1</v>
      </c>
      <c r="N17" s="50">
        <v>1</v>
      </c>
      <c r="O17" s="50">
        <v>1</v>
      </c>
      <c r="P17" s="54" t="s">
        <v>51</v>
      </c>
      <c r="Q17" s="50" t="s">
        <v>51</v>
      </c>
      <c r="R17" s="50" t="s">
        <v>51</v>
      </c>
      <c r="S17" s="50" t="s">
        <v>51</v>
      </c>
      <c r="T17" s="47" t="s">
        <v>51</v>
      </c>
      <c r="U17" s="47" t="s">
        <v>51</v>
      </c>
      <c r="V17" s="47" t="s">
        <v>51</v>
      </c>
      <c r="W17" s="47">
        <f t="shared" si="1"/>
        <v>0.94800000000000006</v>
      </c>
      <c r="X17" s="88">
        <f t="shared" si="0"/>
        <v>0.94800000000000006</v>
      </c>
    </row>
    <row r="18" spans="2:24" s="14" customFormat="1" ht="66.75" customHeight="1" x14ac:dyDescent="0.25">
      <c r="B18" s="138"/>
      <c r="C18" s="104"/>
      <c r="D18" s="102"/>
      <c r="E18" s="108" t="s">
        <v>94</v>
      </c>
      <c r="F18" s="45" t="s">
        <v>54</v>
      </c>
      <c r="G18" s="110" t="s">
        <v>52</v>
      </c>
      <c r="H18" s="114" t="s">
        <v>66</v>
      </c>
      <c r="I18" s="49">
        <v>1</v>
      </c>
      <c r="J18" s="75" t="s">
        <v>6</v>
      </c>
      <c r="K18" s="50">
        <v>0.96399999999999997</v>
      </c>
      <c r="L18" s="50">
        <v>0.96399999999999997</v>
      </c>
      <c r="M18" s="50">
        <v>0.96399999999999997</v>
      </c>
      <c r="N18" s="50">
        <v>0.96399999999999997</v>
      </c>
      <c r="O18" s="50">
        <v>0.96399999999999997</v>
      </c>
      <c r="P18" s="50" t="s">
        <v>51</v>
      </c>
      <c r="Q18" s="50" t="s">
        <v>51</v>
      </c>
      <c r="R18" s="50" t="s">
        <v>51</v>
      </c>
      <c r="S18" s="50" t="s">
        <v>51</v>
      </c>
      <c r="T18" s="50" t="s">
        <v>51</v>
      </c>
      <c r="U18" s="50" t="s">
        <v>51</v>
      </c>
      <c r="V18" s="50" t="s">
        <v>51</v>
      </c>
      <c r="W18" s="47">
        <f t="shared" si="1"/>
        <v>0.96400000000000008</v>
      </c>
      <c r="X18" s="88">
        <f t="shared" si="0"/>
        <v>0.96400000000000008</v>
      </c>
    </row>
    <row r="19" spans="2:24" s="14" customFormat="1" ht="57" customHeight="1" x14ac:dyDescent="0.25">
      <c r="B19" s="138"/>
      <c r="C19" s="104"/>
      <c r="D19" s="102"/>
      <c r="E19" s="109"/>
      <c r="F19" s="45" t="s">
        <v>55</v>
      </c>
      <c r="G19" s="111"/>
      <c r="H19" s="115"/>
      <c r="I19" s="49">
        <v>1</v>
      </c>
      <c r="J19" s="75" t="s">
        <v>6</v>
      </c>
      <c r="K19" s="50">
        <v>0.85699999999999998</v>
      </c>
      <c r="L19" s="50">
        <v>0.72599999999999998</v>
      </c>
      <c r="M19" s="50">
        <v>0.80100000000000005</v>
      </c>
      <c r="N19" s="50">
        <v>0.82899999999999996</v>
      </c>
      <c r="O19" s="50">
        <v>0.8</v>
      </c>
      <c r="P19" s="50" t="s">
        <v>51</v>
      </c>
      <c r="Q19" s="50" t="s">
        <v>51</v>
      </c>
      <c r="R19" s="50" t="s">
        <v>51</v>
      </c>
      <c r="S19" s="50" t="s">
        <v>51</v>
      </c>
      <c r="T19" s="50" t="s">
        <v>51</v>
      </c>
      <c r="U19" s="50" t="s">
        <v>51</v>
      </c>
      <c r="V19" s="50" t="s">
        <v>51</v>
      </c>
      <c r="W19" s="47">
        <f>AVERAGE(K19:V19)</f>
        <v>0.80259999999999998</v>
      </c>
      <c r="X19" s="88">
        <f t="shared" si="0"/>
        <v>0.80259999999999998</v>
      </c>
    </row>
    <row r="20" spans="2:24" s="14" customFormat="1" ht="63.75" x14ac:dyDescent="0.25">
      <c r="B20" s="139"/>
      <c r="C20" s="104"/>
      <c r="D20" s="102"/>
      <c r="E20" s="91" t="s">
        <v>19</v>
      </c>
      <c r="F20" s="90" t="s">
        <v>95</v>
      </c>
      <c r="G20" s="90" t="s">
        <v>104</v>
      </c>
      <c r="H20" s="94" t="s">
        <v>97</v>
      </c>
      <c r="I20" s="95">
        <v>1</v>
      </c>
      <c r="J20" s="92" t="s">
        <v>86</v>
      </c>
      <c r="K20" s="48"/>
      <c r="L20" s="48"/>
      <c r="M20" s="48"/>
      <c r="N20" s="48"/>
      <c r="O20" s="48"/>
      <c r="P20" s="48" t="s">
        <v>51</v>
      </c>
      <c r="Q20" s="48"/>
      <c r="R20" s="48"/>
      <c r="S20" s="48"/>
      <c r="T20" s="48"/>
      <c r="U20" s="48"/>
      <c r="V20" s="48"/>
      <c r="W20" s="47" t="e">
        <f t="shared" ref="W20:W24" si="2">AVERAGE(K20:V20)</f>
        <v>#DIV/0!</v>
      </c>
      <c r="X20" s="88" t="e">
        <f t="shared" si="0"/>
        <v>#DIV/0!</v>
      </c>
    </row>
    <row r="21" spans="2:24" s="14" customFormat="1" ht="24" customHeight="1" x14ac:dyDescent="0.25">
      <c r="B21" s="96"/>
      <c r="C21" s="96"/>
      <c r="D21" s="97"/>
      <c r="E21" s="97"/>
      <c r="F21" s="97"/>
      <c r="G21" s="97"/>
      <c r="H21" s="18" t="s">
        <v>13</v>
      </c>
      <c r="I21" s="19">
        <f>AVERAGE(I14:I20)</f>
        <v>1</v>
      </c>
      <c r="J21" s="19"/>
      <c r="K21" s="93">
        <f>AVERAGE(K14:K20)</f>
        <v>0.91220000000000001</v>
      </c>
      <c r="L21" s="19"/>
      <c r="M21" s="19">
        <f>AVERAGE(M14:M20)</f>
        <v>0.82083333333333341</v>
      </c>
      <c r="N21" s="19"/>
      <c r="O21" s="19"/>
      <c r="P21" s="19" t="e">
        <f>AVERAGE(P14:P20)</f>
        <v>#DIV/0!</v>
      </c>
      <c r="Q21" s="19" t="e">
        <f>AVERAGE(Q14:Q20)</f>
        <v>#DIV/0!</v>
      </c>
      <c r="R21" s="19"/>
      <c r="S21" s="19" t="e">
        <f>AVERAGE(S14:S20)</f>
        <v>#DIV/0!</v>
      </c>
      <c r="T21" s="19"/>
      <c r="U21" s="19"/>
      <c r="V21" s="19" t="e">
        <f>AVERAGE(V14:V20)</f>
        <v>#DIV/0!</v>
      </c>
      <c r="W21" s="44" t="e">
        <f t="shared" si="2"/>
        <v>#DIV/0!</v>
      </c>
      <c r="X21" s="88" t="e">
        <f t="shared" si="0"/>
        <v>#DIV/0!</v>
      </c>
    </row>
    <row r="22" spans="2:24" s="14" customFormat="1" ht="68.25" customHeight="1" x14ac:dyDescent="0.25">
      <c r="B22" s="132" t="s">
        <v>44</v>
      </c>
      <c r="C22" s="137" t="s">
        <v>42</v>
      </c>
      <c r="D22" s="119" t="s">
        <v>34</v>
      </c>
      <c r="E22" s="116" t="s">
        <v>18</v>
      </c>
      <c r="F22" s="13" t="s">
        <v>40</v>
      </c>
      <c r="G22" s="13" t="s">
        <v>101</v>
      </c>
      <c r="H22" s="12" t="s">
        <v>100</v>
      </c>
      <c r="I22" s="10">
        <v>0.9</v>
      </c>
      <c r="J22" s="76" t="s">
        <v>6</v>
      </c>
      <c r="K22" s="11">
        <v>0.87</v>
      </c>
      <c r="L22" s="11">
        <v>0.97399999999999998</v>
      </c>
      <c r="M22" s="11">
        <v>0.94899999999999995</v>
      </c>
      <c r="N22" s="57">
        <v>0.57799999999999996</v>
      </c>
      <c r="O22" s="58">
        <v>0.55300000000000005</v>
      </c>
      <c r="P22" s="41" t="s">
        <v>51</v>
      </c>
      <c r="Q22" s="41" t="s">
        <v>51</v>
      </c>
      <c r="R22" s="41" t="s">
        <v>51</v>
      </c>
      <c r="S22" s="41" t="s">
        <v>51</v>
      </c>
      <c r="T22" s="41" t="s">
        <v>51</v>
      </c>
      <c r="U22" s="41" t="s">
        <v>51</v>
      </c>
      <c r="V22" s="41" t="s">
        <v>51</v>
      </c>
      <c r="W22" s="52">
        <f>AVERAGE(K22:V22)</f>
        <v>0.78479999999999994</v>
      </c>
      <c r="X22" s="88">
        <f t="shared" si="0"/>
        <v>0.87199999999999989</v>
      </c>
    </row>
    <row r="23" spans="2:24" s="14" customFormat="1" ht="79.5" customHeight="1" x14ac:dyDescent="0.25">
      <c r="B23" s="133"/>
      <c r="C23" s="137"/>
      <c r="D23" s="120"/>
      <c r="E23" s="117"/>
      <c r="F23" s="13" t="s">
        <v>38</v>
      </c>
      <c r="G23" s="13" t="s">
        <v>63</v>
      </c>
      <c r="H23" s="12" t="s">
        <v>64</v>
      </c>
      <c r="I23" s="10" t="s">
        <v>51</v>
      </c>
      <c r="J23" s="76" t="s">
        <v>6</v>
      </c>
      <c r="K23" s="6" t="s">
        <v>51</v>
      </c>
      <c r="L23" s="6" t="s">
        <v>51</v>
      </c>
      <c r="M23" s="6" t="s">
        <v>51</v>
      </c>
      <c r="N23" s="6" t="s">
        <v>51</v>
      </c>
      <c r="O23" s="6" t="s">
        <v>51</v>
      </c>
      <c r="P23" s="6" t="s">
        <v>51</v>
      </c>
      <c r="Q23" s="6" t="s">
        <v>51</v>
      </c>
      <c r="R23" s="6" t="s">
        <v>51</v>
      </c>
      <c r="S23" s="6" t="s">
        <v>51</v>
      </c>
      <c r="T23" s="6" t="s">
        <v>51</v>
      </c>
      <c r="U23" s="6" t="s">
        <v>51</v>
      </c>
      <c r="V23" s="6" t="s">
        <v>51</v>
      </c>
      <c r="W23" s="52" t="e">
        <f>AVERAGE(K23:V23)</f>
        <v>#DIV/0!</v>
      </c>
      <c r="X23" s="88" t="e">
        <f t="shared" si="0"/>
        <v>#DIV/0!</v>
      </c>
    </row>
    <row r="24" spans="2:24" s="14" customFormat="1" ht="114.75" customHeight="1" x14ac:dyDescent="0.25">
      <c r="B24" s="133"/>
      <c r="C24" s="137"/>
      <c r="D24" s="120"/>
      <c r="E24" s="117"/>
      <c r="F24" s="13" t="s">
        <v>36</v>
      </c>
      <c r="G24" s="13" t="s">
        <v>37</v>
      </c>
      <c r="H24" s="12" t="s">
        <v>67</v>
      </c>
      <c r="I24" s="10">
        <v>1</v>
      </c>
      <c r="J24" s="76" t="s">
        <v>6</v>
      </c>
      <c r="K24" s="6">
        <v>1</v>
      </c>
      <c r="L24" s="6">
        <v>1</v>
      </c>
      <c r="M24" s="6">
        <v>1</v>
      </c>
      <c r="N24" s="41">
        <v>1</v>
      </c>
      <c r="O24" s="23">
        <v>1</v>
      </c>
      <c r="P24" s="41" t="s">
        <v>51</v>
      </c>
      <c r="Q24" s="41" t="s">
        <v>51</v>
      </c>
      <c r="R24" s="41" t="s">
        <v>51</v>
      </c>
      <c r="S24" s="41" t="s">
        <v>51</v>
      </c>
      <c r="T24" s="41" t="s">
        <v>51</v>
      </c>
      <c r="U24" s="41" t="s">
        <v>51</v>
      </c>
      <c r="V24" s="41" t="s">
        <v>51</v>
      </c>
      <c r="W24" s="52">
        <f t="shared" si="2"/>
        <v>1</v>
      </c>
      <c r="X24" s="88">
        <f t="shared" si="0"/>
        <v>1</v>
      </c>
    </row>
    <row r="25" spans="2:24" s="14" customFormat="1" ht="109.5" customHeight="1" x14ac:dyDescent="0.25">
      <c r="B25" s="134"/>
      <c r="C25" s="137"/>
      <c r="D25" s="121"/>
      <c r="E25" s="118"/>
      <c r="F25" s="25" t="s">
        <v>39</v>
      </c>
      <c r="G25" s="25" t="s">
        <v>45</v>
      </c>
      <c r="H25" s="55" t="s">
        <v>57</v>
      </c>
      <c r="I25" s="10" t="s">
        <v>51</v>
      </c>
      <c r="J25" s="76" t="s">
        <v>28</v>
      </c>
      <c r="K25" s="24" t="s">
        <v>62</v>
      </c>
      <c r="L25" s="24" t="s">
        <v>62</v>
      </c>
      <c r="M25" s="24" t="s">
        <v>62</v>
      </c>
      <c r="N25" s="24" t="s">
        <v>62</v>
      </c>
      <c r="O25" s="24" t="s">
        <v>62</v>
      </c>
      <c r="P25" s="24" t="s">
        <v>62</v>
      </c>
      <c r="Q25" s="24" t="s">
        <v>62</v>
      </c>
      <c r="R25" s="24" t="s">
        <v>62</v>
      </c>
      <c r="S25" s="24" t="s">
        <v>62</v>
      </c>
      <c r="T25" s="24" t="s">
        <v>62</v>
      </c>
      <c r="U25" s="24" t="s">
        <v>62</v>
      </c>
      <c r="V25" s="24" t="s">
        <v>62</v>
      </c>
      <c r="W25" s="24" t="s">
        <v>62</v>
      </c>
      <c r="X25" s="88" t="e">
        <f t="shared" si="0"/>
        <v>#VALUE!</v>
      </c>
    </row>
    <row r="26" spans="2:24" s="14" customFormat="1" ht="109.5" customHeight="1" x14ac:dyDescent="0.25">
      <c r="B26" s="132" t="s">
        <v>46</v>
      </c>
      <c r="C26" s="137"/>
      <c r="D26" s="119" t="s">
        <v>68</v>
      </c>
      <c r="E26" s="61" t="s">
        <v>20</v>
      </c>
      <c r="F26" s="25" t="s">
        <v>50</v>
      </c>
      <c r="G26" s="25" t="s">
        <v>99</v>
      </c>
      <c r="H26" s="55" t="s">
        <v>98</v>
      </c>
      <c r="I26" s="10">
        <v>0.7</v>
      </c>
      <c r="J26" s="76" t="s">
        <v>6</v>
      </c>
      <c r="K26" s="24">
        <v>0.6</v>
      </c>
      <c r="L26" s="6">
        <v>0.66</v>
      </c>
      <c r="M26" s="6">
        <v>0.56999999999999995</v>
      </c>
      <c r="N26" s="60">
        <v>0.64</v>
      </c>
      <c r="O26" s="23">
        <v>0.84</v>
      </c>
      <c r="P26" s="23" t="s">
        <v>51</v>
      </c>
      <c r="Q26" s="23" t="s">
        <v>51</v>
      </c>
      <c r="R26" s="23" t="s">
        <v>51</v>
      </c>
      <c r="S26" s="23" t="s">
        <v>51</v>
      </c>
      <c r="T26" s="23" t="s">
        <v>51</v>
      </c>
      <c r="U26" s="23" t="s">
        <v>51</v>
      </c>
      <c r="V26" s="23" t="s">
        <v>51</v>
      </c>
      <c r="W26" s="52">
        <f t="shared" ref="W26:W27" si="3">AVERAGE(K26:V26)</f>
        <v>0.66200000000000003</v>
      </c>
      <c r="X26" s="88">
        <f t="shared" si="0"/>
        <v>0.94571428571428584</v>
      </c>
    </row>
    <row r="27" spans="2:24" s="14" customFormat="1" ht="268.5" customHeight="1" x14ac:dyDescent="0.25">
      <c r="B27" s="134"/>
      <c r="C27" s="137"/>
      <c r="D27" s="121"/>
      <c r="E27" s="61" t="s">
        <v>15</v>
      </c>
      <c r="F27" s="25" t="s">
        <v>43</v>
      </c>
      <c r="G27" s="25" t="s">
        <v>41</v>
      </c>
      <c r="H27" s="55" t="s">
        <v>65</v>
      </c>
      <c r="I27" s="10">
        <v>1</v>
      </c>
      <c r="J27" s="76" t="s">
        <v>11</v>
      </c>
      <c r="K27" s="24"/>
      <c r="L27" s="24"/>
      <c r="M27" s="24"/>
      <c r="N27" s="24"/>
      <c r="O27" s="24">
        <v>0.59399999999999997</v>
      </c>
      <c r="P27" s="24"/>
      <c r="Q27" s="24"/>
      <c r="R27" s="24"/>
      <c r="S27" s="24"/>
      <c r="T27" s="24"/>
      <c r="U27" s="24"/>
      <c r="V27" s="24"/>
      <c r="W27" s="52">
        <f t="shared" si="3"/>
        <v>0.59399999999999997</v>
      </c>
      <c r="X27" s="88">
        <f t="shared" si="0"/>
        <v>0.59399999999999997</v>
      </c>
    </row>
    <row r="28" spans="2:24" s="14" customFormat="1" ht="22.5" customHeight="1" thickBot="1" x14ac:dyDescent="0.3">
      <c r="B28" s="77"/>
      <c r="C28" s="78"/>
      <c r="D28" s="79"/>
      <c r="E28" s="80"/>
      <c r="F28" s="81"/>
      <c r="G28" s="81"/>
      <c r="H28" s="82" t="s">
        <v>13</v>
      </c>
      <c r="I28" s="83">
        <f>AVERAGE(I22:I27)</f>
        <v>0.89999999999999991</v>
      </c>
      <c r="J28" s="84"/>
      <c r="K28" s="19">
        <f t="shared" ref="K28:W28" si="4">AVERAGE(K22:K27)</f>
        <v>0.82333333333333336</v>
      </c>
      <c r="L28" s="19">
        <f t="shared" si="4"/>
        <v>0.878</v>
      </c>
      <c r="M28" s="19">
        <f t="shared" si="4"/>
        <v>0.83966666666666656</v>
      </c>
      <c r="N28" s="19">
        <f t="shared" si="4"/>
        <v>0.73933333333333329</v>
      </c>
      <c r="O28" s="19">
        <f t="shared" si="4"/>
        <v>0.74674999999999991</v>
      </c>
      <c r="P28" s="19" t="e">
        <f t="shared" si="4"/>
        <v>#DIV/0!</v>
      </c>
      <c r="Q28" s="19" t="e">
        <f t="shared" si="4"/>
        <v>#DIV/0!</v>
      </c>
      <c r="R28" s="19" t="e">
        <f t="shared" si="4"/>
        <v>#DIV/0!</v>
      </c>
      <c r="S28" s="19" t="e">
        <f t="shared" si="4"/>
        <v>#DIV/0!</v>
      </c>
      <c r="T28" s="19" t="e">
        <f t="shared" si="4"/>
        <v>#DIV/0!</v>
      </c>
      <c r="U28" s="19" t="e">
        <f t="shared" si="4"/>
        <v>#DIV/0!</v>
      </c>
      <c r="V28" s="19" t="e">
        <f t="shared" si="4"/>
        <v>#DIV/0!</v>
      </c>
      <c r="W28" s="19" t="e">
        <f t="shared" si="4"/>
        <v>#DIV/0!</v>
      </c>
      <c r="X28" s="88" t="e">
        <f t="shared" si="0"/>
        <v>#DIV/0!</v>
      </c>
    </row>
    <row r="29" spans="2:24" ht="47.25" customHeight="1" x14ac:dyDescent="0.25">
      <c r="E29" s="68" t="s">
        <v>15</v>
      </c>
      <c r="F29" s="98" t="s">
        <v>77</v>
      </c>
      <c r="G29" s="99"/>
      <c r="H29" s="100"/>
      <c r="I29" s="69">
        <f>(+I21+I28+I13)/3</f>
        <v>0.96666666666666667</v>
      </c>
      <c r="K29" s="20" t="e">
        <f>(+K21+K28+K13)/3</f>
        <v>#DIV/0!</v>
      </c>
      <c r="L29" s="3"/>
      <c r="M29" s="20" t="e">
        <f>(+M21+M28+M13)/3</f>
        <v>#DIV/0!</v>
      </c>
      <c r="N29" s="3"/>
      <c r="O29" s="3"/>
      <c r="P29" s="20" t="e">
        <f>(+P21+P28+P13)/3</f>
        <v>#DIV/0!</v>
      </c>
      <c r="Q29" s="26" t="e">
        <f>(+Q21+Q28+Q13)/3</f>
        <v>#DIV/0!</v>
      </c>
      <c r="S29" s="20" t="e">
        <f>(+S21+S28+S13)/3</f>
        <v>#DIV/0!</v>
      </c>
      <c r="V29" s="20" t="e">
        <f>(+V21+V28+V13)/3</f>
        <v>#DIV/0!</v>
      </c>
      <c r="W29" s="20" t="e">
        <f>(+W21+W28+W13)/3</f>
        <v>#DIV/0!</v>
      </c>
    </row>
    <row r="30" spans="2:24" ht="15.75" thickBot="1" x14ac:dyDescent="0.3">
      <c r="F30" s="4"/>
      <c r="G30" s="4"/>
    </row>
    <row r="31" spans="2:24" ht="15.75" thickBot="1" x14ac:dyDescent="0.3">
      <c r="F31" s="4"/>
      <c r="G31" s="4"/>
      <c r="O31" s="105" t="s">
        <v>69</v>
      </c>
      <c r="P31" s="106"/>
      <c r="Q31" s="106"/>
      <c r="R31" s="106"/>
      <c r="S31" s="107"/>
      <c r="T31" s="105" t="s">
        <v>70</v>
      </c>
      <c r="U31" s="106"/>
      <c r="V31" s="107"/>
    </row>
    <row r="32" spans="2:24" x14ac:dyDescent="0.25">
      <c r="F32" s="4"/>
      <c r="G32" s="4"/>
    </row>
    <row r="33" spans="6:23" x14ac:dyDescent="0.25">
      <c r="F33" s="4"/>
      <c r="G33" s="4"/>
      <c r="I33" s="40"/>
      <c r="J33" s="40"/>
      <c r="K33" s="40"/>
      <c r="L33" s="40"/>
      <c r="M33" s="40"/>
      <c r="N33" s="40"/>
      <c r="O33" s="40"/>
      <c r="P33" s="40"/>
      <c r="Q33" s="39"/>
      <c r="R33" s="40"/>
      <c r="S33" s="40"/>
      <c r="T33" s="40"/>
      <c r="U33" s="40"/>
      <c r="V33" s="40"/>
      <c r="W33" s="40"/>
    </row>
    <row r="34" spans="6:23" x14ac:dyDescent="0.25">
      <c r="F34" s="4"/>
      <c r="G34" s="4"/>
    </row>
    <row r="35" spans="6:23" x14ac:dyDescent="0.25">
      <c r="F35" s="4"/>
      <c r="G35" s="4"/>
    </row>
    <row r="36" spans="6:23" x14ac:dyDescent="0.25">
      <c r="F36" s="4"/>
      <c r="G36" s="4"/>
    </row>
    <row r="37" spans="6:23" x14ac:dyDescent="0.25">
      <c r="F37" s="4"/>
      <c r="G37" s="4"/>
    </row>
    <row r="38" spans="6:23" x14ac:dyDescent="0.25">
      <c r="F38" s="4"/>
      <c r="G38" s="4"/>
    </row>
    <row r="39" spans="6:23" x14ac:dyDescent="0.25">
      <c r="F39" s="4"/>
      <c r="G39" s="4"/>
    </row>
    <row r="40" spans="6:23" x14ac:dyDescent="0.25">
      <c r="F40" s="4"/>
      <c r="G40" s="4"/>
    </row>
    <row r="41" spans="6:23" x14ac:dyDescent="0.25">
      <c r="F41" s="4"/>
      <c r="G41" s="4"/>
    </row>
    <row r="42" spans="6:23" x14ac:dyDescent="0.25">
      <c r="F42" s="4"/>
      <c r="G42" s="4"/>
    </row>
  </sheetData>
  <autoFilter ref="B5:X30"/>
  <customSheetViews>
    <customSheetView guid="{39E449B2-4B50-4787-AE51-2EDA48A7C982}" showPageBreaks="1" printArea="1" filter="1" showAutoFilter="1" hiddenColumns="1" view="pageBreakPreview">
      <pane xSplit="11" ySplit="6" topLeftCell="V7" activePane="bottomRight" state="frozen"/>
      <selection pane="bottomRight" activeCell="F30" sqref="F30"/>
      <colBreaks count="1" manualBreakCount="1">
        <brk id="16" max="41" man="1"/>
      </colBreaks>
      <pageMargins left="0.19685039370078741" right="0.15748031496062992" top="0.35433070866141736" bottom="0.35433070866141736" header="0.31496062992125984" footer="0.31496062992125984"/>
      <pageSetup scale="44" orientation="landscape" r:id="rId1"/>
      <autoFilter ref="B6:X43">
        <filterColumn colId="3">
          <filters>
            <filter val="TTHH"/>
          </filters>
        </filterColumn>
      </autoFilter>
    </customSheetView>
  </customSheetViews>
  <mergeCells count="34">
    <mergeCell ref="B1:J1"/>
    <mergeCell ref="B2:D2"/>
    <mergeCell ref="E2:F2"/>
    <mergeCell ref="G2:H2"/>
    <mergeCell ref="I2:J2"/>
    <mergeCell ref="B3:D3"/>
    <mergeCell ref="G3:H3"/>
    <mergeCell ref="I3:J3"/>
    <mergeCell ref="E3:F3"/>
    <mergeCell ref="B22:B25"/>
    <mergeCell ref="E8:E9"/>
    <mergeCell ref="E10:E11"/>
    <mergeCell ref="C22:C27"/>
    <mergeCell ref="B14:B20"/>
    <mergeCell ref="D6:D12"/>
    <mergeCell ref="B6:B12"/>
    <mergeCell ref="C6:C12"/>
    <mergeCell ref="D26:D27"/>
    <mergeCell ref="B26:B27"/>
    <mergeCell ref="F29:H29"/>
    <mergeCell ref="D14:D20"/>
    <mergeCell ref="C14:C20"/>
    <mergeCell ref="T31:V31"/>
    <mergeCell ref="O31:S31"/>
    <mergeCell ref="E18:E19"/>
    <mergeCell ref="G18:G19"/>
    <mergeCell ref="E16:E17"/>
    <mergeCell ref="H18:H19"/>
    <mergeCell ref="E22:E25"/>
    <mergeCell ref="D22:D25"/>
    <mergeCell ref="H14:H15"/>
    <mergeCell ref="J14:J15"/>
    <mergeCell ref="E14:E15"/>
    <mergeCell ref="G14:G15"/>
  </mergeCells>
  <pageMargins left="0.19685039370078741" right="0.15748031496062992" top="0.35433070866141736" bottom="0.35433070866141736" header="0.31496062992125984" footer="0.31496062992125984"/>
  <pageSetup paperSize="5" scale="43" orientation="landscape" r:id="rId2"/>
  <rowBreaks count="1" manualBreakCount="1">
    <brk id="15" min="1" max="24"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selection activeCell="F16" sqref="F16"/>
    </sheetView>
  </sheetViews>
  <sheetFormatPr baseColWidth="10" defaultRowHeight="15" x14ac:dyDescent="0.25"/>
  <cols>
    <col min="2" max="2" width="11.42578125" style="56"/>
    <col min="4" max="6" width="11.42578125" style="56"/>
  </cols>
  <sheetData>
    <row r="1" spans="2:6" x14ac:dyDescent="0.25">
      <c r="B1" s="56">
        <v>0.65</v>
      </c>
      <c r="C1" s="59">
        <v>0.56000000000000005</v>
      </c>
      <c r="D1" s="56">
        <v>0.47</v>
      </c>
      <c r="E1" s="56">
        <v>0.42</v>
      </c>
      <c r="F1" s="56">
        <v>0.51</v>
      </c>
    </row>
    <row r="2" spans="2:6" x14ac:dyDescent="0.25">
      <c r="B2" s="56">
        <v>0.14000000000000001</v>
      </c>
      <c r="C2" s="59">
        <v>0.03</v>
      </c>
      <c r="D2" s="56">
        <v>0.06</v>
      </c>
      <c r="E2" s="56">
        <v>0.15</v>
      </c>
      <c r="F2" s="56">
        <v>7.0000000000000007E-2</v>
      </c>
    </row>
    <row r="3" spans="2:6" x14ac:dyDescent="0.25">
      <c r="B3" s="56">
        <v>0.05</v>
      </c>
      <c r="C3" s="59">
        <v>0.05</v>
      </c>
      <c r="D3" s="56">
        <v>0.03</v>
      </c>
      <c r="E3" s="56">
        <v>0.06</v>
      </c>
      <c r="F3" s="56">
        <v>0.02</v>
      </c>
    </row>
    <row r="4" spans="2:6" x14ac:dyDescent="0.25">
      <c r="B4" s="56">
        <v>0.04</v>
      </c>
      <c r="C4" s="59">
        <v>0.02</v>
      </c>
      <c r="D4" s="56">
        <v>0.02</v>
      </c>
      <c r="E4" s="56">
        <v>0.03</v>
      </c>
      <c r="F4" s="56">
        <v>0.03</v>
      </c>
    </row>
    <row r="5" spans="2:6" x14ac:dyDescent="0.25">
      <c r="B5" s="56">
        <v>0.12</v>
      </c>
      <c r="C5" s="59">
        <v>0.34</v>
      </c>
      <c r="D5" s="56">
        <v>0.41</v>
      </c>
      <c r="E5" s="56">
        <v>0.34</v>
      </c>
      <c r="F5" s="56">
        <v>0.37</v>
      </c>
    </row>
    <row r="6" spans="2:6" x14ac:dyDescent="0.25">
      <c r="B6" s="56">
        <f>AVERAGE(B1:B5)</f>
        <v>0.2</v>
      </c>
      <c r="C6" s="59">
        <f>AVERAGE(C1:C5)</f>
        <v>0.20000000000000004</v>
      </c>
      <c r="D6" s="59">
        <f>AVERAGE(D1:D5)</f>
        <v>0.19800000000000001</v>
      </c>
      <c r="E6" s="59">
        <f t="shared" ref="E6:F6" si="0">AVERAGE(E1:E5)</f>
        <v>0.2</v>
      </c>
      <c r="F6" s="59">
        <f t="shared" si="0"/>
        <v>0.2</v>
      </c>
    </row>
    <row r="19" spans="9:9" x14ac:dyDescent="0.25">
      <c r="I19"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MATRIZ INDICADORES</vt:lpstr>
      <vt:lpstr>Hoja1</vt:lpstr>
      <vt:lpstr>'MATRIZ INDICADORES'!Área_de_impresión</vt:lpstr>
      <vt:lpstr>'MATRIZ INDICADORES'!Print_Area</vt:lpstr>
      <vt:lpstr>'MATRIZ INDICADORES'!Print_Titles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ZFIP-AMBIENTAL</cp:lastModifiedBy>
  <cp:lastPrinted>2016-08-21T21:33:06Z</cp:lastPrinted>
  <dcterms:created xsi:type="dcterms:W3CDTF">2012-06-01T04:16:22Z</dcterms:created>
  <dcterms:modified xsi:type="dcterms:W3CDTF">2017-08-09T14:45:24Z</dcterms:modified>
</cp:coreProperties>
</file>