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Sistema Integrado de Gestión\Procedimientos documentados\5. Acciones correctivas preventivas y de merjora\FORMATO\"/>
    </mc:Choice>
  </mc:AlternateContent>
  <bookViews>
    <workbookView xWindow="0" yWindow="0" windowWidth="20490" windowHeight="8745"/>
  </bookViews>
  <sheets>
    <sheet name="PROCESO" sheetId="1" r:id="rId1"/>
  </sheets>
  <definedNames>
    <definedName name="_xlnm._FilterDatabase" localSheetId="0" hidden="1">PROCESO!$B$12:$G$31</definedName>
    <definedName name="Abierta">PROCESO!#REF!</definedName>
    <definedName name="_xlnm.Print_Area" localSheetId="0">PROCESO!$A$1:$AB$45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31" i="1" l="1"/>
  <c r="G31" i="1"/>
  <c r="F31" i="1"/>
  <c r="E31" i="1"/>
  <c r="AG30" i="1"/>
  <c r="AC30" i="1"/>
  <c r="AE30" i="1" s="1"/>
  <c r="AF30" i="1" s="1"/>
  <c r="AG29" i="1"/>
  <c r="AC29" i="1"/>
  <c r="AD29" i="1" s="1"/>
  <c r="AG28" i="1"/>
  <c r="AF28" i="1" s="1"/>
  <c r="AE28" i="1"/>
  <c r="AD28" i="1"/>
  <c r="AC28" i="1"/>
  <c r="AG27" i="1"/>
  <c r="AE27" i="1"/>
  <c r="AF27" i="1" s="1"/>
  <c r="AD27" i="1"/>
  <c r="AC27" i="1"/>
  <c r="AG26" i="1"/>
  <c r="AC26" i="1"/>
  <c r="AE26" i="1" s="1"/>
  <c r="AF26" i="1" s="1"/>
  <c r="AG25" i="1"/>
  <c r="AC25" i="1"/>
  <c r="AD25" i="1" s="1"/>
  <c r="AG24" i="1"/>
  <c r="AC24" i="1"/>
  <c r="AD24" i="1" s="1"/>
  <c r="AE24" i="1" s="1"/>
  <c r="AG23" i="1"/>
  <c r="AC23" i="1"/>
  <c r="AD23" i="1" s="1"/>
  <c r="AE23" i="1" s="1"/>
  <c r="AF23" i="1" s="1"/>
  <c r="AG22" i="1"/>
  <c r="AC22" i="1"/>
  <c r="AG21" i="1"/>
  <c r="AC21" i="1"/>
  <c r="AD21" i="1" s="1"/>
  <c r="AG20" i="1"/>
  <c r="AE20" i="1"/>
  <c r="AC20" i="1"/>
  <c r="AD20" i="1" s="1"/>
  <c r="AG19" i="1"/>
  <c r="AD19" i="1"/>
  <c r="AE19" i="1" s="1"/>
  <c r="AF19" i="1" s="1"/>
  <c r="AC19" i="1"/>
  <c r="AG18" i="1"/>
  <c r="AC18" i="1"/>
  <c r="AG17" i="1"/>
  <c r="AC17" i="1"/>
  <c r="AD17" i="1" s="1"/>
  <c r="AG16" i="1"/>
  <c r="AC16" i="1"/>
  <c r="AD16" i="1" s="1"/>
  <c r="AE16" i="1" s="1"/>
  <c r="AG15" i="1"/>
  <c r="AC15" i="1"/>
  <c r="AE15" i="1" s="1"/>
  <c r="AF15" i="1" s="1"/>
  <c r="AG14" i="1"/>
  <c r="AC14" i="1"/>
  <c r="AE14" i="1" s="1"/>
  <c r="AF14" i="1" s="1"/>
  <c r="AG13" i="1"/>
  <c r="AC13" i="1"/>
  <c r="AD15" i="1" l="1"/>
  <c r="AF20" i="1"/>
  <c r="AF16" i="1"/>
  <c r="AE13" i="1"/>
  <c r="AF13" i="1" s="1"/>
  <c r="AF24" i="1"/>
  <c r="AD13" i="1"/>
  <c r="AD14" i="1"/>
  <c r="AE17" i="1"/>
  <c r="AF17" i="1" s="1"/>
  <c r="AD18" i="1"/>
  <c r="AE18" i="1" s="1"/>
  <c r="AF18" i="1" s="1"/>
  <c r="AE21" i="1"/>
  <c r="AF21" i="1" s="1"/>
  <c r="AD22" i="1"/>
  <c r="AE22" i="1" s="1"/>
  <c r="AF22" i="1" s="1"/>
  <c r="AE25" i="1"/>
  <c r="AF25" i="1" s="1"/>
  <c r="AD26" i="1"/>
  <c r="AE29" i="1"/>
  <c r="AF29" i="1" s="1"/>
  <c r="AD30" i="1"/>
  <c r="H35" i="1" l="1"/>
  <c r="D35" i="1"/>
  <c r="F35" i="1"/>
  <c r="E35" i="1"/>
  <c r="K35" i="1"/>
  <c r="G35" i="1"/>
  <c r="C35" i="1"/>
  <c r="J35" i="1"/>
  <c r="I35" i="1"/>
  <c r="L35" i="1" l="1"/>
</calcChain>
</file>

<file path=xl/comments1.xml><?xml version="1.0" encoding="utf-8"?>
<comments xmlns="http://schemas.openxmlformats.org/spreadsheetml/2006/main">
  <authors>
    <author>ZFIP-AMBIENTAL</author>
    <author>Usuario</author>
    <author>ZFIP004</author>
    <author>ZFIP-SIG</author>
  </authors>
  <commentList>
    <comment ref="A11" authorId="0" shapeId="0">
      <text>
        <r>
          <rPr>
            <b/>
            <sz val="9"/>
            <color indexed="81"/>
            <rFont val="Tahoma"/>
            <family val="2"/>
          </rPr>
          <t>ZFIP-AMBIENTAL: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Arial "/>
          </rPr>
          <t xml:space="preserve">Orden numérico que se le asigna a cada acción del proceso con el fin de tener un control acerca de las acciones generadas. </t>
        </r>
      </text>
    </comment>
    <comment ref="B11" authorId="1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3"/>
            <color indexed="81"/>
            <rFont val="Arial"/>
            <family val="2"/>
          </rPr>
          <t xml:space="preserve">Hace referencia al tiempo o momento en que se plantea la acción </t>
        </r>
      </text>
    </comment>
    <comment ref="C11" authorId="1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3"/>
            <color indexed="81"/>
            <rFont val="Arial"/>
            <family val="2"/>
          </rPr>
          <t>Proceso o área de la compañía en el que se presenta la no conformidad o mejora.</t>
        </r>
      </text>
    </comment>
    <comment ref="D11" authorId="1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Arial"/>
            <family val="2"/>
          </rPr>
          <t>Consiste en definir de donde surge la información para generar la acción. Ejemplo: Comités, reuniones, informes, auditorias internas, revisión por la dirección, satisfacción del cliente, análisis de indicadores, observación de los procesos, análisis de datos.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ZFIP-AMBIENTAL: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Corresponde a la acción a implementar sea:
Acción Correctiva </t>
        </r>
        <r>
          <rPr>
            <b/>
            <sz val="12"/>
            <color indexed="81"/>
            <rFont val="Tahoma"/>
            <family val="2"/>
          </rPr>
          <t>(AC)</t>
        </r>
        <r>
          <rPr>
            <sz val="12"/>
            <color indexed="81"/>
            <rFont val="Tahoma"/>
            <family val="2"/>
          </rPr>
          <t xml:space="preserve">, Acción Preventiva </t>
        </r>
        <r>
          <rPr>
            <b/>
            <sz val="12"/>
            <color indexed="81"/>
            <rFont val="Tahoma"/>
            <family val="2"/>
          </rPr>
          <t>(AP),</t>
        </r>
        <r>
          <rPr>
            <sz val="12"/>
            <color indexed="81"/>
            <rFont val="Tahoma"/>
            <family val="2"/>
          </rPr>
          <t xml:space="preserve"> Acción de Mejora </t>
        </r>
        <r>
          <rPr>
            <b/>
            <sz val="12"/>
            <color indexed="81"/>
            <rFont val="Tahoma"/>
            <family val="2"/>
          </rPr>
          <t>(AM)</t>
        </r>
        <r>
          <rPr>
            <sz val="12"/>
            <color indexed="81"/>
            <rFont val="Tahoma"/>
            <family val="2"/>
          </rPr>
          <t>.</t>
        </r>
      </text>
    </comment>
    <comment ref="H11" authorId="1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3"/>
            <color indexed="81"/>
            <rFont val="Arial"/>
            <family val="2"/>
          </rPr>
          <t>Hace refencia a lo encontrado, al hallazgo definido o a lo que hace frente la No Conformidad, acción preventiva o acción de mejora.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1" authorId="1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3"/>
            <color indexed="81"/>
            <rFont val="Arial"/>
            <family val="2"/>
          </rPr>
          <t xml:space="preserve">Hace referencia al responsable de generación de la acción </t>
        </r>
      </text>
    </comment>
    <comment ref="J11" authorId="1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3"/>
            <color indexed="81"/>
            <rFont val="Arial"/>
            <family val="2"/>
          </rPr>
          <t>Consiste en realizar sucesivamente la pregunta "¿por qué?" hasta obtener la causa raíz del problema, con el objeto de poder tomar las acciones necesarias para erradicarla y solucionar el problema, de esta manera se trata de ir preguntando sucesivamente "¿por qué?" hasta encontrar la solución, sin importar el número de veces que se realiza la pregunta.</t>
        </r>
      </text>
    </comment>
    <comment ref="K11" authorId="1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3"/>
            <color indexed="81"/>
            <rFont val="Arial"/>
            <family val="2"/>
          </rPr>
          <t xml:space="preserve">Acción inmediata que se aplica para eliminar la no conformidad detectada.
</t>
        </r>
        <r>
          <rPr>
            <b/>
            <sz val="13"/>
            <color indexed="81"/>
            <rFont val="Arial"/>
            <family val="2"/>
          </rPr>
          <t>Corrección:</t>
        </r>
        <r>
          <rPr>
            <sz val="13"/>
            <color indexed="81"/>
            <rFont val="Arial"/>
            <family val="2"/>
          </rPr>
          <t xml:space="preserve"> Acción inmediata para eliminar la No Conformidad. 
</t>
        </r>
        <r>
          <rPr>
            <b/>
            <sz val="13"/>
            <color indexed="81"/>
            <rFont val="Arial"/>
            <family val="2"/>
          </rPr>
          <t xml:space="preserve">Control: </t>
        </r>
        <r>
          <rPr>
            <sz val="13"/>
            <color indexed="81"/>
            <rFont val="Arial"/>
            <family val="2"/>
          </rPr>
          <t xml:space="preserve">Acciones para impedir que la No Conformidad se propague. 
</t>
        </r>
        <r>
          <rPr>
            <b/>
            <sz val="13"/>
            <color indexed="81"/>
            <rFont val="Arial"/>
            <family val="2"/>
          </rPr>
          <t xml:space="preserve">Control de consecuencias: </t>
        </r>
        <r>
          <rPr>
            <sz val="13"/>
            <color indexed="81"/>
            <rFont val="Arial"/>
            <family val="2"/>
          </rPr>
          <t>Acciones</t>
        </r>
        <r>
          <rPr>
            <b/>
            <sz val="13"/>
            <color indexed="81"/>
            <rFont val="Arial"/>
            <family val="2"/>
          </rPr>
          <t xml:space="preserve"> </t>
        </r>
        <r>
          <rPr>
            <sz val="13"/>
            <color indexed="81"/>
            <rFont val="Arial"/>
            <family val="2"/>
          </rPr>
          <t xml:space="preserve">para hacer frente a las consecuencias de la No Conformidad. 
</t>
        </r>
      </text>
    </comment>
    <comment ref="L11" authorId="1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3"/>
            <color indexed="81"/>
            <rFont val="Arial"/>
            <family val="2"/>
          </rPr>
          <t>Hace referencia a las acciones que se toman o se tomaran para eliminar la causa de la No Conformidad.</t>
        </r>
      </text>
    </comment>
    <comment ref="M11" authorId="1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3"/>
            <color indexed="81"/>
            <rFont val="Arial"/>
            <family val="2"/>
          </rPr>
          <t>Fecha estipulada para el desarrollo de cada una de las actividades descritas en el punto anterior</t>
        </r>
      </text>
    </comment>
    <comment ref="N11" authorId="2" shapeId="0">
      <text>
        <r>
          <rPr>
            <b/>
            <sz val="9"/>
            <color indexed="81"/>
            <rFont val="Tahoma"/>
            <family val="2"/>
          </rPr>
          <t>ZFIP004:</t>
        </r>
        <r>
          <rPr>
            <sz val="9"/>
            <color indexed="81"/>
            <rFont val="Tahoma"/>
            <family val="2"/>
          </rPr>
          <t xml:space="preserve">
HACE REFERENCIA A LA ULTIMA FECHA CORRESPONDIENTE A LA ULTIMA ACTIVIDAD DEL PLAN DE ACCIÓN</t>
        </r>
      </text>
    </comment>
    <comment ref="O11" authorId="0" shapeId="0">
      <text>
        <r>
          <rPr>
            <b/>
            <sz val="9"/>
            <color indexed="81"/>
            <rFont val="Tahoma"/>
            <family val="2"/>
          </rPr>
          <t>ZFIP-AMBIENTAL: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Arial"/>
            <family val="2"/>
          </rPr>
          <t xml:space="preserve">Hace referencia al cargo que ocupa en la compañía el/los responsable(s)  de la ejecución de la acción. </t>
        </r>
      </text>
    </comment>
    <comment ref="P11" authorId="0" shapeId="0">
      <text>
        <r>
          <rPr>
            <b/>
            <sz val="9"/>
            <color indexed="81"/>
            <rFont val="Tahoma"/>
            <family val="2"/>
          </rPr>
          <t>ZFIP-AMBIENTAL: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Arial"/>
            <family val="2"/>
          </rPr>
          <t xml:space="preserve">Hace referencia a los elementos necesarios para el desarrollo correcto de las actividades diferentes a los Humanos, Técnicos, Financieros; dado que se entiende que para el desarrollo de las actividades estos estarán presente. </t>
        </r>
      </text>
    </comment>
    <comment ref="Q11" authorId="3" shapeId="0">
      <text>
        <r>
          <rPr>
            <b/>
            <sz val="9"/>
            <color indexed="81"/>
            <rFont val="Tahoma"/>
            <family val="2"/>
          </rPr>
          <t>ZFIP-SIG: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Arial"/>
            <family val="2"/>
          </rPr>
          <t>Analizar la ocurrencia en el caso de las No Conformidades, identificando la existencia de No Conformidades similares o que potencialmente puedan ocurrir en otro proceso</t>
        </r>
        <r>
          <rPr>
            <sz val="9"/>
            <color indexed="81"/>
            <rFont val="Tahoma"/>
            <family val="2"/>
          </rPr>
          <t>.</t>
        </r>
      </text>
    </comment>
    <comment ref="S11" authorId="3" shapeId="0">
      <text>
        <r>
          <rPr>
            <b/>
            <sz val="9"/>
            <color indexed="81"/>
            <rFont val="Tahoma"/>
            <family val="2"/>
          </rPr>
          <t>ZFIP-SIG: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Arial"/>
            <family val="2"/>
          </rPr>
          <t>En caso de respuesta afirmativa: Ubicar el consecutivo y el proceso, en caso de existir similares.
En caso de identificar que se puede presentar potencialmente en otro proceso, describir de qué manera se podría presentar y el proceso que podría resultar afectado.</t>
        </r>
      </text>
    </comment>
    <comment ref="T11" authorId="1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3"/>
            <color indexed="81"/>
            <rFont val="Arial"/>
            <family val="2"/>
          </rPr>
          <t xml:space="preserve">Hace referencia a los aspectos en seguridad y salud en el trabajo, aspectos e impactos ambientales, amenazas y riesgos), si al momento de llevar a cabo las actividades se evidencian estos peligros. </t>
        </r>
      </text>
    </comment>
    <comment ref="V11" authorId="1" shapeId="0">
      <text>
        <r>
          <rPr>
            <b/>
            <sz val="9"/>
            <color indexed="81"/>
            <rFont val="Academy Engraved LET"/>
          </rPr>
          <t>Usuario:</t>
        </r>
        <r>
          <rPr>
            <sz val="9"/>
            <color indexed="81"/>
            <rFont val="Academy Engraved LET"/>
          </rPr>
          <t xml:space="preserve">
</t>
        </r>
        <r>
          <rPr>
            <sz val="12"/>
            <color indexed="81"/>
            <rFont val="Arial"/>
            <family val="2"/>
          </rPr>
          <t xml:space="preserve">Si la respuesta anterior fue positiva defina cuales son los aspectos que se han identificado y comuníquese con el proceso encargado con el fin de darle tratamiento a estos. </t>
        </r>
      </text>
    </comment>
    <comment ref="W11" authorId="1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Arial"/>
            <family val="2"/>
          </rPr>
          <t xml:space="preserve">Hace referencia a la fecha en que se determina para evaluar o revisar la acción para determinar la eficacia </t>
        </r>
      </text>
    </comment>
    <comment ref="X11" authorId="0" shapeId="0">
      <text>
        <r>
          <rPr>
            <b/>
            <sz val="9"/>
            <color indexed="81"/>
            <rFont val="Tahoma"/>
            <family val="2"/>
          </rPr>
          <t xml:space="preserve">ZFIP-AMBIENTAL:
</t>
        </r>
        <r>
          <rPr>
            <sz val="12"/>
            <color indexed="81"/>
            <rFont val="Arial"/>
            <family val="2"/>
          </rPr>
          <t xml:space="preserve">Hace referencia al cumplimiento o logro del objetivo; es decir, en esta casilla se debe de describir si se logro o que tanto se logro el cumplimiento del objetivo según la actividad.  </t>
        </r>
      </text>
    </comment>
    <comment ref="Z11" authorId="0" shapeId="0">
      <text>
        <r>
          <rPr>
            <b/>
            <sz val="9"/>
            <color indexed="81"/>
            <rFont val="Tahoma"/>
            <family val="2"/>
          </rPr>
          <t>ZFIP-AMBIENTAL: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Arial"/>
            <family val="2"/>
          </rPr>
          <t xml:space="preserve">Hace referencia a comentarios adicionales que aclaran un dato o información. </t>
        </r>
      </text>
    </comment>
    <comment ref="AA11" authorId="1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3"/>
            <color indexed="81"/>
            <rFont val="Arial"/>
            <family val="2"/>
          </rPr>
          <t xml:space="preserve">Define como se encuentra la acción ya sea abierta o cerrada </t>
        </r>
      </text>
    </comment>
    <comment ref="AB11" authorId="1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3"/>
            <color indexed="81"/>
            <rFont val="Arial"/>
            <family val="2"/>
          </rPr>
          <t xml:space="preserve">Fecha en que realmente se realiza la verificación de la eficacia </t>
        </r>
      </text>
    </comment>
  </commentList>
</comments>
</file>

<file path=xl/sharedStrings.xml><?xml version="1.0" encoding="utf-8"?>
<sst xmlns="http://schemas.openxmlformats.org/spreadsheetml/2006/main" count="67" uniqueCount="58">
  <si>
    <t xml:space="preserve"> ACCIONES CORRECTIVAS, PREVENTIVAS Y DE MEJORA</t>
  </si>
  <si>
    <t>CERRADA</t>
  </si>
  <si>
    <t>ABIERTA</t>
  </si>
  <si>
    <t>IR CELDA AD2774</t>
  </si>
  <si>
    <t>CÓDIGO</t>
  </si>
  <si>
    <t>FECHA DE
 IMPLEMENTACIÓN</t>
  </si>
  <si>
    <t>FECHA DE 
ACTUALIZACIÓN</t>
  </si>
  <si>
    <t>VERSIÓN</t>
  </si>
  <si>
    <t>PÁGINA</t>
  </si>
  <si>
    <t>FO-CL-21</t>
  </si>
  <si>
    <t>1 de 1</t>
  </si>
  <si>
    <t xml:space="preserve">HALLAZGO </t>
  </si>
  <si>
    <t xml:space="preserve">PLAN DE MEJORA </t>
  </si>
  <si>
    <t>CIERRE</t>
  </si>
  <si>
    <t>CONSECUTIVO</t>
  </si>
  <si>
    <t>FECHA REPORTE</t>
  </si>
  <si>
    <t xml:space="preserve">PROCESO
</t>
  </si>
  <si>
    <t xml:space="preserve">TIPO DE REPORTE </t>
  </si>
  <si>
    <t xml:space="preserve">DESCRIPCIÓN DEL HALLAZGO </t>
  </si>
  <si>
    <t xml:space="preserve">NOMBRE DE QUIEN GENERA LA ACCIÓN </t>
  </si>
  <si>
    <t>ANÁLISIS DE CAUSA 
(Técnicas de los por ques, espina de pescado, lluvia de ideas, etc)</t>
  </si>
  <si>
    <t xml:space="preserve">CORRECCIÓN / REACCIÒN (Acción Inmediata) </t>
  </si>
  <si>
    <t>ACTIVIDADES A DESARROLLAR 
(Acción correctiva)</t>
  </si>
  <si>
    <t xml:space="preserve">FECHAS POR ACTIVIDAD   </t>
  </si>
  <si>
    <t>FECHA DE FINALIZACIÓN DEL PLAN</t>
  </si>
  <si>
    <t>RESPONSABLE (S)</t>
  </si>
  <si>
    <t xml:space="preserve">RECURSOS </t>
  </si>
  <si>
    <t>¿Se identifican No Conformidades similares o que potencialmente puedan ocurrir en otro proceso?</t>
  </si>
  <si>
    <t>¿CUÁLES Y EN QUÉ PROCESO?</t>
  </si>
  <si>
    <t>Se identifico peligros nuevos o que han cambiado, o la necesidad de generar controles nuevos o modificar los existentes</t>
  </si>
  <si>
    <t>CUALES?</t>
  </si>
  <si>
    <t>FECHA ESTIMADA DE VERIFICACIÓN</t>
  </si>
  <si>
    <t xml:space="preserve">EFICACIA </t>
  </si>
  <si>
    <t>JUSTIFIQUE PORQUE
(Observaciones y trazabilidad)</t>
  </si>
  <si>
    <t>ESTADO DE LA ACCIÓN</t>
  </si>
  <si>
    <t>FECHA DE VERIFICACIÓN</t>
  </si>
  <si>
    <t xml:space="preserve">Fecha de finalización </t>
  </si>
  <si>
    <t>Días por Vencer</t>
  </si>
  <si>
    <t>Estado</t>
  </si>
  <si>
    <t>CARACTERIZACIÓN</t>
  </si>
  <si>
    <t>CLASIFICACIÓN</t>
  </si>
  <si>
    <t>AC</t>
  </si>
  <si>
    <t>AP</t>
  </si>
  <si>
    <t>AM</t>
  </si>
  <si>
    <t>SI</t>
  </si>
  <si>
    <t>NO</t>
  </si>
  <si>
    <t xml:space="preserve">SI (Conforme) </t>
  </si>
  <si>
    <t xml:space="preserve">NO (No Conforme) </t>
  </si>
  <si>
    <t>SIG</t>
  </si>
  <si>
    <t>TOTALES</t>
  </si>
  <si>
    <t>PROCESO</t>
  </si>
  <si>
    <t>ACCIONES PREVENTIVAS</t>
  </si>
  <si>
    <t>ACCIONES DE MEJORA</t>
  </si>
  <si>
    <t>ACCIONES CORRECTIVAS</t>
  </si>
  <si>
    <t>CERRADAS</t>
  </si>
  <si>
    <t>ABIERTAS CON TIEMPO</t>
  </si>
  <si>
    <t>ABIERTAS VENCIDAS</t>
  </si>
  <si>
    <t>ORIGEN/FUENTE
(Incluye el numeral de la norma que se ve afectado cuando aplique)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</si>
</sst>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b/>
      <sz val="18"/>
      <color theme="1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  <font>
      <b/>
      <u/>
      <sz val="11"/>
      <color theme="0"/>
      <name val="Arial"/>
      <family val="2"/>
    </font>
    <font>
      <sz val="11"/>
      <color rgb="FFFF0000"/>
      <name val="Arial"/>
      <family val="2"/>
    </font>
    <font>
      <b/>
      <sz val="36"/>
      <color theme="1"/>
      <name val="Arial"/>
      <family val="2"/>
    </font>
    <font>
      <b/>
      <sz val="9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indexed="81"/>
      <name val="Arial "/>
    </font>
    <font>
      <sz val="13"/>
      <color indexed="81"/>
      <name val="Arial"/>
      <family val="2"/>
    </font>
    <font>
      <sz val="12"/>
      <color indexed="81"/>
      <name val="Arial"/>
      <family val="2"/>
    </font>
    <font>
      <sz val="12"/>
      <color indexed="81"/>
      <name val="Tahoma"/>
      <family val="2"/>
    </font>
    <font>
      <b/>
      <sz val="12"/>
      <color indexed="81"/>
      <name val="Tahoma"/>
      <family val="2"/>
    </font>
    <font>
      <b/>
      <sz val="13"/>
      <color indexed="81"/>
      <name val="Arial"/>
      <family val="2"/>
    </font>
    <font>
      <sz val="14"/>
      <color indexed="81"/>
      <name val="Arial"/>
      <family val="2"/>
    </font>
    <font>
      <b/>
      <sz val="9"/>
      <color indexed="81"/>
      <name val="Academy Engraved LET"/>
    </font>
    <font>
      <sz val="9"/>
      <color indexed="81"/>
      <name val="Academy Engraved LET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2" borderId="0" xfId="0" applyFill="1"/>
    <xf numFmtId="0" fontId="0" fillId="2" borderId="0" xfId="0" applyFont="1" applyFill="1" applyBorder="1"/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14" fontId="3" fillId="0" borderId="7" xfId="0" applyNumberFormat="1" applyFont="1" applyBorder="1" applyAlignment="1">
      <alignment horizontal="center" vertical="center" wrapText="1"/>
    </xf>
    <xf numFmtId="14" fontId="3" fillId="0" borderId="8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6" fillId="2" borderId="0" xfId="0" applyFont="1" applyFill="1"/>
    <xf numFmtId="0" fontId="3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textRotation="45"/>
    </xf>
    <xf numFmtId="0" fontId="3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5" borderId="23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 wrapText="1"/>
    </xf>
    <xf numFmtId="14" fontId="8" fillId="6" borderId="25" xfId="0" applyNumberFormat="1" applyFont="1" applyFill="1" applyBorder="1" applyAlignment="1" applyProtection="1">
      <alignment horizontal="center" vertical="center" wrapText="1"/>
      <protection locked="0"/>
    </xf>
    <xf numFmtId="14" fontId="8" fillId="6" borderId="22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22" xfId="0" applyFont="1" applyFill="1" applyBorder="1" applyAlignment="1">
      <alignment horizontal="center" vertical="center" wrapText="1"/>
    </xf>
    <xf numFmtId="0" fontId="3" fillId="2" borderId="0" xfId="0" applyFont="1" applyFill="1"/>
    <xf numFmtId="0" fontId="9" fillId="2" borderId="0" xfId="0" applyFont="1" applyFill="1"/>
    <xf numFmtId="0" fontId="9" fillId="2" borderId="0" xfId="0" applyFont="1" applyFill="1" applyBorder="1" applyAlignment="1">
      <alignment horizontal="center" vertical="center"/>
    </xf>
    <xf numFmtId="0" fontId="10" fillId="0" borderId="0" xfId="0" applyFont="1" applyAlignment="1">
      <alignment horizontal="justify" vertical="center"/>
    </xf>
    <xf numFmtId="9" fontId="3" fillId="2" borderId="0" xfId="1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 vertical="center" textRotation="45"/>
    </xf>
    <xf numFmtId="0" fontId="3" fillId="3" borderId="27" xfId="0" applyFont="1" applyFill="1" applyBorder="1" applyAlignment="1">
      <alignment vertical="center" wrapText="1"/>
    </xf>
    <xf numFmtId="0" fontId="3" fillId="3" borderId="28" xfId="0" applyFont="1" applyFill="1" applyBorder="1" applyAlignment="1">
      <alignment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  <xf numFmtId="0" fontId="3" fillId="4" borderId="28" xfId="0" applyFont="1" applyFill="1" applyBorder="1" applyAlignment="1">
      <alignment horizontal="center" vertical="center" wrapText="1"/>
    </xf>
    <xf numFmtId="0" fontId="3" fillId="4" borderId="30" xfId="0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31" xfId="0" applyFont="1" applyFill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 wrapText="1"/>
    </xf>
    <xf numFmtId="0" fontId="3" fillId="5" borderId="30" xfId="0" applyFont="1" applyFill="1" applyBorder="1" applyAlignment="1">
      <alignment horizontal="center" vertical="center" wrapText="1"/>
    </xf>
    <xf numFmtId="14" fontId="8" fillId="6" borderId="33" xfId="0" applyNumberFormat="1" applyFont="1" applyFill="1" applyBorder="1" applyAlignment="1" applyProtection="1">
      <alignment horizontal="center" vertical="center" wrapText="1"/>
      <protection locked="0"/>
    </xf>
    <xf numFmtId="14" fontId="8" fillId="6" borderId="34" xfId="0" applyNumberFormat="1" applyFont="1" applyFill="1" applyBorder="1" applyAlignment="1" applyProtection="1">
      <alignment horizontal="center" vertical="center" wrapText="1"/>
      <protection locked="0"/>
    </xf>
    <xf numFmtId="14" fontId="8" fillId="6" borderId="35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35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justify" vertical="center"/>
    </xf>
    <xf numFmtId="14" fontId="12" fillId="0" borderId="37" xfId="0" applyNumberFormat="1" applyFont="1" applyFill="1" applyBorder="1" applyAlignment="1">
      <alignment horizontal="center" vertical="center"/>
    </xf>
    <xf numFmtId="0" fontId="12" fillId="0" borderId="36" xfId="0" applyFont="1" applyFill="1" applyBorder="1" applyAlignment="1">
      <alignment horizontal="center" vertical="center" wrapText="1"/>
    </xf>
    <xf numFmtId="14" fontId="12" fillId="0" borderId="36" xfId="0" applyNumberFormat="1" applyFont="1" applyFill="1" applyBorder="1" applyAlignment="1">
      <alignment horizontal="center" vertical="center" wrapText="1"/>
    </xf>
    <xf numFmtId="14" fontId="3" fillId="0" borderId="18" xfId="0" applyNumberFormat="1" applyFont="1" applyFill="1" applyBorder="1" applyAlignment="1">
      <alignment horizontal="center" vertical="center" wrapText="1"/>
    </xf>
    <xf numFmtId="14" fontId="3" fillId="0" borderId="19" xfId="0" applyNumberFormat="1" applyFont="1" applyFill="1" applyBorder="1" applyAlignment="1">
      <alignment horizontal="center" vertical="center" wrapText="1"/>
    </xf>
    <xf numFmtId="14" fontId="3" fillId="0" borderId="20" xfId="0" applyNumberFormat="1" applyFont="1" applyFill="1" applyBorder="1" applyAlignment="1">
      <alignment horizontal="center" vertical="center" wrapText="1"/>
    </xf>
    <xf numFmtId="0" fontId="6" fillId="0" borderId="36" xfId="0" applyFont="1" applyFill="1" applyBorder="1" applyAlignment="1">
      <alignment horizontal="left" vertical="center" wrapText="1"/>
    </xf>
    <xf numFmtId="0" fontId="6" fillId="0" borderId="36" xfId="0" applyFont="1" applyFill="1" applyBorder="1" applyAlignment="1">
      <alignment horizontal="center" vertical="center" wrapText="1"/>
    </xf>
    <xf numFmtId="14" fontId="6" fillId="0" borderId="36" xfId="0" applyNumberFormat="1" applyFont="1" applyFill="1" applyBorder="1" applyAlignment="1">
      <alignment vertical="center" wrapText="1"/>
    </xf>
    <xf numFmtId="14" fontId="6" fillId="0" borderId="36" xfId="0" applyNumberFormat="1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horizontal="left" vertical="center" wrapText="1"/>
    </xf>
    <xf numFmtId="0" fontId="12" fillId="0" borderId="36" xfId="0" applyFont="1" applyFill="1" applyBorder="1" applyAlignment="1">
      <alignment horizontal="center" vertical="center"/>
    </xf>
    <xf numFmtId="0" fontId="12" fillId="0" borderId="38" xfId="0" applyFont="1" applyFill="1" applyBorder="1" applyAlignment="1">
      <alignment horizontal="center" vertical="center"/>
    </xf>
    <xf numFmtId="0" fontId="12" fillId="0" borderId="39" xfId="0" applyFont="1" applyFill="1" applyBorder="1" applyAlignment="1">
      <alignment horizontal="left" vertical="center" wrapText="1"/>
    </xf>
    <xf numFmtId="0" fontId="6" fillId="0" borderId="36" xfId="0" applyFont="1" applyFill="1" applyBorder="1" applyAlignment="1">
      <alignment horizontal="center" vertical="center"/>
    </xf>
    <xf numFmtId="14" fontId="12" fillId="2" borderId="40" xfId="0" applyNumberFormat="1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13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9" fontId="14" fillId="2" borderId="0" xfId="1" applyFont="1" applyFill="1" applyBorder="1" applyAlignment="1">
      <alignment horizontal="center" vertical="center"/>
    </xf>
    <xf numFmtId="0" fontId="12" fillId="0" borderId="4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vertical="center"/>
    </xf>
    <xf numFmtId="14" fontId="12" fillId="0" borderId="40" xfId="0" applyNumberFormat="1" applyFont="1" applyFill="1" applyBorder="1" applyAlignment="1">
      <alignment horizontal="center" vertical="center"/>
    </xf>
    <xf numFmtId="0" fontId="12" fillId="0" borderId="40" xfId="0" applyFont="1" applyFill="1" applyBorder="1" applyAlignment="1">
      <alignment horizontal="center" vertical="center" wrapText="1"/>
    </xf>
    <xf numFmtId="0" fontId="3" fillId="0" borderId="41" xfId="0" applyFont="1" applyFill="1" applyBorder="1" applyAlignment="1">
      <alignment horizontal="center" vertical="center" wrapText="1"/>
    </xf>
    <xf numFmtId="0" fontId="3" fillId="0" borderId="42" xfId="0" applyFont="1" applyFill="1" applyBorder="1" applyAlignment="1">
      <alignment horizontal="center" vertical="center" wrapText="1"/>
    </xf>
    <xf numFmtId="0" fontId="3" fillId="0" borderId="43" xfId="0" applyFont="1" applyFill="1" applyBorder="1" applyAlignment="1">
      <alignment horizontal="center" vertical="center" wrapText="1"/>
    </xf>
    <xf numFmtId="0" fontId="6" fillId="0" borderId="40" xfId="0" applyFont="1" applyFill="1" applyBorder="1" applyAlignment="1">
      <alignment vertical="center" wrapText="1"/>
    </xf>
    <xf numFmtId="0" fontId="6" fillId="0" borderId="40" xfId="0" applyFont="1" applyFill="1" applyBorder="1" applyAlignment="1">
      <alignment horizontal="center" vertical="center" wrapText="1"/>
    </xf>
    <xf numFmtId="0" fontId="12" fillId="0" borderId="40" xfId="0" applyFont="1" applyFill="1" applyBorder="1" applyAlignment="1">
      <alignment horizontal="left" vertical="center" wrapText="1"/>
    </xf>
    <xf numFmtId="14" fontId="12" fillId="0" borderId="40" xfId="0" applyNumberFormat="1" applyFont="1" applyFill="1" applyBorder="1" applyAlignment="1">
      <alignment horizontal="center" vertical="center" wrapText="1"/>
    </xf>
    <xf numFmtId="14" fontId="12" fillId="0" borderId="41" xfId="0" applyNumberFormat="1" applyFont="1" applyFill="1" applyBorder="1" applyAlignment="1">
      <alignment horizontal="center" vertical="center" wrapText="1"/>
    </xf>
    <xf numFmtId="0" fontId="6" fillId="0" borderId="40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vertical="center"/>
    </xf>
    <xf numFmtId="0" fontId="12" fillId="0" borderId="40" xfId="0" applyFont="1" applyFill="1" applyBorder="1" applyAlignment="1">
      <alignment vertical="center" wrapText="1"/>
    </xf>
    <xf numFmtId="0" fontId="16" fillId="0" borderId="40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/>
    </xf>
    <xf numFmtId="0" fontId="11" fillId="0" borderId="40" xfId="0" applyFont="1" applyFill="1" applyBorder="1" applyAlignment="1">
      <alignment horizontal="center" vertical="center" wrapText="1"/>
    </xf>
    <xf numFmtId="9" fontId="12" fillId="2" borderId="0" xfId="1" applyFont="1" applyFill="1" applyBorder="1" applyAlignment="1">
      <alignment horizontal="center" vertical="center"/>
    </xf>
    <xf numFmtId="0" fontId="18" fillId="0" borderId="40" xfId="0" applyFont="1" applyFill="1" applyBorder="1" applyAlignment="1">
      <alignment horizontal="center" vertical="center" wrapText="1"/>
    </xf>
    <xf numFmtId="0" fontId="11" fillId="0" borderId="40" xfId="0" applyFont="1" applyFill="1" applyBorder="1" applyAlignment="1">
      <alignment horizontal="center" vertical="center"/>
    </xf>
    <xf numFmtId="14" fontId="12" fillId="0" borderId="40" xfId="0" applyNumberFormat="1" applyFont="1" applyFill="1" applyBorder="1" applyAlignment="1">
      <alignment horizontal="left" vertical="center" wrapText="1"/>
    </xf>
    <xf numFmtId="14" fontId="12" fillId="0" borderId="40" xfId="0" applyNumberFormat="1" applyFont="1" applyFill="1" applyBorder="1" applyAlignment="1">
      <alignment vertical="center" wrapText="1"/>
    </xf>
    <xf numFmtId="14" fontId="12" fillId="0" borderId="44" xfId="0" applyNumberFormat="1" applyFont="1" applyFill="1" applyBorder="1" applyAlignment="1">
      <alignment horizontal="center" vertical="center" wrapText="1"/>
    </xf>
    <xf numFmtId="0" fontId="11" fillId="0" borderId="45" xfId="0" applyFont="1" applyFill="1" applyBorder="1" applyAlignment="1">
      <alignment horizontal="center" vertical="center" wrapText="1"/>
    </xf>
    <xf numFmtId="14" fontId="12" fillId="0" borderId="29" xfId="0" applyNumberFormat="1" applyFont="1" applyFill="1" applyBorder="1" applyAlignment="1">
      <alignment horizontal="center" vertical="center"/>
    </xf>
    <xf numFmtId="14" fontId="12" fillId="0" borderId="29" xfId="0" applyNumberFormat="1" applyFont="1" applyFill="1" applyBorder="1" applyAlignment="1">
      <alignment horizontal="center" vertical="center" wrapText="1"/>
    </xf>
    <xf numFmtId="0" fontId="12" fillId="0" borderId="46" xfId="0" applyFont="1" applyFill="1" applyBorder="1" applyAlignment="1">
      <alignment vertical="center" wrapText="1"/>
    </xf>
    <xf numFmtId="0" fontId="12" fillId="0" borderId="29" xfId="0" applyFont="1" applyFill="1" applyBorder="1" applyAlignment="1">
      <alignment horizontal="center" vertical="center" wrapText="1"/>
    </xf>
    <xf numFmtId="0" fontId="18" fillId="0" borderId="29" xfId="0" applyFont="1" applyFill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left" vertical="center" wrapText="1"/>
    </xf>
    <xf numFmtId="14" fontId="12" fillId="0" borderId="47" xfId="0" applyNumberFormat="1" applyFont="1" applyFill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center" vertical="center"/>
    </xf>
    <xf numFmtId="14" fontId="12" fillId="0" borderId="48" xfId="0" applyNumberFormat="1" applyFont="1" applyFill="1" applyBorder="1" applyAlignment="1">
      <alignment horizontal="center" vertical="center" wrapText="1"/>
    </xf>
    <xf numFmtId="0" fontId="19" fillId="8" borderId="6" xfId="0" applyFont="1" applyFill="1" applyBorder="1" applyAlignment="1">
      <alignment horizontal="center" vertical="center"/>
    </xf>
    <xf numFmtId="0" fontId="19" fillId="8" borderId="10" xfId="0" applyFont="1" applyFill="1" applyBorder="1" applyAlignment="1">
      <alignment horizontal="center" vertical="center"/>
    </xf>
    <xf numFmtId="0" fontId="19" fillId="8" borderId="11" xfId="0" applyFont="1" applyFill="1" applyBorder="1" applyAlignment="1">
      <alignment horizontal="center" vertical="center"/>
    </xf>
    <xf numFmtId="0" fontId="19" fillId="8" borderId="10" xfId="0" applyNumberFormat="1" applyFont="1" applyFill="1" applyBorder="1" applyAlignment="1">
      <alignment horizontal="center" vertical="center" wrapText="1"/>
    </xf>
    <xf numFmtId="0" fontId="19" fillId="8" borderId="49" xfId="0" applyNumberFormat="1" applyFont="1" applyFill="1" applyBorder="1" applyAlignment="1">
      <alignment horizontal="center" vertical="center" wrapText="1"/>
    </xf>
    <xf numFmtId="0" fontId="12" fillId="8" borderId="9" xfId="0" applyFont="1" applyFill="1" applyBorder="1" applyAlignment="1">
      <alignment horizontal="center" vertical="center" wrapText="1"/>
    </xf>
    <xf numFmtId="0" fontId="12" fillId="8" borderId="10" xfId="0" applyFont="1" applyFill="1" applyBorder="1" applyAlignment="1">
      <alignment horizontal="center" vertical="center" wrapText="1"/>
    </xf>
    <xf numFmtId="0" fontId="12" fillId="8" borderId="7" xfId="0" applyFont="1" applyFill="1" applyBorder="1" applyAlignment="1">
      <alignment horizontal="center" vertical="center" wrapText="1"/>
    </xf>
    <xf numFmtId="0" fontId="19" fillId="8" borderId="6" xfId="0" applyFont="1" applyFill="1" applyBorder="1" applyAlignment="1">
      <alignment horizontal="center" vertical="center"/>
    </xf>
    <xf numFmtId="0" fontId="12" fillId="8" borderId="49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/>
    </xf>
    <xf numFmtId="9" fontId="14" fillId="2" borderId="0" xfId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wrapText="1"/>
    </xf>
    <xf numFmtId="0" fontId="20" fillId="0" borderId="44" xfId="0" applyFont="1" applyBorder="1" applyAlignment="1">
      <alignment horizontal="center" vertical="center"/>
    </xf>
    <xf numFmtId="0" fontId="20" fillId="0" borderId="50" xfId="0" applyFont="1" applyBorder="1" applyAlignment="1">
      <alignment horizontal="center" vertical="center"/>
    </xf>
    <xf numFmtId="0" fontId="20" fillId="4" borderId="40" xfId="0" applyFont="1" applyFill="1" applyBorder="1" applyAlignment="1">
      <alignment horizontal="center" vertical="center" wrapText="1"/>
    </xf>
    <xf numFmtId="0" fontId="20" fillId="9" borderId="40" xfId="0" applyFont="1" applyFill="1" applyBorder="1" applyAlignment="1">
      <alignment horizontal="center" vertical="center" wrapText="1"/>
    </xf>
    <xf numFmtId="0" fontId="20" fillId="7" borderId="40" xfId="0" applyFont="1" applyFill="1" applyBorder="1" applyAlignment="1">
      <alignment horizontal="center" vertical="center" wrapText="1"/>
    </xf>
    <xf numFmtId="0" fontId="20" fillId="0" borderId="39" xfId="0" applyFont="1" applyBorder="1" applyAlignment="1">
      <alignment horizontal="center" vertical="center"/>
    </xf>
    <xf numFmtId="0" fontId="20" fillId="0" borderId="37" xfId="0" applyFont="1" applyBorder="1" applyAlignment="1">
      <alignment horizontal="center" vertical="center"/>
    </xf>
    <xf numFmtId="0" fontId="20" fillId="0" borderId="36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11" fillId="0" borderId="36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vertical="center" wrapText="1"/>
    </xf>
  </cellXfs>
  <cellStyles count="2">
    <cellStyle name="Normal" xfId="0" builtinId="0"/>
    <cellStyle name="Porcentaje" xfId="1" builtinId="5"/>
  </cellStyles>
  <dxfs count="4"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2095500</xdr:colOff>
      <xdr:row>0</xdr:row>
      <xdr:rowOff>235403</xdr:rowOff>
    </xdr:from>
    <xdr:to>
      <xdr:col>5</xdr:col>
      <xdr:colOff>6803</xdr:colOff>
      <xdr:row>3</xdr:row>
      <xdr:rowOff>127282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1675" y="235403"/>
          <a:ext cx="1949903" cy="8729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212"/>
  <sheetViews>
    <sheetView tabSelected="1" view="pageBreakPreview" zoomScale="90" zoomScaleNormal="70" zoomScaleSheetLayoutView="90" workbookViewId="0">
      <selection activeCell="AA13" sqref="AA13"/>
    </sheetView>
  </sheetViews>
  <sheetFormatPr baseColWidth="10" defaultRowHeight="15"/>
  <cols>
    <col min="1" max="1" width="15.85546875" style="154" customWidth="1"/>
    <col min="2" max="2" width="15.28515625" style="155" customWidth="1"/>
    <col min="3" max="3" width="24.140625" style="156" customWidth="1"/>
    <col min="4" max="4" width="47.42578125" style="157" customWidth="1"/>
    <col min="5" max="5" width="13.140625" style="157" customWidth="1"/>
    <col min="6" max="7" width="13.28515625" style="157" customWidth="1"/>
    <col min="8" max="8" width="55" style="4" customWidth="1"/>
    <col min="9" max="9" width="35" style="155" customWidth="1"/>
    <col min="10" max="10" width="58.85546875" style="155" customWidth="1"/>
    <col min="11" max="11" width="29.85546875" style="155" customWidth="1"/>
    <col min="12" max="12" width="51.85546875" style="155" customWidth="1"/>
    <col min="13" max="14" width="25.85546875" style="4" customWidth="1"/>
    <col min="15" max="15" width="28.5703125" style="156" customWidth="1"/>
    <col min="16" max="16" width="21.85546875" style="156" customWidth="1"/>
    <col min="17" max="17" width="13.42578125" style="156" customWidth="1"/>
    <col min="18" max="18" width="13.28515625" style="156" customWidth="1"/>
    <col min="19" max="19" width="21.85546875" style="156" customWidth="1"/>
    <col min="20" max="20" width="16.140625" style="155" customWidth="1"/>
    <col min="21" max="21" width="15.140625" style="155" customWidth="1"/>
    <col min="22" max="22" width="18.42578125" style="155" customWidth="1"/>
    <col min="23" max="23" width="22" style="155" customWidth="1"/>
    <col min="24" max="24" width="19.7109375" style="4" customWidth="1"/>
    <col min="25" max="25" width="22" style="4" customWidth="1"/>
    <col min="26" max="26" width="78.28515625" style="4" customWidth="1"/>
    <col min="27" max="27" width="14" style="167" customWidth="1"/>
    <col min="28" max="28" width="20.7109375" style="168" customWidth="1"/>
    <col min="29" max="29" width="14.28515625" style="4" customWidth="1"/>
    <col min="30" max="30" width="18.85546875" style="4" customWidth="1"/>
    <col min="31" max="32" width="11.42578125" style="4"/>
    <col min="33" max="33" width="25.5703125" style="4" customWidth="1"/>
    <col min="34" max="34" width="14.42578125" style="4" bestFit="1" customWidth="1"/>
    <col min="35" max="40" width="11.42578125" style="4"/>
    <col min="41" max="41" width="11.42578125" style="5"/>
    <col min="42" max="42" width="52.42578125" style="5" customWidth="1"/>
    <col min="43" max="43" width="17" style="4" bestFit="1" customWidth="1"/>
    <col min="44" max="16384" width="11.42578125" style="4"/>
  </cols>
  <sheetData>
    <row r="1" spans="1:44" ht="23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</row>
    <row r="2" spans="1:44" ht="27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8"/>
      <c r="AD2" s="4" t="s">
        <v>1</v>
      </c>
    </row>
    <row r="3" spans="1:44" ht="27" customHeigh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8"/>
      <c r="AD3" s="4" t="s">
        <v>2</v>
      </c>
      <c r="AN3" s="9" t="s">
        <v>3</v>
      </c>
      <c r="AO3" s="10"/>
      <c r="AP3" s="10"/>
      <c r="AQ3" s="10"/>
      <c r="AR3" s="10"/>
    </row>
    <row r="4" spans="1:44" ht="27" customHeight="1" thickBot="1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3"/>
      <c r="AN4" s="9"/>
      <c r="AO4" s="10"/>
      <c r="AP4" s="10"/>
      <c r="AQ4" s="10"/>
      <c r="AR4" s="10"/>
    </row>
    <row r="5" spans="1:44" ht="19.5" customHeight="1">
      <c r="A5" s="1" t="s">
        <v>4</v>
      </c>
      <c r="B5" s="2"/>
      <c r="C5" s="2"/>
      <c r="D5" s="2"/>
      <c r="E5" s="2"/>
      <c r="F5" s="2"/>
      <c r="G5" s="3"/>
      <c r="H5" s="1" t="s">
        <v>5</v>
      </c>
      <c r="I5" s="2"/>
      <c r="J5" s="3"/>
      <c r="K5" s="1" t="s">
        <v>6</v>
      </c>
      <c r="L5" s="2"/>
      <c r="M5" s="2"/>
      <c r="N5" s="2"/>
      <c r="O5" s="2"/>
      <c r="P5" s="3"/>
      <c r="Q5" s="1" t="s">
        <v>7</v>
      </c>
      <c r="R5" s="2"/>
      <c r="S5" s="2"/>
      <c r="T5" s="2"/>
      <c r="U5" s="2"/>
      <c r="V5" s="2"/>
      <c r="W5" s="2"/>
      <c r="X5" s="1" t="s">
        <v>8</v>
      </c>
      <c r="Y5" s="2"/>
      <c r="Z5" s="2"/>
      <c r="AA5" s="2"/>
      <c r="AB5" s="3"/>
      <c r="AN5" s="9"/>
      <c r="AO5" s="10"/>
      <c r="AP5" s="10"/>
      <c r="AQ5" s="10"/>
      <c r="AR5" s="10"/>
    </row>
    <row r="6" spans="1:44" ht="19.5" customHeight="1" thickBot="1">
      <c r="A6" s="11"/>
      <c r="B6" s="12"/>
      <c r="C6" s="12"/>
      <c r="D6" s="12"/>
      <c r="E6" s="12"/>
      <c r="F6" s="12"/>
      <c r="G6" s="13"/>
      <c r="H6" s="11"/>
      <c r="I6" s="12"/>
      <c r="J6" s="13"/>
      <c r="K6" s="11"/>
      <c r="L6" s="12"/>
      <c r="M6" s="12"/>
      <c r="N6" s="12"/>
      <c r="O6" s="12"/>
      <c r="P6" s="13"/>
      <c r="Q6" s="11"/>
      <c r="R6" s="12"/>
      <c r="S6" s="12"/>
      <c r="T6" s="12"/>
      <c r="U6" s="12"/>
      <c r="V6" s="12"/>
      <c r="W6" s="12"/>
      <c r="X6" s="11"/>
      <c r="Y6" s="12"/>
      <c r="Z6" s="12"/>
      <c r="AA6" s="12"/>
      <c r="AB6" s="13"/>
      <c r="AN6" s="9"/>
      <c r="AO6" s="10"/>
      <c r="AP6" s="10"/>
      <c r="AQ6" s="10"/>
      <c r="AR6" s="10"/>
    </row>
    <row r="7" spans="1:44" ht="13.5" customHeight="1">
      <c r="A7" s="1" t="s">
        <v>9</v>
      </c>
      <c r="B7" s="2"/>
      <c r="C7" s="2"/>
      <c r="D7" s="2"/>
      <c r="E7" s="2"/>
      <c r="F7" s="2"/>
      <c r="G7" s="3"/>
      <c r="H7" s="14">
        <v>42996</v>
      </c>
      <c r="I7" s="2"/>
      <c r="J7" s="3"/>
      <c r="K7" s="14">
        <v>44089</v>
      </c>
      <c r="L7" s="15"/>
      <c r="M7" s="15"/>
      <c r="N7" s="15"/>
      <c r="O7" s="15"/>
      <c r="P7" s="16"/>
      <c r="Q7" s="1">
        <v>5</v>
      </c>
      <c r="R7" s="2"/>
      <c r="S7" s="2"/>
      <c r="T7" s="2"/>
      <c r="U7" s="2"/>
      <c r="V7" s="2"/>
      <c r="W7" s="2"/>
      <c r="X7" s="1" t="s">
        <v>10</v>
      </c>
      <c r="Y7" s="2"/>
      <c r="Z7" s="2"/>
      <c r="AA7" s="2"/>
      <c r="AB7" s="3"/>
      <c r="AN7" s="9"/>
      <c r="AO7" s="10"/>
      <c r="AP7" s="10"/>
      <c r="AQ7" s="10"/>
      <c r="AR7" s="10"/>
    </row>
    <row r="8" spans="1:44" ht="13.5" customHeight="1" thickBot="1">
      <c r="A8" s="11"/>
      <c r="B8" s="12"/>
      <c r="C8" s="12"/>
      <c r="D8" s="12"/>
      <c r="E8" s="12"/>
      <c r="F8" s="12"/>
      <c r="G8" s="13"/>
      <c r="H8" s="11"/>
      <c r="I8" s="12"/>
      <c r="J8" s="13"/>
      <c r="K8" s="17"/>
      <c r="L8" s="18"/>
      <c r="M8" s="18"/>
      <c r="N8" s="18"/>
      <c r="O8" s="18"/>
      <c r="P8" s="19"/>
      <c r="Q8" s="11"/>
      <c r="R8" s="12"/>
      <c r="S8" s="12"/>
      <c r="T8" s="12"/>
      <c r="U8" s="12"/>
      <c r="V8" s="12"/>
      <c r="W8" s="12"/>
      <c r="X8" s="11"/>
      <c r="Y8" s="12"/>
      <c r="Z8" s="12"/>
      <c r="AA8" s="12"/>
      <c r="AB8" s="13"/>
      <c r="AN8" s="9"/>
      <c r="AO8" s="10"/>
      <c r="AP8" s="10"/>
      <c r="AQ8" s="10"/>
      <c r="AR8" s="10"/>
    </row>
    <row r="9" spans="1:44" ht="13.5" customHeight="1" thickBot="1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N9" s="9"/>
      <c r="AO9" s="10"/>
      <c r="AP9" s="10"/>
      <c r="AQ9" s="10"/>
      <c r="AR9" s="10"/>
    </row>
    <row r="10" spans="1:44" s="30" customFormat="1" ht="16.5" thickBot="1">
      <c r="A10" s="21" t="s">
        <v>11</v>
      </c>
      <c r="B10" s="22"/>
      <c r="C10" s="22"/>
      <c r="D10" s="22"/>
      <c r="E10" s="22"/>
      <c r="F10" s="22"/>
      <c r="G10" s="22"/>
      <c r="H10" s="22"/>
      <c r="I10" s="22"/>
      <c r="J10" s="23"/>
      <c r="K10" s="24" t="s">
        <v>12</v>
      </c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6"/>
      <c r="X10" s="27" t="s">
        <v>13</v>
      </c>
      <c r="Y10" s="28"/>
      <c r="Z10" s="28"/>
      <c r="AA10" s="28"/>
      <c r="AB10" s="29"/>
      <c r="AO10" s="31"/>
      <c r="AP10" s="32"/>
      <c r="AQ10" s="31"/>
      <c r="AR10" s="31"/>
    </row>
    <row r="11" spans="1:44" s="56" customFormat="1" ht="105.75" customHeight="1">
      <c r="A11" s="33" t="s">
        <v>14</v>
      </c>
      <c r="B11" s="34" t="s">
        <v>15</v>
      </c>
      <c r="C11" s="35" t="s">
        <v>16</v>
      </c>
      <c r="D11" s="35" t="s">
        <v>57</v>
      </c>
      <c r="E11" s="36" t="s">
        <v>17</v>
      </c>
      <c r="F11" s="37"/>
      <c r="G11" s="38"/>
      <c r="H11" s="39" t="s">
        <v>18</v>
      </c>
      <c r="I11" s="40" t="s">
        <v>19</v>
      </c>
      <c r="J11" s="41" t="s">
        <v>20</v>
      </c>
      <c r="K11" s="42" t="s">
        <v>21</v>
      </c>
      <c r="L11" s="43" t="s">
        <v>22</v>
      </c>
      <c r="M11" s="43" t="s">
        <v>23</v>
      </c>
      <c r="N11" s="43" t="s">
        <v>24</v>
      </c>
      <c r="O11" s="43" t="s">
        <v>25</v>
      </c>
      <c r="P11" s="44" t="s">
        <v>26</v>
      </c>
      <c r="Q11" s="45" t="s">
        <v>27</v>
      </c>
      <c r="R11" s="46"/>
      <c r="S11" s="47" t="s">
        <v>28</v>
      </c>
      <c r="T11" s="45" t="s">
        <v>29</v>
      </c>
      <c r="U11" s="48"/>
      <c r="V11" s="44" t="s">
        <v>30</v>
      </c>
      <c r="W11" s="47" t="s">
        <v>31</v>
      </c>
      <c r="X11" s="49" t="s">
        <v>32</v>
      </c>
      <c r="Y11" s="50"/>
      <c r="Z11" s="51" t="s">
        <v>33</v>
      </c>
      <c r="AA11" s="51" t="s">
        <v>34</v>
      </c>
      <c r="AB11" s="52" t="s">
        <v>35</v>
      </c>
      <c r="AC11" s="53" t="s">
        <v>36</v>
      </c>
      <c r="AD11" s="54" t="s">
        <v>37</v>
      </c>
      <c r="AE11" s="54" t="s">
        <v>38</v>
      </c>
      <c r="AF11" s="54" t="s">
        <v>39</v>
      </c>
      <c r="AG11" s="55" t="s">
        <v>40</v>
      </c>
      <c r="AN11" s="57"/>
      <c r="AO11" s="58"/>
      <c r="AP11" s="59"/>
      <c r="AQ11" s="31"/>
      <c r="AR11" s="60"/>
    </row>
    <row r="12" spans="1:44" s="56" customFormat="1" ht="16.5" thickBot="1">
      <c r="A12" s="61"/>
      <c r="B12" s="62"/>
      <c r="C12" s="63"/>
      <c r="D12" s="63"/>
      <c r="E12" s="64" t="s">
        <v>41</v>
      </c>
      <c r="F12" s="64" t="s">
        <v>42</v>
      </c>
      <c r="G12" s="64" t="s">
        <v>43</v>
      </c>
      <c r="H12" s="65"/>
      <c r="I12" s="66"/>
      <c r="J12" s="67"/>
      <c r="K12" s="68"/>
      <c r="L12" s="69"/>
      <c r="M12" s="69"/>
      <c r="N12" s="69"/>
      <c r="O12" s="69"/>
      <c r="P12" s="70"/>
      <c r="Q12" s="71" t="s">
        <v>44</v>
      </c>
      <c r="R12" s="72" t="s">
        <v>45</v>
      </c>
      <c r="S12" s="73"/>
      <c r="T12" s="74" t="s">
        <v>44</v>
      </c>
      <c r="U12" s="74" t="s">
        <v>45</v>
      </c>
      <c r="V12" s="70"/>
      <c r="W12" s="73"/>
      <c r="X12" s="75" t="s">
        <v>46</v>
      </c>
      <c r="Y12" s="76" t="s">
        <v>47</v>
      </c>
      <c r="Z12" s="77"/>
      <c r="AA12" s="77"/>
      <c r="AB12" s="78"/>
      <c r="AC12" s="79"/>
      <c r="AD12" s="80"/>
      <c r="AE12" s="80"/>
      <c r="AF12" s="81"/>
      <c r="AG12" s="82"/>
      <c r="AN12" s="57"/>
      <c r="AO12" s="58"/>
      <c r="AP12" s="83"/>
      <c r="AQ12" s="31"/>
      <c r="AR12" s="60"/>
    </row>
    <row r="13" spans="1:44" s="101" customFormat="1" ht="257.25" customHeight="1">
      <c r="A13" s="169"/>
      <c r="B13" s="84"/>
      <c r="C13" s="85"/>
      <c r="D13" s="86"/>
      <c r="E13" s="87"/>
      <c r="F13" s="88"/>
      <c r="G13" s="89"/>
      <c r="H13" s="90"/>
      <c r="I13" s="91"/>
      <c r="J13" s="90"/>
      <c r="K13" s="91"/>
      <c r="L13" s="92"/>
      <c r="M13" s="93"/>
      <c r="N13" s="93"/>
      <c r="O13" s="94"/>
      <c r="P13" s="95"/>
      <c r="Q13" s="96"/>
      <c r="R13" s="96"/>
      <c r="S13" s="95"/>
      <c r="T13" s="85"/>
      <c r="U13" s="85"/>
      <c r="V13" s="85"/>
      <c r="W13" s="86"/>
      <c r="X13" s="95"/>
      <c r="Y13" s="95"/>
      <c r="Z13" s="97"/>
      <c r="AA13" s="98"/>
      <c r="AB13" s="86"/>
      <c r="AC13" s="99">
        <f>N13</f>
        <v>0</v>
      </c>
      <c r="AD13" s="100">
        <f ca="1">DAYS360(TODAY(),AC13)</f>
        <v>-43455</v>
      </c>
      <c r="AE13" s="100" t="str">
        <f>IF(AC13&lt;=AB13,"CERRADO",IF(AD13,IF(AD13&lt;=0,"VENCIDO",IF(AND(AD13&gt;0&lt;=8),"POR VENCER","CON TIEMPO"))))</f>
        <v>CERRADO</v>
      </c>
      <c r="AF13" s="100" t="str">
        <f>IF(AND(AG13="ACCIÓN PREVENTIVA",AE13="CON TIEMPO"),"APAT",IF(AND(AG13="ACCIÓN PREVENTIVA",AE13="VENCIDO"),"APAV",IF(AND(AG13="ACCIÓN PREVENTIVA",AE13="CERRADO"),"APC",IF(AND(AG13="ACCIÓN CORRECTIVA",AE13="CON TIEMPO"),"ACAT",IF(AND(AG13="ACCIÓN CORRECTIVA",AE13="VENCIDO"),"ACAV",IF(AND(AG13="ACCIÓN CORRECTIVA",AE13="CERRADO"),"ACC",IF(AND(AG13="ACCIÓN DE MEJORA",AE13="CON TIEMPO"),"AMAT",IF(AND(AG13="ACCIÓN DE MEJORA",AE13="VENCIDO"),"AMAV",IF(AND(AG13="ACCIÓN DE MEJORA",AE13="CERRADO"),"AMC","")))))))))</f>
        <v/>
      </c>
      <c r="AG13" s="99">
        <f>E13</f>
        <v>0</v>
      </c>
      <c r="AN13" s="102"/>
      <c r="AO13" s="103"/>
      <c r="AP13" s="103"/>
      <c r="AQ13" s="104"/>
      <c r="AR13" s="105"/>
    </row>
    <row r="14" spans="1:44" s="101" customFormat="1" ht="329.25" customHeight="1">
      <c r="A14" s="128"/>
      <c r="B14" s="110"/>
      <c r="C14" s="111"/>
      <c r="D14" s="111"/>
      <c r="E14" s="112"/>
      <c r="F14" s="113"/>
      <c r="G14" s="114"/>
      <c r="H14" s="115"/>
      <c r="I14" s="116"/>
      <c r="J14" s="117"/>
      <c r="K14" s="111"/>
      <c r="L14" s="117"/>
      <c r="M14" s="118"/>
      <c r="N14" s="118"/>
      <c r="O14" s="111"/>
      <c r="P14" s="106"/>
      <c r="Q14" s="106"/>
      <c r="R14" s="106"/>
      <c r="S14" s="106"/>
      <c r="T14" s="111"/>
      <c r="U14" s="111"/>
      <c r="V14" s="111"/>
      <c r="W14" s="118"/>
      <c r="X14" s="106"/>
      <c r="Y14" s="106"/>
      <c r="Z14" s="117"/>
      <c r="AA14" s="106"/>
      <c r="AB14" s="119"/>
      <c r="AC14" s="99">
        <f t="shared" ref="AC14:AC30" si="0">N14</f>
        <v>0</v>
      </c>
      <c r="AD14" s="100">
        <f t="shared" ref="AD14:AD30" ca="1" si="1">DAYS360(TODAY(),AC14)</f>
        <v>-43455</v>
      </c>
      <c r="AE14" s="100" t="str">
        <f t="shared" ref="AE14:AE30" si="2">IF(AC14&lt;=AB14,"CERRADO",IF(AD14,IF(AD14&lt;=0,"VENCIDO",IF(AND(AD14&gt;0&lt;=8),"POR VENCER","CON TIEMPO"))))</f>
        <v>CERRADO</v>
      </c>
      <c r="AF14" s="100" t="str">
        <f t="shared" ref="AF14:AF30" si="3">IF(AND(AG14="ACCIÓN PREVENTIVA",AE14="CON TIEMPO"),"APAT",IF(AND(AG14="ACCIÓN PREVENTIVA",AE14="VENCIDO"),"APAV",IF(AND(AG14="ACCIÓN PREVENTIVA",AE14="CERRADO"),"APC",IF(AND(AG14="ACCIÓN CORRECTIVA",AE14="CON TIEMPO"),"ACAT",IF(AND(AG14="ACCIÓN CORRECTIVA",AE14="VENCIDO"),"ACAV",IF(AND(AG14="ACCIÓN CORRECTIVA",AE14="CERRADO"),"ACC",IF(AND(AG14="ACCIÓN DE MEJORA",AE14="CON TIEMPO"),"AMAT",IF(AND(AG14="ACCIÓN DE MEJORA",AE14="VENCIDO"),"AMAV",IF(AND(AG14="ACCIÓN DE MEJORA",AE14="CERRADO"),"AMC","")))))))))</f>
        <v/>
      </c>
      <c r="AG14" s="99">
        <f t="shared" ref="AG14:AG30" si="4">E14</f>
        <v>0</v>
      </c>
      <c r="AH14" s="107"/>
      <c r="AN14" s="102"/>
      <c r="AO14" s="108"/>
      <c r="AP14" s="109"/>
      <c r="AQ14" s="104"/>
      <c r="AR14" s="105"/>
    </row>
    <row r="15" spans="1:44" s="101" customFormat="1" ht="167.25" customHeight="1">
      <c r="A15" s="125"/>
      <c r="B15" s="110"/>
      <c r="C15" s="111"/>
      <c r="D15" s="111"/>
      <c r="E15" s="112"/>
      <c r="F15" s="113"/>
      <c r="G15" s="114"/>
      <c r="H15" s="115"/>
      <c r="I15" s="116"/>
      <c r="J15" s="111"/>
      <c r="K15" s="111"/>
      <c r="L15" s="117"/>
      <c r="M15" s="118"/>
      <c r="N15" s="118"/>
      <c r="O15" s="111"/>
      <c r="P15" s="106"/>
      <c r="Q15" s="106"/>
      <c r="R15" s="106"/>
      <c r="S15" s="106"/>
      <c r="T15" s="111"/>
      <c r="U15" s="111"/>
      <c r="V15" s="111"/>
      <c r="W15" s="118"/>
      <c r="X15" s="117"/>
      <c r="Y15" s="106"/>
      <c r="Z15" s="117"/>
      <c r="AA15" s="106"/>
      <c r="AB15" s="119"/>
      <c r="AC15" s="99">
        <f t="shared" si="0"/>
        <v>0</v>
      </c>
      <c r="AD15" s="100">
        <f t="shared" ca="1" si="1"/>
        <v>-43455</v>
      </c>
      <c r="AE15" s="100" t="str">
        <f t="shared" si="2"/>
        <v>CERRADO</v>
      </c>
      <c r="AF15" s="100" t="str">
        <f t="shared" si="3"/>
        <v/>
      </c>
      <c r="AG15" s="99">
        <f t="shared" si="4"/>
        <v>0</v>
      </c>
      <c r="AH15" s="107"/>
      <c r="AN15" s="102"/>
      <c r="AO15" s="108"/>
      <c r="AP15" s="109"/>
      <c r="AQ15" s="104"/>
      <c r="AR15" s="105"/>
    </row>
    <row r="16" spans="1:44" s="101" customFormat="1" ht="177" customHeight="1">
      <c r="A16" s="125"/>
      <c r="B16" s="118"/>
      <c r="C16" s="111"/>
      <c r="D16" s="111"/>
      <c r="E16" s="112"/>
      <c r="F16" s="113"/>
      <c r="G16" s="114"/>
      <c r="H16" s="120"/>
      <c r="I16" s="111"/>
      <c r="J16" s="111"/>
      <c r="K16" s="111"/>
      <c r="L16" s="117"/>
      <c r="M16" s="118"/>
      <c r="N16" s="118"/>
      <c r="O16" s="111"/>
      <c r="P16" s="106"/>
      <c r="Q16" s="106"/>
      <c r="R16" s="106"/>
      <c r="S16" s="106"/>
      <c r="T16" s="111"/>
      <c r="U16" s="111"/>
      <c r="V16" s="111"/>
      <c r="W16" s="118"/>
      <c r="X16" s="106"/>
      <c r="Y16" s="106"/>
      <c r="Z16" s="117"/>
      <c r="AA16" s="106"/>
      <c r="AB16" s="119"/>
      <c r="AC16" s="99">
        <f t="shared" si="0"/>
        <v>0</v>
      </c>
      <c r="AD16" s="100">
        <f t="shared" ca="1" si="1"/>
        <v>-43455</v>
      </c>
      <c r="AE16" s="100" t="str">
        <f t="shared" si="2"/>
        <v>CERRADO</v>
      </c>
      <c r="AF16" s="100" t="str">
        <f t="shared" si="3"/>
        <v/>
      </c>
      <c r="AG16" s="99">
        <f t="shared" si="4"/>
        <v>0</v>
      </c>
      <c r="AH16" s="107"/>
      <c r="AN16" s="102"/>
      <c r="AO16" s="103"/>
      <c r="AP16" s="103"/>
      <c r="AQ16" s="104"/>
      <c r="AR16" s="105"/>
    </row>
    <row r="17" spans="1:44" s="101" customFormat="1" ht="178.5" customHeight="1">
      <c r="A17" s="128"/>
      <c r="B17" s="118"/>
      <c r="C17" s="111"/>
      <c r="D17" s="111"/>
      <c r="E17" s="112"/>
      <c r="F17" s="113"/>
      <c r="G17" s="114"/>
      <c r="H17" s="120"/>
      <c r="I17" s="111"/>
      <c r="J17" s="117"/>
      <c r="K17" s="123"/>
      <c r="L17" s="117"/>
      <c r="M17" s="118"/>
      <c r="N17" s="118"/>
      <c r="O17" s="111"/>
      <c r="P17" s="106"/>
      <c r="Q17" s="106"/>
      <c r="R17" s="106"/>
      <c r="S17" s="106"/>
      <c r="T17" s="111"/>
      <c r="U17" s="111"/>
      <c r="V17" s="111"/>
      <c r="W17" s="118"/>
      <c r="X17" s="106"/>
      <c r="Y17" s="106"/>
      <c r="Z17" s="117"/>
      <c r="AA17" s="106"/>
      <c r="AB17" s="119"/>
      <c r="AC17" s="99">
        <f t="shared" si="0"/>
        <v>0</v>
      </c>
      <c r="AD17" s="100">
        <f t="shared" ca="1" si="1"/>
        <v>-43455</v>
      </c>
      <c r="AE17" s="100" t="str">
        <f t="shared" si="2"/>
        <v>CERRADO</v>
      </c>
      <c r="AF17" s="100" t="str">
        <f t="shared" si="3"/>
        <v/>
      </c>
      <c r="AG17" s="99">
        <f t="shared" si="4"/>
        <v>0</v>
      </c>
      <c r="AH17" s="107"/>
      <c r="AN17" s="102"/>
      <c r="AO17" s="109"/>
      <c r="AP17" s="109"/>
      <c r="AQ17" s="121"/>
      <c r="AR17" s="121"/>
    </row>
    <row r="18" spans="1:44" s="101" customFormat="1" ht="197.25" customHeight="1">
      <c r="A18" s="128"/>
      <c r="B18" s="118"/>
      <c r="C18" s="111"/>
      <c r="D18" s="111"/>
      <c r="E18" s="112"/>
      <c r="F18" s="113"/>
      <c r="G18" s="114"/>
      <c r="H18" s="122"/>
      <c r="I18" s="111"/>
      <c r="J18" s="117"/>
      <c r="K18" s="123"/>
      <c r="L18" s="117"/>
      <c r="M18" s="118"/>
      <c r="N18" s="118"/>
      <c r="O18" s="111"/>
      <c r="P18" s="106"/>
      <c r="Q18" s="106"/>
      <c r="R18" s="106"/>
      <c r="S18" s="106"/>
      <c r="T18" s="111"/>
      <c r="U18" s="111"/>
      <c r="V18" s="111"/>
      <c r="W18" s="118"/>
      <c r="X18" s="106"/>
      <c r="Y18" s="106"/>
      <c r="Z18" s="117"/>
      <c r="AA18" s="106"/>
      <c r="AB18" s="119"/>
      <c r="AC18" s="99">
        <f t="shared" si="0"/>
        <v>0</v>
      </c>
      <c r="AD18" s="100">
        <f t="shared" ca="1" si="1"/>
        <v>-43455</v>
      </c>
      <c r="AE18" s="100" t="str">
        <f t="shared" si="2"/>
        <v>CERRADO</v>
      </c>
      <c r="AF18" s="100" t="str">
        <f t="shared" si="3"/>
        <v/>
      </c>
      <c r="AG18" s="99">
        <f t="shared" si="4"/>
        <v>0</v>
      </c>
      <c r="AH18" s="107"/>
      <c r="AN18" s="102"/>
      <c r="AO18" s="108"/>
      <c r="AP18" s="124"/>
      <c r="AQ18" s="104"/>
      <c r="AR18" s="104"/>
    </row>
    <row r="19" spans="1:44" s="101" customFormat="1" ht="135.75" customHeight="1">
      <c r="A19" s="125"/>
      <c r="B19" s="118"/>
      <c r="C19" s="111"/>
      <c r="D19" s="111"/>
      <c r="E19" s="112"/>
      <c r="F19" s="113"/>
      <c r="G19" s="114"/>
      <c r="H19" s="122"/>
      <c r="I19" s="111"/>
      <c r="J19" s="117"/>
      <c r="K19" s="111"/>
      <c r="L19" s="117"/>
      <c r="M19" s="118"/>
      <c r="N19" s="118"/>
      <c r="O19" s="111"/>
      <c r="P19" s="111"/>
      <c r="Q19" s="111"/>
      <c r="R19" s="111"/>
      <c r="S19" s="111"/>
      <c r="T19" s="111"/>
      <c r="U19" s="111"/>
      <c r="V19" s="111"/>
      <c r="W19" s="118"/>
      <c r="X19" s="106"/>
      <c r="Y19" s="106"/>
      <c r="Z19" s="117"/>
      <c r="AA19" s="106"/>
      <c r="AB19" s="119"/>
      <c r="AC19" s="99">
        <f t="shared" si="0"/>
        <v>0</v>
      </c>
      <c r="AD19" s="100">
        <f t="shared" ca="1" si="1"/>
        <v>-43455</v>
      </c>
      <c r="AE19" s="100" t="str">
        <f t="shared" si="2"/>
        <v>CERRADO</v>
      </c>
      <c r="AF19" s="100" t="str">
        <f t="shared" si="3"/>
        <v/>
      </c>
      <c r="AG19" s="99">
        <f t="shared" si="4"/>
        <v>0</v>
      </c>
      <c r="AH19" s="107"/>
      <c r="AN19" s="102"/>
      <c r="AO19" s="108"/>
      <c r="AP19" s="109"/>
      <c r="AQ19" s="104"/>
      <c r="AR19" s="126"/>
    </row>
    <row r="20" spans="1:44" s="101" customFormat="1" ht="408.75" customHeight="1">
      <c r="A20" s="125"/>
      <c r="B20" s="118"/>
      <c r="C20" s="111"/>
      <c r="D20" s="111"/>
      <c r="E20" s="112"/>
      <c r="F20" s="113"/>
      <c r="G20" s="114"/>
      <c r="H20" s="122"/>
      <c r="I20" s="111"/>
      <c r="J20" s="111"/>
      <c r="K20" s="111"/>
      <c r="L20" s="117"/>
      <c r="M20" s="118"/>
      <c r="N20" s="118"/>
      <c r="O20" s="111"/>
      <c r="P20" s="111"/>
      <c r="Q20" s="106"/>
      <c r="R20" s="106"/>
      <c r="S20" s="106"/>
      <c r="T20" s="111"/>
      <c r="U20" s="111"/>
      <c r="V20" s="111"/>
      <c r="W20" s="118"/>
      <c r="X20" s="106"/>
      <c r="Y20" s="106"/>
      <c r="Z20" s="117"/>
      <c r="AA20" s="106"/>
      <c r="AB20" s="119"/>
      <c r="AC20" s="99">
        <f t="shared" si="0"/>
        <v>0</v>
      </c>
      <c r="AD20" s="100">
        <f t="shared" ca="1" si="1"/>
        <v>-43455</v>
      </c>
      <c r="AE20" s="100" t="str">
        <f t="shared" si="2"/>
        <v>CERRADO</v>
      </c>
      <c r="AF20" s="100" t="str">
        <f t="shared" si="3"/>
        <v/>
      </c>
      <c r="AG20" s="99">
        <f t="shared" si="4"/>
        <v>0</v>
      </c>
      <c r="AH20" s="107"/>
      <c r="AN20" s="102"/>
      <c r="AO20" s="108"/>
      <c r="AP20" s="109"/>
      <c r="AQ20" s="104"/>
      <c r="AR20" s="126"/>
    </row>
    <row r="21" spans="1:44" s="101" customFormat="1" ht="247.5" customHeight="1">
      <c r="A21" s="128"/>
      <c r="B21" s="110"/>
      <c r="C21" s="111"/>
      <c r="D21" s="111"/>
      <c r="E21" s="112"/>
      <c r="F21" s="113"/>
      <c r="G21" s="114"/>
      <c r="H21" s="122"/>
      <c r="I21" s="111"/>
      <c r="J21" s="117"/>
      <c r="K21" s="117"/>
      <c r="L21" s="117"/>
      <c r="M21" s="118"/>
      <c r="N21" s="118"/>
      <c r="O21" s="111"/>
      <c r="P21" s="106"/>
      <c r="Q21" s="106"/>
      <c r="R21" s="106"/>
      <c r="S21" s="106"/>
      <c r="T21" s="111"/>
      <c r="U21" s="111"/>
      <c r="V21" s="111"/>
      <c r="W21" s="118"/>
      <c r="X21" s="106"/>
      <c r="Y21" s="106"/>
      <c r="Z21" s="117"/>
      <c r="AA21" s="106"/>
      <c r="AB21" s="119"/>
      <c r="AC21" s="99">
        <f t="shared" si="0"/>
        <v>0</v>
      </c>
      <c r="AD21" s="100">
        <f t="shared" ca="1" si="1"/>
        <v>-43455</v>
      </c>
      <c r="AE21" s="100" t="str">
        <f t="shared" si="2"/>
        <v>CERRADO</v>
      </c>
      <c r="AF21" s="100" t="str">
        <f t="shared" si="3"/>
        <v/>
      </c>
      <c r="AG21" s="99">
        <f t="shared" si="4"/>
        <v>0</v>
      </c>
      <c r="AH21" s="107"/>
      <c r="AN21" s="102"/>
      <c r="AO21" s="108"/>
      <c r="AP21" s="109"/>
      <c r="AQ21" s="104"/>
      <c r="AR21" s="126"/>
    </row>
    <row r="22" spans="1:44" s="101" customFormat="1" ht="28.5">
      <c r="A22" s="128"/>
      <c r="B22" s="110"/>
      <c r="C22" s="111"/>
      <c r="D22" s="111"/>
      <c r="E22" s="112"/>
      <c r="F22" s="113"/>
      <c r="G22" s="114"/>
      <c r="H22" s="122"/>
      <c r="I22" s="111"/>
      <c r="J22" s="117"/>
      <c r="K22" s="111"/>
      <c r="L22" s="117"/>
      <c r="M22" s="118"/>
      <c r="N22" s="118"/>
      <c r="O22" s="111"/>
      <c r="P22" s="111"/>
      <c r="Q22" s="111"/>
      <c r="R22" s="111"/>
      <c r="S22" s="111"/>
      <c r="T22" s="111"/>
      <c r="U22" s="111"/>
      <c r="V22" s="111"/>
      <c r="W22" s="118"/>
      <c r="X22" s="106"/>
      <c r="Y22" s="106"/>
      <c r="Z22" s="117"/>
      <c r="AA22" s="106"/>
      <c r="AB22" s="119"/>
      <c r="AC22" s="99">
        <f t="shared" si="0"/>
        <v>0</v>
      </c>
      <c r="AD22" s="100">
        <f t="shared" ca="1" si="1"/>
        <v>-43455</v>
      </c>
      <c r="AE22" s="100" t="str">
        <f t="shared" si="2"/>
        <v>CERRADO</v>
      </c>
      <c r="AF22" s="100" t="str">
        <f t="shared" si="3"/>
        <v/>
      </c>
      <c r="AG22" s="99">
        <f t="shared" si="4"/>
        <v>0</v>
      </c>
      <c r="AH22" s="107"/>
      <c r="AN22" s="102"/>
      <c r="AO22" s="103"/>
      <c r="AP22" s="103"/>
      <c r="AQ22" s="104"/>
      <c r="AR22" s="105"/>
    </row>
    <row r="23" spans="1:44" s="101" customFormat="1" ht="174" customHeight="1">
      <c r="A23" s="125"/>
      <c r="B23" s="110"/>
      <c r="C23" s="111"/>
      <c r="D23" s="122"/>
      <c r="E23" s="112"/>
      <c r="F23" s="113"/>
      <c r="G23" s="114"/>
      <c r="H23" s="122"/>
      <c r="I23" s="111"/>
      <c r="J23" s="111"/>
      <c r="K23" s="123"/>
      <c r="L23" s="117"/>
      <c r="M23" s="118"/>
      <c r="N23" s="118"/>
      <c r="O23" s="111"/>
      <c r="P23" s="106"/>
      <c r="Q23" s="106"/>
      <c r="R23" s="106"/>
      <c r="S23" s="106"/>
      <c r="T23" s="111"/>
      <c r="U23" s="111"/>
      <c r="V23" s="111"/>
      <c r="W23" s="118"/>
      <c r="X23" s="106"/>
      <c r="Y23" s="106"/>
      <c r="Z23" s="117"/>
      <c r="AA23" s="106"/>
      <c r="AB23" s="119"/>
      <c r="AC23" s="99">
        <f t="shared" si="0"/>
        <v>0</v>
      </c>
      <c r="AD23" s="100">
        <f t="shared" ca="1" si="1"/>
        <v>-43455</v>
      </c>
      <c r="AE23" s="100" t="str">
        <f t="shared" si="2"/>
        <v>CERRADO</v>
      </c>
      <c r="AF23" s="100" t="str">
        <f t="shared" si="3"/>
        <v/>
      </c>
      <c r="AG23" s="99">
        <f t="shared" si="4"/>
        <v>0</v>
      </c>
      <c r="AH23" s="107"/>
      <c r="AN23" s="102"/>
      <c r="AO23" s="109"/>
      <c r="AP23" s="109"/>
      <c r="AQ23" s="121"/>
      <c r="AR23" s="121"/>
    </row>
    <row r="24" spans="1:44" s="101" customFormat="1" ht="102.75" customHeight="1">
      <c r="A24" s="125"/>
      <c r="B24" s="118"/>
      <c r="C24" s="111"/>
      <c r="D24" s="111"/>
      <c r="E24" s="112"/>
      <c r="F24" s="113"/>
      <c r="G24" s="114"/>
      <c r="H24" s="122"/>
      <c r="I24" s="111"/>
      <c r="J24" s="111"/>
      <c r="K24" s="127"/>
      <c r="L24" s="111"/>
      <c r="M24" s="118"/>
      <c r="N24" s="118"/>
      <c r="O24" s="111"/>
      <c r="P24" s="111"/>
      <c r="Q24" s="111"/>
      <c r="R24" s="111"/>
      <c r="S24" s="111"/>
      <c r="T24" s="111"/>
      <c r="U24" s="111"/>
      <c r="V24" s="111"/>
      <c r="W24" s="118"/>
      <c r="X24" s="111"/>
      <c r="Y24" s="111"/>
      <c r="Z24" s="117"/>
      <c r="AA24" s="111"/>
      <c r="AB24" s="119"/>
      <c r="AC24" s="99">
        <f t="shared" si="0"/>
        <v>0</v>
      </c>
      <c r="AD24" s="100">
        <f t="shared" ca="1" si="1"/>
        <v>-43455</v>
      </c>
      <c r="AE24" s="100" t="str">
        <f t="shared" si="2"/>
        <v>CERRADO</v>
      </c>
      <c r="AF24" s="100" t="str">
        <f t="shared" si="3"/>
        <v/>
      </c>
      <c r="AG24" s="99">
        <f t="shared" si="4"/>
        <v>0</v>
      </c>
      <c r="AH24" s="107"/>
      <c r="AN24" s="102"/>
      <c r="AO24" s="108"/>
      <c r="AP24" s="124"/>
      <c r="AQ24" s="104"/>
      <c r="AR24" s="104"/>
    </row>
    <row r="25" spans="1:44" s="101" customFormat="1" ht="28.5">
      <c r="A25" s="128"/>
      <c r="B25" s="118"/>
      <c r="C25" s="111"/>
      <c r="D25" s="111"/>
      <c r="E25" s="112"/>
      <c r="F25" s="113"/>
      <c r="G25" s="114"/>
      <c r="H25" s="122"/>
      <c r="I25" s="111"/>
      <c r="J25" s="170"/>
      <c r="K25" s="117"/>
      <c r="L25" s="117"/>
      <c r="M25" s="118"/>
      <c r="N25" s="118"/>
      <c r="O25" s="111"/>
      <c r="P25" s="111"/>
      <c r="Q25" s="111"/>
      <c r="R25" s="111"/>
      <c r="S25" s="111"/>
      <c r="T25" s="111"/>
      <c r="U25" s="111"/>
      <c r="V25" s="111"/>
      <c r="W25" s="118"/>
      <c r="X25" s="111"/>
      <c r="Y25" s="111"/>
      <c r="Z25" s="117"/>
      <c r="AA25" s="111"/>
      <c r="AB25" s="119"/>
      <c r="AC25" s="99">
        <f t="shared" si="0"/>
        <v>0</v>
      </c>
      <c r="AD25" s="100">
        <f t="shared" ca="1" si="1"/>
        <v>-43455</v>
      </c>
      <c r="AE25" s="100" t="str">
        <f t="shared" si="2"/>
        <v>CERRADO</v>
      </c>
      <c r="AF25" s="100" t="str">
        <f t="shared" si="3"/>
        <v/>
      </c>
      <c r="AG25" s="99">
        <f t="shared" si="4"/>
        <v>0</v>
      </c>
      <c r="AH25" s="107"/>
      <c r="AN25" s="102"/>
      <c r="AO25" s="108"/>
      <c r="AP25" s="109"/>
      <c r="AQ25" s="104"/>
      <c r="AR25" s="105"/>
    </row>
    <row r="26" spans="1:44" s="101" customFormat="1" ht="23.25" customHeight="1">
      <c r="A26" s="128">
        <v>14</v>
      </c>
      <c r="B26" s="118"/>
      <c r="C26" s="111"/>
      <c r="D26" s="118"/>
      <c r="E26" s="112"/>
      <c r="F26" s="113"/>
      <c r="G26" s="114"/>
      <c r="H26" s="129"/>
      <c r="I26" s="111"/>
      <c r="J26" s="117"/>
      <c r="K26" s="111"/>
      <c r="L26" s="117"/>
      <c r="M26" s="118"/>
      <c r="N26" s="118"/>
      <c r="O26" s="111"/>
      <c r="P26" s="111"/>
      <c r="Q26" s="111"/>
      <c r="R26" s="111"/>
      <c r="S26" s="111"/>
      <c r="T26" s="111"/>
      <c r="U26" s="111"/>
      <c r="V26" s="111"/>
      <c r="W26" s="118"/>
      <c r="X26" s="106"/>
      <c r="Y26" s="106"/>
      <c r="Z26" s="117"/>
      <c r="AA26" s="106"/>
      <c r="AB26" s="119"/>
      <c r="AC26" s="99">
        <f t="shared" si="0"/>
        <v>0</v>
      </c>
      <c r="AD26" s="100">
        <f t="shared" ca="1" si="1"/>
        <v>-43455</v>
      </c>
      <c r="AE26" s="100" t="str">
        <f t="shared" si="2"/>
        <v>CERRADO</v>
      </c>
      <c r="AF26" s="100" t="str">
        <f t="shared" si="3"/>
        <v/>
      </c>
      <c r="AG26" s="99">
        <f t="shared" si="4"/>
        <v>0</v>
      </c>
      <c r="AH26" s="107"/>
      <c r="AN26" s="102"/>
      <c r="AO26" s="108"/>
      <c r="AP26" s="109"/>
      <c r="AQ26" s="104"/>
      <c r="AR26" s="105"/>
    </row>
    <row r="27" spans="1:44" s="101" customFormat="1" ht="23.25" customHeight="1">
      <c r="A27" s="125">
        <v>15</v>
      </c>
      <c r="B27" s="118"/>
      <c r="C27" s="130"/>
      <c r="D27" s="118"/>
      <c r="E27" s="112"/>
      <c r="F27" s="113"/>
      <c r="G27" s="114"/>
      <c r="H27" s="130"/>
      <c r="I27" s="111"/>
      <c r="J27" s="117"/>
      <c r="K27" s="127"/>
      <c r="L27" s="117"/>
      <c r="M27" s="118"/>
      <c r="N27" s="118"/>
      <c r="O27" s="111"/>
      <c r="P27" s="111"/>
      <c r="Q27" s="111"/>
      <c r="R27" s="111"/>
      <c r="S27" s="111"/>
      <c r="T27" s="111"/>
      <c r="U27" s="111"/>
      <c r="V27" s="111"/>
      <c r="W27" s="118"/>
      <c r="X27" s="106"/>
      <c r="Y27" s="106"/>
      <c r="Z27" s="117"/>
      <c r="AA27" s="106"/>
      <c r="AB27" s="131"/>
      <c r="AC27" s="99">
        <f t="shared" si="0"/>
        <v>0</v>
      </c>
      <c r="AD27" s="100">
        <f t="shared" ca="1" si="1"/>
        <v>-43455</v>
      </c>
      <c r="AE27" s="100" t="str">
        <f t="shared" si="2"/>
        <v>CERRADO</v>
      </c>
      <c r="AF27" s="100" t="str">
        <f t="shared" si="3"/>
        <v/>
      </c>
      <c r="AG27" s="99">
        <f t="shared" si="4"/>
        <v>0</v>
      </c>
      <c r="AH27" s="107"/>
      <c r="AN27" s="102"/>
      <c r="AO27" s="108"/>
      <c r="AP27" s="109"/>
      <c r="AQ27" s="104"/>
      <c r="AR27" s="105"/>
    </row>
    <row r="28" spans="1:44" s="101" customFormat="1" ht="23.25" customHeight="1">
      <c r="A28" s="125">
        <v>16</v>
      </c>
      <c r="B28" s="118"/>
      <c r="C28" s="117"/>
      <c r="D28" s="118"/>
      <c r="E28" s="112"/>
      <c r="F28" s="113"/>
      <c r="G28" s="114"/>
      <c r="H28" s="130"/>
      <c r="I28" s="111"/>
      <c r="J28" s="117"/>
      <c r="K28" s="111"/>
      <c r="L28" s="117"/>
      <c r="M28" s="118"/>
      <c r="N28" s="118"/>
      <c r="O28" s="111"/>
      <c r="P28" s="111"/>
      <c r="Q28" s="106"/>
      <c r="R28" s="106"/>
      <c r="S28" s="106"/>
      <c r="T28" s="111"/>
      <c r="U28" s="111"/>
      <c r="V28" s="111"/>
      <c r="W28" s="118"/>
      <c r="X28" s="106"/>
      <c r="Y28" s="106"/>
      <c r="Z28" s="117"/>
      <c r="AA28" s="106"/>
      <c r="AB28" s="131"/>
      <c r="AC28" s="99">
        <f t="shared" si="0"/>
        <v>0</v>
      </c>
      <c r="AD28" s="100">
        <f t="shared" ca="1" si="1"/>
        <v>-43455</v>
      </c>
      <c r="AE28" s="100" t="str">
        <f t="shared" si="2"/>
        <v>CERRADO</v>
      </c>
      <c r="AF28" s="100" t="str">
        <f t="shared" si="3"/>
        <v/>
      </c>
      <c r="AG28" s="99">
        <f t="shared" si="4"/>
        <v>0</v>
      </c>
      <c r="AH28" s="107"/>
      <c r="AN28" s="102"/>
      <c r="AO28" s="108"/>
      <c r="AP28" s="109"/>
      <c r="AQ28" s="104"/>
      <c r="AR28" s="105"/>
    </row>
    <row r="29" spans="1:44" s="101" customFormat="1" ht="23.25" customHeight="1">
      <c r="A29" s="125">
        <v>17</v>
      </c>
      <c r="B29" s="110"/>
      <c r="C29" s="117"/>
      <c r="D29" s="118"/>
      <c r="E29" s="112"/>
      <c r="F29" s="113"/>
      <c r="G29" s="114"/>
      <c r="H29" s="122"/>
      <c r="I29" s="111"/>
      <c r="J29" s="117"/>
      <c r="K29" s="127"/>
      <c r="L29" s="117"/>
      <c r="M29" s="118"/>
      <c r="N29" s="118"/>
      <c r="O29" s="111"/>
      <c r="P29" s="106"/>
      <c r="Q29" s="106"/>
      <c r="R29" s="106"/>
      <c r="S29" s="106"/>
      <c r="T29" s="111"/>
      <c r="U29" s="111"/>
      <c r="V29" s="111"/>
      <c r="W29" s="118"/>
      <c r="X29" s="106"/>
      <c r="Y29" s="106"/>
      <c r="Z29" s="117"/>
      <c r="AA29" s="106"/>
      <c r="AB29" s="131"/>
      <c r="AC29" s="99">
        <f t="shared" si="0"/>
        <v>0</v>
      </c>
      <c r="AD29" s="100">
        <f t="shared" ca="1" si="1"/>
        <v>-43455</v>
      </c>
      <c r="AE29" s="100" t="str">
        <f t="shared" si="2"/>
        <v>CERRADO</v>
      </c>
      <c r="AF29" s="100" t="str">
        <f t="shared" si="3"/>
        <v/>
      </c>
      <c r="AG29" s="99">
        <f t="shared" si="4"/>
        <v>0</v>
      </c>
      <c r="AH29" s="107"/>
      <c r="AN29" s="102"/>
      <c r="AO29" s="108"/>
      <c r="AP29" s="109"/>
      <c r="AQ29" s="104"/>
      <c r="AR29" s="105"/>
    </row>
    <row r="30" spans="1:44" s="101" customFormat="1" ht="23.25" customHeight="1" thickBot="1">
      <c r="A30" s="132">
        <v>18</v>
      </c>
      <c r="B30" s="133"/>
      <c r="C30" s="117"/>
      <c r="D30" s="134"/>
      <c r="E30" s="112"/>
      <c r="F30" s="113"/>
      <c r="G30" s="114"/>
      <c r="H30" s="135"/>
      <c r="I30" s="111"/>
      <c r="J30" s="136"/>
      <c r="K30" s="137"/>
      <c r="L30" s="138"/>
      <c r="M30" s="134"/>
      <c r="N30" s="139"/>
      <c r="O30" s="111"/>
      <c r="P30" s="106"/>
      <c r="Q30" s="106"/>
      <c r="R30" s="106"/>
      <c r="S30" s="106"/>
      <c r="T30" s="136"/>
      <c r="U30" s="136"/>
      <c r="V30" s="111"/>
      <c r="W30" s="134"/>
      <c r="X30" s="140"/>
      <c r="Y30" s="140"/>
      <c r="Z30" s="138"/>
      <c r="AA30" s="140"/>
      <c r="AB30" s="141"/>
      <c r="AC30" s="99">
        <f t="shared" si="0"/>
        <v>0</v>
      </c>
      <c r="AD30" s="100">
        <f t="shared" ca="1" si="1"/>
        <v>-43455</v>
      </c>
      <c r="AE30" s="100" t="str">
        <f t="shared" si="2"/>
        <v>CERRADO</v>
      </c>
      <c r="AF30" s="100" t="str">
        <f t="shared" si="3"/>
        <v/>
      </c>
      <c r="AG30" s="99">
        <f t="shared" si="4"/>
        <v>0</v>
      </c>
      <c r="AH30" s="107"/>
      <c r="AN30" s="102"/>
      <c r="AO30" s="108"/>
      <c r="AP30" s="109"/>
      <c r="AQ30" s="104"/>
      <c r="AR30" s="105"/>
    </row>
    <row r="31" spans="1:44" s="101" customFormat="1" ht="36.75" customHeight="1" thickBot="1">
      <c r="A31" s="142" t="s">
        <v>49</v>
      </c>
      <c r="B31" s="143"/>
      <c r="C31" s="143"/>
      <c r="D31" s="144"/>
      <c r="E31" s="145">
        <f>COUNTIF(E13:E30,"ACCIÓN CORRECTIVA")</f>
        <v>0</v>
      </c>
      <c r="F31" s="146">
        <f>COUNTIF(E13:E30,"ACCIÓN PREVENTIVA")</f>
        <v>0</v>
      </c>
      <c r="G31" s="146">
        <f>COUNTIF(E13:E30,"ACCIÓN DE MEJORA")</f>
        <v>0</v>
      </c>
      <c r="H31" s="147"/>
      <c r="I31" s="148"/>
      <c r="J31" s="148"/>
      <c r="K31" s="148"/>
      <c r="L31" s="148"/>
      <c r="M31" s="148"/>
      <c r="N31" s="148"/>
      <c r="O31" s="148"/>
      <c r="P31" s="148"/>
      <c r="Q31" s="148"/>
      <c r="R31" s="148"/>
      <c r="S31" s="148"/>
      <c r="T31" s="148"/>
      <c r="U31" s="148"/>
      <c r="V31" s="148"/>
      <c r="W31" s="148"/>
      <c r="X31" s="149"/>
      <c r="Y31" s="149"/>
      <c r="Z31" s="149"/>
      <c r="AA31" s="150">
        <f>COUNTIF(AA13:AA30,"CERRADA")</f>
        <v>0</v>
      </c>
      <c r="AB31" s="151"/>
      <c r="AN31" s="102"/>
      <c r="AO31" s="103"/>
      <c r="AP31" s="103"/>
      <c r="AQ31" s="152"/>
      <c r="AR31" s="153"/>
    </row>
    <row r="32" spans="1:44">
      <c r="AA32" s="154"/>
      <c r="AB32" s="154"/>
    </row>
    <row r="33" spans="1:28">
      <c r="A33" s="158" t="s">
        <v>50</v>
      </c>
      <c r="B33" s="159"/>
      <c r="C33" s="160" t="s">
        <v>51</v>
      </c>
      <c r="D33" s="160"/>
      <c r="E33" s="160"/>
      <c r="F33" s="161" t="s">
        <v>52</v>
      </c>
      <c r="G33" s="161"/>
      <c r="H33" s="161"/>
      <c r="I33" s="162" t="s">
        <v>53</v>
      </c>
      <c r="J33" s="162"/>
      <c r="K33" s="162"/>
      <c r="AA33" s="154"/>
      <c r="AB33" s="154"/>
    </row>
    <row r="34" spans="1:28" ht="24">
      <c r="A34" s="163"/>
      <c r="B34" s="164"/>
      <c r="C34" s="165" t="s">
        <v>54</v>
      </c>
      <c r="D34" s="165" t="s">
        <v>55</v>
      </c>
      <c r="E34" s="165" t="s">
        <v>56</v>
      </c>
      <c r="F34" s="165" t="s">
        <v>54</v>
      </c>
      <c r="G34" s="165" t="s">
        <v>55</v>
      </c>
      <c r="H34" s="165" t="s">
        <v>56</v>
      </c>
      <c r="I34" s="165" t="s">
        <v>54</v>
      </c>
      <c r="J34" s="165" t="s">
        <v>55</v>
      </c>
      <c r="K34" s="165" t="s">
        <v>56</v>
      </c>
      <c r="AA34" s="154"/>
      <c r="AB34" s="154"/>
    </row>
    <row r="35" spans="1:28">
      <c r="A35" s="166" t="s">
        <v>48</v>
      </c>
      <c r="B35" s="166" t="s">
        <v>48</v>
      </c>
      <c r="C35" s="166">
        <f>COUNTIF(AF13:AF30,"APC")</f>
        <v>0</v>
      </c>
      <c r="D35" s="166">
        <f>COUNTIF(AF13:AF30,"APAT")</f>
        <v>0</v>
      </c>
      <c r="E35" s="166">
        <f>COUNTIF(AF13:AF30,"APAV")</f>
        <v>0</v>
      </c>
      <c r="F35" s="166">
        <f>COUNTIF(AF13:AHF30,"AMC")</f>
        <v>0</v>
      </c>
      <c r="G35" s="166">
        <f>COUNTIF(AF13:AF30,"AMAT")</f>
        <v>0</v>
      </c>
      <c r="H35" s="166">
        <f>COUNTIF(AF13:AF30,"AMAV")</f>
        <v>0</v>
      </c>
      <c r="I35" s="166">
        <f>COUNTIF(AF13:AF30,"ACC")</f>
        <v>0</v>
      </c>
      <c r="J35" s="166">
        <f>COUNTIF(AF13:AF30,"ACAT")</f>
        <v>0</v>
      </c>
      <c r="K35" s="166">
        <f>COUNTIF(AF13:AF30,"ACAV")</f>
        <v>0</v>
      </c>
      <c r="L35" s="155">
        <f>SUM(C35:K35)</f>
        <v>0</v>
      </c>
      <c r="AA35" s="154"/>
      <c r="AB35" s="154"/>
    </row>
    <row r="36" spans="1:28">
      <c r="AA36" s="154"/>
      <c r="AB36" s="154"/>
    </row>
    <row r="37" spans="1:28">
      <c r="AA37" s="154"/>
      <c r="AB37" s="154"/>
    </row>
    <row r="38" spans="1:28">
      <c r="AA38" s="154"/>
      <c r="AB38" s="154"/>
    </row>
    <row r="39" spans="1:28">
      <c r="AA39" s="154"/>
      <c r="AB39" s="154"/>
    </row>
    <row r="40" spans="1:28">
      <c r="AA40" s="154"/>
      <c r="AB40" s="154"/>
    </row>
    <row r="41" spans="1:28">
      <c r="AA41" s="154"/>
      <c r="AB41" s="154"/>
    </row>
    <row r="42" spans="1:28">
      <c r="AA42" s="154"/>
      <c r="AB42" s="154"/>
    </row>
    <row r="43" spans="1:28">
      <c r="AA43" s="154"/>
      <c r="AB43" s="154"/>
    </row>
    <row r="44" spans="1:28">
      <c r="AA44" s="154"/>
      <c r="AB44" s="154"/>
    </row>
    <row r="45" spans="1:28">
      <c r="AA45" s="154"/>
      <c r="AB45" s="154"/>
    </row>
    <row r="46" spans="1:28">
      <c r="AA46" s="154"/>
      <c r="AB46" s="154"/>
    </row>
    <row r="47" spans="1:28">
      <c r="AA47" s="154"/>
      <c r="AB47" s="154"/>
    </row>
    <row r="48" spans="1:28">
      <c r="AA48" s="154"/>
      <c r="AB48" s="154"/>
    </row>
    <row r="49" spans="27:28">
      <c r="AA49" s="154"/>
      <c r="AB49" s="154"/>
    </row>
    <row r="50" spans="27:28">
      <c r="AA50" s="154"/>
      <c r="AB50" s="154"/>
    </row>
    <row r="51" spans="27:28">
      <c r="AA51" s="154"/>
      <c r="AB51" s="154"/>
    </row>
    <row r="52" spans="27:28">
      <c r="AA52" s="154"/>
      <c r="AB52" s="154"/>
    </row>
    <row r="53" spans="27:28">
      <c r="AA53" s="154"/>
      <c r="AB53" s="154"/>
    </row>
    <row r="54" spans="27:28">
      <c r="AA54" s="154"/>
      <c r="AB54" s="154"/>
    </row>
    <row r="55" spans="27:28">
      <c r="AA55" s="154"/>
      <c r="AB55" s="154"/>
    </row>
    <row r="56" spans="27:28">
      <c r="AA56" s="154"/>
      <c r="AB56" s="154"/>
    </row>
    <row r="57" spans="27:28">
      <c r="AA57" s="154"/>
      <c r="AB57" s="154"/>
    </row>
    <row r="58" spans="27:28">
      <c r="AA58" s="154"/>
      <c r="AB58" s="154"/>
    </row>
    <row r="59" spans="27:28">
      <c r="AA59" s="154"/>
      <c r="AB59" s="154"/>
    </row>
    <row r="60" spans="27:28">
      <c r="AA60" s="154"/>
      <c r="AB60" s="154"/>
    </row>
    <row r="61" spans="27:28">
      <c r="AA61" s="154"/>
      <c r="AB61" s="154"/>
    </row>
    <row r="62" spans="27:28">
      <c r="AA62" s="154"/>
      <c r="AB62" s="154"/>
    </row>
    <row r="63" spans="27:28">
      <c r="AA63" s="154"/>
      <c r="AB63" s="154"/>
    </row>
    <row r="64" spans="27:28">
      <c r="AA64" s="154"/>
      <c r="AB64" s="154"/>
    </row>
    <row r="65" spans="27:28">
      <c r="AA65" s="154"/>
      <c r="AB65" s="154"/>
    </row>
    <row r="66" spans="27:28">
      <c r="AA66" s="154"/>
      <c r="AB66" s="154"/>
    </row>
    <row r="67" spans="27:28">
      <c r="AA67" s="154"/>
      <c r="AB67" s="154"/>
    </row>
    <row r="68" spans="27:28">
      <c r="AA68" s="154"/>
      <c r="AB68" s="154"/>
    </row>
    <row r="69" spans="27:28">
      <c r="AA69" s="154"/>
      <c r="AB69" s="154"/>
    </row>
    <row r="70" spans="27:28">
      <c r="AA70" s="154"/>
      <c r="AB70" s="154"/>
    </row>
    <row r="71" spans="27:28">
      <c r="AA71" s="154"/>
      <c r="AB71" s="154"/>
    </row>
    <row r="72" spans="27:28">
      <c r="AA72" s="154"/>
      <c r="AB72" s="154"/>
    </row>
    <row r="73" spans="27:28">
      <c r="AA73" s="154"/>
      <c r="AB73" s="154"/>
    </row>
    <row r="74" spans="27:28">
      <c r="AA74" s="154"/>
      <c r="AB74" s="154"/>
    </row>
    <row r="75" spans="27:28">
      <c r="AA75" s="154"/>
      <c r="AB75" s="154"/>
    </row>
    <row r="76" spans="27:28">
      <c r="AA76" s="154"/>
      <c r="AB76" s="154"/>
    </row>
    <row r="77" spans="27:28">
      <c r="AA77" s="154"/>
      <c r="AB77" s="154"/>
    </row>
    <row r="78" spans="27:28">
      <c r="AA78" s="154"/>
      <c r="AB78" s="154"/>
    </row>
    <row r="79" spans="27:28">
      <c r="AA79" s="154"/>
      <c r="AB79" s="154"/>
    </row>
    <row r="80" spans="27:28">
      <c r="AA80" s="154"/>
      <c r="AB80" s="154"/>
    </row>
    <row r="81" spans="27:28">
      <c r="AA81" s="154"/>
      <c r="AB81" s="154"/>
    </row>
    <row r="82" spans="27:28">
      <c r="AA82" s="154"/>
      <c r="AB82" s="154"/>
    </row>
    <row r="83" spans="27:28">
      <c r="AA83" s="154"/>
      <c r="AB83" s="154"/>
    </row>
    <row r="84" spans="27:28">
      <c r="AA84" s="154"/>
      <c r="AB84" s="154"/>
    </row>
    <row r="85" spans="27:28">
      <c r="AA85" s="154"/>
      <c r="AB85" s="154"/>
    </row>
    <row r="86" spans="27:28">
      <c r="AA86" s="154"/>
      <c r="AB86" s="154"/>
    </row>
    <row r="87" spans="27:28">
      <c r="AA87" s="154"/>
      <c r="AB87" s="154"/>
    </row>
    <row r="88" spans="27:28">
      <c r="AA88" s="154"/>
      <c r="AB88" s="154"/>
    </row>
    <row r="89" spans="27:28">
      <c r="AA89" s="154"/>
      <c r="AB89" s="154"/>
    </row>
    <row r="90" spans="27:28">
      <c r="AA90" s="154"/>
      <c r="AB90" s="154"/>
    </row>
    <row r="91" spans="27:28">
      <c r="AA91" s="154"/>
      <c r="AB91" s="154"/>
    </row>
    <row r="92" spans="27:28">
      <c r="AA92" s="154"/>
      <c r="AB92" s="154"/>
    </row>
    <row r="93" spans="27:28">
      <c r="AA93" s="154"/>
      <c r="AB93" s="154"/>
    </row>
    <row r="94" spans="27:28">
      <c r="AA94" s="154"/>
      <c r="AB94" s="154"/>
    </row>
    <row r="95" spans="27:28">
      <c r="AA95" s="154"/>
      <c r="AB95" s="154"/>
    </row>
    <row r="96" spans="27:28">
      <c r="AA96" s="154"/>
      <c r="AB96" s="154"/>
    </row>
    <row r="97" spans="27:28">
      <c r="AA97" s="154"/>
      <c r="AB97" s="154"/>
    </row>
    <row r="98" spans="27:28">
      <c r="AA98" s="154"/>
      <c r="AB98" s="154"/>
    </row>
    <row r="99" spans="27:28">
      <c r="AA99" s="154"/>
      <c r="AB99" s="154"/>
    </row>
    <row r="100" spans="27:28">
      <c r="AA100" s="154"/>
      <c r="AB100" s="154"/>
    </row>
    <row r="101" spans="27:28">
      <c r="AA101" s="154"/>
      <c r="AB101" s="154"/>
    </row>
    <row r="102" spans="27:28">
      <c r="AA102" s="154"/>
      <c r="AB102" s="154"/>
    </row>
    <row r="103" spans="27:28">
      <c r="AA103" s="154"/>
      <c r="AB103" s="154"/>
    </row>
    <row r="104" spans="27:28">
      <c r="AA104" s="154"/>
      <c r="AB104" s="154"/>
    </row>
    <row r="105" spans="27:28">
      <c r="AA105" s="154"/>
      <c r="AB105" s="154"/>
    </row>
    <row r="106" spans="27:28">
      <c r="AA106" s="154"/>
      <c r="AB106" s="154"/>
    </row>
    <row r="107" spans="27:28">
      <c r="AA107" s="154"/>
      <c r="AB107" s="154"/>
    </row>
    <row r="108" spans="27:28">
      <c r="AA108" s="154"/>
      <c r="AB108" s="154"/>
    </row>
    <row r="109" spans="27:28">
      <c r="AA109" s="154"/>
      <c r="AB109" s="154"/>
    </row>
    <row r="110" spans="27:28">
      <c r="AA110" s="154"/>
      <c r="AB110" s="154"/>
    </row>
    <row r="111" spans="27:28">
      <c r="AA111" s="154"/>
      <c r="AB111" s="154"/>
    </row>
    <row r="112" spans="27:28">
      <c r="AA112" s="154"/>
      <c r="AB112" s="154"/>
    </row>
    <row r="113" spans="27:28">
      <c r="AA113" s="154"/>
      <c r="AB113" s="154"/>
    </row>
    <row r="114" spans="27:28">
      <c r="AA114" s="154"/>
      <c r="AB114" s="154"/>
    </row>
    <row r="115" spans="27:28">
      <c r="AA115" s="154"/>
      <c r="AB115" s="154"/>
    </row>
    <row r="116" spans="27:28">
      <c r="AA116" s="154"/>
      <c r="AB116" s="154"/>
    </row>
    <row r="117" spans="27:28">
      <c r="AA117" s="154"/>
      <c r="AB117" s="154"/>
    </row>
    <row r="118" spans="27:28">
      <c r="AA118" s="154"/>
      <c r="AB118" s="154"/>
    </row>
    <row r="119" spans="27:28">
      <c r="AA119" s="154"/>
      <c r="AB119" s="154"/>
    </row>
    <row r="120" spans="27:28">
      <c r="AA120" s="154"/>
      <c r="AB120" s="154"/>
    </row>
    <row r="121" spans="27:28">
      <c r="AA121" s="154"/>
      <c r="AB121" s="154"/>
    </row>
    <row r="122" spans="27:28">
      <c r="AA122" s="154"/>
      <c r="AB122" s="154"/>
    </row>
    <row r="123" spans="27:28">
      <c r="AA123" s="154"/>
      <c r="AB123" s="154"/>
    </row>
    <row r="124" spans="27:28">
      <c r="AA124" s="154"/>
      <c r="AB124" s="154"/>
    </row>
    <row r="125" spans="27:28">
      <c r="AA125" s="154"/>
      <c r="AB125" s="154"/>
    </row>
    <row r="126" spans="27:28">
      <c r="AA126" s="154"/>
      <c r="AB126" s="154"/>
    </row>
    <row r="127" spans="27:28">
      <c r="AA127" s="154"/>
      <c r="AB127" s="154"/>
    </row>
    <row r="128" spans="27:28">
      <c r="AA128" s="154"/>
      <c r="AB128" s="154"/>
    </row>
    <row r="129" spans="27:28">
      <c r="AA129" s="154"/>
      <c r="AB129" s="154"/>
    </row>
    <row r="130" spans="27:28">
      <c r="AA130" s="154"/>
      <c r="AB130" s="154"/>
    </row>
    <row r="131" spans="27:28">
      <c r="AA131" s="154"/>
      <c r="AB131" s="154"/>
    </row>
    <row r="132" spans="27:28">
      <c r="AA132" s="154"/>
      <c r="AB132" s="154"/>
    </row>
    <row r="133" spans="27:28">
      <c r="AA133" s="154"/>
      <c r="AB133" s="154"/>
    </row>
    <row r="134" spans="27:28">
      <c r="AA134" s="154"/>
      <c r="AB134" s="154"/>
    </row>
    <row r="135" spans="27:28">
      <c r="AA135" s="154"/>
      <c r="AB135" s="154"/>
    </row>
    <row r="136" spans="27:28">
      <c r="AA136" s="154"/>
      <c r="AB136" s="154"/>
    </row>
    <row r="137" spans="27:28">
      <c r="AA137" s="154"/>
      <c r="AB137" s="154"/>
    </row>
    <row r="138" spans="27:28">
      <c r="AA138" s="154"/>
      <c r="AB138" s="154"/>
    </row>
    <row r="139" spans="27:28">
      <c r="AA139" s="154"/>
      <c r="AB139" s="154"/>
    </row>
    <row r="140" spans="27:28">
      <c r="AA140" s="154"/>
      <c r="AB140" s="154"/>
    </row>
    <row r="141" spans="27:28">
      <c r="AA141" s="154"/>
      <c r="AB141" s="154"/>
    </row>
    <row r="142" spans="27:28">
      <c r="AA142" s="154"/>
      <c r="AB142" s="154"/>
    </row>
    <row r="143" spans="27:28">
      <c r="AA143" s="154"/>
      <c r="AB143" s="154"/>
    </row>
    <row r="144" spans="27:28">
      <c r="AA144" s="154"/>
      <c r="AB144" s="154"/>
    </row>
    <row r="145" spans="27:28">
      <c r="AA145" s="154"/>
      <c r="AB145" s="154"/>
    </row>
    <row r="146" spans="27:28">
      <c r="AA146" s="154"/>
      <c r="AB146" s="154"/>
    </row>
    <row r="147" spans="27:28">
      <c r="AA147" s="154"/>
      <c r="AB147" s="154"/>
    </row>
    <row r="148" spans="27:28">
      <c r="AA148" s="154"/>
      <c r="AB148" s="154"/>
    </row>
    <row r="149" spans="27:28">
      <c r="AA149" s="154"/>
      <c r="AB149" s="154"/>
    </row>
    <row r="150" spans="27:28">
      <c r="AA150" s="154"/>
      <c r="AB150" s="154"/>
    </row>
    <row r="151" spans="27:28">
      <c r="AA151" s="154"/>
      <c r="AB151" s="154"/>
    </row>
    <row r="152" spans="27:28">
      <c r="AA152" s="154"/>
      <c r="AB152" s="154"/>
    </row>
    <row r="153" spans="27:28">
      <c r="AA153" s="154"/>
      <c r="AB153" s="154"/>
    </row>
    <row r="154" spans="27:28">
      <c r="AA154" s="154"/>
      <c r="AB154" s="154"/>
    </row>
    <row r="155" spans="27:28">
      <c r="AA155" s="154"/>
      <c r="AB155" s="154"/>
    </row>
    <row r="156" spans="27:28">
      <c r="AA156" s="154"/>
      <c r="AB156" s="154"/>
    </row>
    <row r="157" spans="27:28">
      <c r="AA157" s="154"/>
      <c r="AB157" s="154"/>
    </row>
    <row r="158" spans="27:28">
      <c r="AA158" s="154"/>
      <c r="AB158" s="154"/>
    </row>
    <row r="159" spans="27:28">
      <c r="AA159" s="154"/>
      <c r="AB159" s="154"/>
    </row>
    <row r="160" spans="27:28">
      <c r="AA160" s="154"/>
      <c r="AB160" s="154"/>
    </row>
    <row r="161" spans="27:28">
      <c r="AA161" s="154"/>
      <c r="AB161" s="154"/>
    </row>
    <row r="162" spans="27:28">
      <c r="AA162" s="154"/>
      <c r="AB162" s="154"/>
    </row>
    <row r="163" spans="27:28">
      <c r="AA163" s="154"/>
      <c r="AB163" s="154"/>
    </row>
    <row r="164" spans="27:28">
      <c r="AA164" s="154"/>
      <c r="AB164" s="154"/>
    </row>
    <row r="165" spans="27:28">
      <c r="AA165" s="154"/>
      <c r="AB165" s="154"/>
    </row>
    <row r="166" spans="27:28">
      <c r="AA166" s="154"/>
      <c r="AB166" s="154"/>
    </row>
    <row r="167" spans="27:28">
      <c r="AA167" s="154"/>
      <c r="AB167" s="154"/>
    </row>
    <row r="168" spans="27:28">
      <c r="AA168" s="154"/>
      <c r="AB168" s="154"/>
    </row>
    <row r="169" spans="27:28">
      <c r="AA169" s="154"/>
      <c r="AB169" s="154"/>
    </row>
    <row r="170" spans="27:28">
      <c r="AA170" s="154"/>
      <c r="AB170" s="154"/>
    </row>
    <row r="171" spans="27:28">
      <c r="AA171" s="154"/>
      <c r="AB171" s="154"/>
    </row>
    <row r="172" spans="27:28">
      <c r="AA172" s="154"/>
      <c r="AB172" s="154"/>
    </row>
    <row r="173" spans="27:28">
      <c r="AA173" s="154"/>
      <c r="AB173" s="154"/>
    </row>
    <row r="174" spans="27:28">
      <c r="AA174" s="154"/>
      <c r="AB174" s="154"/>
    </row>
    <row r="175" spans="27:28">
      <c r="AA175" s="154"/>
      <c r="AB175" s="154"/>
    </row>
    <row r="176" spans="27:28">
      <c r="AA176" s="154"/>
      <c r="AB176" s="154"/>
    </row>
    <row r="177" spans="27:28">
      <c r="AA177" s="154"/>
      <c r="AB177" s="154"/>
    </row>
    <row r="178" spans="27:28">
      <c r="AA178" s="154"/>
      <c r="AB178" s="154"/>
    </row>
    <row r="179" spans="27:28">
      <c r="AA179" s="154"/>
      <c r="AB179" s="154"/>
    </row>
    <row r="180" spans="27:28">
      <c r="AA180" s="154"/>
      <c r="AB180" s="154"/>
    </row>
    <row r="181" spans="27:28">
      <c r="AA181" s="154"/>
      <c r="AB181" s="154"/>
    </row>
    <row r="182" spans="27:28">
      <c r="AA182" s="154"/>
      <c r="AB182" s="154"/>
    </row>
    <row r="183" spans="27:28">
      <c r="AA183" s="154"/>
      <c r="AB183" s="154"/>
    </row>
    <row r="184" spans="27:28">
      <c r="AA184" s="154"/>
      <c r="AB184" s="154"/>
    </row>
    <row r="185" spans="27:28">
      <c r="AA185" s="154"/>
      <c r="AB185" s="154"/>
    </row>
    <row r="186" spans="27:28">
      <c r="AA186" s="154"/>
      <c r="AB186" s="154"/>
    </row>
    <row r="187" spans="27:28">
      <c r="AA187" s="154"/>
      <c r="AB187" s="154"/>
    </row>
    <row r="188" spans="27:28">
      <c r="AA188" s="154"/>
      <c r="AB188" s="154"/>
    </row>
    <row r="189" spans="27:28">
      <c r="AA189" s="154"/>
      <c r="AB189" s="154"/>
    </row>
    <row r="190" spans="27:28">
      <c r="AA190" s="154"/>
      <c r="AB190" s="154"/>
    </row>
    <row r="191" spans="27:28">
      <c r="AA191" s="154"/>
      <c r="AB191" s="154"/>
    </row>
    <row r="192" spans="27:28">
      <c r="AA192" s="154"/>
      <c r="AB192" s="154"/>
    </row>
    <row r="193" spans="27:28">
      <c r="AA193" s="154"/>
      <c r="AB193" s="154"/>
    </row>
    <row r="194" spans="27:28">
      <c r="AA194" s="154"/>
      <c r="AB194" s="154"/>
    </row>
    <row r="195" spans="27:28">
      <c r="AA195" s="154"/>
      <c r="AB195" s="154"/>
    </row>
    <row r="196" spans="27:28">
      <c r="AA196" s="154"/>
      <c r="AB196" s="154"/>
    </row>
    <row r="197" spans="27:28">
      <c r="AA197" s="154"/>
      <c r="AB197" s="154"/>
    </row>
    <row r="198" spans="27:28">
      <c r="AA198" s="154"/>
      <c r="AB198" s="154"/>
    </row>
    <row r="199" spans="27:28">
      <c r="AA199" s="154"/>
      <c r="AB199" s="154"/>
    </row>
    <row r="200" spans="27:28">
      <c r="AA200" s="154"/>
      <c r="AB200" s="154"/>
    </row>
    <row r="201" spans="27:28">
      <c r="AA201" s="154"/>
      <c r="AB201" s="154"/>
    </row>
    <row r="202" spans="27:28">
      <c r="AA202" s="154"/>
      <c r="AB202" s="154"/>
    </row>
    <row r="203" spans="27:28">
      <c r="AA203" s="154"/>
      <c r="AB203" s="154"/>
    </row>
    <row r="204" spans="27:28">
      <c r="AA204" s="154"/>
      <c r="AB204" s="154"/>
    </row>
    <row r="205" spans="27:28">
      <c r="AA205" s="154"/>
      <c r="AB205" s="154"/>
    </row>
    <row r="206" spans="27:28">
      <c r="AA206" s="154"/>
      <c r="AB206" s="154"/>
    </row>
    <row r="207" spans="27:28">
      <c r="AA207" s="154"/>
      <c r="AB207" s="154"/>
    </row>
    <row r="208" spans="27:28">
      <c r="AA208" s="154"/>
      <c r="AB208" s="154"/>
    </row>
    <row r="209" spans="27:28">
      <c r="AA209" s="154"/>
      <c r="AB209" s="154"/>
    </row>
    <row r="210" spans="27:28">
      <c r="AA210" s="154"/>
      <c r="AB210" s="154"/>
    </row>
    <row r="211" spans="27:28">
      <c r="AA211" s="154"/>
      <c r="AB211" s="154"/>
    </row>
    <row r="212" spans="27:28">
      <c r="AA212" s="154"/>
      <c r="AB212" s="154"/>
    </row>
  </sheetData>
  <autoFilter ref="B12:G31"/>
  <mergeCells count="68">
    <mergeCell ref="A33:B34"/>
    <mergeCell ref="C33:E33"/>
    <mergeCell ref="F33:H33"/>
    <mergeCell ref="I33:K33"/>
    <mergeCell ref="E28:G28"/>
    <mergeCell ref="E29:G29"/>
    <mergeCell ref="E30:G30"/>
    <mergeCell ref="A31:D31"/>
    <mergeCell ref="H31:Z31"/>
    <mergeCell ref="AO31:AP31"/>
    <mergeCell ref="AO22:AP22"/>
    <mergeCell ref="E23:G23"/>
    <mergeCell ref="E24:G24"/>
    <mergeCell ref="E25:G25"/>
    <mergeCell ref="E26:G26"/>
    <mergeCell ref="E27:G27"/>
    <mergeCell ref="E17:G17"/>
    <mergeCell ref="E18:G18"/>
    <mergeCell ref="E19:G19"/>
    <mergeCell ref="E20:G20"/>
    <mergeCell ref="E21:G21"/>
    <mergeCell ref="E22:G22"/>
    <mergeCell ref="E13:G13"/>
    <mergeCell ref="AO13:AP13"/>
    <mergeCell ref="E14:G14"/>
    <mergeCell ref="E15:G15"/>
    <mergeCell ref="E16:G16"/>
    <mergeCell ref="AO16:AP16"/>
    <mergeCell ref="AB11:AB12"/>
    <mergeCell ref="AC11:AC12"/>
    <mergeCell ref="AD11:AD12"/>
    <mergeCell ref="AE11:AE12"/>
    <mergeCell ref="AF11:AF12"/>
    <mergeCell ref="AG11:AG12"/>
    <mergeCell ref="T11:U11"/>
    <mergeCell ref="V11:V12"/>
    <mergeCell ref="W11:W12"/>
    <mergeCell ref="X11:Y11"/>
    <mergeCell ref="Z11:Z12"/>
    <mergeCell ref="AA11:AA12"/>
    <mergeCell ref="M11:M12"/>
    <mergeCell ref="N11:N12"/>
    <mergeCell ref="O11:O12"/>
    <mergeCell ref="P11:P12"/>
    <mergeCell ref="Q11:R11"/>
    <mergeCell ref="S11:S12"/>
    <mergeCell ref="A10:J10"/>
    <mergeCell ref="K10:W10"/>
    <mergeCell ref="X10:AB10"/>
    <mergeCell ref="A11:A12"/>
    <mergeCell ref="E11:G11"/>
    <mergeCell ref="H11:H12"/>
    <mergeCell ref="I11:I12"/>
    <mergeCell ref="J11:J12"/>
    <mergeCell ref="K11:K12"/>
    <mergeCell ref="L11:L12"/>
    <mergeCell ref="A7:G8"/>
    <mergeCell ref="H7:J8"/>
    <mergeCell ref="K7:P8"/>
    <mergeCell ref="Q7:W8"/>
    <mergeCell ref="X7:AB8"/>
    <mergeCell ref="A9:AB9"/>
    <mergeCell ref="A1:AB4"/>
    <mergeCell ref="A5:G6"/>
    <mergeCell ref="H5:J6"/>
    <mergeCell ref="K5:P6"/>
    <mergeCell ref="Q5:W6"/>
    <mergeCell ref="X5:AB6"/>
  </mergeCells>
  <conditionalFormatting sqref="AA13:AA27">
    <cfRule type="containsText" dxfId="3" priority="3" operator="containsText" text="CERRADA">
      <formula>NOT(ISERROR(SEARCH("CERRADA",AA13)))</formula>
    </cfRule>
    <cfRule type="containsText" dxfId="2" priority="4" operator="containsText" text="ABIERTA">
      <formula>NOT(ISERROR(SEARCH("ABIERTA",AA13)))</formula>
    </cfRule>
  </conditionalFormatting>
  <conditionalFormatting sqref="AA28:AA30">
    <cfRule type="containsText" dxfId="1" priority="1" operator="containsText" text="CERRADA">
      <formula>NOT(ISERROR(SEARCH("CERRADA",AA28)))</formula>
    </cfRule>
    <cfRule type="containsText" dxfId="0" priority="2" operator="containsText" text="ABIERTA">
      <formula>NOT(ISERROR(SEARCH("ABIERTA",AA28)))</formula>
    </cfRule>
  </conditionalFormatting>
  <dataValidations count="4">
    <dataValidation type="list" allowBlank="1" showInputMessage="1" showErrorMessage="1" sqref="E13:G30">
      <formula1>"ACCIÓN CORRECTIVA,ACCIÓN PREVENTIVA,ACCIÓN DE MEJORA"</formula1>
    </dataValidation>
    <dataValidation type="list" allowBlank="1" showInputMessage="1" showErrorMessage="1" sqref="AA13:AA30">
      <formula1>$AD$2:$AD$4</formula1>
    </dataValidation>
    <dataValidation type="list" allowBlank="1" showInputMessage="1" showErrorMessage="1" errorTitle="Error" error="Seleccionar del listado" promptTitle="Error" prompt="Seleccionar del listado" sqref="AA67:AA212">
      <formula1>#REF!</formula1>
    </dataValidation>
    <dataValidation type="list" allowBlank="1" showInputMessage="1" showErrorMessage="1" errorTitle="ERROR SELECCIONAR DE LA LISTA" error="ERROR SELECCIONAR DE LA LISTA" promptTitle="SELECCIONAR DE LA LISTA" prompt="SELECCIONAR DE LA LISTA" sqref="D32:D34 D46:G212">
      <formula1>$AP$11:$AP$12</formula1>
    </dataValidation>
  </dataValidations>
  <pageMargins left="0.25" right="0.25" top="0.75" bottom="0.75" header="0.3" footer="0.3"/>
  <pageSetup scale="17" orientation="landscape" r:id="rId1"/>
  <rowBreaks count="3" manualBreakCount="3">
    <brk id="60" max="26" man="1"/>
    <brk id="102" max="26" man="1"/>
    <brk id="141" max="26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PROCESO</vt:lpstr>
      <vt:lpstr>PROCESO!Área_de_impresión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ZFIP004</dc:creator>
  <cp:lastModifiedBy>ZFIP004</cp:lastModifiedBy>
  <dcterms:created xsi:type="dcterms:W3CDTF">2020-09-15T19:09:42Z</dcterms:created>
  <dcterms:modified xsi:type="dcterms:W3CDTF">2020-09-15T19:51:33Z</dcterms:modified>
</cp:coreProperties>
</file>