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SIG\Desktop\Yuly\Matriz de APM SIG\"/>
    </mc:Choice>
  </mc:AlternateContent>
  <bookViews>
    <workbookView xWindow="0" yWindow="0" windowWidth="20490" windowHeight="7755" tabRatio="601"/>
  </bookViews>
  <sheets>
    <sheet name="Seguimiento ACPM" sheetId="1" r:id="rId1"/>
    <sheet name="Medición Acciones" sheetId="2" state="hidden" r:id="rId2"/>
  </sheets>
  <definedNames>
    <definedName name="_xlnm._FilterDatabase" localSheetId="1" hidden="1">'Medición Acciones'!#REF!</definedName>
    <definedName name="_xlnm._FilterDatabase" localSheetId="0" hidden="1">'Seguimiento ACPM'!$A$1:$V$1103</definedName>
    <definedName name="Abierta">'Seguimiento ACPM'!$U$23</definedName>
    <definedName name="_xlnm.Criteria" localSheetId="1">'Medición Acciones'!#REF!</definedName>
  </definedNames>
  <calcPr calcId="152511"/>
</workbook>
</file>

<file path=xl/calcChain.xml><?xml version="1.0" encoding="utf-8"?>
<calcChain xmlns="http://schemas.openxmlformats.org/spreadsheetml/2006/main">
  <c r="F153" i="2" l="1"/>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AK2805" i="1"/>
  <c r="AK2806" i="1"/>
  <c r="AK2803" i="1"/>
  <c r="AK2804" i="1"/>
  <c r="AK2807" i="1"/>
  <c r="AK2821" i="1"/>
  <c r="AK2820" i="1"/>
  <c r="AK2819" i="1"/>
  <c r="AK2813" i="1"/>
  <c r="AK2812" i="1"/>
  <c r="AK2811" i="1"/>
  <c r="AK2814" i="1" s="1"/>
  <c r="AL2812" i="1" s="1"/>
  <c r="AK2802" i="1"/>
  <c r="AK2801" i="1"/>
  <c r="AK2800" i="1"/>
  <c r="AK2799" i="1"/>
  <c r="AK2797" i="1"/>
  <c r="AK2796" i="1"/>
  <c r="AK2795" i="1"/>
  <c r="AK2794" i="1"/>
  <c r="AK2793" i="1"/>
  <c r="AK2792" i="1"/>
  <c r="AK2791" i="1"/>
  <c r="H8" i="2"/>
  <c r="H155" i="2"/>
  <c r="G155" i="2"/>
  <c r="AK2822" i="1" l="1"/>
  <c r="AL2820" i="1" s="1"/>
  <c r="AL2813" i="1"/>
  <c r="AL2811" i="1"/>
  <c r="AL2814" i="1" s="1"/>
  <c r="AK2808" i="1"/>
  <c r="AL2797" i="1" s="1"/>
  <c r="AL2821" i="1" l="1"/>
  <c r="AL2819" i="1"/>
  <c r="AL2822" i="1" s="1"/>
  <c r="AL2792" i="1"/>
  <c r="AL2793" i="1"/>
  <c r="AL2794" i="1"/>
  <c r="AL2791" i="1"/>
  <c r="AL2808" i="1" s="1"/>
  <c r="AL2800" i="1"/>
  <c r="AL2799" i="1"/>
  <c r="AL2806" i="1"/>
  <c r="AL2796" i="1"/>
  <c r="AL2795" i="1"/>
  <c r="AL2805" i="1"/>
  <c r="AL2803" i="1"/>
  <c r="AL2802" i="1"/>
  <c r="AL2801" i="1"/>
  <c r="AL2804" i="1"/>
  <c r="AL2807" i="1"/>
  <c r="AL2798" i="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charset val="1"/>
          </rPr>
          <t>ZFIP-AMBIENTAL:</t>
        </r>
        <r>
          <rPr>
            <sz val="9"/>
            <color indexed="81"/>
            <rFont val="Tahoma"/>
            <charset val="1"/>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charset val="1"/>
          </rPr>
          <t>Usuario:</t>
        </r>
        <r>
          <rPr>
            <sz val="9"/>
            <color indexed="81"/>
            <rFont val="Tahoma"/>
            <charset val="1"/>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<sst xmlns="http://schemas.openxmlformats.org/spreadsheetml/2006/main" count="540" uniqueCount="345">
  <si>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</si>
  <si>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</si>
  <si>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</si>
  <si>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</si>
  <si>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</si>
  <si>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</si>
  <si>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</si>
  <si>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</si>
  <si>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</si>
  <si>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</si>
  <si>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</si>
  <si>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</si>
  <si>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</si>
  <si>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</si>
  <si>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</si>
  <si>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</si>
  <si>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</si>
  <si>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</si>
  <si>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</si>
  <si>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</si>
  <si>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</si>
  <si>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</si>
  <si>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</si>
  <si>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</si>
  <si>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</si>
  <si>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</si>
  <si>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</si>
  <si>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</si>
  <si>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</si>
  <si>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</si>
  <si>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</si>
  <si>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</si>
  <si>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</si>
  <si>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</si>
  <si>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</si>
  <si>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</si>
  <si>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</si>
  <si>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</si>
  <si>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</si>
  <si>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</si>
  <si>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</si>
  <si>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</si>
  <si>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</si>
  <si>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</si>
  <si>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</si>
  <si>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</si>
  <si>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</si>
  <si>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</si>
  <si>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</si>
  <si>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</si>
  <si>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</si>
  <si>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</si>
  <si>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</si>
  <si>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</si>
  <si>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</si>
  <si>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</si>
  <si>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</si>
  <si>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</si>
  <si>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</si>
  <si>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</si>
  <si>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</si>
  <si>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</si>
  <si>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</si>
  <si>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</si>
  <si>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</si>
  <si>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</si>
  <si>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</si>
  <si>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</si>
  <si>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</si>
  <si>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</si>
  <si>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</si>
  <si>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</si>
  <si>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</si>
  <si>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</si>
  <si>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</si>
  <si>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</si>
  <si>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</si>
  <si>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</si>
  <si>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</si>
  <si>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</si>
  <si>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</si>
  <si>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</si>
  <si>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</si>
  <si>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</si>
  <si>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</si>
  <si>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</si>
  <si>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</si>
  <si>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</si>
  <si>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</si>
  <si>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</si>
  <si>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</si>
  <si>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</si>
  <si>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</si>
  <si>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</si>
  <si>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</si>
  <si>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</si>
  <si>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</si>
  <si>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</si>
  <si>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</si>
  <si>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</si>
  <si>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</si>
  <si>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</si>
  <si>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</si>
  <si>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</si>
  <si>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</si>
  <si>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</si>
  <si>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</si>
  <si>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</si>
  <si>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</si>
  <si>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</si>
  <si>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</si>
  <si>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</si>
  <si>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</si>
  <si>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</si>
  <si>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</si>
  <si>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</si>
  <si>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</si>
  <si>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</si>
  <si>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</si>
  <si>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</si>
  <si>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</si>
  <si>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</si>
  <si>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</si>
  <si>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</si>
  <si>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</si>
  <si>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</si>
  <si>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</si>
  <si>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</si>
  <si>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</si>
  <si>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</si>
  <si>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</si>
  <si>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</si>
  <si>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</si>
  <si>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</si>
  <si>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</si>
  <si>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</si>
  <si>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</si>
  <si>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</si>
  <si>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</si>
  <si>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</si>
  <si>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</si>
  <si>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</si>
  <si>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</si>
  <si>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</si>
  <si>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</si>
  <si>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</si>
  <si>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</si>
  <si>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</si>
  <si>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</si>
  <si>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</si>
  <si>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</si>
  <si>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</si>
  <si>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</si>
  <si>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</si>
  <si>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</si>
  <si>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</si>
  <si>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</si>
  <si>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</si>
  <si>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</si>
  <si>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</si>
  <si>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</si>
  <si>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</si>
  <si>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</si>
  <si>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</si>
  <si>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</si>
  <si>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</si>
  <si>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</si>
  <si>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</si>
  <si>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</si>
  <si>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</si>
  <si>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</si>
  <si>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</si>
  <si>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</si>
  <si>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</si>
  <si>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</si>
  <si>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</si>
  <si>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</si>
  <si>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</si>
  <si>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</si>
  <si>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</si>
  <si>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</si>
  <si>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</si>
  <si>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</si>
  <si>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</si>
  <si>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</si>
  <si>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</si>
  <si>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</si>
  <si>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</si>
  <si>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</si>
  <si>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</si>
  <si>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</si>
  <si>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</si>
  <si>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</si>
  <si>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</si>
  <si>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</si>
  <si>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</si>
  <si>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</si>
  <si>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</si>
  <si>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</si>
  <si>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</si>
  <si>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</si>
  <si>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</si>
  <si>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</si>
  <si>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</si>
  <si>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</si>
  <si>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</si>
  <si>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</si>
  <si>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</si>
  <si>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</si>
  <si>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</si>
  <si>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</si>
  <si>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</si>
  <si>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</si>
  <si>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</si>
  <si>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</si>
  <si>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</si>
  <si>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</si>
  <si>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</si>
  <si>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</si>
  <si>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</si>
  <si>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</si>
  <si>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</si>
  <si>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</si>
  <si>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</si>
  <si>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</si>
  <si>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</si>
  <si>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</si>
  <si>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</si>
  <si>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</si>
  <si>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</si>
  <si>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</si>
  <si>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</si>
  <si>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</si>
  <si>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</si>
  <si>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</si>
  <si>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</si>
  <si>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</si>
  <si>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</si>
  <si>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</si>
  <si>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</si>
  <si>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</si>
  <si>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</si>
  <si>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</si>
  <si>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</si>
  <si>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</si>
  <si>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</si>
  <si>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</si>
  <si>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</si>
  <si>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</si>
  <si>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</si>
  <si>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</si>
  <si>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</si>
  <si>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</si>
  <si>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</si>
  <si>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</si>
  <si>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</si>
  <si>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</si>
  <si>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</si>
  <si>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</si>
  <si>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</si>
  <si>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</si>
  <si>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</si>
  <si>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</si>
  <si>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</si>
  <si>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</si>
  <si>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</si>
  <si>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Auditoria Interna ISO 9001:2015</t>
  </si>
  <si>
    <t xml:space="preserve">Acción Preventiva  </t>
  </si>
  <si>
    <t xml:space="preserve">ISO 9001:15 - 7.2 inadecuado tratamiento e identificación de salidas no conformes. </t>
  </si>
  <si>
    <t xml:space="preserve">1. Falta de claridad en el concepto relacionado con salidas no conformes. 
2. Falta de conocimiento del enfoque de la norma y la aplicabilidad en la compañía. 
</t>
  </si>
  <si>
    <t xml:space="preserve">No Aplica </t>
  </si>
  <si>
    <t xml:space="preserve">* Revisar norma ISO 9001:15 con relación a las salidas no conformes </t>
  </si>
  <si>
    <t xml:space="preserve">Coordinador Sistema Integrado de Gestión </t>
  </si>
  <si>
    <t>Asesor externo ISO 9001:15</t>
  </si>
  <si>
    <t>X</t>
  </si>
  <si>
    <t xml:space="preserve">Abierta </t>
  </si>
  <si>
    <t xml:space="preserve">* Modificar procedimiento de Servicio No Conforme de acuerdo al enfoque de la norma </t>
  </si>
  <si>
    <t xml:space="preserve">* Aprobación de procedimiento </t>
  </si>
  <si>
    <t xml:space="preserve">Gerente </t>
  </si>
  <si>
    <t xml:space="preserve">*Actualización de procedimiento en el sistema de gestión </t>
  </si>
  <si>
    <t xml:space="preserve">* Socializar procedimiento y capacitación con relación a las salidas no conformes </t>
  </si>
  <si>
    <t>4.1 aunque se observan determinadas las cuestiones internas y externas que son pertinentes al desarrollo del Sistema de Gestión de la Calidad, mediante diferentes reuniones de tipo gerencial (para el establecimiento de los objetivos del sistema) estas no se han documentado de forma específica.
La documentación puntual de estas cuestiones
internas y externas podría contribuir a realizar un mejor seguimiento a las mismas.</t>
  </si>
  <si>
    <t xml:space="preserve">Acciòn de Mejora </t>
  </si>
  <si>
    <t xml:space="preserve">SISTEMA INTEGRADO DE GESTIÒN </t>
  </si>
  <si>
    <t xml:space="preserve">GERENCIA </t>
  </si>
  <si>
    <t xml:space="preserve">Revisiòn Sistema </t>
  </si>
  <si>
    <t xml:space="preserve">Reuniòn BASC </t>
  </si>
  <si>
    <t xml:space="preserve">Acciòn preventiva </t>
  </si>
  <si>
    <t xml:space="preserve">Integraciòn y mejoramiento de los  sistemas de gestiòn de la compañía con el fin de facilitar y optimizar tiempo y recursos, pretendiendo asi mismo, eficacia en el entendimiento y aplicaciòn de estos. </t>
  </si>
  <si>
    <t xml:space="preserve">Revisiòn de la evaluaciòn inicial del SST </t>
  </si>
  <si>
    <t xml:space="preserve">Generar matriz de elementos en común de las normas a integrar </t>
  </si>
  <si>
    <t xml:space="preserve">Unificar documentos y formatos que actualmente esten en funcionamiento y apliquen a las normas a integrar </t>
  </si>
  <si>
    <t xml:space="preserve">Realizar auditoria integrada </t>
  </si>
  <si>
    <t xml:space="preserve">Directora Administrativa </t>
  </si>
  <si>
    <t xml:space="preserve">Directora administrativa
Coordinadora SIG  </t>
  </si>
  <si>
    <t xml:space="preserve">Mauricio Cardona - Coordinador SIG </t>
  </si>
  <si>
    <t xml:space="preserve">Asesor Externo </t>
  </si>
  <si>
    <t xml:space="preserve">No aplica </t>
  </si>
  <si>
    <t>Cambio de versiòn de la norma BASC - Reuniòn Asesor externo</t>
  </si>
  <si>
    <t xml:space="preserve">Coordinador Sistema Integrado de Gestión - Asesor Externo </t>
  </si>
  <si>
    <t xml:space="preserve">Sesibilizaciòn para la Identificaciòn de manera adecuada las salidas no conformes </t>
  </si>
  <si>
    <t xml:space="preserve">Documentar de forma especifica las cuestiones internas y externas </t>
  </si>
  <si>
    <t xml:space="preserve">* Definir metodologia para documentar los factores internos y externos en el Manual Integrado de Gestiòn </t>
  </si>
  <si>
    <t xml:space="preserve">* Socializar factores internos y externos </t>
  </si>
  <si>
    <t xml:space="preserve">Lideres de proceso, Asesor Externo </t>
  </si>
  <si>
    <t>Coordinador Sistema Integrado de Gestión</t>
  </si>
  <si>
    <t xml:space="preserve">Asesor Externo Calidad </t>
  </si>
  <si>
    <t xml:space="preserve">* Reuniòn para Analizar los factores internos y externos </t>
  </si>
  <si>
    <t xml:space="preserve">09/01/2019: Al momento nos encontramos en la revisiòn de las actividades para el plan que llevara al cumplimiento de los objetivos, por lo tanto una vez se definan dichos planes y se documenten en el Manual de Gestiòn Integrado se procedera a ejecutar todo el plan de acciòn. </t>
  </si>
  <si>
    <t xml:space="preserve">13/02/2019: La integraciòn de los sistemas de gestiòn se ha adelantando en gran medida, en diferentes procedimientos, formatos y mtrices, como tambien se cuenta con la matriz de elementos en comùn unicamente con realciòn a las normas ISO 9001, BASC e ISO 28000, encontrandose pendiente lo normativo relacionado con SST, asi mismo, la Auditoria para la Revisiòn Inicial SST se llevara a cabo el dia 27 de Febrero de 2019, encontrandose esta acciòn en ejecuciòn. </t>
  </si>
  <si>
    <t xml:space="preserve">1. Previene la materializaciòn de riesgos. 
2. Genera concientizaciòn en los colaboradores acerca de la seguridad y en sistemas de Gestiòn. 
3. Al adquirir la formaciòn se aporta de manera positiva a la compañía en todos los aspectos, previniendo y controlando. </t>
  </si>
  <si>
    <t xml:space="preserve">Formar a los colaboradores en la nueva norma  BASC Versiòn 5, con el fin de garantizar la competitividad y la generaciòn de estrategias que den valor agregado a los procesos, evitando incurrir en una No Conformidad o materizalciòn de un riesgo.  </t>
  </si>
  <si>
    <t xml:space="preserve">Formar colaboradores </t>
  </si>
  <si>
    <t xml:space="preserve">Averiguar costos de formaciòn de Auditores Internos en la norma BASC V.5 2017 In Company </t>
  </si>
  <si>
    <t xml:space="preserve">Definir colaboradores para realizar el curso de formaciòn </t>
  </si>
  <si>
    <t xml:space="preserve">Autorizaciòn orden de compra </t>
  </si>
  <si>
    <t xml:space="preserve">Definir fechas para llevarse a cabo curso de formaciòn In Company </t>
  </si>
  <si>
    <t>Certificaciòn Auditores Internos en la norma BASC V5-2016</t>
  </si>
  <si>
    <t xml:space="preserve">Ente certificador BASC </t>
  </si>
  <si>
    <t xml:space="preserve">Coordinadora SIG </t>
  </si>
  <si>
    <t xml:space="preserve">Gerencia, Coordinadora SIG </t>
  </si>
  <si>
    <t xml:space="preserve">Gerencia </t>
  </si>
  <si>
    <t>Abril 2019</t>
  </si>
  <si>
    <t xml:space="preserve">14/09/2019: Se lleva a cabo el curso de Formaciòn In Company los dias 4,5 y 13 de Septiembre  en conjunto con la empresa Onzas y el asesor externo Mauricio Cardona, para lo cual de ZFIP se formaron 11 colaboradores, se revisara la eficacia una vez se ejecute la Auditoria Interna en Abril de 2019. </t>
  </si>
  <si>
    <t>Dado el cambio de versiòn de la norma BASC y con el fin de prevenir incurrir en una No Conformidad se hace importante la actualizaciòn Manual de Gestiòn con relaciòn a la norma BASC Versiòn 5.</t>
  </si>
  <si>
    <t>1. Previene omitir  el cumplimiento de algun numeral de la norma.
2. Se establece como se cumple en la ZFIP  cada numeral.</t>
  </si>
  <si>
    <t xml:space="preserve">Actualizar Manual de Gestiòn Integrado </t>
  </si>
  <si>
    <t xml:space="preserve">Revisar como le estamos dando cumplimiento a esos numerales de la norma y los estandares </t>
  </si>
  <si>
    <t xml:space="preserve">Documentar el cumplimiento de cada numeral y cada estandar de la norma BASC versiòn 5 </t>
  </si>
  <si>
    <t>Realizar la revisiòn de los numerales de la norma BASC Versiòn 5 - 2017</t>
  </si>
  <si>
    <t xml:space="preserve">Coordinador SIG - Asesor Externo </t>
  </si>
  <si>
    <t>Marzo de 2019</t>
  </si>
  <si>
    <t xml:space="preserve">06/02/2019: Se realiza la actualizaciòn de los cumplimiento con relaciòn a la norma quedando pendiente el estandar. </t>
  </si>
  <si>
    <t xml:space="preserve">Comité de Gerencia </t>
  </si>
  <si>
    <t xml:space="preserve">Acciòn Correctiva </t>
  </si>
  <si>
    <t xml:space="preserve">Se evidencia incumplimiento al procedimiento PR-CL-19, dado que a lo largo del año no se generaron Servicios No Conformes con relaciòn al incumplimiento en las metas de acciones preventivas y de mejora que deben de documentar todos los procesos de la compañia. </t>
  </si>
  <si>
    <t xml:space="preserve">Coordinador SIG </t>
  </si>
  <si>
    <t>Coordinador SIG</t>
  </si>
  <si>
    <t xml:space="preserve">1. Si bien se conoce el proceso de Servicios No conformes por parte del coordinador SIG se opto por el envio de correos a lo largo del año, como tambien por solicitar y se mencionarlo en comité de Gerencia. </t>
  </si>
  <si>
    <t xml:space="preserve">Sesibilizaciòn para el uso de Servicios No Conformes </t>
  </si>
  <si>
    <t>* Modificar procedimiento de Servicio No Conforme de acuerdo a reuniòn y sensibilizaciòn con el asesor Mauricio Cardona.</t>
  </si>
  <si>
    <t>* Socializar procedimiento.</t>
  </si>
  <si>
    <t>Gerencia</t>
  </si>
  <si>
    <t xml:space="preserve">Asesos Externo </t>
  </si>
  <si>
    <t>22/01/2019: Segùn las revisiones que se han llevado a cabo con el asesor externo, aun no se ha modificado el procedimiento en menciòn dado que se ha dado prioridad a otras actividades que se deben de desarrollar lo mas rapido posible dado que puede afectar la planeaciòn estrategica (Objetivos y planes), esperando asi ejecutarse lo mas pronto posible. 
22/03/2019: La actividad de modificación del procedimiento de SNC aun no se ha podido realizar a causa de cambios internos dentro de la compañía. esta actividad se cubrirá en paralelo a las acciones establecidas para dar cumplimiento a la AC Nº 8, la cual esta con fecha provable de ejecución en el mes de Aril del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</si>
</sst>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dd/mmm/yyyy"/>
    <numFmt numFmtId="166" formatCode="dd/mm/yy;@"/>
  </numFmts>
  <fonts count="36">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charset val="1"/>
    </font>
    <font>
      <b/>
      <sz val="9"/>
      <color indexed="81"/>
      <name val="Tahoma"/>
      <charset val="1"/>
    </font>
    <font>
      <sz val="13"/>
      <color indexed="81"/>
      <name val="Arial"/>
      <family val="2"/>
    </font>
    <font>
      <sz val="9"/>
      <color indexed="81"/>
      <name val="Tahoma"/>
      <family val="2"/>
    </font>
    <font>
      <b/>
      <sz val="9"/>
      <color indexed="81"/>
      <name val="Tahoma"/>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85">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4" xfId="0" applyFont="1" applyFill="1" applyBorder="1" applyAlignment="1">
      <alignment horizontal="center" vertical="center" wrapText="1"/>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21" fillId="2" borderId="1" xfId="0" applyFont="1" applyFill="1" applyBorder="1" applyAlignment="1">
      <alignment horizontal="center" vertical="center" wrapText="1"/>
    </xf>
    <xf numFmtId="0" fontId="15" fillId="2" borderId="1" xfId="0" applyFont="1" applyFill="1" applyBorder="1" applyAlignment="1">
      <alignment vertical="center"/>
    </xf>
    <xf numFmtId="0" fontId="13" fillId="7" borderId="58" xfId="0" applyFont="1" applyFill="1" applyBorder="1" applyAlignment="1">
      <alignment horizontal="center" vertical="center"/>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vertical="center" wrapText="1"/>
    </xf>
    <xf numFmtId="0" fontId="18" fillId="2" borderId="47" xfId="0" applyFont="1" applyFill="1" applyBorder="1" applyAlignment="1">
      <alignment vertical="center" wrapText="1"/>
    </xf>
    <xf numFmtId="14" fontId="18" fillId="2" borderId="47" xfId="0" applyNumberFormat="1" applyFont="1" applyFill="1" applyBorder="1" applyAlignment="1">
      <alignment horizontal="center" vertical="center"/>
    </xf>
    <xf numFmtId="0" fontId="18" fillId="2" borderId="13" xfId="0" applyFont="1" applyFill="1" applyBorder="1" applyAlignment="1">
      <alignment horizontal="left" vertical="center" wrapText="1"/>
    </xf>
    <xf numFmtId="14" fontId="18" fillId="2" borderId="13" xfId="0" applyNumberFormat="1" applyFont="1" applyFill="1" applyBorder="1" applyAlignment="1">
      <alignment horizontal="center" vertical="center"/>
    </xf>
    <xf numFmtId="14" fontId="18" fillId="2" borderId="1" xfId="0" applyNumberFormat="1" applyFont="1" applyFill="1" applyBorder="1" applyAlignment="1">
      <alignment vertical="center" wrapText="1"/>
    </xf>
    <xf numFmtId="14" fontId="18" fillId="2" borderId="1" xfId="0" applyNumberFormat="1" applyFont="1" applyFill="1" applyBorder="1" applyAlignment="1">
      <alignment horizontal="left" vertical="center" wrapText="1"/>
    </xf>
    <xf numFmtId="0" fontId="35" fillId="2" borderId="0" xfId="0" applyFont="1" applyFill="1" applyAlignment="1">
      <alignment vertical="center"/>
    </xf>
    <xf numFmtId="0" fontId="34" fillId="2" borderId="0" xfId="0" applyFont="1"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0" fontId="15" fillId="2" borderId="4" xfId="0" applyFont="1" applyFill="1" applyBorder="1" applyAlignment="1">
      <alignment vertical="center" wrapText="1"/>
    </xf>
    <xf numFmtId="0" fontId="18" fillId="2" borderId="0" xfId="0" applyFont="1" applyFill="1" applyBorder="1" applyAlignment="1">
      <alignment vertical="center"/>
    </xf>
    <xf numFmtId="0" fontId="18" fillId="2" borderId="32"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32" xfId="0" applyFont="1" applyFill="1" applyBorder="1" applyAlignment="1">
      <alignment horizontal="left" vertical="center" wrapText="1"/>
    </xf>
    <xf numFmtId="0" fontId="18" fillId="2" borderId="56" xfId="0" applyFont="1" applyFill="1" applyBorder="1" applyAlignment="1">
      <alignment horizontal="left" vertical="center" wrapText="1"/>
    </xf>
    <xf numFmtId="0" fontId="18" fillId="2" borderId="32" xfId="0" applyFont="1" applyFill="1" applyBorder="1" applyAlignment="1">
      <alignment horizontal="center" vertical="center"/>
    </xf>
    <xf numFmtId="0" fontId="18" fillId="2" borderId="1" xfId="0" applyFont="1" applyFill="1" applyBorder="1" applyAlignment="1">
      <alignment horizontal="left" vertical="center" wrapText="1"/>
    </xf>
    <xf numFmtId="14" fontId="18" fillId="2" borderId="32"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14" fontId="18" fillId="2" borderId="56" xfId="0" applyNumberFormat="1" applyFont="1" applyFill="1" applyBorder="1" applyAlignment="1">
      <alignment horizontal="center" vertical="center"/>
    </xf>
    <xf numFmtId="0" fontId="18" fillId="2" borderId="47" xfId="0" applyFont="1" applyFill="1" applyBorder="1" applyAlignment="1">
      <alignment horizontal="left" vertical="center" wrapText="1"/>
    </xf>
    <xf numFmtId="14" fontId="18" fillId="2" borderId="3" xfId="0" applyNumberFormat="1" applyFont="1" applyFill="1" applyBorder="1" applyAlignment="1">
      <alignment horizontal="center" vertical="center"/>
    </xf>
    <xf numFmtId="0" fontId="18" fillId="2" borderId="3" xfId="0" applyFont="1" applyFill="1" applyBorder="1" applyAlignment="1">
      <alignment horizontal="left" vertical="center" wrapText="1"/>
    </xf>
    <xf numFmtId="0" fontId="18" fillId="2" borderId="13" xfId="0" applyFont="1" applyFill="1" applyBorder="1" applyAlignment="1">
      <alignment horizontal="center" vertical="center" wrapText="1"/>
    </xf>
    <xf numFmtId="0" fontId="18" fillId="2" borderId="47" xfId="0" applyFont="1" applyFill="1" applyBorder="1" applyAlignment="1">
      <alignment horizontal="center" vertical="center" wrapText="1"/>
    </xf>
    <xf numFmtId="0" fontId="18" fillId="2" borderId="13" xfId="0" applyFont="1" applyFill="1" applyBorder="1" applyAlignment="1">
      <alignment vertical="center" wrapText="1"/>
    </xf>
    <xf numFmtId="0" fontId="15" fillId="2" borderId="1" xfId="0" applyFont="1" applyFill="1" applyBorder="1" applyAlignment="1">
      <alignment horizontal="center" vertical="center"/>
    </xf>
    <xf numFmtId="0" fontId="15" fillId="2" borderId="4" xfId="0" applyFont="1" applyFill="1" applyBorder="1" applyAlignment="1">
      <alignment horizontal="center" vertical="center"/>
    </xf>
    <xf numFmtId="14" fontId="15" fillId="2" borderId="4"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8" fillId="2" borderId="3" xfId="0" applyFont="1" applyFill="1" applyBorder="1" applyAlignment="1">
      <alignment vertical="center" wrapText="1"/>
    </xf>
    <xf numFmtId="14" fontId="18" fillId="2" borderId="13" xfId="0" applyNumberFormat="1" applyFont="1" applyFill="1" applyBorder="1" applyAlignment="1">
      <alignment vertical="center" wrapText="1"/>
    </xf>
    <xf numFmtId="0" fontId="15" fillId="2" borderId="13" xfId="0" applyFont="1" applyFill="1" applyBorder="1" applyAlignment="1">
      <alignment horizontal="center" vertical="center" wrapText="1"/>
    </xf>
    <xf numFmtId="0" fontId="15" fillId="2" borderId="47" xfId="0" applyFont="1" applyFill="1" applyBorder="1" applyAlignment="1">
      <alignment horizontal="center" vertical="center"/>
    </xf>
    <xf numFmtId="0" fontId="15" fillId="2" borderId="33"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12" xfId="0" applyFont="1" applyFill="1" applyBorder="1" applyAlignment="1">
      <alignment horizontal="center" vertical="center"/>
    </xf>
    <xf numFmtId="0" fontId="15" fillId="2" borderId="59" xfId="0" applyFont="1" applyFill="1" applyBorder="1" applyAlignment="1">
      <alignment horizontal="center" vertical="center"/>
    </xf>
    <xf numFmtId="0" fontId="15" fillId="2" borderId="58"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56" xfId="0" applyFont="1" applyFill="1" applyBorder="1" applyAlignment="1">
      <alignment horizontal="center" vertical="center"/>
    </xf>
    <xf numFmtId="0" fontId="15" fillId="2" borderId="55" xfId="0" applyFont="1" applyFill="1" applyBorder="1" applyAlignment="1">
      <alignment horizontal="center" vertical="center"/>
    </xf>
    <xf numFmtId="0" fontId="15" fillId="2" borderId="32" xfId="0" applyFont="1" applyFill="1" applyBorder="1" applyAlignment="1">
      <alignment horizontal="center" vertical="center" wrapText="1"/>
    </xf>
    <xf numFmtId="0" fontId="15" fillId="2" borderId="56" xfId="0" applyFont="1" applyFill="1" applyBorder="1" applyAlignment="1">
      <alignment horizontal="center" vertical="center" wrapText="1"/>
    </xf>
    <xf numFmtId="0" fontId="15" fillId="2" borderId="55" xfId="0" applyFont="1" applyFill="1" applyBorder="1" applyAlignment="1">
      <alignment horizontal="center" vertical="center" wrapText="1"/>
    </xf>
    <xf numFmtId="14" fontId="15" fillId="2" borderId="32" xfId="0" applyNumberFormat="1" applyFont="1" applyFill="1" applyBorder="1" applyAlignment="1">
      <alignment horizontal="center" vertical="center" wrapText="1"/>
    </xf>
    <xf numFmtId="0" fontId="18" fillId="2" borderId="32" xfId="0" applyFont="1" applyFill="1" applyBorder="1" applyAlignment="1">
      <alignment horizontal="center" vertical="center"/>
    </xf>
    <xf numFmtId="0" fontId="18" fillId="2" borderId="56" xfId="0" applyFont="1" applyFill="1" applyBorder="1" applyAlignment="1">
      <alignment horizontal="center" vertical="center"/>
    </xf>
    <xf numFmtId="0" fontId="18" fillId="2" borderId="55" xfId="0" applyFont="1" applyFill="1" applyBorder="1" applyAlignment="1">
      <alignment horizontal="center" vertical="center"/>
    </xf>
    <xf numFmtId="0" fontId="18" fillId="2" borderId="13"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47" xfId="0" applyFont="1" applyFill="1" applyBorder="1" applyAlignment="1">
      <alignment horizontal="center" vertical="center" wrapText="1"/>
    </xf>
    <xf numFmtId="14" fontId="15" fillId="2" borderId="13" xfId="0" applyNumberFormat="1" applyFont="1" applyFill="1" applyBorder="1" applyAlignment="1">
      <alignment horizontal="center" vertical="center" wrapText="1"/>
    </xf>
    <xf numFmtId="14" fontId="15" fillId="2" borderId="1" xfId="0" applyNumberFormat="1" applyFont="1" applyFill="1" applyBorder="1" applyAlignment="1">
      <alignment horizontal="center" vertical="center" wrapText="1"/>
    </xf>
    <xf numFmtId="14" fontId="15" fillId="2" borderId="47" xfId="0" applyNumberFormat="1"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47" xfId="0" applyFont="1" applyFill="1" applyBorder="1" applyAlignment="1">
      <alignment horizontal="center" vertical="center" wrapText="1"/>
    </xf>
    <xf numFmtId="14" fontId="15" fillId="2" borderId="13" xfId="0" applyNumberFormat="1" applyFont="1" applyFill="1" applyBorder="1" applyAlignment="1">
      <alignment horizontal="center" vertical="center"/>
    </xf>
    <xf numFmtId="14" fontId="15" fillId="2" borderId="1" xfId="0" applyNumberFormat="1" applyFont="1" applyFill="1" applyBorder="1" applyAlignment="1">
      <alignment horizontal="center" vertical="center"/>
    </xf>
    <xf numFmtId="14" fontId="15" fillId="2" borderId="47" xfId="0" applyNumberFormat="1" applyFont="1" applyFill="1" applyBorder="1" applyAlignment="1">
      <alignment horizontal="center" vertical="center"/>
    </xf>
    <xf numFmtId="0" fontId="18" fillId="2" borderId="32"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5" fillId="2" borderId="60" xfId="0" applyFont="1" applyFill="1" applyBorder="1" applyAlignment="1">
      <alignment horizontal="center" vertical="center"/>
    </xf>
    <xf numFmtId="0" fontId="18" fillId="2" borderId="3" xfId="0" applyFont="1" applyFill="1" applyBorder="1" applyAlignment="1">
      <alignment horizontal="center" vertical="center" wrapText="1"/>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3" xfId="0" applyFont="1" applyFill="1" applyBorder="1" applyAlignment="1">
      <alignment horizontal="left" vertical="center" wrapText="1"/>
    </xf>
    <xf numFmtId="14" fontId="18" fillId="2" borderId="13"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14" fontId="18" fillId="2" borderId="3" xfId="0" applyNumberFormat="1" applyFont="1" applyFill="1" applyBorder="1" applyAlignment="1">
      <alignment horizontal="center" vertical="center" wrapText="1"/>
    </xf>
    <xf numFmtId="14" fontId="18" fillId="2" borderId="32" xfId="0" applyNumberFormat="1" applyFont="1" applyFill="1" applyBorder="1" applyAlignment="1">
      <alignment horizontal="center" vertical="center"/>
    </xf>
    <xf numFmtId="14" fontId="18" fillId="2" borderId="56" xfId="0" applyNumberFormat="1" applyFont="1" applyFill="1" applyBorder="1" applyAlignment="1">
      <alignment horizontal="center" vertical="center"/>
    </xf>
    <xf numFmtId="14" fontId="18" fillId="2" borderId="55" xfId="0" applyNumberFormat="1" applyFont="1" applyFill="1" applyBorder="1" applyAlignment="1">
      <alignment horizontal="center" vertical="center"/>
    </xf>
    <xf numFmtId="0" fontId="15" fillId="2" borderId="31" xfId="0" applyFont="1" applyFill="1" applyBorder="1" applyAlignment="1">
      <alignment horizontal="center" vertical="center" wrapText="1"/>
    </xf>
    <xf numFmtId="0" fontId="15" fillId="2" borderId="38" xfId="0" applyFont="1" applyFill="1" applyBorder="1" applyAlignment="1">
      <alignment horizontal="center" vertical="center" wrapText="1"/>
    </xf>
    <xf numFmtId="0" fontId="15" fillId="2" borderId="40" xfId="0" applyFont="1" applyFill="1" applyBorder="1" applyAlignment="1">
      <alignment horizontal="center" vertical="center" wrapText="1"/>
    </xf>
    <xf numFmtId="0" fontId="18" fillId="2" borderId="55" xfId="0" applyFont="1" applyFill="1" applyBorder="1" applyAlignment="1">
      <alignment horizontal="center" vertical="center" wrapText="1"/>
    </xf>
    <xf numFmtId="49" fontId="18" fillId="2" borderId="32" xfId="0" applyNumberFormat="1" applyFont="1" applyFill="1" applyBorder="1" applyAlignment="1">
      <alignment horizontal="center" vertical="center"/>
    </xf>
    <xf numFmtId="49" fontId="18" fillId="2" borderId="56" xfId="0" applyNumberFormat="1" applyFont="1" applyFill="1" applyBorder="1" applyAlignment="1">
      <alignment horizontal="center" vertical="center"/>
    </xf>
    <xf numFmtId="49" fontId="18" fillId="2" borderId="55" xfId="0" applyNumberFormat="1" applyFont="1" applyFill="1" applyBorder="1" applyAlignment="1">
      <alignment horizontal="center" vertical="center"/>
    </xf>
    <xf numFmtId="0" fontId="18" fillId="2" borderId="32" xfId="0" applyFont="1" applyFill="1" applyBorder="1" applyAlignment="1">
      <alignment horizontal="left" vertical="center" wrapText="1"/>
    </xf>
    <xf numFmtId="0" fontId="18" fillId="2" borderId="56" xfId="0" applyFont="1" applyFill="1" applyBorder="1" applyAlignment="1">
      <alignment horizontal="left" vertical="center" wrapText="1"/>
    </xf>
    <xf numFmtId="0" fontId="18" fillId="2" borderId="55" xfId="0" applyFont="1" applyFill="1" applyBorder="1" applyAlignment="1">
      <alignment horizontal="left" vertical="center" wrapText="1"/>
    </xf>
    <xf numFmtId="14" fontId="18" fillId="2" borderId="32" xfId="0" applyNumberFormat="1" applyFont="1" applyFill="1" applyBorder="1" applyAlignment="1">
      <alignment horizontal="center" vertical="center" wrapText="1"/>
    </xf>
    <xf numFmtId="14" fontId="18" fillId="2" borderId="56" xfId="0" applyNumberFormat="1" applyFont="1" applyFill="1" applyBorder="1" applyAlignment="1">
      <alignment horizontal="center" vertical="center" wrapText="1"/>
    </xf>
    <xf numFmtId="14" fontId="18" fillId="2" borderId="55" xfId="0" applyNumberFormat="1" applyFont="1" applyFill="1" applyBorder="1" applyAlignment="1">
      <alignment horizontal="center" vertical="center" wrapText="1"/>
    </xf>
    <xf numFmtId="0" fontId="15" fillId="2" borderId="33" xfId="0" applyFont="1" applyFill="1" applyBorder="1" applyAlignment="1">
      <alignment horizontal="center" vertical="center"/>
    </xf>
    <xf numFmtId="0" fontId="15" fillId="2" borderId="53" xfId="0" applyFont="1" applyFill="1" applyBorder="1" applyAlignment="1">
      <alignment horizontal="center" vertical="center"/>
    </xf>
    <xf numFmtId="0" fontId="15" fillId="2" borderId="48" xfId="0" applyFont="1" applyFill="1" applyBorder="1" applyAlignment="1">
      <alignment horizontal="center" vertical="center"/>
    </xf>
    <xf numFmtId="0" fontId="18" fillId="2" borderId="31" xfId="0" applyFont="1" applyFill="1" applyBorder="1" applyAlignment="1">
      <alignment horizontal="center" vertical="center"/>
    </xf>
    <xf numFmtId="0" fontId="18" fillId="2" borderId="38" xfId="0" applyFont="1" applyFill="1" applyBorder="1" applyAlignment="1">
      <alignment horizontal="center" vertical="center"/>
    </xf>
    <xf numFmtId="0" fontId="18" fillId="2" borderId="40"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14" fontId="13" fillId="0" borderId="14" xfId="0" applyNumberFormat="1" applyFont="1" applyBorder="1" applyAlignment="1">
      <alignment horizontal="center" vertical="center" wrapText="1"/>
    </xf>
    <xf numFmtId="0" fontId="15" fillId="2" borderId="1" xfId="0" applyFont="1" applyFill="1" applyBorder="1" applyAlignment="1">
      <alignment horizontal="center" vertical="center"/>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5" fillId="2" borderId="4" xfId="0" applyFont="1" applyFill="1" applyBorder="1" applyAlignment="1">
      <alignment horizontal="center" vertical="center"/>
    </xf>
    <xf numFmtId="0" fontId="18" fillId="0" borderId="32" xfId="0" applyFont="1" applyBorder="1" applyAlignment="1">
      <alignment horizontal="left" vertical="center" wrapText="1"/>
    </xf>
    <xf numFmtId="0" fontId="18" fillId="0" borderId="56" xfId="0" applyFont="1" applyBorder="1" applyAlignment="1">
      <alignment horizontal="left" vertical="center" wrapText="1"/>
    </xf>
    <xf numFmtId="0" fontId="18" fillId="0" borderId="55" xfId="0" applyFont="1" applyBorder="1" applyAlignment="1">
      <alignment horizontal="left" vertical="center" wrapText="1"/>
    </xf>
    <xf numFmtId="0" fontId="15" fillId="2" borderId="31" xfId="0" applyFont="1" applyFill="1" applyBorder="1" applyAlignment="1">
      <alignment horizontal="center" vertical="center"/>
    </xf>
    <xf numFmtId="0" fontId="15" fillId="2" borderId="38" xfId="0" applyFont="1" applyFill="1" applyBorder="1" applyAlignment="1">
      <alignment horizontal="center" vertical="center"/>
    </xf>
    <xf numFmtId="0" fontId="15" fillId="2" borderId="40" xfId="0"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17" fillId="2" borderId="0" xfId="0" applyFont="1" applyFill="1" applyBorder="1" applyAlignment="1">
      <alignment horizontal="center" vertical="center"/>
    </xf>
    <xf numFmtId="0" fontId="21" fillId="2" borderId="1" xfId="0" applyFont="1" applyFill="1" applyBorder="1" applyAlignment="1">
      <alignment horizontal="left"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6" fillId="0" borderId="0" xfId="0"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13" fillId="0" borderId="17" xfId="0" applyNumberFormat="1" applyFont="1" applyBorder="1" applyAlignment="1">
      <alignment horizontal="center" vertical="center" wrapText="1"/>
    </xf>
    <xf numFmtId="166" fontId="13" fillId="0" borderId="18" xfId="0" applyNumberFormat="1" applyFont="1" applyBorder="1" applyAlignment="1">
      <alignment horizontal="center" vertical="center" wrapText="1"/>
    </xf>
    <xf numFmtId="166" fontId="13" fillId="0" borderId="19" xfId="0" applyNumberFormat="1" applyFont="1" applyBorder="1" applyAlignment="1">
      <alignment horizontal="center" vertical="center" wrapText="1"/>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14" fontId="18" fillId="2" borderId="56" xfId="0" applyNumberFormat="1" applyFont="1" applyFill="1" applyBorder="1" applyAlignment="1">
      <alignment horizontal="left" vertical="center" wrapText="1"/>
    </xf>
    <xf numFmtId="14" fontId="18" fillId="2" borderId="55" xfId="0" applyNumberFormat="1" applyFont="1" applyFill="1" applyBorder="1" applyAlignment="1">
      <alignment horizontal="left" vertical="center" wrapText="1"/>
    </xf>
    <xf numFmtId="0" fontId="18" fillId="2" borderId="53" xfId="0" applyFont="1" applyFill="1" applyBorder="1" applyAlignment="1">
      <alignment horizontal="center" vertical="center"/>
    </xf>
    <xf numFmtId="0" fontId="18" fillId="2" borderId="48" xfId="0" applyFont="1" applyFill="1" applyBorder="1" applyAlignment="1">
      <alignment horizontal="center" vertic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14" fontId="18" fillId="2" borderId="32" xfId="0" applyNumberFormat="1" applyFont="1" applyFill="1" applyBorder="1" applyAlignment="1">
      <alignment horizontal="left" vertical="center" wrapText="1"/>
    </xf>
    <xf numFmtId="14" fontId="18" fillId="2" borderId="4" xfId="0" applyNumberFormat="1" applyFont="1" applyFill="1" applyBorder="1" applyAlignment="1">
      <alignment horizontal="left" vertical="center" wrapText="1"/>
    </xf>
    <xf numFmtId="14" fontId="18" fillId="2" borderId="3" xfId="0" applyNumberFormat="1" applyFont="1" applyFill="1" applyBorder="1" applyAlignment="1">
      <alignment horizontal="left" vertical="center" wrapText="1"/>
    </xf>
    <xf numFmtId="0" fontId="18" fillId="2" borderId="33" xfId="0" applyFont="1" applyFill="1" applyBorder="1" applyAlignment="1">
      <alignment horizontal="center" vertical="center"/>
    </xf>
    <xf numFmtId="0" fontId="18" fillId="0" borderId="56" xfId="0" applyFont="1" applyBorder="1" applyAlignment="1">
      <alignment horizontal="center" vertical="center" wrapText="1"/>
    </xf>
    <xf numFmtId="0" fontId="18" fillId="0" borderId="55" xfId="0" applyFont="1" applyBorder="1" applyAlignment="1">
      <alignment horizontal="center" vertical="center" wrapText="1"/>
    </xf>
    <xf numFmtId="0" fontId="18" fillId="2" borderId="33" xfId="0" applyFont="1" applyFill="1" applyBorder="1" applyAlignment="1">
      <alignment horizontal="center" vertical="center" wrapText="1"/>
    </xf>
    <xf numFmtId="0" fontId="18" fillId="2" borderId="53" xfId="0" applyFont="1" applyFill="1" applyBorder="1" applyAlignment="1">
      <alignment horizontal="center" vertical="center" wrapText="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164" fontId="9" fillId="0" borderId="43" xfId="0" applyNumberFormat="1" applyFont="1" applyFill="1" applyBorder="1" applyAlignment="1">
      <alignment horizontal="center" vertical="center" wrapText="1"/>
    </xf>
    <xf numFmtId="164" fontId="9" fillId="0" borderId="44"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44"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0" fontId="9" fillId="0" borderId="40" xfId="0" applyFont="1" applyFill="1" applyBorder="1" applyAlignment="1" applyProtection="1">
      <alignment horizontal="left" vertical="center" wrapText="1"/>
      <protection locked="0" hidden="1"/>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cellXfs>
  <cellStyles count="3">
    <cellStyle name="Millares" xfId="2" builtinId="3"/>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23"/>
  <sheetViews>
    <sheetView tabSelected="1" zoomScale="70" zoomScaleNormal="70" workbookViewId="0">
      <selection activeCell="T32" sqref="T32:T34"/>
    </sheetView>
  </sheetViews>
  <sheetFormatPr baseColWidth="10" defaultRowHeight="15"/>
  <cols>
    <col min="1" max="1" width="15.85546875" style="5" customWidth="1"/>
    <col min="2" max="2" width="15.28515625" style="130" customWidth="1"/>
    <col min="3" max="3" width="24.140625" style="2" customWidth="1"/>
    <col min="4" max="5" width="47.42578125" style="17" customWidth="1"/>
    <col min="6" max="6" width="48.42578125" style="1" customWidth="1"/>
    <col min="7" max="8" width="52" style="130" customWidth="1"/>
    <col min="9" max="10" width="29.85546875" style="130" customWidth="1"/>
    <col min="11" max="11" width="25.85546875" style="1" customWidth="1"/>
    <col min="12" max="12" width="22.85546875" style="2" customWidth="1"/>
    <col min="13" max="13" width="21.85546875" style="2" customWidth="1"/>
    <col min="14" max="15" width="17.42578125" style="130" customWidth="1"/>
    <col min="16" max="17" width="18.42578125" style="130" customWidth="1"/>
    <col min="18" max="18" width="20.7109375" style="1" customWidth="1"/>
    <col min="19" max="19" width="24.28515625" style="1" customWidth="1"/>
    <col min="20" max="20" width="32.7109375" style="1" customWidth="1"/>
    <col min="21" max="21" width="11.42578125" style="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266" t="s">
        <v>262</v>
      </c>
      <c r="B1" s="267"/>
      <c r="C1" s="267"/>
      <c r="D1" s="267"/>
      <c r="E1" s="267"/>
      <c r="F1" s="267"/>
      <c r="G1" s="267"/>
      <c r="H1" s="267"/>
      <c r="I1" s="267"/>
      <c r="J1" s="267"/>
      <c r="K1" s="267"/>
      <c r="L1" s="267"/>
      <c r="M1" s="267"/>
      <c r="N1" s="267"/>
      <c r="O1" s="267"/>
      <c r="P1" s="267"/>
      <c r="Q1" s="267"/>
      <c r="R1" s="267"/>
      <c r="S1" s="267"/>
      <c r="T1" s="267"/>
      <c r="U1" s="267"/>
      <c r="V1" s="268"/>
    </row>
    <row r="2" spans="1:38" ht="27" customHeight="1">
      <c r="A2" s="297"/>
      <c r="B2" s="298"/>
      <c r="C2" s="298"/>
      <c r="D2" s="298"/>
      <c r="E2" s="298"/>
      <c r="F2" s="298"/>
      <c r="G2" s="298"/>
      <c r="H2" s="298"/>
      <c r="I2" s="298"/>
      <c r="J2" s="298"/>
      <c r="K2" s="298"/>
      <c r="L2" s="298"/>
      <c r="M2" s="298"/>
      <c r="N2" s="298"/>
      <c r="O2" s="298"/>
      <c r="P2" s="298"/>
      <c r="Q2" s="298"/>
      <c r="R2" s="298"/>
      <c r="S2" s="298"/>
      <c r="T2" s="298"/>
      <c r="U2" s="298"/>
      <c r="V2" s="299"/>
    </row>
    <row r="3" spans="1:38" ht="27" customHeight="1">
      <c r="A3" s="297"/>
      <c r="B3" s="298"/>
      <c r="C3" s="298"/>
      <c r="D3" s="298"/>
      <c r="E3" s="298"/>
      <c r="F3" s="298"/>
      <c r="G3" s="298"/>
      <c r="H3" s="298"/>
      <c r="I3" s="298"/>
      <c r="J3" s="298"/>
      <c r="K3" s="298"/>
      <c r="L3" s="298"/>
      <c r="M3" s="298"/>
      <c r="N3" s="298"/>
      <c r="O3" s="298"/>
      <c r="P3" s="298"/>
      <c r="Q3" s="298"/>
      <c r="R3" s="298"/>
      <c r="S3" s="298"/>
      <c r="T3" s="298"/>
      <c r="U3" s="298"/>
      <c r="V3" s="299"/>
      <c r="AH3" s="19" t="s">
        <v>15</v>
      </c>
      <c r="AI3" s="15"/>
      <c r="AJ3" s="15"/>
      <c r="AK3" s="15"/>
      <c r="AL3" s="15"/>
    </row>
    <row r="4" spans="1:38" ht="27" customHeight="1" thickBot="1">
      <c r="A4" s="269"/>
      <c r="B4" s="270"/>
      <c r="C4" s="270"/>
      <c r="D4" s="270"/>
      <c r="E4" s="270"/>
      <c r="F4" s="270"/>
      <c r="G4" s="270"/>
      <c r="H4" s="270"/>
      <c r="I4" s="270"/>
      <c r="J4" s="270"/>
      <c r="K4" s="270"/>
      <c r="L4" s="270"/>
      <c r="M4" s="270"/>
      <c r="N4" s="270"/>
      <c r="O4" s="270"/>
      <c r="P4" s="270"/>
      <c r="Q4" s="270"/>
      <c r="R4" s="270"/>
      <c r="S4" s="270"/>
      <c r="T4" s="270"/>
      <c r="U4" s="270"/>
      <c r="V4" s="271"/>
      <c r="AH4" s="19"/>
      <c r="AI4" s="15"/>
      <c r="AJ4" s="15"/>
      <c r="AK4" s="15"/>
      <c r="AL4" s="15"/>
    </row>
    <row r="5" spans="1:38" ht="19.5" customHeight="1">
      <c r="A5" s="266" t="s">
        <v>42</v>
      </c>
      <c r="B5" s="267"/>
      <c r="C5" s="267"/>
      <c r="D5" s="267"/>
      <c r="E5" s="268"/>
      <c r="F5" s="266" t="s">
        <v>263</v>
      </c>
      <c r="G5" s="267"/>
      <c r="H5" s="268"/>
      <c r="I5" s="266" t="s">
        <v>264</v>
      </c>
      <c r="J5" s="267"/>
      <c r="K5" s="267"/>
      <c r="L5" s="267"/>
      <c r="M5" s="267"/>
      <c r="N5" s="268"/>
      <c r="O5" s="266" t="s">
        <v>43</v>
      </c>
      <c r="P5" s="267"/>
      <c r="Q5" s="267"/>
      <c r="R5" s="267"/>
      <c r="S5" s="268"/>
      <c r="T5" s="266" t="s">
        <v>44</v>
      </c>
      <c r="U5" s="267"/>
      <c r="V5" s="268"/>
      <c r="AH5" s="19"/>
      <c r="AI5" s="15"/>
      <c r="AJ5" s="15"/>
      <c r="AK5" s="15"/>
      <c r="AL5" s="15"/>
    </row>
    <row r="6" spans="1:38" ht="19.5" customHeight="1" thickBot="1">
      <c r="A6" s="269"/>
      <c r="B6" s="270"/>
      <c r="C6" s="270"/>
      <c r="D6" s="270"/>
      <c r="E6" s="271"/>
      <c r="F6" s="269"/>
      <c r="G6" s="270"/>
      <c r="H6" s="271"/>
      <c r="I6" s="269"/>
      <c r="J6" s="270"/>
      <c r="K6" s="270"/>
      <c r="L6" s="270"/>
      <c r="M6" s="270"/>
      <c r="N6" s="271"/>
      <c r="O6" s="269"/>
      <c r="P6" s="270"/>
      <c r="Q6" s="270"/>
      <c r="R6" s="270"/>
      <c r="S6" s="271"/>
      <c r="T6" s="269"/>
      <c r="U6" s="270"/>
      <c r="V6" s="271"/>
      <c r="AH6" s="19"/>
      <c r="AI6" s="15"/>
      <c r="AJ6" s="15"/>
      <c r="AK6" s="15"/>
      <c r="AL6" s="15"/>
    </row>
    <row r="7" spans="1:38" ht="13.5" customHeight="1">
      <c r="A7" s="266" t="s">
        <v>245</v>
      </c>
      <c r="B7" s="267"/>
      <c r="C7" s="267"/>
      <c r="D7" s="267"/>
      <c r="E7" s="268"/>
      <c r="F7" s="272">
        <v>42996</v>
      </c>
      <c r="G7" s="267"/>
      <c r="H7" s="268"/>
      <c r="I7" s="316">
        <v>43284</v>
      </c>
      <c r="J7" s="317"/>
      <c r="K7" s="317"/>
      <c r="L7" s="317"/>
      <c r="M7" s="317"/>
      <c r="N7" s="318"/>
      <c r="O7" s="266">
        <v>3</v>
      </c>
      <c r="P7" s="267"/>
      <c r="Q7" s="267"/>
      <c r="R7" s="267"/>
      <c r="S7" s="268"/>
      <c r="T7" s="266" t="s">
        <v>45</v>
      </c>
      <c r="U7" s="267"/>
      <c r="V7" s="268"/>
      <c r="AH7" s="19"/>
      <c r="AI7" s="15"/>
      <c r="AJ7" s="15"/>
      <c r="AK7" s="15"/>
      <c r="AL7" s="15"/>
    </row>
    <row r="8" spans="1:38" ht="13.5" customHeight="1" thickBot="1">
      <c r="A8" s="269"/>
      <c r="B8" s="270"/>
      <c r="C8" s="270"/>
      <c r="D8" s="270"/>
      <c r="E8" s="271"/>
      <c r="F8" s="269"/>
      <c r="G8" s="270"/>
      <c r="H8" s="271"/>
      <c r="I8" s="319"/>
      <c r="J8" s="320"/>
      <c r="K8" s="320"/>
      <c r="L8" s="320"/>
      <c r="M8" s="320"/>
      <c r="N8" s="321"/>
      <c r="O8" s="269"/>
      <c r="P8" s="270"/>
      <c r="Q8" s="270"/>
      <c r="R8" s="270"/>
      <c r="S8" s="271"/>
      <c r="T8" s="269"/>
      <c r="U8" s="270"/>
      <c r="V8" s="271"/>
      <c r="AH8" s="19"/>
      <c r="AI8" s="15"/>
      <c r="AJ8" s="15"/>
      <c r="AK8" s="15"/>
      <c r="AL8" s="15"/>
    </row>
    <row r="9" spans="1:38" ht="28.5" customHeight="1" thickBot="1">
      <c r="A9" s="315"/>
      <c r="B9" s="315"/>
      <c r="C9" s="315"/>
      <c r="D9" s="315"/>
      <c r="E9" s="315"/>
      <c r="F9" s="315"/>
      <c r="G9" s="315"/>
      <c r="H9" s="315"/>
      <c r="I9" s="315"/>
      <c r="J9" s="315"/>
      <c r="K9" s="315"/>
      <c r="L9" s="315"/>
      <c r="M9" s="315"/>
      <c r="N9" s="315"/>
      <c r="O9" s="315"/>
      <c r="P9" s="315"/>
      <c r="Q9" s="315"/>
      <c r="R9" s="315"/>
      <c r="S9" s="315"/>
      <c r="T9" s="315"/>
      <c r="U9" s="315"/>
      <c r="V9" s="315"/>
      <c r="AH9" s="19"/>
      <c r="AI9" s="15"/>
      <c r="AJ9" s="15"/>
      <c r="AK9" s="15"/>
      <c r="AL9" s="15"/>
    </row>
    <row r="10" spans="1:38" s="139" customFormat="1" ht="16.5" thickBot="1">
      <c r="A10" s="278" t="s">
        <v>36</v>
      </c>
      <c r="B10" s="279"/>
      <c r="C10" s="279"/>
      <c r="D10" s="279"/>
      <c r="E10" s="279"/>
      <c r="F10" s="279"/>
      <c r="G10" s="279"/>
      <c r="H10" s="280"/>
      <c r="I10" s="308" t="s">
        <v>258</v>
      </c>
      <c r="J10" s="309"/>
      <c r="K10" s="309"/>
      <c r="L10" s="309"/>
      <c r="M10" s="309"/>
      <c r="N10" s="309"/>
      <c r="O10" s="309"/>
      <c r="P10" s="309"/>
      <c r="Q10" s="310"/>
      <c r="R10" s="313" t="s">
        <v>246</v>
      </c>
      <c r="S10" s="314"/>
      <c r="T10" s="314"/>
      <c r="U10" s="314"/>
      <c r="V10" s="314"/>
      <c r="AI10" s="140"/>
      <c r="AJ10" s="141"/>
      <c r="AK10" s="140"/>
      <c r="AL10" s="140"/>
    </row>
    <row r="11" spans="1:38" s="142" customFormat="1" ht="105.75" customHeight="1">
      <c r="A11" s="300" t="s">
        <v>41</v>
      </c>
      <c r="B11" s="274" t="s">
        <v>8</v>
      </c>
      <c r="C11" s="274" t="s">
        <v>40</v>
      </c>
      <c r="D11" s="274" t="s">
        <v>29</v>
      </c>
      <c r="E11" s="274" t="s">
        <v>261</v>
      </c>
      <c r="F11" s="274" t="s">
        <v>252</v>
      </c>
      <c r="G11" s="311" t="s">
        <v>46</v>
      </c>
      <c r="H11" s="281" t="s">
        <v>253</v>
      </c>
      <c r="I11" s="276" t="s">
        <v>265</v>
      </c>
      <c r="J11" s="304" t="s">
        <v>254</v>
      </c>
      <c r="K11" s="304" t="s">
        <v>255</v>
      </c>
      <c r="L11" s="304" t="s">
        <v>31</v>
      </c>
      <c r="M11" s="304" t="s">
        <v>256</v>
      </c>
      <c r="N11" s="324" t="s">
        <v>34</v>
      </c>
      <c r="O11" s="325"/>
      <c r="P11" s="330" t="s">
        <v>35</v>
      </c>
      <c r="Q11" s="306" t="s">
        <v>257</v>
      </c>
      <c r="R11" s="322" t="s">
        <v>260</v>
      </c>
      <c r="S11" s="323"/>
      <c r="T11" s="302" t="s">
        <v>259</v>
      </c>
      <c r="U11" s="302" t="s">
        <v>9</v>
      </c>
      <c r="V11" s="302" t="s">
        <v>247</v>
      </c>
      <c r="AH11" s="143"/>
      <c r="AI11" s="144">
        <v>1</v>
      </c>
      <c r="AJ11" s="29" t="s">
        <v>250</v>
      </c>
      <c r="AK11" s="140"/>
      <c r="AL11" s="145"/>
    </row>
    <row r="12" spans="1:38" s="142" customFormat="1" ht="30.75" thickBot="1">
      <c r="A12" s="301"/>
      <c r="B12" s="275"/>
      <c r="C12" s="275"/>
      <c r="D12" s="275"/>
      <c r="E12" s="275"/>
      <c r="F12" s="275"/>
      <c r="G12" s="312"/>
      <c r="H12" s="282"/>
      <c r="I12" s="277"/>
      <c r="J12" s="305"/>
      <c r="K12" s="305"/>
      <c r="L12" s="305"/>
      <c r="M12" s="305"/>
      <c r="N12" s="146" t="s">
        <v>32</v>
      </c>
      <c r="O12" s="146" t="s">
        <v>33</v>
      </c>
      <c r="P12" s="331"/>
      <c r="Q12" s="307"/>
      <c r="R12" s="150" t="s">
        <v>248</v>
      </c>
      <c r="S12" s="147" t="s">
        <v>249</v>
      </c>
      <c r="T12" s="303"/>
      <c r="U12" s="303"/>
      <c r="V12" s="303"/>
      <c r="AH12" s="143"/>
      <c r="AI12" s="144"/>
      <c r="AJ12" s="30" t="s">
        <v>251</v>
      </c>
      <c r="AK12" s="140"/>
      <c r="AL12" s="145"/>
    </row>
    <row r="13" spans="1:38" s="136" customFormat="1" ht="56.25" hidden="1" customHeight="1">
      <c r="A13" s="213"/>
      <c r="B13" s="290"/>
      <c r="C13" s="235"/>
      <c r="D13" s="235"/>
      <c r="E13" s="235"/>
      <c r="F13" s="336"/>
      <c r="G13" s="235"/>
      <c r="H13" s="255"/>
      <c r="I13" s="235"/>
      <c r="J13" s="170"/>
      <c r="K13" s="169"/>
      <c r="L13" s="334"/>
      <c r="M13" s="326"/>
      <c r="N13" s="235"/>
      <c r="O13" s="235"/>
      <c r="P13" s="235"/>
      <c r="Q13" s="235"/>
      <c r="R13" s="220"/>
      <c r="S13" s="220"/>
      <c r="T13" s="220"/>
      <c r="U13" s="220"/>
      <c r="V13" s="328"/>
      <c r="AH13" s="137"/>
      <c r="AI13" s="133"/>
      <c r="AJ13" s="165"/>
      <c r="AK13" s="132"/>
      <c r="AL13" s="134"/>
    </row>
    <row r="14" spans="1:38" s="136" customFormat="1" ht="96.75" hidden="1" customHeight="1" thickBot="1">
      <c r="A14" s="283"/>
      <c r="B14" s="291"/>
      <c r="C14" s="250"/>
      <c r="D14" s="250"/>
      <c r="E14" s="250"/>
      <c r="F14" s="337"/>
      <c r="G14" s="250"/>
      <c r="H14" s="256"/>
      <c r="I14" s="250"/>
      <c r="J14" s="171"/>
      <c r="K14" s="172"/>
      <c r="L14" s="327"/>
      <c r="M14" s="327"/>
      <c r="N14" s="250"/>
      <c r="O14" s="250"/>
      <c r="P14" s="250"/>
      <c r="Q14" s="250"/>
      <c r="R14" s="221"/>
      <c r="S14" s="221"/>
      <c r="T14" s="221"/>
      <c r="U14" s="221"/>
      <c r="V14" s="329"/>
      <c r="AH14" s="137"/>
      <c r="AI14" s="133"/>
      <c r="AJ14" s="165"/>
      <c r="AK14" s="132"/>
      <c r="AL14" s="134"/>
    </row>
    <row r="15" spans="1:38" s="136" customFormat="1" ht="62.25" customHeight="1">
      <c r="A15" s="287">
        <v>3</v>
      </c>
      <c r="B15" s="244">
        <v>43285</v>
      </c>
      <c r="C15" s="234" t="s">
        <v>283</v>
      </c>
      <c r="D15" s="234" t="s">
        <v>266</v>
      </c>
      <c r="E15" s="234" t="s">
        <v>267</v>
      </c>
      <c r="F15" s="284" t="s">
        <v>268</v>
      </c>
      <c r="G15" s="234" t="s">
        <v>336</v>
      </c>
      <c r="H15" s="254" t="s">
        <v>269</v>
      </c>
      <c r="I15" s="234" t="s">
        <v>300</v>
      </c>
      <c r="J15" s="173" t="s">
        <v>271</v>
      </c>
      <c r="K15" s="174">
        <v>43375</v>
      </c>
      <c r="L15" s="332" t="s">
        <v>299</v>
      </c>
      <c r="M15" s="332" t="s">
        <v>273</v>
      </c>
      <c r="N15" s="234"/>
      <c r="O15" s="234" t="s">
        <v>274</v>
      </c>
      <c r="P15" s="234" t="s">
        <v>270</v>
      </c>
      <c r="Q15" s="257">
        <v>43489</v>
      </c>
      <c r="R15" s="219"/>
      <c r="S15" s="219"/>
      <c r="T15" s="254" t="s">
        <v>344</v>
      </c>
      <c r="U15" s="219" t="s">
        <v>275</v>
      </c>
      <c r="V15" s="335"/>
      <c r="AH15" s="137"/>
      <c r="AI15" s="133"/>
      <c r="AJ15" s="165"/>
      <c r="AK15" s="132"/>
      <c r="AL15" s="134"/>
    </row>
    <row r="16" spans="1:38" s="136" customFormat="1" ht="92.25" customHeight="1">
      <c r="A16" s="288"/>
      <c r="B16" s="245"/>
      <c r="C16" s="235"/>
      <c r="D16" s="235"/>
      <c r="E16" s="235"/>
      <c r="F16" s="285"/>
      <c r="G16" s="235"/>
      <c r="H16" s="255"/>
      <c r="I16" s="235"/>
      <c r="J16" s="175" t="s">
        <v>276</v>
      </c>
      <c r="K16" s="169">
        <v>43410</v>
      </c>
      <c r="L16" s="333"/>
      <c r="M16" s="326"/>
      <c r="N16" s="235"/>
      <c r="O16" s="235"/>
      <c r="P16" s="235"/>
      <c r="Q16" s="235"/>
      <c r="R16" s="220"/>
      <c r="S16" s="220"/>
      <c r="T16" s="255"/>
      <c r="U16" s="220"/>
      <c r="V16" s="328"/>
      <c r="AH16" s="137"/>
      <c r="AI16" s="133"/>
      <c r="AJ16" s="165"/>
      <c r="AK16" s="132"/>
      <c r="AL16" s="134"/>
    </row>
    <row r="17" spans="1:38" s="8" customFormat="1" ht="63.75" customHeight="1">
      <c r="A17" s="288"/>
      <c r="B17" s="245"/>
      <c r="C17" s="235"/>
      <c r="D17" s="235"/>
      <c r="E17" s="235"/>
      <c r="F17" s="285"/>
      <c r="G17" s="235"/>
      <c r="H17" s="255"/>
      <c r="I17" s="235"/>
      <c r="J17" s="175" t="s">
        <v>277</v>
      </c>
      <c r="K17" s="169">
        <v>43412</v>
      </c>
      <c r="L17" s="176" t="s">
        <v>278</v>
      </c>
      <c r="M17" s="326"/>
      <c r="N17" s="235"/>
      <c r="O17" s="235"/>
      <c r="P17" s="235"/>
      <c r="Q17" s="235"/>
      <c r="R17" s="220"/>
      <c r="S17" s="220"/>
      <c r="T17" s="255"/>
      <c r="U17" s="220"/>
      <c r="V17" s="328"/>
      <c r="AH17" s="177"/>
      <c r="AI17" s="178"/>
      <c r="AJ17" s="165"/>
      <c r="AK17" s="179"/>
      <c r="AL17" s="180"/>
    </row>
    <row r="18" spans="1:38" s="136" customFormat="1" ht="78.75" customHeight="1">
      <c r="A18" s="288"/>
      <c r="B18" s="245"/>
      <c r="C18" s="235"/>
      <c r="D18" s="235"/>
      <c r="E18" s="235"/>
      <c r="F18" s="285"/>
      <c r="G18" s="235"/>
      <c r="H18" s="255"/>
      <c r="I18" s="235"/>
      <c r="J18" s="170" t="s">
        <v>279</v>
      </c>
      <c r="K18" s="169">
        <v>43412</v>
      </c>
      <c r="L18" s="334" t="s">
        <v>272</v>
      </c>
      <c r="M18" s="326"/>
      <c r="N18" s="235"/>
      <c r="O18" s="235"/>
      <c r="P18" s="235"/>
      <c r="Q18" s="235"/>
      <c r="R18" s="220"/>
      <c r="S18" s="220"/>
      <c r="T18" s="255"/>
      <c r="U18" s="220"/>
      <c r="V18" s="328"/>
      <c r="AH18" s="137"/>
      <c r="AI18" s="133"/>
      <c r="AJ18" s="165"/>
      <c r="AK18" s="132"/>
      <c r="AL18" s="134"/>
    </row>
    <row r="19" spans="1:38" s="136" customFormat="1" ht="86.25" customHeight="1" thickBot="1">
      <c r="A19" s="289"/>
      <c r="B19" s="246"/>
      <c r="C19" s="250"/>
      <c r="D19" s="250"/>
      <c r="E19" s="250"/>
      <c r="F19" s="286"/>
      <c r="G19" s="250"/>
      <c r="H19" s="256"/>
      <c r="I19" s="250"/>
      <c r="J19" s="171" t="s">
        <v>280</v>
      </c>
      <c r="K19" s="172">
        <v>43413</v>
      </c>
      <c r="L19" s="327"/>
      <c r="M19" s="327"/>
      <c r="N19" s="250"/>
      <c r="O19" s="250"/>
      <c r="P19" s="250"/>
      <c r="Q19" s="250"/>
      <c r="R19" s="221"/>
      <c r="S19" s="221"/>
      <c r="T19" s="256"/>
      <c r="U19" s="221"/>
      <c r="V19" s="329"/>
      <c r="AH19" s="137"/>
      <c r="AI19" s="133"/>
      <c r="AJ19" s="165"/>
      <c r="AK19" s="132"/>
      <c r="AL19" s="134"/>
    </row>
    <row r="20" spans="1:38" s="136" customFormat="1" ht="162" customHeight="1">
      <c r="A20" s="263">
        <v>4</v>
      </c>
      <c r="B20" s="244">
        <v>43305</v>
      </c>
      <c r="C20" s="234" t="s">
        <v>284</v>
      </c>
      <c r="D20" s="257" t="s">
        <v>266</v>
      </c>
      <c r="E20" s="257" t="s">
        <v>282</v>
      </c>
      <c r="F20" s="254" t="s">
        <v>281</v>
      </c>
      <c r="G20" s="234" t="s">
        <v>337</v>
      </c>
      <c r="H20" s="234" t="s">
        <v>270</v>
      </c>
      <c r="I20" s="234" t="s">
        <v>301</v>
      </c>
      <c r="J20" s="185" t="s">
        <v>307</v>
      </c>
      <c r="K20" s="189">
        <v>43349</v>
      </c>
      <c r="L20" s="183" t="s">
        <v>304</v>
      </c>
      <c r="M20" s="234" t="s">
        <v>306</v>
      </c>
      <c r="N20" s="234"/>
      <c r="O20" s="234" t="s">
        <v>274</v>
      </c>
      <c r="P20" s="234" t="s">
        <v>270</v>
      </c>
      <c r="Q20" s="257">
        <v>43411</v>
      </c>
      <c r="R20" s="219"/>
      <c r="S20" s="219"/>
      <c r="T20" s="254" t="s">
        <v>308</v>
      </c>
      <c r="U20" s="220" t="s">
        <v>275</v>
      </c>
      <c r="V20" s="206"/>
      <c r="AH20" s="137"/>
      <c r="AI20" s="133"/>
      <c r="AJ20" s="165"/>
      <c r="AK20" s="132"/>
      <c r="AL20" s="134"/>
    </row>
    <row r="21" spans="1:38" s="136" customFormat="1" ht="63.75" customHeight="1">
      <c r="A21" s="264"/>
      <c r="B21" s="245"/>
      <c r="C21" s="235"/>
      <c r="D21" s="258"/>
      <c r="E21" s="258"/>
      <c r="F21" s="255"/>
      <c r="G21" s="235"/>
      <c r="H21" s="235"/>
      <c r="I21" s="235"/>
      <c r="J21" s="188" t="s">
        <v>302</v>
      </c>
      <c r="K21" s="169">
        <v>43356</v>
      </c>
      <c r="L21" s="190" t="s">
        <v>305</v>
      </c>
      <c r="M21" s="235"/>
      <c r="N21" s="235"/>
      <c r="O21" s="235"/>
      <c r="P21" s="235"/>
      <c r="Q21" s="235"/>
      <c r="R21" s="220"/>
      <c r="S21" s="220"/>
      <c r="T21" s="255"/>
      <c r="U21" s="220"/>
      <c r="V21" s="207"/>
      <c r="AH21" s="137"/>
      <c r="AI21" s="133"/>
      <c r="AJ21" s="165"/>
      <c r="AK21" s="132"/>
      <c r="AL21" s="134"/>
    </row>
    <row r="22" spans="1:38" s="136" customFormat="1" ht="39" customHeight="1" thickBot="1">
      <c r="A22" s="265"/>
      <c r="B22" s="246"/>
      <c r="C22" s="250"/>
      <c r="D22" s="259"/>
      <c r="E22" s="259"/>
      <c r="F22" s="256"/>
      <c r="G22" s="250"/>
      <c r="H22" s="250"/>
      <c r="I22" s="250"/>
      <c r="J22" s="186" t="s">
        <v>303</v>
      </c>
      <c r="K22" s="191">
        <v>43357</v>
      </c>
      <c r="L22" s="184" t="s">
        <v>305</v>
      </c>
      <c r="M22" s="250"/>
      <c r="N22" s="250"/>
      <c r="O22" s="250"/>
      <c r="P22" s="250"/>
      <c r="Q22" s="250"/>
      <c r="R22" s="221"/>
      <c r="S22" s="221"/>
      <c r="T22" s="256"/>
      <c r="U22" s="221"/>
      <c r="V22" s="208"/>
      <c r="AH22" s="137"/>
      <c r="AI22" s="133"/>
      <c r="AJ22" s="165"/>
      <c r="AK22" s="132"/>
      <c r="AL22" s="134"/>
    </row>
    <row r="23" spans="1:38" s="136" customFormat="1" ht="60" customHeight="1">
      <c r="A23" s="287">
        <v>5</v>
      </c>
      <c r="B23" s="244">
        <v>43346</v>
      </c>
      <c r="C23" s="234" t="s">
        <v>283</v>
      </c>
      <c r="D23" s="257" t="s">
        <v>285</v>
      </c>
      <c r="E23" s="257" t="s">
        <v>282</v>
      </c>
      <c r="F23" s="254" t="s">
        <v>288</v>
      </c>
      <c r="G23" s="234" t="s">
        <v>337</v>
      </c>
      <c r="H23" s="234" t="s">
        <v>270</v>
      </c>
      <c r="I23" s="234" t="s">
        <v>270</v>
      </c>
      <c r="J23" s="185" t="s">
        <v>289</v>
      </c>
      <c r="K23" s="189">
        <v>43368</v>
      </c>
      <c r="L23" s="187" t="s">
        <v>293</v>
      </c>
      <c r="M23" s="219" t="s">
        <v>296</v>
      </c>
      <c r="N23" s="234"/>
      <c r="O23" s="234" t="s">
        <v>274</v>
      </c>
      <c r="P23" s="234" t="s">
        <v>297</v>
      </c>
      <c r="Q23" s="257">
        <v>43598</v>
      </c>
      <c r="R23" s="219"/>
      <c r="S23" s="219"/>
      <c r="T23" s="254" t="s">
        <v>309</v>
      </c>
      <c r="U23" s="219" t="s">
        <v>275</v>
      </c>
      <c r="V23" s="338"/>
      <c r="AH23" s="137"/>
      <c r="AI23" s="133"/>
      <c r="AJ23" s="165"/>
      <c r="AK23" s="132"/>
      <c r="AL23" s="134"/>
    </row>
    <row r="24" spans="1:38" s="136" customFormat="1" ht="60" customHeight="1">
      <c r="A24" s="288"/>
      <c r="B24" s="245"/>
      <c r="C24" s="235"/>
      <c r="D24" s="258"/>
      <c r="E24" s="258"/>
      <c r="F24" s="255"/>
      <c r="G24" s="235"/>
      <c r="H24" s="235"/>
      <c r="I24" s="235"/>
      <c r="J24" s="188" t="s">
        <v>290</v>
      </c>
      <c r="K24" s="169">
        <v>43347</v>
      </c>
      <c r="L24" s="188" t="s">
        <v>294</v>
      </c>
      <c r="M24" s="220"/>
      <c r="N24" s="235"/>
      <c r="O24" s="235"/>
      <c r="P24" s="235"/>
      <c r="Q24" s="235"/>
      <c r="R24" s="220"/>
      <c r="S24" s="220"/>
      <c r="T24" s="255"/>
      <c r="U24" s="220"/>
      <c r="V24" s="339"/>
      <c r="X24" s="182"/>
      <c r="AH24" s="137"/>
      <c r="AI24" s="133"/>
      <c r="AJ24" s="165"/>
      <c r="AK24" s="132"/>
      <c r="AL24" s="134"/>
    </row>
    <row r="25" spans="1:38" s="136" customFormat="1" ht="70.5" customHeight="1">
      <c r="A25" s="288"/>
      <c r="B25" s="245"/>
      <c r="C25" s="235"/>
      <c r="D25" s="258"/>
      <c r="E25" s="258"/>
      <c r="F25" s="255"/>
      <c r="G25" s="235"/>
      <c r="H25" s="235"/>
      <c r="I25" s="235"/>
      <c r="J25" s="188" t="s">
        <v>291</v>
      </c>
      <c r="K25" s="169">
        <v>43405</v>
      </c>
      <c r="L25" s="188" t="s">
        <v>294</v>
      </c>
      <c r="M25" s="220"/>
      <c r="N25" s="235"/>
      <c r="O25" s="235"/>
      <c r="P25" s="235"/>
      <c r="Q25" s="235"/>
      <c r="R25" s="220"/>
      <c r="S25" s="220"/>
      <c r="T25" s="255"/>
      <c r="U25" s="220"/>
      <c r="V25" s="339"/>
      <c r="X25" s="182"/>
      <c r="AH25" s="137"/>
      <c r="AI25" s="133"/>
      <c r="AJ25" s="165"/>
      <c r="AK25" s="132"/>
      <c r="AL25" s="134"/>
    </row>
    <row r="26" spans="1:38" s="136" customFormat="1" ht="70.5" customHeight="1" thickBot="1">
      <c r="A26" s="288"/>
      <c r="B26" s="245"/>
      <c r="C26" s="235"/>
      <c r="D26" s="258"/>
      <c r="E26" s="258"/>
      <c r="F26" s="255"/>
      <c r="G26" s="235"/>
      <c r="H26" s="235"/>
      <c r="I26" s="235"/>
      <c r="J26" s="194" t="s">
        <v>292</v>
      </c>
      <c r="K26" s="193">
        <v>43566</v>
      </c>
      <c r="L26" s="194" t="s">
        <v>295</v>
      </c>
      <c r="M26" s="220"/>
      <c r="N26" s="235"/>
      <c r="O26" s="235"/>
      <c r="P26" s="235"/>
      <c r="Q26" s="235"/>
      <c r="R26" s="220"/>
      <c r="S26" s="220"/>
      <c r="T26" s="255"/>
      <c r="U26" s="220"/>
      <c r="V26" s="339"/>
      <c r="X26" s="182"/>
      <c r="AH26" s="137"/>
      <c r="AI26" s="133"/>
      <c r="AJ26" s="165"/>
      <c r="AK26" s="132"/>
      <c r="AL26" s="134"/>
    </row>
    <row r="27" spans="1:38" s="136" customFormat="1" ht="108" customHeight="1">
      <c r="A27" s="247">
        <v>6</v>
      </c>
      <c r="B27" s="244">
        <v>43346</v>
      </c>
      <c r="C27" s="234" t="s">
        <v>283</v>
      </c>
      <c r="D27" s="257" t="s">
        <v>286</v>
      </c>
      <c r="E27" s="257" t="s">
        <v>287</v>
      </c>
      <c r="F27" s="254" t="s">
        <v>311</v>
      </c>
      <c r="G27" s="234" t="s">
        <v>337</v>
      </c>
      <c r="H27" s="254" t="s">
        <v>310</v>
      </c>
      <c r="I27" s="234" t="s">
        <v>312</v>
      </c>
      <c r="J27" s="185" t="s">
        <v>313</v>
      </c>
      <c r="K27" s="174">
        <v>43250</v>
      </c>
      <c r="L27" s="195" t="s">
        <v>319</v>
      </c>
      <c r="M27" s="234" t="s">
        <v>318</v>
      </c>
      <c r="N27" s="219"/>
      <c r="O27" s="219" t="s">
        <v>274</v>
      </c>
      <c r="P27" s="219" t="s">
        <v>270</v>
      </c>
      <c r="Q27" s="251" t="s">
        <v>322</v>
      </c>
      <c r="R27" s="212"/>
      <c r="S27" s="212"/>
      <c r="T27" s="254" t="s">
        <v>323</v>
      </c>
      <c r="U27" s="219" t="s">
        <v>275</v>
      </c>
      <c r="V27" s="260"/>
      <c r="X27" s="182"/>
      <c r="AH27" s="137"/>
      <c r="AI27" s="133"/>
      <c r="AJ27" s="165"/>
      <c r="AK27" s="132"/>
      <c r="AL27" s="134"/>
    </row>
    <row r="28" spans="1:38" s="136" customFormat="1" ht="54.75" customHeight="1">
      <c r="A28" s="248"/>
      <c r="B28" s="245"/>
      <c r="C28" s="235"/>
      <c r="D28" s="258"/>
      <c r="E28" s="258"/>
      <c r="F28" s="255"/>
      <c r="G28" s="235"/>
      <c r="H28" s="255"/>
      <c r="I28" s="235"/>
      <c r="J28" s="188" t="s">
        <v>314</v>
      </c>
      <c r="K28" s="169">
        <v>43243</v>
      </c>
      <c r="L28" s="190" t="s">
        <v>320</v>
      </c>
      <c r="M28" s="235"/>
      <c r="N28" s="220"/>
      <c r="O28" s="220"/>
      <c r="P28" s="220"/>
      <c r="Q28" s="252"/>
      <c r="R28" s="213"/>
      <c r="S28" s="213"/>
      <c r="T28" s="255"/>
      <c r="U28" s="220"/>
      <c r="V28" s="261"/>
      <c r="X28" s="182"/>
      <c r="AH28" s="137"/>
      <c r="AI28" s="133"/>
      <c r="AJ28" s="165"/>
      <c r="AK28" s="132"/>
      <c r="AL28" s="134"/>
    </row>
    <row r="29" spans="1:38" s="136" customFormat="1" ht="32.25" customHeight="1">
      <c r="A29" s="248"/>
      <c r="B29" s="245"/>
      <c r="C29" s="235"/>
      <c r="D29" s="258"/>
      <c r="E29" s="258"/>
      <c r="F29" s="255"/>
      <c r="G29" s="235"/>
      <c r="H29" s="255"/>
      <c r="I29" s="235"/>
      <c r="J29" s="188" t="s">
        <v>315</v>
      </c>
      <c r="K29" s="169">
        <v>43280</v>
      </c>
      <c r="L29" s="190" t="s">
        <v>321</v>
      </c>
      <c r="M29" s="235"/>
      <c r="N29" s="220"/>
      <c r="O29" s="220"/>
      <c r="P29" s="220"/>
      <c r="Q29" s="252"/>
      <c r="R29" s="213"/>
      <c r="S29" s="213"/>
      <c r="T29" s="255"/>
      <c r="U29" s="220"/>
      <c r="V29" s="261"/>
      <c r="X29" s="182"/>
      <c r="AH29" s="137"/>
      <c r="AI29" s="133"/>
      <c r="AJ29" s="165"/>
      <c r="AK29" s="132"/>
      <c r="AL29" s="134"/>
    </row>
    <row r="30" spans="1:38" s="136" customFormat="1" ht="48" customHeight="1">
      <c r="A30" s="248"/>
      <c r="B30" s="245"/>
      <c r="C30" s="235"/>
      <c r="D30" s="258"/>
      <c r="E30" s="258"/>
      <c r="F30" s="255"/>
      <c r="G30" s="235"/>
      <c r="H30" s="255"/>
      <c r="I30" s="235"/>
      <c r="J30" s="188" t="s">
        <v>316</v>
      </c>
      <c r="K30" s="169">
        <v>43645</v>
      </c>
      <c r="L30" s="190" t="s">
        <v>320</v>
      </c>
      <c r="M30" s="235"/>
      <c r="N30" s="220"/>
      <c r="O30" s="220"/>
      <c r="P30" s="220"/>
      <c r="Q30" s="252"/>
      <c r="R30" s="213"/>
      <c r="S30" s="213"/>
      <c r="T30" s="255"/>
      <c r="U30" s="220"/>
      <c r="V30" s="261"/>
      <c r="X30" s="182"/>
      <c r="AH30" s="137"/>
      <c r="AI30" s="133"/>
      <c r="AJ30" s="165"/>
      <c r="AK30" s="132"/>
      <c r="AL30" s="134"/>
    </row>
    <row r="31" spans="1:38" s="136" customFormat="1" ht="48" customHeight="1" thickBot="1">
      <c r="A31" s="249"/>
      <c r="B31" s="246"/>
      <c r="C31" s="250"/>
      <c r="D31" s="259"/>
      <c r="E31" s="259"/>
      <c r="F31" s="256"/>
      <c r="G31" s="250"/>
      <c r="H31" s="256"/>
      <c r="I31" s="250"/>
      <c r="J31" s="192" t="s">
        <v>317</v>
      </c>
      <c r="K31" s="172">
        <v>43356</v>
      </c>
      <c r="L31" s="196" t="s">
        <v>318</v>
      </c>
      <c r="M31" s="250"/>
      <c r="N31" s="221"/>
      <c r="O31" s="221"/>
      <c r="P31" s="221"/>
      <c r="Q31" s="253"/>
      <c r="R31" s="214"/>
      <c r="S31" s="214"/>
      <c r="T31" s="256"/>
      <c r="U31" s="221"/>
      <c r="V31" s="262"/>
      <c r="X31" s="182"/>
      <c r="AH31" s="137"/>
      <c r="AI31" s="133"/>
      <c r="AJ31" s="165"/>
      <c r="AK31" s="132"/>
      <c r="AL31" s="134"/>
    </row>
    <row r="32" spans="1:38" s="136" customFormat="1" ht="93" customHeight="1">
      <c r="A32" s="209">
        <v>7</v>
      </c>
      <c r="B32" s="241">
        <v>43397</v>
      </c>
      <c r="C32" s="222" t="s">
        <v>283</v>
      </c>
      <c r="D32" s="241" t="s">
        <v>298</v>
      </c>
      <c r="E32" s="241" t="s">
        <v>287</v>
      </c>
      <c r="F32" s="241" t="s">
        <v>324</v>
      </c>
      <c r="G32" s="234" t="s">
        <v>337</v>
      </c>
      <c r="H32" s="238" t="s">
        <v>325</v>
      </c>
      <c r="I32" s="222" t="s">
        <v>326</v>
      </c>
      <c r="J32" s="197" t="s">
        <v>329</v>
      </c>
      <c r="K32" s="174">
        <v>43453</v>
      </c>
      <c r="L32" s="215" t="s">
        <v>330</v>
      </c>
      <c r="M32" s="212" t="s">
        <v>296</v>
      </c>
      <c r="N32" s="215"/>
      <c r="O32" s="215" t="s">
        <v>274</v>
      </c>
      <c r="P32" s="215" t="s">
        <v>270</v>
      </c>
      <c r="Q32" s="215" t="s">
        <v>331</v>
      </c>
      <c r="R32" s="212"/>
      <c r="S32" s="212"/>
      <c r="T32" s="254" t="s">
        <v>332</v>
      </c>
      <c r="U32" s="219" t="s">
        <v>275</v>
      </c>
      <c r="V32" s="206"/>
      <c r="AH32" s="137"/>
      <c r="AI32" s="133"/>
      <c r="AJ32" s="165"/>
      <c r="AK32" s="132"/>
      <c r="AL32" s="134"/>
    </row>
    <row r="33" spans="1:38" s="136" customFormat="1" ht="75.75" customHeight="1">
      <c r="A33" s="210"/>
      <c r="B33" s="242"/>
      <c r="C33" s="223"/>
      <c r="D33" s="242"/>
      <c r="E33" s="242"/>
      <c r="F33" s="242"/>
      <c r="G33" s="235"/>
      <c r="H33" s="239"/>
      <c r="I33" s="223"/>
      <c r="J33" s="170" t="s">
        <v>327</v>
      </c>
      <c r="K33" s="169">
        <v>43453</v>
      </c>
      <c r="L33" s="216"/>
      <c r="M33" s="213"/>
      <c r="N33" s="216"/>
      <c r="O33" s="216"/>
      <c r="P33" s="216"/>
      <c r="Q33" s="216"/>
      <c r="R33" s="213"/>
      <c r="S33" s="213"/>
      <c r="T33" s="255"/>
      <c r="U33" s="220"/>
      <c r="V33" s="207"/>
      <c r="AH33" s="137"/>
      <c r="AI33" s="133"/>
      <c r="AJ33" s="151"/>
      <c r="AK33" s="132"/>
      <c r="AL33" s="134"/>
    </row>
    <row r="34" spans="1:38" s="136" customFormat="1" ht="72.75" customHeight="1" thickBot="1">
      <c r="A34" s="236"/>
      <c r="B34" s="243"/>
      <c r="C34" s="237"/>
      <c r="D34" s="243"/>
      <c r="E34" s="243"/>
      <c r="F34" s="243"/>
      <c r="G34" s="235"/>
      <c r="H34" s="240"/>
      <c r="I34" s="237"/>
      <c r="J34" s="202" t="s">
        <v>328</v>
      </c>
      <c r="K34" s="193">
        <v>43453</v>
      </c>
      <c r="L34" s="216"/>
      <c r="M34" s="213"/>
      <c r="N34" s="216"/>
      <c r="O34" s="216"/>
      <c r="P34" s="216"/>
      <c r="Q34" s="216"/>
      <c r="R34" s="213"/>
      <c r="S34" s="213"/>
      <c r="T34" s="255"/>
      <c r="U34" s="221"/>
      <c r="V34" s="207"/>
      <c r="AH34" s="137"/>
      <c r="AI34" s="133"/>
      <c r="AJ34" s="151"/>
      <c r="AK34" s="132"/>
      <c r="AL34" s="134"/>
    </row>
    <row r="35" spans="1:38" s="136" customFormat="1" ht="123.75" customHeight="1">
      <c r="A35" s="209">
        <v>8</v>
      </c>
      <c r="B35" s="231">
        <v>43515</v>
      </c>
      <c r="C35" s="228" t="s">
        <v>283</v>
      </c>
      <c r="D35" s="225" t="s">
        <v>333</v>
      </c>
      <c r="E35" s="225" t="s">
        <v>334</v>
      </c>
      <c r="F35" s="222" t="s">
        <v>335</v>
      </c>
      <c r="G35" s="222" t="s">
        <v>337</v>
      </c>
      <c r="H35" s="222" t="s">
        <v>338</v>
      </c>
      <c r="I35" s="222" t="s">
        <v>339</v>
      </c>
      <c r="J35" s="203" t="s">
        <v>340</v>
      </c>
      <c r="K35" s="174">
        <v>43558</v>
      </c>
      <c r="L35" s="204" t="s">
        <v>330</v>
      </c>
      <c r="M35" s="212" t="s">
        <v>343</v>
      </c>
      <c r="N35" s="215"/>
      <c r="O35" s="215" t="s">
        <v>274</v>
      </c>
      <c r="P35" s="215" t="s">
        <v>270</v>
      </c>
      <c r="Q35" s="218">
        <v>43594</v>
      </c>
      <c r="R35" s="212"/>
      <c r="S35" s="212"/>
      <c r="T35" s="212"/>
      <c r="U35" s="219" t="s">
        <v>275</v>
      </c>
      <c r="V35" s="206"/>
      <c r="AH35" s="137"/>
      <c r="AI35" s="295"/>
      <c r="AJ35" s="295"/>
      <c r="AK35" s="132"/>
      <c r="AL35" s="152"/>
    </row>
    <row r="36" spans="1:38" s="136" customFormat="1" ht="47.25" customHeight="1">
      <c r="A36" s="210"/>
      <c r="B36" s="232"/>
      <c r="C36" s="229"/>
      <c r="D36" s="226"/>
      <c r="E36" s="226"/>
      <c r="F36" s="223"/>
      <c r="G36" s="223"/>
      <c r="H36" s="223"/>
      <c r="I36" s="223"/>
      <c r="J36" s="175" t="s">
        <v>277</v>
      </c>
      <c r="K36" s="169">
        <v>43563</v>
      </c>
      <c r="L36" s="198" t="s">
        <v>342</v>
      </c>
      <c r="M36" s="213"/>
      <c r="N36" s="216"/>
      <c r="O36" s="216"/>
      <c r="P36" s="216"/>
      <c r="Q36" s="216"/>
      <c r="R36" s="213"/>
      <c r="S36" s="213"/>
      <c r="T36" s="213"/>
      <c r="U36" s="220"/>
      <c r="V36" s="207"/>
      <c r="AH36" s="137"/>
      <c r="AI36" s="151"/>
      <c r="AJ36" s="151"/>
      <c r="AK36" s="153"/>
      <c r="AL36" s="153"/>
    </row>
    <row r="37" spans="1:38" s="136" customFormat="1" ht="59.25" customHeight="1">
      <c r="A37" s="210"/>
      <c r="B37" s="232"/>
      <c r="C37" s="229"/>
      <c r="D37" s="226"/>
      <c r="E37" s="226"/>
      <c r="F37" s="223"/>
      <c r="G37" s="223"/>
      <c r="H37" s="223"/>
      <c r="I37" s="223"/>
      <c r="J37" s="170" t="s">
        <v>279</v>
      </c>
      <c r="K37" s="169">
        <v>43563</v>
      </c>
      <c r="L37" s="201" t="s">
        <v>337</v>
      </c>
      <c r="M37" s="213"/>
      <c r="N37" s="216"/>
      <c r="O37" s="216"/>
      <c r="P37" s="216"/>
      <c r="Q37" s="216"/>
      <c r="R37" s="213"/>
      <c r="S37" s="213"/>
      <c r="T37" s="213"/>
      <c r="U37" s="220"/>
      <c r="V37" s="207"/>
      <c r="AH37" s="137"/>
      <c r="AI37" s="133"/>
      <c r="AJ37" s="154"/>
      <c r="AK37" s="132"/>
      <c r="AL37" s="132"/>
    </row>
    <row r="38" spans="1:38" s="136" customFormat="1" ht="51" customHeight="1" thickBot="1">
      <c r="A38" s="211"/>
      <c r="B38" s="233"/>
      <c r="C38" s="230"/>
      <c r="D38" s="227"/>
      <c r="E38" s="227"/>
      <c r="F38" s="224"/>
      <c r="G38" s="224"/>
      <c r="H38" s="224"/>
      <c r="I38" s="224"/>
      <c r="J38" s="171" t="s">
        <v>341</v>
      </c>
      <c r="K38" s="172">
        <v>43564</v>
      </c>
      <c r="L38" s="205" t="s">
        <v>337</v>
      </c>
      <c r="M38" s="214"/>
      <c r="N38" s="217"/>
      <c r="O38" s="217"/>
      <c r="P38" s="217"/>
      <c r="Q38" s="217"/>
      <c r="R38" s="214"/>
      <c r="S38" s="214"/>
      <c r="T38" s="214"/>
      <c r="U38" s="221"/>
      <c r="V38" s="208"/>
      <c r="AH38" s="137"/>
      <c r="AI38" s="133"/>
      <c r="AJ38" s="151"/>
      <c r="AK38" s="132"/>
      <c r="AL38" s="152"/>
    </row>
    <row r="39" spans="1:38" s="136" customFormat="1" ht="15" customHeight="1">
      <c r="A39" s="199"/>
      <c r="B39" s="200"/>
      <c r="C39" s="135"/>
      <c r="D39" s="181"/>
      <c r="E39" s="181"/>
      <c r="F39" s="181"/>
      <c r="G39" s="135"/>
      <c r="H39" s="135"/>
      <c r="I39" s="135"/>
      <c r="J39" s="135"/>
      <c r="K39" s="200"/>
      <c r="L39" s="199"/>
      <c r="M39" s="199"/>
      <c r="N39" s="135"/>
      <c r="O39" s="135"/>
      <c r="P39" s="135"/>
      <c r="Q39" s="135"/>
      <c r="R39" s="199"/>
      <c r="S39" s="199"/>
      <c r="T39" s="199"/>
      <c r="U39" s="199"/>
      <c r="V39" s="181"/>
      <c r="AH39" s="137"/>
      <c r="AI39" s="133"/>
      <c r="AJ39" s="151"/>
      <c r="AK39" s="132"/>
      <c r="AL39" s="152"/>
    </row>
    <row r="40" spans="1:38" s="136" customFormat="1" ht="15" customHeight="1">
      <c r="A40" s="164"/>
      <c r="B40" s="161"/>
      <c r="C40" s="162"/>
      <c r="D40" s="138"/>
      <c r="E40" s="138"/>
      <c r="F40" s="138"/>
      <c r="G40" s="162"/>
      <c r="H40" s="166"/>
      <c r="I40" s="162"/>
      <c r="J40" s="166"/>
      <c r="K40" s="161"/>
      <c r="L40" s="164"/>
      <c r="M40" s="167"/>
      <c r="N40" s="162"/>
      <c r="O40" s="162"/>
      <c r="P40" s="162"/>
      <c r="Q40" s="166"/>
      <c r="R40" s="164"/>
      <c r="S40" s="164"/>
      <c r="T40" s="164"/>
      <c r="U40" s="164"/>
      <c r="V40" s="138"/>
      <c r="AH40" s="137"/>
      <c r="AI40" s="133"/>
      <c r="AJ40" s="151"/>
      <c r="AK40" s="132"/>
      <c r="AL40" s="152"/>
    </row>
    <row r="41" spans="1:38" s="136" customFormat="1" ht="15" customHeight="1">
      <c r="A41" s="164"/>
      <c r="B41" s="232"/>
      <c r="C41" s="229"/>
      <c r="D41" s="229"/>
      <c r="E41" s="168"/>
      <c r="F41" s="293"/>
      <c r="G41" s="162"/>
      <c r="H41" s="166"/>
      <c r="I41" s="162"/>
      <c r="J41" s="166"/>
      <c r="K41" s="161"/>
      <c r="L41" s="164"/>
      <c r="M41" s="167"/>
      <c r="N41" s="162"/>
      <c r="O41" s="162"/>
      <c r="P41" s="162"/>
      <c r="Q41" s="166"/>
      <c r="R41" s="164"/>
      <c r="S41" s="164"/>
      <c r="T41" s="164"/>
      <c r="U41" s="164"/>
      <c r="V41" s="138"/>
      <c r="AH41" s="137"/>
      <c r="AI41" s="295"/>
      <c r="AJ41" s="295"/>
      <c r="AK41" s="132"/>
      <c r="AL41" s="152"/>
    </row>
    <row r="42" spans="1:38" s="136" customFormat="1" ht="15" customHeight="1">
      <c r="A42" s="164"/>
      <c r="B42" s="273"/>
      <c r="C42" s="229"/>
      <c r="D42" s="229"/>
      <c r="E42" s="168"/>
      <c r="F42" s="293"/>
      <c r="G42" s="162"/>
      <c r="H42" s="166"/>
      <c r="I42" s="162"/>
      <c r="J42" s="166"/>
      <c r="K42" s="161"/>
      <c r="L42" s="164"/>
      <c r="M42" s="167"/>
      <c r="N42" s="162"/>
      <c r="O42" s="162"/>
      <c r="P42" s="162"/>
      <c r="Q42" s="166"/>
      <c r="R42" s="164"/>
      <c r="S42" s="164"/>
      <c r="T42" s="164"/>
      <c r="U42" s="164"/>
      <c r="V42" s="138"/>
      <c r="AH42" s="137"/>
      <c r="AI42" s="151"/>
      <c r="AJ42" s="151"/>
      <c r="AK42" s="153"/>
      <c r="AL42" s="153"/>
    </row>
    <row r="43" spans="1:38" s="136" customFormat="1" ht="15" customHeight="1">
      <c r="A43" s="164"/>
      <c r="B43" s="161"/>
      <c r="C43" s="162"/>
      <c r="D43" s="138"/>
      <c r="E43" s="138"/>
      <c r="F43" s="138"/>
      <c r="G43" s="162"/>
      <c r="H43" s="166"/>
      <c r="I43" s="162"/>
      <c r="J43" s="166"/>
      <c r="K43" s="161"/>
      <c r="L43" s="164"/>
      <c r="M43" s="167"/>
      <c r="N43" s="162"/>
      <c r="O43" s="162"/>
      <c r="P43" s="162"/>
      <c r="Q43" s="166"/>
      <c r="R43" s="164"/>
      <c r="S43" s="164"/>
      <c r="T43" s="164"/>
      <c r="U43" s="164"/>
      <c r="V43" s="138"/>
      <c r="AH43" s="137"/>
      <c r="AI43" s="133"/>
      <c r="AJ43" s="154"/>
      <c r="AK43" s="132"/>
      <c r="AL43" s="132"/>
    </row>
    <row r="44" spans="1:38" s="136" customFormat="1" ht="15" customHeight="1">
      <c r="A44" s="164"/>
      <c r="B44" s="232"/>
      <c r="C44" s="229"/>
      <c r="D44" s="229"/>
      <c r="E44" s="168"/>
      <c r="F44" s="293"/>
      <c r="G44" s="162"/>
      <c r="H44" s="166"/>
      <c r="I44" s="162"/>
      <c r="J44" s="166"/>
      <c r="K44" s="161"/>
      <c r="L44" s="162"/>
      <c r="M44" s="166"/>
      <c r="N44" s="162"/>
      <c r="O44" s="162"/>
      <c r="P44" s="162"/>
      <c r="Q44" s="166"/>
      <c r="R44" s="164"/>
      <c r="S44" s="164"/>
      <c r="T44" s="164"/>
      <c r="U44" s="164"/>
      <c r="V44" s="138"/>
      <c r="AH44" s="137"/>
      <c r="AI44" s="133"/>
      <c r="AJ44" s="151"/>
      <c r="AK44" s="132"/>
      <c r="AL44" s="155"/>
    </row>
    <row r="45" spans="1:38" s="136" customFormat="1" ht="15" customHeight="1">
      <c r="A45" s="164"/>
      <c r="B45" s="232"/>
      <c r="C45" s="229"/>
      <c r="D45" s="229"/>
      <c r="E45" s="168"/>
      <c r="F45" s="293"/>
      <c r="G45" s="162"/>
      <c r="H45" s="166"/>
      <c r="I45" s="162"/>
      <c r="J45" s="166"/>
      <c r="K45" s="161"/>
      <c r="L45" s="164"/>
      <c r="M45" s="167"/>
      <c r="N45" s="162"/>
      <c r="O45" s="162"/>
      <c r="P45" s="162"/>
      <c r="Q45" s="166"/>
      <c r="R45" s="164"/>
      <c r="S45" s="164"/>
      <c r="T45" s="164"/>
      <c r="U45" s="164"/>
      <c r="V45" s="138"/>
      <c r="AH45" s="137"/>
      <c r="AI45" s="133"/>
      <c r="AJ45" s="151"/>
      <c r="AK45" s="132"/>
      <c r="AL45" s="155"/>
    </row>
    <row r="46" spans="1:38" s="136" customFormat="1" ht="15" customHeight="1">
      <c r="A46" s="164"/>
      <c r="B46" s="232"/>
      <c r="C46" s="229"/>
      <c r="D46" s="229"/>
      <c r="E46" s="168"/>
      <c r="F46" s="293"/>
      <c r="G46" s="162"/>
      <c r="H46" s="166"/>
      <c r="I46" s="162"/>
      <c r="J46" s="166"/>
      <c r="K46" s="161"/>
      <c r="L46" s="162"/>
      <c r="M46" s="166"/>
      <c r="N46" s="162"/>
      <c r="O46" s="162"/>
      <c r="P46" s="162"/>
      <c r="Q46" s="166"/>
      <c r="R46" s="164"/>
      <c r="S46" s="164"/>
      <c r="T46" s="164"/>
      <c r="U46" s="164"/>
      <c r="V46" s="138"/>
      <c r="AH46" s="137"/>
      <c r="AI46" s="133"/>
      <c r="AJ46" s="151"/>
      <c r="AK46" s="132"/>
      <c r="AL46" s="155"/>
    </row>
    <row r="47" spans="1:38" s="136" customFormat="1" ht="15" customHeight="1">
      <c r="A47" s="164"/>
      <c r="B47" s="232"/>
      <c r="C47" s="229"/>
      <c r="D47" s="229"/>
      <c r="E47" s="168"/>
      <c r="F47" s="293"/>
      <c r="G47" s="162"/>
      <c r="H47" s="166"/>
      <c r="I47" s="162"/>
      <c r="J47" s="166"/>
      <c r="K47" s="161"/>
      <c r="L47" s="162"/>
      <c r="M47" s="166"/>
      <c r="N47" s="162"/>
      <c r="O47" s="162"/>
      <c r="P47" s="162"/>
      <c r="Q47" s="166"/>
      <c r="R47" s="164"/>
      <c r="S47" s="164"/>
      <c r="T47" s="164"/>
      <c r="U47" s="164"/>
      <c r="V47" s="138"/>
      <c r="AH47" s="137"/>
      <c r="AI47" s="133"/>
      <c r="AJ47" s="151"/>
      <c r="AK47" s="132"/>
      <c r="AL47" s="155"/>
    </row>
    <row r="48" spans="1:38" s="136" customFormat="1" ht="15" customHeight="1">
      <c r="A48" s="164"/>
      <c r="B48" s="161"/>
      <c r="C48" s="162"/>
      <c r="D48" s="138"/>
      <c r="E48" s="138"/>
      <c r="F48" s="138"/>
      <c r="G48" s="162"/>
      <c r="H48" s="166"/>
      <c r="I48" s="162"/>
      <c r="J48" s="166"/>
      <c r="K48" s="161"/>
      <c r="L48" s="164"/>
      <c r="M48" s="167"/>
      <c r="N48" s="162"/>
      <c r="O48" s="162"/>
      <c r="P48" s="162"/>
      <c r="Q48" s="166"/>
      <c r="R48" s="164"/>
      <c r="S48" s="164"/>
      <c r="T48" s="164"/>
      <c r="U48" s="164"/>
      <c r="V48" s="138"/>
      <c r="AH48" s="137"/>
      <c r="AI48" s="133"/>
      <c r="AJ48" s="151"/>
      <c r="AK48" s="132"/>
      <c r="AL48" s="155"/>
    </row>
    <row r="49" spans="1:38" s="136" customFormat="1" ht="15" customHeight="1">
      <c r="A49" s="164"/>
      <c r="B49" s="232"/>
      <c r="C49" s="229"/>
      <c r="D49" s="229"/>
      <c r="E49" s="168"/>
      <c r="F49" s="293"/>
      <c r="G49" s="162"/>
      <c r="H49" s="166"/>
      <c r="I49" s="162"/>
      <c r="J49" s="166"/>
      <c r="K49" s="161"/>
      <c r="L49" s="162"/>
      <c r="M49" s="166"/>
      <c r="N49" s="162"/>
      <c r="O49" s="162"/>
      <c r="P49" s="162"/>
      <c r="Q49" s="166"/>
      <c r="R49" s="164"/>
      <c r="S49" s="164"/>
      <c r="T49" s="164"/>
      <c r="U49" s="164"/>
      <c r="V49" s="138"/>
      <c r="AH49" s="137"/>
      <c r="AI49" s="295"/>
      <c r="AJ49" s="295"/>
      <c r="AK49" s="132"/>
      <c r="AL49" s="152"/>
    </row>
    <row r="50" spans="1:38" s="136" customFormat="1" ht="15" customHeight="1">
      <c r="A50" s="164"/>
      <c r="B50" s="232"/>
      <c r="C50" s="229"/>
      <c r="D50" s="229"/>
      <c r="E50" s="168"/>
      <c r="F50" s="293"/>
      <c r="G50" s="162"/>
      <c r="H50" s="166"/>
      <c r="I50" s="162"/>
      <c r="J50" s="166"/>
      <c r="K50" s="161"/>
      <c r="L50" s="164"/>
      <c r="M50" s="167"/>
      <c r="N50" s="162"/>
      <c r="O50" s="162"/>
      <c r="P50" s="162"/>
      <c r="Q50" s="166"/>
      <c r="R50" s="164"/>
      <c r="S50" s="164"/>
      <c r="T50" s="164"/>
      <c r="U50" s="164"/>
      <c r="V50" s="138"/>
      <c r="AH50" s="137"/>
      <c r="AI50" s="151"/>
      <c r="AJ50" s="151"/>
      <c r="AK50" s="153"/>
      <c r="AL50" s="153"/>
    </row>
    <row r="51" spans="1:38" s="136" customFormat="1" ht="15" customHeight="1">
      <c r="A51" s="164"/>
      <c r="B51" s="232"/>
      <c r="C51" s="229"/>
      <c r="D51" s="229"/>
      <c r="E51" s="168"/>
      <c r="F51" s="293"/>
      <c r="G51" s="162"/>
      <c r="H51" s="166"/>
      <c r="I51" s="162"/>
      <c r="J51" s="166"/>
      <c r="K51" s="161"/>
      <c r="L51" s="162"/>
      <c r="M51" s="166"/>
      <c r="N51" s="162"/>
      <c r="O51" s="162"/>
      <c r="P51" s="162"/>
      <c r="Q51" s="166"/>
      <c r="R51" s="164"/>
      <c r="S51" s="164"/>
      <c r="T51" s="164"/>
      <c r="U51" s="164"/>
      <c r="V51" s="138"/>
      <c r="AH51" s="137"/>
      <c r="AI51" s="133"/>
      <c r="AJ51" s="154"/>
      <c r="AK51" s="132"/>
      <c r="AL51" s="132"/>
    </row>
    <row r="52" spans="1:38" s="136" customFormat="1" ht="15" customHeight="1">
      <c r="A52" s="164"/>
      <c r="B52" s="232"/>
      <c r="C52" s="229"/>
      <c r="D52" s="229"/>
      <c r="E52" s="168"/>
      <c r="F52" s="293"/>
      <c r="G52" s="162"/>
      <c r="H52" s="166"/>
      <c r="I52" s="162"/>
      <c r="J52" s="166"/>
      <c r="K52" s="161"/>
      <c r="L52" s="162"/>
      <c r="M52" s="166"/>
      <c r="N52" s="162"/>
      <c r="O52" s="162"/>
      <c r="P52" s="162"/>
      <c r="Q52" s="166"/>
      <c r="R52" s="164"/>
      <c r="S52" s="164"/>
      <c r="T52" s="164"/>
      <c r="U52" s="164"/>
      <c r="V52" s="138"/>
      <c r="AH52" s="137"/>
      <c r="AI52" s="133"/>
      <c r="AJ52" s="151"/>
      <c r="AK52" s="132"/>
      <c r="AL52" s="152"/>
    </row>
    <row r="53" spans="1:38" s="136" customFormat="1" ht="15" customHeight="1">
      <c r="A53" s="164"/>
      <c r="B53" s="232"/>
      <c r="C53" s="229"/>
      <c r="D53" s="229"/>
      <c r="E53" s="168"/>
      <c r="F53" s="293"/>
      <c r="G53" s="162"/>
      <c r="H53" s="166"/>
      <c r="I53" s="162"/>
      <c r="J53" s="166"/>
      <c r="K53" s="161"/>
      <c r="L53" s="162"/>
      <c r="M53" s="166"/>
      <c r="N53" s="162"/>
      <c r="O53" s="162"/>
      <c r="P53" s="162"/>
      <c r="Q53" s="166"/>
      <c r="R53" s="164"/>
      <c r="S53" s="164"/>
      <c r="T53" s="164"/>
      <c r="U53" s="164"/>
      <c r="V53" s="138"/>
      <c r="AH53" s="137"/>
      <c r="AI53" s="133"/>
      <c r="AJ53" s="151"/>
      <c r="AK53" s="132"/>
      <c r="AL53" s="152"/>
    </row>
    <row r="54" spans="1:38" s="136" customFormat="1" ht="15" customHeight="1">
      <c r="A54" s="164"/>
      <c r="B54" s="232"/>
      <c r="C54" s="229"/>
      <c r="D54" s="229"/>
      <c r="E54" s="168"/>
      <c r="F54" s="293"/>
      <c r="G54" s="162"/>
      <c r="H54" s="166"/>
      <c r="I54" s="162"/>
      <c r="J54" s="166"/>
      <c r="K54" s="161"/>
      <c r="L54" s="162"/>
      <c r="M54" s="166"/>
      <c r="N54" s="162"/>
      <c r="O54" s="162"/>
      <c r="P54" s="162"/>
      <c r="Q54" s="166"/>
      <c r="R54" s="164"/>
      <c r="S54" s="164"/>
      <c r="T54" s="164"/>
      <c r="U54" s="164"/>
      <c r="V54" s="138"/>
      <c r="AH54" s="137"/>
      <c r="AI54" s="133"/>
      <c r="AJ54" s="151"/>
      <c r="AK54" s="132"/>
      <c r="AL54" s="152"/>
    </row>
    <row r="55" spans="1:38" s="136" customFormat="1" ht="15" customHeight="1">
      <c r="A55" s="164"/>
      <c r="B55" s="232"/>
      <c r="C55" s="229"/>
      <c r="D55" s="229"/>
      <c r="E55" s="168"/>
      <c r="F55" s="293"/>
      <c r="G55" s="162"/>
      <c r="H55" s="166"/>
      <c r="I55" s="162"/>
      <c r="J55" s="166"/>
      <c r="K55" s="161"/>
      <c r="L55" s="162"/>
      <c r="M55" s="166"/>
      <c r="N55" s="162"/>
      <c r="O55" s="162"/>
      <c r="P55" s="162"/>
      <c r="Q55" s="166"/>
      <c r="R55" s="164"/>
      <c r="S55" s="164"/>
      <c r="T55" s="164"/>
      <c r="U55" s="164"/>
      <c r="V55" s="138"/>
      <c r="AH55" s="137"/>
      <c r="AI55" s="295"/>
      <c r="AJ55" s="295"/>
      <c r="AK55" s="156"/>
      <c r="AL55" s="134"/>
    </row>
    <row r="56" spans="1:38" s="136" customFormat="1" ht="15" customHeight="1">
      <c r="A56" s="164"/>
      <c r="B56" s="232"/>
      <c r="C56" s="229"/>
      <c r="D56" s="229"/>
      <c r="E56" s="168"/>
      <c r="F56" s="293"/>
      <c r="G56" s="162"/>
      <c r="H56" s="166"/>
      <c r="I56" s="162"/>
      <c r="J56" s="166"/>
      <c r="K56" s="161"/>
      <c r="L56" s="162"/>
      <c r="M56" s="166"/>
      <c r="N56" s="162"/>
      <c r="O56" s="162"/>
      <c r="P56" s="162"/>
      <c r="Q56" s="166"/>
      <c r="R56" s="164"/>
      <c r="S56" s="164"/>
      <c r="T56" s="164"/>
      <c r="U56" s="164"/>
      <c r="V56" s="138"/>
      <c r="AH56" s="137"/>
      <c r="AI56" s="151"/>
      <c r="AJ56" s="151"/>
      <c r="AK56" s="153"/>
      <c r="AL56" s="153"/>
    </row>
    <row r="57" spans="1:38" s="136" customFormat="1" ht="15" customHeight="1">
      <c r="A57" s="164"/>
      <c r="B57" s="232"/>
      <c r="C57" s="229"/>
      <c r="D57" s="229"/>
      <c r="E57" s="168"/>
      <c r="F57" s="293"/>
      <c r="G57" s="162"/>
      <c r="H57" s="166"/>
      <c r="I57" s="162"/>
      <c r="J57" s="166"/>
      <c r="K57" s="161"/>
      <c r="L57" s="162"/>
      <c r="M57" s="166"/>
      <c r="N57" s="162"/>
      <c r="O57" s="162"/>
      <c r="P57" s="162"/>
      <c r="Q57" s="166"/>
      <c r="R57" s="164"/>
      <c r="S57" s="164"/>
      <c r="T57" s="164"/>
      <c r="U57" s="164"/>
      <c r="V57" s="138"/>
      <c r="AH57" s="137"/>
      <c r="AI57" s="133"/>
      <c r="AJ57" s="154"/>
      <c r="AK57" s="132"/>
      <c r="AL57" s="132"/>
    </row>
    <row r="58" spans="1:38" s="136" customFormat="1" ht="15" customHeight="1">
      <c r="A58" s="164"/>
      <c r="B58" s="232"/>
      <c r="C58" s="229"/>
      <c r="D58" s="229"/>
      <c r="E58" s="168"/>
      <c r="F58" s="296"/>
      <c r="G58" s="148"/>
      <c r="H58" s="148"/>
      <c r="I58" s="148"/>
      <c r="J58" s="148"/>
      <c r="K58" s="161"/>
      <c r="L58" s="162"/>
      <c r="M58" s="166"/>
      <c r="N58" s="162"/>
      <c r="O58" s="162"/>
      <c r="P58" s="162"/>
      <c r="Q58" s="166"/>
      <c r="R58" s="164"/>
      <c r="S58" s="164"/>
      <c r="T58" s="164"/>
      <c r="U58" s="164"/>
      <c r="V58" s="163"/>
      <c r="AH58" s="157"/>
      <c r="AI58" s="158"/>
      <c r="AJ58" s="151"/>
      <c r="AK58" s="159"/>
      <c r="AL58" s="152"/>
    </row>
    <row r="59" spans="1:38" s="136" customFormat="1" ht="15" customHeight="1">
      <c r="A59" s="164"/>
      <c r="B59" s="273"/>
      <c r="C59" s="229"/>
      <c r="D59" s="229"/>
      <c r="E59" s="168"/>
      <c r="F59" s="296"/>
      <c r="G59" s="148"/>
      <c r="H59" s="148"/>
      <c r="I59" s="148"/>
      <c r="J59" s="148"/>
      <c r="K59" s="161"/>
      <c r="L59" s="162"/>
      <c r="M59" s="166"/>
      <c r="N59" s="164"/>
      <c r="O59" s="164"/>
      <c r="P59" s="164"/>
      <c r="Q59" s="167"/>
      <c r="R59" s="164"/>
      <c r="S59" s="164"/>
      <c r="T59" s="164"/>
      <c r="U59" s="164"/>
      <c r="V59" s="163"/>
      <c r="AH59" s="137"/>
      <c r="AI59" s="133"/>
      <c r="AJ59" s="151"/>
      <c r="AK59" s="159"/>
      <c r="AL59" s="152"/>
    </row>
    <row r="60" spans="1:38" s="136" customFormat="1" ht="15" customHeight="1">
      <c r="A60" s="164"/>
      <c r="B60" s="164"/>
      <c r="C60" s="164"/>
      <c r="D60" s="138"/>
      <c r="E60" s="138"/>
      <c r="F60" s="149"/>
      <c r="G60" s="164"/>
      <c r="H60" s="167"/>
      <c r="I60" s="164"/>
      <c r="J60" s="167"/>
      <c r="K60" s="149"/>
      <c r="L60" s="164"/>
      <c r="M60" s="167"/>
      <c r="N60" s="164"/>
      <c r="O60" s="164"/>
      <c r="P60" s="164"/>
      <c r="Q60" s="167"/>
      <c r="R60" s="164"/>
      <c r="S60" s="164"/>
      <c r="T60" s="164"/>
      <c r="U60" s="164"/>
      <c r="V60" s="149"/>
      <c r="AH60" s="137"/>
      <c r="AI60" s="133"/>
      <c r="AJ60" s="151"/>
      <c r="AK60" s="159"/>
      <c r="AL60" s="152"/>
    </row>
    <row r="61" spans="1:38" s="136" customFormat="1" ht="15" customHeight="1">
      <c r="A61" s="164"/>
      <c r="B61" s="164"/>
      <c r="C61" s="164"/>
      <c r="D61" s="138"/>
      <c r="E61" s="138"/>
      <c r="F61" s="149"/>
      <c r="G61" s="164"/>
      <c r="H61" s="167"/>
      <c r="I61" s="164"/>
      <c r="J61" s="167"/>
      <c r="K61" s="149"/>
      <c r="L61" s="164"/>
      <c r="M61" s="167"/>
      <c r="N61" s="164"/>
      <c r="O61" s="164"/>
      <c r="P61" s="164"/>
      <c r="Q61" s="167"/>
      <c r="R61" s="164"/>
      <c r="S61" s="164"/>
      <c r="T61" s="164"/>
      <c r="U61" s="164"/>
      <c r="V61" s="149"/>
      <c r="AH61" s="137"/>
      <c r="AI61" s="151"/>
      <c r="AJ61" s="151"/>
      <c r="AK61" s="132"/>
      <c r="AL61" s="152"/>
    </row>
    <row r="62" spans="1:38" s="136" customFormat="1" ht="15" customHeight="1">
      <c r="A62" s="164"/>
      <c r="B62" s="164"/>
      <c r="C62" s="164"/>
      <c r="D62" s="138"/>
      <c r="E62" s="138"/>
      <c r="F62" s="149"/>
      <c r="G62" s="164"/>
      <c r="H62" s="167"/>
      <c r="I62" s="164"/>
      <c r="J62" s="167"/>
      <c r="K62" s="149"/>
      <c r="L62" s="164"/>
      <c r="M62" s="167"/>
      <c r="N62" s="164"/>
      <c r="O62" s="164"/>
      <c r="P62" s="164"/>
      <c r="Q62" s="167"/>
      <c r="R62" s="164"/>
      <c r="S62" s="164"/>
      <c r="T62" s="164"/>
      <c r="U62" s="164"/>
      <c r="V62" s="149"/>
      <c r="AI62" s="153"/>
      <c r="AJ62" s="153"/>
    </row>
    <row r="63" spans="1:38" s="136" customFormat="1" ht="15" customHeight="1">
      <c r="A63" s="164"/>
      <c r="B63" s="164"/>
      <c r="C63" s="164"/>
      <c r="D63" s="138"/>
      <c r="E63" s="138"/>
      <c r="F63" s="149"/>
      <c r="G63" s="164"/>
      <c r="H63" s="167"/>
      <c r="I63" s="164"/>
      <c r="J63" s="167"/>
      <c r="K63" s="149"/>
      <c r="L63" s="164"/>
      <c r="M63" s="167"/>
      <c r="N63" s="164"/>
      <c r="O63" s="164"/>
      <c r="P63" s="164"/>
      <c r="Q63" s="167"/>
      <c r="R63" s="164"/>
      <c r="S63" s="164"/>
      <c r="T63" s="164"/>
      <c r="U63" s="164"/>
      <c r="V63" s="149"/>
      <c r="AI63" s="153"/>
      <c r="AJ63" s="153"/>
    </row>
    <row r="64" spans="1:38" s="136" customFormat="1" ht="15" customHeight="1">
      <c r="A64" s="164"/>
      <c r="B64" s="164"/>
      <c r="C64" s="164"/>
      <c r="D64" s="138"/>
      <c r="E64" s="138"/>
      <c r="F64" s="149"/>
      <c r="G64" s="164"/>
      <c r="H64" s="167"/>
      <c r="I64" s="164"/>
      <c r="J64" s="167"/>
      <c r="K64" s="149"/>
      <c r="L64" s="164"/>
      <c r="M64" s="167"/>
      <c r="N64" s="164"/>
      <c r="O64" s="164"/>
      <c r="P64" s="164"/>
      <c r="Q64" s="167"/>
      <c r="R64" s="164"/>
      <c r="S64" s="164"/>
      <c r="T64" s="164"/>
      <c r="U64" s="164"/>
      <c r="V64" s="149"/>
      <c r="AI64" s="153"/>
      <c r="AJ64" s="153"/>
    </row>
    <row r="65" spans="1:36" s="136" customFormat="1" ht="14.25">
      <c r="A65" s="164"/>
      <c r="B65" s="164"/>
      <c r="C65" s="164"/>
      <c r="D65" s="138"/>
      <c r="E65" s="138"/>
      <c r="F65" s="149"/>
      <c r="G65" s="164"/>
      <c r="H65" s="167"/>
      <c r="I65" s="164"/>
      <c r="J65" s="167"/>
      <c r="K65" s="149"/>
      <c r="L65" s="164"/>
      <c r="M65" s="167"/>
      <c r="N65" s="164"/>
      <c r="O65" s="164"/>
      <c r="P65" s="164"/>
      <c r="Q65" s="167"/>
      <c r="R65" s="164"/>
      <c r="S65" s="164"/>
      <c r="T65" s="164"/>
      <c r="U65" s="164"/>
      <c r="V65" s="149"/>
      <c r="AI65" s="153"/>
      <c r="AJ65" s="153"/>
    </row>
    <row r="66" spans="1:36" s="136" customFormat="1" ht="14.25">
      <c r="A66" s="164"/>
      <c r="B66" s="164"/>
      <c r="C66" s="164"/>
      <c r="D66" s="138"/>
      <c r="E66" s="138"/>
      <c r="F66" s="149"/>
      <c r="G66" s="164"/>
      <c r="H66" s="167"/>
      <c r="I66" s="164"/>
      <c r="J66" s="167"/>
      <c r="K66" s="149"/>
      <c r="L66" s="164"/>
      <c r="M66" s="167"/>
      <c r="N66" s="164"/>
      <c r="O66" s="164"/>
      <c r="P66" s="164"/>
      <c r="Q66" s="167"/>
      <c r="R66" s="164"/>
      <c r="S66" s="164"/>
      <c r="T66" s="164"/>
      <c r="U66" s="164"/>
      <c r="V66" s="149"/>
      <c r="AI66" s="153"/>
      <c r="AJ66" s="153"/>
    </row>
    <row r="67" spans="1:36" s="136" customFormat="1" ht="14.25">
      <c r="A67" s="164"/>
      <c r="B67" s="164"/>
      <c r="C67" s="164"/>
      <c r="D67" s="138"/>
      <c r="E67" s="138"/>
      <c r="F67" s="149"/>
      <c r="G67" s="164"/>
      <c r="H67" s="167"/>
      <c r="I67" s="164"/>
      <c r="J67" s="167"/>
      <c r="K67" s="149"/>
      <c r="L67" s="164"/>
      <c r="M67" s="167"/>
      <c r="N67" s="164"/>
      <c r="O67" s="164"/>
      <c r="P67" s="164"/>
      <c r="Q67" s="167"/>
      <c r="R67" s="164"/>
      <c r="S67" s="164"/>
      <c r="T67" s="164"/>
      <c r="U67" s="164"/>
      <c r="V67" s="149"/>
      <c r="AI67" s="153"/>
      <c r="AJ67" s="153"/>
    </row>
    <row r="68" spans="1:36" s="136" customFormat="1" ht="14.25">
      <c r="A68" s="164"/>
      <c r="B68" s="164"/>
      <c r="C68" s="164"/>
      <c r="D68" s="138"/>
      <c r="E68" s="138"/>
      <c r="F68" s="149"/>
      <c r="G68" s="164"/>
      <c r="H68" s="167"/>
      <c r="I68" s="164"/>
      <c r="J68" s="167"/>
      <c r="K68" s="149"/>
      <c r="L68" s="164"/>
      <c r="M68" s="167"/>
      <c r="N68" s="164"/>
      <c r="O68" s="164"/>
      <c r="P68" s="164"/>
      <c r="Q68" s="167"/>
      <c r="R68" s="164"/>
      <c r="S68" s="164"/>
      <c r="T68" s="164"/>
      <c r="U68" s="164"/>
      <c r="V68" s="149"/>
      <c r="AI68" s="153"/>
      <c r="AJ68" s="153"/>
    </row>
    <row r="69" spans="1:36" s="136" customFormat="1" ht="14.25">
      <c r="A69" s="164"/>
      <c r="B69" s="164"/>
      <c r="C69" s="164"/>
      <c r="D69" s="138"/>
      <c r="E69" s="138"/>
      <c r="F69" s="149"/>
      <c r="G69" s="164"/>
      <c r="H69" s="167"/>
      <c r="I69" s="164"/>
      <c r="J69" s="167"/>
      <c r="K69" s="149"/>
      <c r="L69" s="164"/>
      <c r="M69" s="167"/>
      <c r="N69" s="164"/>
      <c r="O69" s="164"/>
      <c r="P69" s="164"/>
      <c r="Q69" s="167"/>
      <c r="R69" s="164"/>
      <c r="S69" s="164"/>
      <c r="T69" s="164"/>
      <c r="U69" s="164"/>
      <c r="V69" s="149"/>
      <c r="AI69" s="153"/>
      <c r="AJ69" s="153"/>
    </row>
    <row r="70" spans="1:36" s="136" customFormat="1" ht="14.25">
      <c r="A70" s="164"/>
      <c r="B70" s="164"/>
      <c r="C70" s="164"/>
      <c r="D70" s="138"/>
      <c r="E70" s="138"/>
      <c r="F70" s="149"/>
      <c r="G70" s="164"/>
      <c r="H70" s="167"/>
      <c r="I70" s="164"/>
      <c r="J70" s="167"/>
      <c r="K70" s="149"/>
      <c r="L70" s="164"/>
      <c r="M70" s="167"/>
      <c r="N70" s="164"/>
      <c r="O70" s="164"/>
      <c r="P70" s="164"/>
      <c r="Q70" s="167"/>
      <c r="R70" s="164"/>
      <c r="S70" s="164"/>
      <c r="T70" s="164"/>
      <c r="U70" s="164"/>
      <c r="V70" s="149"/>
      <c r="AI70" s="153"/>
      <c r="AJ70" s="153"/>
    </row>
    <row r="71" spans="1:36" s="136" customFormat="1" ht="14.25">
      <c r="A71" s="164"/>
      <c r="B71" s="164"/>
      <c r="C71" s="164"/>
      <c r="D71" s="138"/>
      <c r="E71" s="138"/>
      <c r="F71" s="149"/>
      <c r="G71" s="164"/>
      <c r="H71" s="167"/>
      <c r="I71" s="164"/>
      <c r="J71" s="167"/>
      <c r="K71" s="149"/>
      <c r="L71" s="164"/>
      <c r="M71" s="167"/>
      <c r="N71" s="164"/>
      <c r="O71" s="164"/>
      <c r="P71" s="164"/>
      <c r="Q71" s="167"/>
      <c r="R71" s="164"/>
      <c r="S71" s="164"/>
      <c r="T71" s="164"/>
      <c r="U71" s="164"/>
      <c r="V71" s="149"/>
      <c r="AI71" s="153"/>
      <c r="AJ71" s="153"/>
    </row>
    <row r="72" spans="1:36" s="136" customFormat="1" ht="14.25">
      <c r="A72" s="164"/>
      <c r="B72" s="164"/>
      <c r="C72" s="164"/>
      <c r="D72" s="138"/>
      <c r="E72" s="138"/>
      <c r="F72" s="149"/>
      <c r="G72" s="164"/>
      <c r="H72" s="167"/>
      <c r="I72" s="164"/>
      <c r="J72" s="167"/>
      <c r="K72" s="149"/>
      <c r="L72" s="164"/>
      <c r="M72" s="167"/>
      <c r="N72" s="164"/>
      <c r="O72" s="164"/>
      <c r="P72" s="164"/>
      <c r="Q72" s="167"/>
      <c r="R72" s="164"/>
      <c r="S72" s="164"/>
      <c r="T72" s="164"/>
      <c r="U72" s="164"/>
      <c r="V72" s="149"/>
      <c r="AI72" s="153"/>
      <c r="AJ72" s="153"/>
    </row>
    <row r="73" spans="1:36" s="136" customFormat="1" ht="14.25">
      <c r="A73" s="164"/>
      <c r="B73" s="164"/>
      <c r="C73" s="164"/>
      <c r="D73" s="138"/>
      <c r="E73" s="138"/>
      <c r="F73" s="149"/>
      <c r="G73" s="164"/>
      <c r="H73" s="167"/>
      <c r="I73" s="164"/>
      <c r="J73" s="167"/>
      <c r="K73" s="149"/>
      <c r="L73" s="164"/>
      <c r="M73" s="167"/>
      <c r="N73" s="164"/>
      <c r="O73" s="164"/>
      <c r="P73" s="164"/>
      <c r="Q73" s="167"/>
      <c r="R73" s="164"/>
      <c r="S73" s="164"/>
      <c r="T73" s="164"/>
      <c r="U73" s="164"/>
      <c r="V73" s="149"/>
      <c r="AI73" s="153"/>
      <c r="AJ73" s="153"/>
    </row>
    <row r="74" spans="1:36" s="136" customFormat="1" ht="14.25">
      <c r="A74" s="164"/>
      <c r="B74" s="164"/>
      <c r="C74" s="164"/>
      <c r="D74" s="138"/>
      <c r="E74" s="138"/>
      <c r="F74" s="149"/>
      <c r="G74" s="164"/>
      <c r="H74" s="167"/>
      <c r="I74" s="164"/>
      <c r="J74" s="167"/>
      <c r="K74" s="149"/>
      <c r="L74" s="164"/>
      <c r="M74" s="167"/>
      <c r="N74" s="164"/>
      <c r="O74" s="164"/>
      <c r="P74" s="164"/>
      <c r="Q74" s="167"/>
      <c r="R74" s="164"/>
      <c r="S74" s="164"/>
      <c r="T74" s="164"/>
      <c r="U74" s="164"/>
      <c r="V74" s="149"/>
      <c r="AI74" s="153"/>
      <c r="AJ74" s="153"/>
    </row>
    <row r="75" spans="1:36" s="136" customFormat="1" ht="14.25">
      <c r="A75" s="164"/>
      <c r="B75" s="164"/>
      <c r="C75" s="164"/>
      <c r="D75" s="138"/>
      <c r="E75" s="138"/>
      <c r="F75" s="149"/>
      <c r="G75" s="164"/>
      <c r="H75" s="167"/>
      <c r="I75" s="164"/>
      <c r="J75" s="167"/>
      <c r="K75" s="149"/>
      <c r="L75" s="164"/>
      <c r="M75" s="167"/>
      <c r="N75" s="164"/>
      <c r="O75" s="164"/>
      <c r="P75" s="164"/>
      <c r="Q75" s="167"/>
      <c r="R75" s="164"/>
      <c r="S75" s="164"/>
      <c r="T75" s="164"/>
      <c r="U75" s="164"/>
      <c r="V75" s="149"/>
      <c r="AI75" s="153"/>
      <c r="AJ75" s="153"/>
    </row>
    <row r="76" spans="1:36" s="136" customFormat="1" ht="14.25">
      <c r="A76" s="164"/>
      <c r="B76" s="164"/>
      <c r="C76" s="164"/>
      <c r="D76" s="138"/>
      <c r="E76" s="138"/>
      <c r="F76" s="149"/>
      <c r="G76" s="164"/>
      <c r="H76" s="167"/>
      <c r="I76" s="164"/>
      <c r="J76" s="167"/>
      <c r="K76" s="149"/>
      <c r="L76" s="164"/>
      <c r="M76" s="167"/>
      <c r="N76" s="164"/>
      <c r="O76" s="164"/>
      <c r="P76" s="164"/>
      <c r="Q76" s="167"/>
      <c r="R76" s="164"/>
      <c r="S76" s="164"/>
      <c r="T76" s="164"/>
      <c r="U76" s="164"/>
      <c r="V76" s="149"/>
      <c r="AI76" s="153"/>
      <c r="AJ76" s="153"/>
    </row>
    <row r="77" spans="1:36" s="136" customFormat="1" ht="14.25">
      <c r="A77" s="164"/>
      <c r="B77" s="164"/>
      <c r="C77" s="164"/>
      <c r="D77" s="138"/>
      <c r="E77" s="138"/>
      <c r="F77" s="149"/>
      <c r="G77" s="164"/>
      <c r="H77" s="167"/>
      <c r="I77" s="164"/>
      <c r="J77" s="167"/>
      <c r="K77" s="149"/>
      <c r="L77" s="164"/>
      <c r="M77" s="167"/>
      <c r="N77" s="164"/>
      <c r="O77" s="164"/>
      <c r="P77" s="164"/>
      <c r="Q77" s="167"/>
      <c r="R77" s="164"/>
      <c r="S77" s="164"/>
      <c r="T77" s="164"/>
      <c r="U77" s="164"/>
      <c r="V77" s="149"/>
      <c r="AI77" s="153"/>
      <c r="AJ77" s="153"/>
    </row>
    <row r="78" spans="1:36" s="136" customFormat="1" ht="14.25">
      <c r="A78" s="164"/>
      <c r="B78" s="164"/>
      <c r="C78" s="164"/>
      <c r="D78" s="138"/>
      <c r="E78" s="138"/>
      <c r="F78" s="149"/>
      <c r="G78" s="164"/>
      <c r="H78" s="167"/>
      <c r="I78" s="164"/>
      <c r="J78" s="167"/>
      <c r="K78" s="149"/>
      <c r="L78" s="164"/>
      <c r="M78" s="167"/>
      <c r="N78" s="164"/>
      <c r="O78" s="164"/>
      <c r="P78" s="164"/>
      <c r="Q78" s="167"/>
      <c r="R78" s="164"/>
      <c r="S78" s="164"/>
      <c r="T78" s="164"/>
      <c r="U78" s="164"/>
      <c r="V78" s="149"/>
      <c r="AI78" s="153"/>
      <c r="AJ78" s="153"/>
    </row>
    <row r="79" spans="1:36" s="136" customFormat="1" ht="14.25">
      <c r="A79" s="164"/>
      <c r="B79" s="164"/>
      <c r="C79" s="164"/>
      <c r="D79" s="138"/>
      <c r="E79" s="138"/>
      <c r="F79" s="149"/>
      <c r="G79" s="164"/>
      <c r="H79" s="167"/>
      <c r="I79" s="164"/>
      <c r="J79" s="167"/>
      <c r="K79" s="149"/>
      <c r="L79" s="164"/>
      <c r="M79" s="167"/>
      <c r="N79" s="164"/>
      <c r="O79" s="164"/>
      <c r="P79" s="164"/>
      <c r="Q79" s="167"/>
      <c r="R79" s="164"/>
      <c r="S79" s="164"/>
      <c r="T79" s="164"/>
      <c r="U79" s="164"/>
      <c r="V79" s="149"/>
      <c r="AI79" s="153"/>
      <c r="AJ79" s="153"/>
    </row>
    <row r="80" spans="1:36" s="136" customFormat="1" ht="14.25">
      <c r="A80" s="164"/>
      <c r="B80" s="164"/>
      <c r="C80" s="164"/>
      <c r="D80" s="138"/>
      <c r="E80" s="138"/>
      <c r="F80" s="149"/>
      <c r="G80" s="164"/>
      <c r="H80" s="167"/>
      <c r="I80" s="164"/>
      <c r="J80" s="167"/>
      <c r="K80" s="149"/>
      <c r="L80" s="164"/>
      <c r="M80" s="167"/>
      <c r="N80" s="164"/>
      <c r="O80" s="164"/>
      <c r="P80" s="164"/>
      <c r="Q80" s="167"/>
      <c r="R80" s="164"/>
      <c r="S80" s="164"/>
      <c r="T80" s="164"/>
      <c r="U80" s="164"/>
      <c r="V80" s="149"/>
      <c r="AI80" s="153"/>
      <c r="AJ80" s="153"/>
    </row>
    <row r="81" spans="1:36" s="136" customFormat="1" ht="14.25">
      <c r="A81" s="164"/>
      <c r="B81" s="164"/>
      <c r="C81" s="164"/>
      <c r="D81" s="138"/>
      <c r="E81" s="138"/>
      <c r="F81" s="149"/>
      <c r="G81" s="164"/>
      <c r="H81" s="167"/>
      <c r="I81" s="164"/>
      <c r="J81" s="167"/>
      <c r="K81" s="149"/>
      <c r="L81" s="164"/>
      <c r="M81" s="167"/>
      <c r="N81" s="164"/>
      <c r="O81" s="164"/>
      <c r="P81" s="164"/>
      <c r="Q81" s="167"/>
      <c r="R81" s="164"/>
      <c r="S81" s="164"/>
      <c r="T81" s="164"/>
      <c r="U81" s="164"/>
      <c r="V81" s="149"/>
      <c r="AI81" s="153"/>
      <c r="AJ81" s="153"/>
    </row>
    <row r="82" spans="1:36" s="136" customFormat="1" ht="14.25">
      <c r="A82" s="164"/>
      <c r="B82" s="164"/>
      <c r="C82" s="164"/>
      <c r="D82" s="138"/>
      <c r="E82" s="138"/>
      <c r="F82" s="149"/>
      <c r="G82" s="164"/>
      <c r="H82" s="167"/>
      <c r="I82" s="164"/>
      <c r="J82" s="167"/>
      <c r="K82" s="149"/>
      <c r="L82" s="164"/>
      <c r="M82" s="167"/>
      <c r="N82" s="164"/>
      <c r="O82" s="164"/>
      <c r="P82" s="164"/>
      <c r="Q82" s="167"/>
      <c r="R82" s="164"/>
      <c r="S82" s="164"/>
      <c r="T82" s="164"/>
      <c r="U82" s="164"/>
      <c r="V82" s="149"/>
      <c r="AI82" s="153"/>
      <c r="AJ82" s="153"/>
    </row>
    <row r="83" spans="1:36" s="136" customFormat="1" ht="14.25">
      <c r="A83" s="164"/>
      <c r="B83" s="164"/>
      <c r="C83" s="164"/>
      <c r="D83" s="138"/>
      <c r="E83" s="138"/>
      <c r="F83" s="149"/>
      <c r="G83" s="164"/>
      <c r="H83" s="167"/>
      <c r="I83" s="164"/>
      <c r="J83" s="167"/>
      <c r="K83" s="149"/>
      <c r="L83" s="164"/>
      <c r="M83" s="167"/>
      <c r="N83" s="164"/>
      <c r="O83" s="164"/>
      <c r="P83" s="164"/>
      <c r="Q83" s="167"/>
      <c r="R83" s="164"/>
      <c r="S83" s="164"/>
      <c r="T83" s="164"/>
      <c r="U83" s="164"/>
      <c r="V83" s="149"/>
      <c r="AI83" s="153"/>
      <c r="AJ83" s="153"/>
    </row>
    <row r="84" spans="1:36" s="136" customFormat="1" ht="14.25">
      <c r="A84" s="164"/>
      <c r="B84" s="164"/>
      <c r="C84" s="164"/>
      <c r="D84" s="138"/>
      <c r="E84" s="138"/>
      <c r="F84" s="149"/>
      <c r="G84" s="164"/>
      <c r="H84" s="167"/>
      <c r="I84" s="164"/>
      <c r="J84" s="167"/>
      <c r="K84" s="149"/>
      <c r="L84" s="164"/>
      <c r="M84" s="167"/>
      <c r="N84" s="164"/>
      <c r="O84" s="164"/>
      <c r="P84" s="164"/>
      <c r="Q84" s="167"/>
      <c r="R84" s="164"/>
      <c r="S84" s="164"/>
      <c r="T84" s="164"/>
      <c r="U84" s="164"/>
      <c r="V84" s="149"/>
      <c r="AI84" s="153"/>
      <c r="AJ84" s="153"/>
    </row>
    <row r="85" spans="1:36" s="136" customFormat="1" ht="14.25">
      <c r="A85" s="164"/>
      <c r="B85" s="164"/>
      <c r="C85" s="164"/>
      <c r="D85" s="138"/>
      <c r="E85" s="138"/>
      <c r="F85" s="149"/>
      <c r="G85" s="164"/>
      <c r="H85" s="167"/>
      <c r="I85" s="164"/>
      <c r="J85" s="167"/>
      <c r="K85" s="149"/>
      <c r="L85" s="164"/>
      <c r="M85" s="167"/>
      <c r="N85" s="164"/>
      <c r="O85" s="164"/>
      <c r="P85" s="164"/>
      <c r="Q85" s="167"/>
      <c r="R85" s="164"/>
      <c r="S85" s="164"/>
      <c r="T85" s="164"/>
      <c r="U85" s="164"/>
      <c r="V85" s="149"/>
      <c r="AI85" s="153"/>
      <c r="AJ85" s="153"/>
    </row>
    <row r="86" spans="1:36" s="136" customFormat="1" ht="14.25">
      <c r="A86" s="164"/>
      <c r="B86" s="164"/>
      <c r="C86" s="164"/>
      <c r="D86" s="138"/>
      <c r="E86" s="138"/>
      <c r="F86" s="149"/>
      <c r="G86" s="164"/>
      <c r="H86" s="167"/>
      <c r="I86" s="164"/>
      <c r="J86" s="167"/>
      <c r="K86" s="149"/>
      <c r="L86" s="164"/>
      <c r="M86" s="167"/>
      <c r="N86" s="164"/>
      <c r="O86" s="164"/>
      <c r="P86" s="164"/>
      <c r="Q86" s="167"/>
      <c r="R86" s="164"/>
      <c r="S86" s="164"/>
      <c r="T86" s="164"/>
      <c r="U86" s="164"/>
      <c r="V86" s="149"/>
      <c r="AI86" s="153"/>
      <c r="AJ86" s="153"/>
    </row>
    <row r="87" spans="1:36" s="136" customFormat="1" ht="14.25">
      <c r="A87" s="164"/>
      <c r="B87" s="164"/>
      <c r="C87" s="164"/>
      <c r="D87" s="138"/>
      <c r="E87" s="138"/>
      <c r="F87" s="149"/>
      <c r="G87" s="164"/>
      <c r="H87" s="167"/>
      <c r="I87" s="164"/>
      <c r="J87" s="167"/>
      <c r="K87" s="149"/>
      <c r="L87" s="164"/>
      <c r="M87" s="167"/>
      <c r="N87" s="164"/>
      <c r="O87" s="164"/>
      <c r="P87" s="164"/>
      <c r="Q87" s="167"/>
      <c r="R87" s="164"/>
      <c r="S87" s="164"/>
      <c r="T87" s="164"/>
      <c r="U87" s="164"/>
      <c r="V87" s="149"/>
      <c r="AI87" s="153"/>
      <c r="AJ87" s="153"/>
    </row>
    <row r="88" spans="1:36" s="136" customFormat="1" ht="14.25">
      <c r="A88" s="164"/>
      <c r="B88" s="164"/>
      <c r="C88" s="164"/>
      <c r="D88" s="138"/>
      <c r="E88" s="138"/>
      <c r="F88" s="149"/>
      <c r="G88" s="164"/>
      <c r="H88" s="167"/>
      <c r="I88" s="164"/>
      <c r="J88" s="167"/>
      <c r="K88" s="149"/>
      <c r="L88" s="164"/>
      <c r="M88" s="167"/>
      <c r="N88" s="164"/>
      <c r="O88" s="164"/>
      <c r="P88" s="164"/>
      <c r="Q88" s="167"/>
      <c r="R88" s="164"/>
      <c r="S88" s="164"/>
      <c r="T88" s="164"/>
      <c r="U88" s="164"/>
      <c r="V88" s="149"/>
      <c r="AI88" s="153"/>
      <c r="AJ88" s="153"/>
    </row>
    <row r="89" spans="1:36" s="136" customFormat="1" ht="14.25">
      <c r="A89" s="164"/>
      <c r="B89" s="164"/>
      <c r="C89" s="164"/>
      <c r="D89" s="138"/>
      <c r="E89" s="138"/>
      <c r="F89" s="149"/>
      <c r="G89" s="164"/>
      <c r="H89" s="167"/>
      <c r="I89" s="164"/>
      <c r="J89" s="167"/>
      <c r="K89" s="149"/>
      <c r="L89" s="164"/>
      <c r="M89" s="167"/>
      <c r="N89" s="164"/>
      <c r="O89" s="164"/>
      <c r="P89" s="164"/>
      <c r="Q89" s="167"/>
      <c r="R89" s="164"/>
      <c r="S89" s="164"/>
      <c r="T89" s="164"/>
      <c r="U89" s="164"/>
      <c r="V89" s="149"/>
      <c r="AI89" s="153"/>
      <c r="AJ89" s="153"/>
    </row>
    <row r="90" spans="1:36" s="136" customFormat="1" ht="14.25">
      <c r="A90" s="164"/>
      <c r="B90" s="164"/>
      <c r="C90" s="164"/>
      <c r="D90" s="138"/>
      <c r="E90" s="138"/>
      <c r="F90" s="149"/>
      <c r="G90" s="164"/>
      <c r="H90" s="167"/>
      <c r="I90" s="164"/>
      <c r="J90" s="167"/>
      <c r="K90" s="149"/>
      <c r="L90" s="164"/>
      <c r="M90" s="167"/>
      <c r="N90" s="164"/>
      <c r="O90" s="164"/>
      <c r="P90" s="164"/>
      <c r="Q90" s="167"/>
      <c r="R90" s="164"/>
      <c r="S90" s="164"/>
      <c r="T90" s="164"/>
      <c r="U90" s="164"/>
      <c r="V90" s="149"/>
      <c r="AI90" s="153"/>
      <c r="AJ90" s="153"/>
    </row>
    <row r="91" spans="1:36" s="136" customFormat="1" ht="14.25">
      <c r="A91" s="164"/>
      <c r="B91" s="164"/>
      <c r="C91" s="164"/>
      <c r="D91" s="138"/>
      <c r="E91" s="138"/>
      <c r="F91" s="149"/>
      <c r="G91" s="164"/>
      <c r="H91" s="167"/>
      <c r="I91" s="164"/>
      <c r="J91" s="167"/>
      <c r="K91" s="149"/>
      <c r="L91" s="164"/>
      <c r="M91" s="167"/>
      <c r="N91" s="164"/>
      <c r="O91" s="164"/>
      <c r="P91" s="164"/>
      <c r="Q91" s="167"/>
      <c r="R91" s="164"/>
      <c r="S91" s="164"/>
      <c r="T91" s="164"/>
      <c r="U91" s="164"/>
      <c r="V91" s="149"/>
      <c r="AI91" s="153"/>
      <c r="AJ91" s="153"/>
    </row>
    <row r="92" spans="1:36" s="136" customFormat="1" ht="14.25">
      <c r="A92" s="164"/>
      <c r="B92" s="164"/>
      <c r="C92" s="164"/>
      <c r="D92" s="138"/>
      <c r="E92" s="138"/>
      <c r="F92" s="149"/>
      <c r="G92" s="164"/>
      <c r="H92" s="167"/>
      <c r="I92" s="164"/>
      <c r="J92" s="167"/>
      <c r="K92" s="149"/>
      <c r="L92" s="164"/>
      <c r="M92" s="167"/>
      <c r="N92" s="164"/>
      <c r="O92" s="164"/>
      <c r="P92" s="164"/>
      <c r="Q92" s="167"/>
      <c r="R92" s="164"/>
      <c r="S92" s="164"/>
      <c r="T92" s="164"/>
      <c r="U92" s="164"/>
      <c r="V92" s="149"/>
      <c r="AI92" s="153"/>
      <c r="AJ92" s="153"/>
    </row>
    <row r="93" spans="1:36" s="136" customFormat="1" ht="14.25">
      <c r="A93" s="164"/>
      <c r="B93" s="164"/>
      <c r="C93" s="164"/>
      <c r="D93" s="138"/>
      <c r="E93" s="138"/>
      <c r="F93" s="149"/>
      <c r="G93" s="164"/>
      <c r="H93" s="167"/>
      <c r="I93" s="164"/>
      <c r="J93" s="167"/>
      <c r="K93" s="149"/>
      <c r="L93" s="164"/>
      <c r="M93" s="167"/>
      <c r="N93" s="164"/>
      <c r="O93" s="164"/>
      <c r="P93" s="164"/>
      <c r="Q93" s="167"/>
      <c r="R93" s="164"/>
      <c r="S93" s="164"/>
      <c r="T93" s="164"/>
      <c r="U93" s="164"/>
      <c r="V93" s="149"/>
      <c r="AI93" s="153"/>
      <c r="AJ93" s="153"/>
    </row>
    <row r="94" spans="1:36" s="136" customFormat="1" ht="14.25">
      <c r="A94" s="164"/>
      <c r="B94" s="164"/>
      <c r="C94" s="164"/>
      <c r="D94" s="138"/>
      <c r="E94" s="138"/>
      <c r="F94" s="149"/>
      <c r="G94" s="164"/>
      <c r="H94" s="167"/>
      <c r="I94" s="164"/>
      <c r="J94" s="167"/>
      <c r="K94" s="149"/>
      <c r="L94" s="164"/>
      <c r="M94" s="167"/>
      <c r="N94" s="164"/>
      <c r="O94" s="164"/>
      <c r="P94" s="164"/>
      <c r="Q94" s="167"/>
      <c r="R94" s="164"/>
      <c r="S94" s="164"/>
      <c r="T94" s="164"/>
      <c r="U94" s="164"/>
      <c r="V94" s="149"/>
      <c r="AI94" s="153"/>
      <c r="AJ94" s="153"/>
    </row>
    <row r="95" spans="1:36" s="136" customFormat="1" ht="14.25">
      <c r="A95" s="164"/>
      <c r="B95" s="164"/>
      <c r="C95" s="164"/>
      <c r="D95" s="138"/>
      <c r="E95" s="138"/>
      <c r="F95" s="149"/>
      <c r="G95" s="164"/>
      <c r="H95" s="167"/>
      <c r="I95" s="164"/>
      <c r="J95" s="167"/>
      <c r="K95" s="149"/>
      <c r="L95" s="164"/>
      <c r="M95" s="167"/>
      <c r="N95" s="164"/>
      <c r="O95" s="164"/>
      <c r="P95" s="164"/>
      <c r="Q95" s="167"/>
      <c r="R95" s="164"/>
      <c r="S95" s="164"/>
      <c r="T95" s="164"/>
      <c r="U95" s="164"/>
      <c r="V95" s="149"/>
      <c r="AI95" s="153"/>
      <c r="AJ95" s="153"/>
    </row>
    <row r="96" spans="1:36" s="8" customFormat="1">
      <c r="A96" s="164"/>
      <c r="B96" s="131"/>
      <c r="C96" s="131"/>
      <c r="D96" s="6"/>
      <c r="E96" s="6"/>
      <c r="F96" s="7"/>
      <c r="G96" s="131"/>
      <c r="H96" s="131"/>
      <c r="I96" s="131"/>
      <c r="J96" s="131"/>
      <c r="K96" s="7"/>
      <c r="L96" s="131"/>
      <c r="M96" s="131"/>
      <c r="N96" s="131"/>
      <c r="O96" s="131"/>
      <c r="P96" s="131"/>
      <c r="Q96" s="131"/>
      <c r="R96" s="131"/>
      <c r="S96" s="131"/>
      <c r="T96" s="131"/>
      <c r="U96" s="131"/>
      <c r="V96" s="7"/>
      <c r="AI96" s="21"/>
      <c r="AJ96" s="21"/>
    </row>
    <row r="97" spans="1:36" s="8" customFormat="1">
      <c r="A97" s="164"/>
      <c r="B97" s="131"/>
      <c r="C97" s="131"/>
      <c r="D97" s="6"/>
      <c r="E97" s="6"/>
      <c r="F97" s="7"/>
      <c r="G97" s="131"/>
      <c r="H97" s="131"/>
      <c r="I97" s="131"/>
      <c r="J97" s="131"/>
      <c r="K97" s="7"/>
      <c r="L97" s="131"/>
      <c r="M97" s="131"/>
      <c r="N97" s="131"/>
      <c r="O97" s="131"/>
      <c r="P97" s="131"/>
      <c r="Q97" s="131"/>
      <c r="R97" s="131"/>
      <c r="S97" s="131"/>
      <c r="T97" s="131"/>
      <c r="U97" s="131"/>
      <c r="V97" s="7"/>
      <c r="AI97" s="21"/>
      <c r="AJ97" s="21"/>
    </row>
    <row r="98" spans="1:36" s="8" customFormat="1">
      <c r="A98" s="164"/>
      <c r="B98" s="131"/>
      <c r="C98" s="131"/>
      <c r="D98" s="6"/>
      <c r="E98" s="6"/>
      <c r="F98" s="7"/>
      <c r="G98" s="131"/>
      <c r="H98" s="131"/>
      <c r="I98" s="131"/>
      <c r="J98" s="131"/>
      <c r="K98" s="7"/>
      <c r="L98" s="131"/>
      <c r="M98" s="131"/>
      <c r="N98" s="131"/>
      <c r="O98" s="131"/>
      <c r="P98" s="131"/>
      <c r="Q98" s="131"/>
      <c r="R98" s="131"/>
      <c r="S98" s="131"/>
      <c r="T98" s="131"/>
      <c r="U98" s="131"/>
      <c r="V98" s="7"/>
      <c r="AI98" s="21"/>
      <c r="AJ98" s="21"/>
    </row>
    <row r="99" spans="1:36" s="8" customFormat="1">
      <c r="A99" s="164"/>
      <c r="B99" s="131"/>
      <c r="C99" s="131"/>
      <c r="D99" s="6"/>
      <c r="E99" s="6"/>
      <c r="F99" s="7"/>
      <c r="G99" s="131"/>
      <c r="H99" s="131"/>
      <c r="I99" s="131"/>
      <c r="J99" s="131"/>
      <c r="K99" s="7"/>
      <c r="L99" s="131"/>
      <c r="M99" s="131"/>
      <c r="N99" s="131"/>
      <c r="O99" s="131"/>
      <c r="P99" s="131"/>
      <c r="Q99" s="131"/>
      <c r="R99" s="131"/>
      <c r="S99" s="131"/>
      <c r="T99" s="131"/>
      <c r="U99" s="131"/>
      <c r="V99" s="7"/>
      <c r="AI99" s="21"/>
      <c r="AJ99" s="21"/>
    </row>
    <row r="100" spans="1:36" s="8" customFormat="1">
      <c r="A100" s="164"/>
      <c r="B100" s="131"/>
      <c r="C100" s="131"/>
      <c r="D100" s="6"/>
      <c r="E100" s="6"/>
      <c r="F100" s="7"/>
      <c r="G100" s="131"/>
      <c r="H100" s="131"/>
      <c r="I100" s="131"/>
      <c r="J100" s="131"/>
      <c r="K100" s="7"/>
      <c r="L100" s="131"/>
      <c r="M100" s="131"/>
      <c r="N100" s="131"/>
      <c r="O100" s="131"/>
      <c r="P100" s="131"/>
      <c r="Q100" s="131"/>
      <c r="R100" s="131"/>
      <c r="S100" s="131"/>
      <c r="T100" s="131"/>
      <c r="U100" s="131"/>
      <c r="V100" s="7"/>
      <c r="AI100" s="21"/>
      <c r="AJ100" s="21"/>
    </row>
    <row r="101" spans="1:36" s="8" customFormat="1">
      <c r="A101" s="164"/>
      <c r="B101" s="131"/>
      <c r="C101" s="131"/>
      <c r="D101" s="6"/>
      <c r="E101" s="6"/>
      <c r="F101" s="7"/>
      <c r="G101" s="131"/>
      <c r="H101" s="131"/>
      <c r="I101" s="131"/>
      <c r="J101" s="131"/>
      <c r="K101" s="7"/>
      <c r="L101" s="131"/>
      <c r="M101" s="131"/>
      <c r="N101" s="131"/>
      <c r="O101" s="131"/>
      <c r="P101" s="131"/>
      <c r="Q101" s="131"/>
      <c r="R101" s="131"/>
      <c r="S101" s="131"/>
      <c r="T101" s="131"/>
      <c r="U101" s="131"/>
      <c r="V101" s="7"/>
      <c r="AI101" s="21"/>
      <c r="AJ101" s="21"/>
    </row>
    <row r="102" spans="1:36" s="8" customFormat="1">
      <c r="A102" s="164"/>
      <c r="B102" s="131"/>
      <c r="C102" s="131"/>
      <c r="D102" s="6"/>
      <c r="E102" s="6"/>
      <c r="F102" s="7"/>
      <c r="G102" s="131"/>
      <c r="H102" s="131"/>
      <c r="I102" s="131"/>
      <c r="J102" s="131"/>
      <c r="K102" s="7"/>
      <c r="L102" s="131"/>
      <c r="M102" s="131"/>
      <c r="N102" s="131"/>
      <c r="O102" s="131"/>
      <c r="P102" s="131"/>
      <c r="Q102" s="131"/>
      <c r="R102" s="131"/>
      <c r="S102" s="131"/>
      <c r="T102" s="131"/>
      <c r="U102" s="131"/>
      <c r="V102" s="7"/>
      <c r="AI102" s="21"/>
      <c r="AJ102" s="21"/>
    </row>
    <row r="103" spans="1:36" s="8" customFormat="1">
      <c r="A103" s="164"/>
      <c r="B103" s="131"/>
      <c r="C103" s="131"/>
      <c r="D103" s="6"/>
      <c r="E103" s="6"/>
      <c r="F103" s="7"/>
      <c r="G103" s="131"/>
      <c r="H103" s="131"/>
      <c r="I103" s="131"/>
      <c r="J103" s="131"/>
      <c r="K103" s="7"/>
      <c r="L103" s="131"/>
      <c r="M103" s="131"/>
      <c r="N103" s="131"/>
      <c r="O103" s="131"/>
      <c r="P103" s="131"/>
      <c r="Q103" s="131"/>
      <c r="R103" s="131"/>
      <c r="S103" s="131"/>
      <c r="T103" s="131"/>
      <c r="U103" s="131"/>
      <c r="V103" s="7"/>
      <c r="AI103" s="21"/>
      <c r="AJ103" s="21"/>
    </row>
    <row r="104" spans="1:36" s="8" customFormat="1">
      <c r="A104" s="164"/>
      <c r="B104" s="131"/>
      <c r="C104" s="131"/>
      <c r="D104" s="6"/>
      <c r="E104" s="6"/>
      <c r="F104" s="7"/>
      <c r="G104" s="131"/>
      <c r="H104" s="131"/>
      <c r="I104" s="131"/>
      <c r="J104" s="131"/>
      <c r="K104" s="7"/>
      <c r="L104" s="131"/>
      <c r="M104" s="131"/>
      <c r="N104" s="131"/>
      <c r="O104" s="131"/>
      <c r="P104" s="131"/>
      <c r="Q104" s="131"/>
      <c r="R104" s="131"/>
      <c r="S104" s="131"/>
      <c r="T104" s="131"/>
      <c r="U104" s="131"/>
      <c r="V104" s="7"/>
      <c r="AI104" s="21"/>
      <c r="AJ104" s="21"/>
    </row>
    <row r="105" spans="1:36" s="8" customFormat="1">
      <c r="A105" s="164"/>
      <c r="B105" s="131"/>
      <c r="C105" s="131"/>
      <c r="D105" s="6"/>
      <c r="E105" s="6"/>
      <c r="F105" s="7"/>
      <c r="G105" s="131"/>
      <c r="H105" s="131"/>
      <c r="I105" s="131"/>
      <c r="J105" s="131"/>
      <c r="K105" s="7"/>
      <c r="L105" s="131"/>
      <c r="M105" s="131"/>
      <c r="N105" s="131"/>
      <c r="O105" s="131"/>
      <c r="P105" s="131"/>
      <c r="Q105" s="131"/>
      <c r="R105" s="131"/>
      <c r="S105" s="131"/>
      <c r="T105" s="131"/>
      <c r="U105" s="131"/>
      <c r="V105" s="7"/>
      <c r="AI105" s="21"/>
      <c r="AJ105" s="21"/>
    </row>
    <row r="106" spans="1:36" s="8" customFormat="1">
      <c r="A106" s="164"/>
      <c r="B106" s="131"/>
      <c r="C106" s="131"/>
      <c r="D106" s="6"/>
      <c r="E106" s="6"/>
      <c r="F106" s="7"/>
      <c r="G106" s="131"/>
      <c r="H106" s="131"/>
      <c r="I106" s="131"/>
      <c r="J106" s="131"/>
      <c r="K106" s="7"/>
      <c r="L106" s="131"/>
      <c r="M106" s="131"/>
      <c r="N106" s="131"/>
      <c r="O106" s="131"/>
      <c r="P106" s="131"/>
      <c r="Q106" s="131"/>
      <c r="R106" s="131"/>
      <c r="S106" s="131"/>
      <c r="T106" s="131"/>
      <c r="U106" s="131"/>
      <c r="V106" s="7"/>
      <c r="AI106" s="21"/>
      <c r="AJ106" s="21"/>
    </row>
    <row r="107" spans="1:36" s="8" customFormat="1">
      <c r="A107" s="164"/>
      <c r="B107" s="131"/>
      <c r="C107" s="131"/>
      <c r="D107" s="6"/>
      <c r="E107" s="6"/>
      <c r="F107" s="7"/>
      <c r="G107" s="131"/>
      <c r="H107" s="131"/>
      <c r="I107" s="131"/>
      <c r="J107" s="131"/>
      <c r="K107" s="7"/>
      <c r="L107" s="131"/>
      <c r="M107" s="131"/>
      <c r="N107" s="131"/>
      <c r="O107" s="131"/>
      <c r="P107" s="131"/>
      <c r="Q107" s="131"/>
      <c r="R107" s="131"/>
      <c r="S107" s="131"/>
      <c r="T107" s="131"/>
      <c r="U107" s="131"/>
      <c r="V107" s="7"/>
      <c r="AI107" s="21"/>
      <c r="AJ107" s="21"/>
    </row>
    <row r="108" spans="1:36" s="8" customFormat="1">
      <c r="A108" s="164"/>
      <c r="B108" s="131"/>
      <c r="C108" s="131"/>
      <c r="D108" s="6"/>
      <c r="E108" s="6"/>
      <c r="F108" s="7"/>
      <c r="G108" s="131"/>
      <c r="H108" s="131"/>
      <c r="I108" s="131"/>
      <c r="J108" s="131"/>
      <c r="K108" s="7"/>
      <c r="L108" s="131"/>
      <c r="M108" s="131"/>
      <c r="N108" s="131"/>
      <c r="O108" s="131"/>
      <c r="P108" s="131"/>
      <c r="Q108" s="131"/>
      <c r="R108" s="131"/>
      <c r="S108" s="131"/>
      <c r="T108" s="131"/>
      <c r="U108" s="131"/>
      <c r="V108" s="7"/>
      <c r="AI108" s="21"/>
      <c r="AJ108" s="21"/>
    </row>
    <row r="109" spans="1:36" s="8" customFormat="1">
      <c r="A109" s="164"/>
      <c r="B109" s="131"/>
      <c r="C109" s="131"/>
      <c r="D109" s="6"/>
      <c r="E109" s="6"/>
      <c r="F109" s="7"/>
      <c r="G109" s="131"/>
      <c r="H109" s="131"/>
      <c r="I109" s="131"/>
      <c r="J109" s="131"/>
      <c r="K109" s="7"/>
      <c r="L109" s="131"/>
      <c r="M109" s="131"/>
      <c r="N109" s="131"/>
      <c r="O109" s="131"/>
      <c r="P109" s="131"/>
      <c r="Q109" s="131"/>
      <c r="R109" s="131"/>
      <c r="S109" s="131"/>
      <c r="T109" s="131"/>
      <c r="U109" s="131"/>
      <c r="V109" s="7"/>
      <c r="AI109" s="21"/>
      <c r="AJ109" s="21"/>
    </row>
    <row r="110" spans="1:36" s="8" customFormat="1">
      <c r="A110" s="164"/>
      <c r="B110" s="131"/>
      <c r="C110" s="131"/>
      <c r="D110" s="6"/>
      <c r="E110" s="6"/>
      <c r="F110" s="7"/>
      <c r="G110" s="131"/>
      <c r="H110" s="131"/>
      <c r="I110" s="131"/>
      <c r="J110" s="131"/>
      <c r="K110" s="7"/>
      <c r="L110" s="131"/>
      <c r="M110" s="131"/>
      <c r="N110" s="131"/>
      <c r="O110" s="131"/>
      <c r="P110" s="131"/>
      <c r="Q110" s="131"/>
      <c r="R110" s="131"/>
      <c r="S110" s="131"/>
      <c r="T110" s="131"/>
      <c r="U110" s="131"/>
      <c r="V110" s="7"/>
      <c r="AI110" s="21"/>
      <c r="AJ110" s="21"/>
    </row>
    <row r="111" spans="1:36" s="8" customFormat="1">
      <c r="A111" s="164"/>
      <c r="B111" s="131"/>
      <c r="C111" s="131"/>
      <c r="D111" s="6"/>
      <c r="E111" s="6"/>
      <c r="F111" s="7"/>
      <c r="G111" s="131"/>
      <c r="H111" s="131"/>
      <c r="I111" s="131"/>
      <c r="J111" s="131"/>
      <c r="K111" s="7"/>
      <c r="L111" s="131"/>
      <c r="M111" s="131"/>
      <c r="N111" s="131"/>
      <c r="O111" s="131"/>
      <c r="P111" s="131"/>
      <c r="Q111" s="131"/>
      <c r="R111" s="131"/>
      <c r="S111" s="131"/>
      <c r="T111" s="131"/>
      <c r="U111" s="131"/>
      <c r="V111" s="7"/>
      <c r="AI111" s="21"/>
      <c r="AJ111" s="21"/>
    </row>
    <row r="112" spans="1:36" s="8" customFormat="1">
      <c r="A112" s="164"/>
      <c r="B112" s="131"/>
      <c r="C112" s="131"/>
      <c r="D112" s="6"/>
      <c r="E112" s="6"/>
      <c r="F112" s="7"/>
      <c r="G112" s="131"/>
      <c r="H112" s="131"/>
      <c r="I112" s="131"/>
      <c r="J112" s="131"/>
      <c r="K112" s="7"/>
      <c r="L112" s="131"/>
      <c r="M112" s="131"/>
      <c r="N112" s="131"/>
      <c r="O112" s="131"/>
      <c r="P112" s="131"/>
      <c r="Q112" s="131"/>
      <c r="R112" s="131"/>
      <c r="S112" s="131"/>
      <c r="T112" s="131"/>
      <c r="U112" s="131"/>
      <c r="V112" s="7"/>
      <c r="AI112" s="21"/>
      <c r="AJ112" s="21"/>
    </row>
    <row r="113" spans="1:36" s="8" customFormat="1">
      <c r="A113" s="164"/>
      <c r="B113" s="131"/>
      <c r="C113" s="131"/>
      <c r="D113" s="6"/>
      <c r="E113" s="6"/>
      <c r="F113" s="7"/>
      <c r="G113" s="131"/>
      <c r="H113" s="131"/>
      <c r="I113" s="131"/>
      <c r="J113" s="131"/>
      <c r="K113" s="7"/>
      <c r="L113" s="131"/>
      <c r="M113" s="131"/>
      <c r="N113" s="131"/>
      <c r="O113" s="131"/>
      <c r="P113" s="131"/>
      <c r="Q113" s="131"/>
      <c r="R113" s="131"/>
      <c r="S113" s="131"/>
      <c r="T113" s="131"/>
      <c r="U113" s="131"/>
      <c r="V113" s="7"/>
      <c r="AI113" s="21"/>
      <c r="AJ113" s="21"/>
    </row>
    <row r="114" spans="1:36" s="8" customFormat="1">
      <c r="A114" s="164"/>
      <c r="B114" s="131"/>
      <c r="C114" s="131"/>
      <c r="D114" s="6"/>
      <c r="E114" s="6"/>
      <c r="F114" s="7"/>
      <c r="G114" s="131"/>
      <c r="H114" s="131"/>
      <c r="I114" s="131"/>
      <c r="J114" s="131"/>
      <c r="K114" s="7"/>
      <c r="L114" s="131"/>
      <c r="M114" s="131"/>
      <c r="N114" s="131"/>
      <c r="O114" s="131"/>
      <c r="P114" s="131"/>
      <c r="Q114" s="131"/>
      <c r="R114" s="131"/>
      <c r="S114" s="131"/>
      <c r="T114" s="131"/>
      <c r="U114" s="131"/>
      <c r="V114" s="7"/>
      <c r="AI114" s="21"/>
      <c r="AJ114" s="21"/>
    </row>
    <row r="115" spans="1:36" s="8" customFormat="1">
      <c r="A115" s="164"/>
      <c r="B115" s="131"/>
      <c r="C115" s="131"/>
      <c r="D115" s="6"/>
      <c r="E115" s="6"/>
      <c r="F115" s="7"/>
      <c r="G115" s="131"/>
      <c r="H115" s="131"/>
      <c r="I115" s="131"/>
      <c r="J115" s="131"/>
      <c r="K115" s="7"/>
      <c r="L115" s="131"/>
      <c r="M115" s="131"/>
      <c r="N115" s="131"/>
      <c r="O115" s="131"/>
      <c r="P115" s="131"/>
      <c r="Q115" s="131"/>
      <c r="R115" s="131"/>
      <c r="S115" s="131"/>
      <c r="T115" s="131"/>
      <c r="U115" s="131"/>
      <c r="V115" s="7"/>
      <c r="AI115" s="21"/>
      <c r="AJ115" s="21"/>
    </row>
    <row r="116" spans="1:36" s="8" customFormat="1">
      <c r="A116" s="164"/>
      <c r="B116" s="131"/>
      <c r="C116" s="131"/>
      <c r="D116" s="6"/>
      <c r="E116" s="6"/>
      <c r="F116" s="7"/>
      <c r="G116" s="131"/>
      <c r="H116" s="131"/>
      <c r="I116" s="131"/>
      <c r="J116" s="131"/>
      <c r="K116" s="7"/>
      <c r="L116" s="131"/>
      <c r="M116" s="131"/>
      <c r="N116" s="131"/>
      <c r="O116" s="131"/>
      <c r="P116" s="131"/>
      <c r="Q116" s="131"/>
      <c r="R116" s="131"/>
      <c r="S116" s="131"/>
      <c r="T116" s="131"/>
      <c r="U116" s="131"/>
      <c r="V116" s="7"/>
      <c r="AI116" s="21"/>
      <c r="AJ116" s="21"/>
    </row>
    <row r="117" spans="1:36" s="8" customFormat="1">
      <c r="A117" s="164"/>
      <c r="B117" s="131"/>
      <c r="C117" s="131"/>
      <c r="D117" s="6"/>
      <c r="E117" s="6"/>
      <c r="F117" s="7"/>
      <c r="G117" s="131"/>
      <c r="H117" s="131"/>
      <c r="I117" s="131"/>
      <c r="J117" s="131"/>
      <c r="K117" s="7"/>
      <c r="L117" s="131"/>
      <c r="M117" s="131"/>
      <c r="N117" s="131"/>
      <c r="O117" s="131"/>
      <c r="P117" s="131"/>
      <c r="Q117" s="131"/>
      <c r="R117" s="131"/>
      <c r="S117" s="131"/>
      <c r="T117" s="131"/>
      <c r="U117" s="131"/>
      <c r="V117" s="7"/>
      <c r="AI117" s="21"/>
      <c r="AJ117" s="21"/>
    </row>
    <row r="118" spans="1:36" s="8" customFormat="1">
      <c r="A118" s="164"/>
      <c r="B118" s="131"/>
      <c r="C118" s="131"/>
      <c r="D118" s="6"/>
      <c r="E118" s="6"/>
      <c r="F118" s="7"/>
      <c r="G118" s="131"/>
      <c r="H118" s="131"/>
      <c r="I118" s="131"/>
      <c r="J118" s="131"/>
      <c r="K118" s="7"/>
      <c r="L118" s="131"/>
      <c r="M118" s="131"/>
      <c r="N118" s="131"/>
      <c r="O118" s="131"/>
      <c r="P118" s="131"/>
      <c r="Q118" s="131"/>
      <c r="R118" s="131"/>
      <c r="S118" s="131"/>
      <c r="T118" s="131"/>
      <c r="U118" s="131"/>
      <c r="V118" s="7"/>
      <c r="AI118" s="21"/>
      <c r="AJ118" s="21"/>
    </row>
    <row r="119" spans="1:36" s="8" customFormat="1">
      <c r="A119" s="164"/>
      <c r="B119" s="131"/>
      <c r="C119" s="131"/>
      <c r="D119" s="6"/>
      <c r="E119" s="6"/>
      <c r="F119" s="7"/>
      <c r="G119" s="131"/>
      <c r="H119" s="131"/>
      <c r="I119" s="131"/>
      <c r="J119" s="131"/>
      <c r="K119" s="7"/>
      <c r="L119" s="131"/>
      <c r="M119" s="131"/>
      <c r="N119" s="131"/>
      <c r="O119" s="131"/>
      <c r="P119" s="131"/>
      <c r="Q119" s="131"/>
      <c r="R119" s="131"/>
      <c r="S119" s="131"/>
      <c r="T119" s="131"/>
      <c r="U119" s="131"/>
      <c r="V119" s="7"/>
      <c r="AI119" s="21"/>
      <c r="AJ119" s="21"/>
    </row>
    <row r="120" spans="1:36" s="8" customFormat="1">
      <c r="A120" s="164"/>
      <c r="B120" s="131"/>
      <c r="C120" s="131"/>
      <c r="D120" s="6"/>
      <c r="E120" s="6"/>
      <c r="F120" s="7"/>
      <c r="G120" s="131"/>
      <c r="H120" s="131"/>
      <c r="I120" s="131"/>
      <c r="J120" s="131"/>
      <c r="K120" s="7"/>
      <c r="L120" s="131"/>
      <c r="M120" s="131"/>
      <c r="N120" s="131"/>
      <c r="O120" s="131"/>
      <c r="P120" s="131"/>
      <c r="Q120" s="131"/>
      <c r="R120" s="131"/>
      <c r="S120" s="131"/>
      <c r="T120" s="131"/>
      <c r="U120" s="131"/>
      <c r="V120" s="7"/>
      <c r="AI120" s="21"/>
      <c r="AJ120" s="21"/>
    </row>
    <row r="121" spans="1:36" s="8" customFormat="1">
      <c r="A121" s="164"/>
      <c r="B121" s="131"/>
      <c r="C121" s="131"/>
      <c r="D121" s="6"/>
      <c r="E121" s="6"/>
      <c r="F121" s="7"/>
      <c r="G121" s="131"/>
      <c r="H121" s="131"/>
      <c r="I121" s="131"/>
      <c r="J121" s="131"/>
      <c r="K121" s="7"/>
      <c r="L121" s="131"/>
      <c r="M121" s="131"/>
      <c r="N121" s="131"/>
      <c r="O121" s="131"/>
      <c r="P121" s="131"/>
      <c r="Q121" s="131"/>
      <c r="R121" s="131"/>
      <c r="S121" s="131"/>
      <c r="T121" s="131"/>
      <c r="U121" s="131"/>
      <c r="V121" s="7"/>
      <c r="AI121" s="21"/>
      <c r="AJ121" s="21"/>
    </row>
    <row r="122" spans="1:36" s="8" customFormat="1">
      <c r="A122" s="164"/>
      <c r="B122" s="131"/>
      <c r="C122" s="131"/>
      <c r="D122" s="6"/>
      <c r="E122" s="6"/>
      <c r="F122" s="7"/>
      <c r="G122" s="131"/>
      <c r="H122" s="131"/>
      <c r="I122" s="131"/>
      <c r="J122" s="131"/>
      <c r="K122" s="7"/>
      <c r="L122" s="131"/>
      <c r="M122" s="131"/>
      <c r="N122" s="131"/>
      <c r="O122" s="131"/>
      <c r="P122" s="131"/>
      <c r="Q122" s="131"/>
      <c r="R122" s="131"/>
      <c r="S122" s="131"/>
      <c r="T122" s="131"/>
      <c r="U122" s="131"/>
      <c r="V122" s="7"/>
      <c r="AI122" s="21"/>
      <c r="AJ122" s="21"/>
    </row>
    <row r="123" spans="1:36" s="8" customFormat="1">
      <c r="A123" s="164"/>
      <c r="B123" s="131"/>
      <c r="C123" s="131"/>
      <c r="D123" s="6"/>
      <c r="E123" s="6"/>
      <c r="F123" s="7"/>
      <c r="G123" s="131"/>
      <c r="H123" s="131"/>
      <c r="I123" s="131"/>
      <c r="J123" s="131"/>
      <c r="K123" s="7"/>
      <c r="L123" s="131"/>
      <c r="M123" s="131"/>
      <c r="N123" s="131"/>
      <c r="O123" s="131"/>
      <c r="P123" s="131"/>
      <c r="Q123" s="131"/>
      <c r="R123" s="131"/>
      <c r="S123" s="131"/>
      <c r="T123" s="131"/>
      <c r="U123" s="131"/>
      <c r="V123" s="7"/>
      <c r="AI123" s="21"/>
      <c r="AJ123" s="21"/>
    </row>
    <row r="124" spans="1:36" s="8" customFormat="1">
      <c r="A124" s="164"/>
      <c r="B124" s="131"/>
      <c r="C124" s="131"/>
      <c r="D124" s="6"/>
      <c r="E124" s="6"/>
      <c r="F124" s="7"/>
      <c r="G124" s="131"/>
      <c r="H124" s="131"/>
      <c r="I124" s="131"/>
      <c r="J124" s="131"/>
      <c r="K124" s="7"/>
      <c r="L124" s="131"/>
      <c r="M124" s="131"/>
      <c r="N124" s="131"/>
      <c r="O124" s="131"/>
      <c r="P124" s="131"/>
      <c r="Q124" s="131"/>
      <c r="R124" s="131"/>
      <c r="S124" s="131"/>
      <c r="T124" s="131"/>
      <c r="U124" s="131"/>
      <c r="V124" s="7"/>
      <c r="AI124" s="21"/>
      <c r="AJ124" s="21"/>
    </row>
    <row r="125" spans="1:36" s="8" customFormat="1">
      <c r="A125" s="164"/>
      <c r="B125" s="131"/>
      <c r="C125" s="131"/>
      <c r="D125" s="6"/>
      <c r="E125" s="6"/>
      <c r="F125" s="7"/>
      <c r="G125" s="131"/>
      <c r="H125" s="131"/>
      <c r="I125" s="131"/>
      <c r="J125" s="131"/>
      <c r="K125" s="7"/>
      <c r="L125" s="131"/>
      <c r="M125" s="131"/>
      <c r="N125" s="131"/>
      <c r="O125" s="131"/>
      <c r="P125" s="131"/>
      <c r="Q125" s="131"/>
      <c r="R125" s="131"/>
      <c r="S125" s="131"/>
      <c r="T125" s="131"/>
      <c r="U125" s="131"/>
      <c r="V125" s="7"/>
      <c r="AI125" s="21"/>
      <c r="AJ125" s="21"/>
    </row>
    <row r="126" spans="1:36" s="8" customFormat="1">
      <c r="A126" s="164"/>
      <c r="B126" s="131"/>
      <c r="C126" s="131"/>
      <c r="D126" s="6"/>
      <c r="E126" s="6"/>
      <c r="F126" s="7"/>
      <c r="G126" s="131"/>
      <c r="H126" s="131"/>
      <c r="I126" s="131"/>
      <c r="J126" s="131"/>
      <c r="K126" s="7"/>
      <c r="L126" s="131"/>
      <c r="M126" s="131"/>
      <c r="N126" s="131"/>
      <c r="O126" s="131"/>
      <c r="P126" s="131"/>
      <c r="Q126" s="131"/>
      <c r="R126" s="131"/>
      <c r="S126" s="131"/>
      <c r="T126" s="131"/>
      <c r="U126" s="131"/>
      <c r="V126" s="7"/>
      <c r="AI126" s="21"/>
      <c r="AJ126" s="21"/>
    </row>
    <row r="127" spans="1:36" s="8" customFormat="1">
      <c r="A127" s="164"/>
      <c r="B127" s="131"/>
      <c r="C127" s="131"/>
      <c r="D127" s="6"/>
      <c r="E127" s="6"/>
      <c r="F127" s="7"/>
      <c r="G127" s="131"/>
      <c r="H127" s="131"/>
      <c r="I127" s="131"/>
      <c r="J127" s="131"/>
      <c r="K127" s="7"/>
      <c r="L127" s="131"/>
      <c r="M127" s="131"/>
      <c r="N127" s="131"/>
      <c r="O127" s="131"/>
      <c r="P127" s="131"/>
      <c r="Q127" s="131"/>
      <c r="R127" s="131"/>
      <c r="S127" s="131"/>
      <c r="T127" s="131"/>
      <c r="U127" s="131"/>
      <c r="V127" s="7"/>
      <c r="AI127" s="21"/>
      <c r="AJ127" s="21"/>
    </row>
    <row r="128" spans="1:36" s="8" customFormat="1">
      <c r="A128" s="164"/>
      <c r="B128" s="131"/>
      <c r="C128" s="131"/>
      <c r="D128" s="6"/>
      <c r="E128" s="6"/>
      <c r="F128" s="7"/>
      <c r="G128" s="131"/>
      <c r="H128" s="131"/>
      <c r="I128" s="131"/>
      <c r="J128" s="131"/>
      <c r="K128" s="7"/>
      <c r="L128" s="131"/>
      <c r="M128" s="131"/>
      <c r="N128" s="131"/>
      <c r="O128" s="131"/>
      <c r="P128" s="131"/>
      <c r="Q128" s="131"/>
      <c r="R128" s="131"/>
      <c r="S128" s="131"/>
      <c r="T128" s="131"/>
      <c r="U128" s="131"/>
      <c r="V128" s="7"/>
      <c r="AI128" s="21"/>
      <c r="AJ128" s="21"/>
    </row>
    <row r="129" spans="1:36" s="8" customFormat="1">
      <c r="A129" s="164"/>
      <c r="B129" s="131"/>
      <c r="C129" s="131"/>
      <c r="D129" s="6"/>
      <c r="E129" s="6"/>
      <c r="F129" s="7"/>
      <c r="G129" s="131"/>
      <c r="H129" s="131"/>
      <c r="I129" s="131"/>
      <c r="J129" s="131"/>
      <c r="K129" s="7"/>
      <c r="L129" s="131"/>
      <c r="M129" s="131"/>
      <c r="N129" s="131"/>
      <c r="O129" s="131"/>
      <c r="P129" s="131"/>
      <c r="Q129" s="131"/>
      <c r="R129" s="131"/>
      <c r="S129" s="131"/>
      <c r="T129" s="131"/>
      <c r="U129" s="131"/>
      <c r="V129" s="7"/>
      <c r="AI129" s="21"/>
      <c r="AJ129" s="21"/>
    </row>
    <row r="130" spans="1:36" s="8" customFormat="1">
      <c r="A130" s="164"/>
      <c r="B130" s="131"/>
      <c r="C130" s="131"/>
      <c r="D130" s="6"/>
      <c r="E130" s="6"/>
      <c r="F130" s="7"/>
      <c r="G130" s="131"/>
      <c r="H130" s="131"/>
      <c r="I130" s="131"/>
      <c r="J130" s="131"/>
      <c r="K130" s="7"/>
      <c r="L130" s="131"/>
      <c r="M130" s="131"/>
      <c r="N130" s="131"/>
      <c r="O130" s="131"/>
      <c r="P130" s="131"/>
      <c r="Q130" s="131"/>
      <c r="R130" s="131"/>
      <c r="S130" s="131"/>
      <c r="T130" s="131"/>
      <c r="U130" s="131"/>
      <c r="V130" s="7"/>
      <c r="AI130" s="21"/>
      <c r="AJ130" s="21"/>
    </row>
    <row r="131" spans="1:36" s="8" customFormat="1">
      <c r="A131" s="164"/>
      <c r="B131" s="131"/>
      <c r="C131" s="131"/>
      <c r="D131" s="6"/>
      <c r="E131" s="6"/>
      <c r="F131" s="7"/>
      <c r="G131" s="131"/>
      <c r="H131" s="131"/>
      <c r="I131" s="131"/>
      <c r="J131" s="131"/>
      <c r="K131" s="7"/>
      <c r="L131" s="131"/>
      <c r="M131" s="131"/>
      <c r="N131" s="131"/>
      <c r="O131" s="131"/>
      <c r="P131" s="131"/>
      <c r="Q131" s="131"/>
      <c r="R131" s="131"/>
      <c r="S131" s="131"/>
      <c r="T131" s="131"/>
      <c r="U131" s="131"/>
      <c r="V131" s="7"/>
      <c r="AI131" s="21"/>
      <c r="AJ131" s="21"/>
    </row>
    <row r="132" spans="1:36" s="8" customFormat="1">
      <c r="A132" s="164"/>
      <c r="B132" s="131"/>
      <c r="C132" s="131"/>
      <c r="D132" s="6"/>
      <c r="E132" s="6"/>
      <c r="F132" s="7"/>
      <c r="G132" s="131"/>
      <c r="H132" s="131"/>
      <c r="I132" s="131"/>
      <c r="J132" s="131"/>
      <c r="K132" s="7"/>
      <c r="L132" s="131"/>
      <c r="M132" s="131"/>
      <c r="N132" s="131"/>
      <c r="O132" s="131"/>
      <c r="P132" s="131"/>
      <c r="Q132" s="131"/>
      <c r="R132" s="131"/>
      <c r="S132" s="131"/>
      <c r="T132" s="131"/>
      <c r="U132" s="131"/>
      <c r="V132" s="7"/>
      <c r="AI132" s="21"/>
      <c r="AJ132" s="21"/>
    </row>
    <row r="133" spans="1:36" s="8" customFormat="1">
      <c r="A133" s="164"/>
      <c r="B133" s="131"/>
      <c r="C133" s="131"/>
      <c r="D133" s="6"/>
      <c r="E133" s="6"/>
      <c r="F133" s="7"/>
      <c r="G133" s="131"/>
      <c r="H133" s="131"/>
      <c r="I133" s="131"/>
      <c r="J133" s="131"/>
      <c r="K133" s="7"/>
      <c r="L133" s="131"/>
      <c r="M133" s="131"/>
      <c r="N133" s="131"/>
      <c r="O133" s="131"/>
      <c r="P133" s="131"/>
      <c r="Q133" s="131"/>
      <c r="R133" s="131"/>
      <c r="S133" s="131"/>
      <c r="T133" s="131"/>
      <c r="U133" s="131"/>
      <c r="V133" s="7"/>
      <c r="AI133" s="21"/>
      <c r="AJ133" s="21"/>
    </row>
    <row r="134" spans="1:36" s="8" customFormat="1">
      <c r="A134" s="164"/>
      <c r="B134" s="131"/>
      <c r="C134" s="131"/>
      <c r="D134" s="6"/>
      <c r="E134" s="6"/>
      <c r="F134" s="7"/>
      <c r="G134" s="131"/>
      <c r="H134" s="131"/>
      <c r="I134" s="131"/>
      <c r="J134" s="131"/>
      <c r="K134" s="7"/>
      <c r="L134" s="131"/>
      <c r="M134" s="131"/>
      <c r="N134" s="131"/>
      <c r="O134" s="131"/>
      <c r="P134" s="131"/>
      <c r="Q134" s="131"/>
      <c r="R134" s="131"/>
      <c r="S134" s="131"/>
      <c r="T134" s="131"/>
      <c r="U134" s="131"/>
      <c r="V134" s="7"/>
      <c r="AI134" s="21"/>
      <c r="AJ134" s="21"/>
    </row>
    <row r="135" spans="1:36" s="8" customFormat="1">
      <c r="A135" s="164"/>
      <c r="B135" s="131"/>
      <c r="C135" s="131"/>
      <c r="D135" s="6"/>
      <c r="E135" s="6"/>
      <c r="F135" s="7"/>
      <c r="G135" s="131"/>
      <c r="H135" s="131"/>
      <c r="I135" s="131"/>
      <c r="J135" s="131"/>
      <c r="K135" s="7"/>
      <c r="L135" s="131"/>
      <c r="M135" s="131"/>
      <c r="N135" s="131"/>
      <c r="O135" s="131"/>
      <c r="P135" s="131"/>
      <c r="Q135" s="131"/>
      <c r="R135" s="131"/>
      <c r="S135" s="131"/>
      <c r="T135" s="131"/>
      <c r="U135" s="131"/>
      <c r="V135" s="7"/>
      <c r="AI135" s="21"/>
      <c r="AJ135" s="21"/>
    </row>
    <row r="136" spans="1:36" s="8" customFormat="1">
      <c r="A136" s="164"/>
      <c r="B136" s="131"/>
      <c r="C136" s="131"/>
      <c r="D136" s="6"/>
      <c r="E136" s="6"/>
      <c r="F136" s="7"/>
      <c r="G136" s="131"/>
      <c r="H136" s="131"/>
      <c r="I136" s="131"/>
      <c r="J136" s="131"/>
      <c r="K136" s="7"/>
      <c r="L136" s="131"/>
      <c r="M136" s="131"/>
      <c r="N136" s="131"/>
      <c r="O136" s="131"/>
      <c r="P136" s="131"/>
      <c r="Q136" s="131"/>
      <c r="R136" s="131"/>
      <c r="S136" s="131"/>
      <c r="T136" s="131"/>
      <c r="U136" s="131"/>
      <c r="V136" s="7"/>
      <c r="AI136" s="21"/>
      <c r="AJ136" s="21"/>
    </row>
    <row r="137" spans="1:36" s="8" customFormat="1">
      <c r="A137" s="164"/>
      <c r="B137" s="131"/>
      <c r="C137" s="131"/>
      <c r="D137" s="6"/>
      <c r="E137" s="6"/>
      <c r="F137" s="7"/>
      <c r="G137" s="131"/>
      <c r="H137" s="131"/>
      <c r="I137" s="131"/>
      <c r="J137" s="131"/>
      <c r="K137" s="7"/>
      <c r="L137" s="131"/>
      <c r="M137" s="131"/>
      <c r="N137" s="131"/>
      <c r="O137" s="131"/>
      <c r="P137" s="131"/>
      <c r="Q137" s="131"/>
      <c r="R137" s="131"/>
      <c r="S137" s="131"/>
      <c r="T137" s="131"/>
      <c r="U137" s="131"/>
      <c r="V137" s="7"/>
      <c r="AI137" s="21"/>
      <c r="AJ137" s="21"/>
    </row>
    <row r="138" spans="1:36" s="8" customFormat="1">
      <c r="A138" s="164"/>
      <c r="B138" s="131"/>
      <c r="C138" s="131"/>
      <c r="D138" s="6"/>
      <c r="E138" s="6"/>
      <c r="F138" s="7"/>
      <c r="G138" s="131"/>
      <c r="H138" s="131"/>
      <c r="I138" s="131"/>
      <c r="J138" s="131"/>
      <c r="K138" s="7"/>
      <c r="L138" s="131"/>
      <c r="M138" s="131"/>
      <c r="N138" s="131"/>
      <c r="O138" s="131"/>
      <c r="P138" s="131"/>
      <c r="Q138" s="131"/>
      <c r="R138" s="131"/>
      <c r="S138" s="131"/>
      <c r="T138" s="131"/>
      <c r="U138" s="131"/>
      <c r="V138" s="7"/>
      <c r="AI138" s="21"/>
      <c r="AJ138" s="21"/>
    </row>
    <row r="139" spans="1:36" s="8" customFormat="1">
      <c r="A139" s="164"/>
      <c r="B139" s="131"/>
      <c r="C139" s="131"/>
      <c r="D139" s="6"/>
      <c r="E139" s="6"/>
      <c r="F139" s="7"/>
      <c r="G139" s="131"/>
      <c r="H139" s="131"/>
      <c r="I139" s="131"/>
      <c r="J139" s="131"/>
      <c r="K139" s="7"/>
      <c r="L139" s="131"/>
      <c r="M139" s="131"/>
      <c r="N139" s="131"/>
      <c r="O139" s="131"/>
      <c r="P139" s="131"/>
      <c r="Q139" s="131"/>
      <c r="R139" s="131"/>
      <c r="S139" s="131"/>
      <c r="T139" s="131"/>
      <c r="U139" s="131"/>
      <c r="V139" s="7"/>
      <c r="AI139" s="21"/>
      <c r="AJ139" s="21"/>
    </row>
    <row r="140" spans="1:36" s="8" customFormat="1">
      <c r="A140" s="164"/>
      <c r="B140" s="131"/>
      <c r="C140" s="131"/>
      <c r="D140" s="6"/>
      <c r="E140" s="6"/>
      <c r="F140" s="7"/>
      <c r="G140" s="131"/>
      <c r="H140" s="131"/>
      <c r="I140" s="131"/>
      <c r="J140" s="131"/>
      <c r="K140" s="7"/>
      <c r="L140" s="131"/>
      <c r="M140" s="131"/>
      <c r="N140" s="131"/>
      <c r="O140" s="131"/>
      <c r="P140" s="131"/>
      <c r="Q140" s="131"/>
      <c r="R140" s="131"/>
      <c r="S140" s="131"/>
      <c r="T140" s="131"/>
      <c r="U140" s="131"/>
      <c r="V140" s="7"/>
      <c r="AI140" s="21"/>
      <c r="AJ140" s="21"/>
    </row>
    <row r="141" spans="1:36" s="8" customFormat="1">
      <c r="A141" s="164"/>
      <c r="B141" s="131"/>
      <c r="C141" s="131"/>
      <c r="D141" s="6"/>
      <c r="E141" s="6"/>
      <c r="F141" s="7"/>
      <c r="G141" s="131"/>
      <c r="H141" s="131"/>
      <c r="I141" s="131"/>
      <c r="J141" s="131"/>
      <c r="K141" s="7"/>
      <c r="L141" s="131"/>
      <c r="M141" s="131"/>
      <c r="N141" s="131"/>
      <c r="O141" s="131"/>
      <c r="P141" s="131"/>
      <c r="Q141" s="131"/>
      <c r="R141" s="131"/>
      <c r="S141" s="131"/>
      <c r="T141" s="131"/>
      <c r="U141" s="131"/>
      <c r="V141" s="7"/>
      <c r="AI141" s="21"/>
      <c r="AJ141" s="21"/>
    </row>
    <row r="142" spans="1:36" s="8" customFormat="1">
      <c r="A142" s="164"/>
      <c r="B142" s="131"/>
      <c r="C142" s="131"/>
      <c r="D142" s="6"/>
      <c r="E142" s="6"/>
      <c r="F142" s="7"/>
      <c r="G142" s="131"/>
      <c r="H142" s="131"/>
      <c r="I142" s="131"/>
      <c r="J142" s="131"/>
      <c r="K142" s="7"/>
      <c r="L142" s="131"/>
      <c r="M142" s="131"/>
      <c r="N142" s="131"/>
      <c r="O142" s="131"/>
      <c r="P142" s="131"/>
      <c r="Q142" s="131"/>
      <c r="R142" s="131"/>
      <c r="S142" s="131"/>
      <c r="T142" s="131"/>
      <c r="U142" s="131"/>
      <c r="V142" s="7"/>
      <c r="AI142" s="21"/>
      <c r="AJ142" s="21"/>
    </row>
    <row r="143" spans="1:36" s="8" customFormat="1">
      <c r="A143" s="164"/>
      <c r="B143" s="131"/>
      <c r="C143" s="131"/>
      <c r="D143" s="6"/>
      <c r="E143" s="6"/>
      <c r="F143" s="7"/>
      <c r="G143" s="131"/>
      <c r="H143" s="131"/>
      <c r="I143" s="131"/>
      <c r="J143" s="131"/>
      <c r="K143" s="7"/>
      <c r="L143" s="131"/>
      <c r="M143" s="131"/>
      <c r="N143" s="131"/>
      <c r="O143" s="131"/>
      <c r="P143" s="131"/>
      <c r="Q143" s="131"/>
      <c r="R143" s="131"/>
      <c r="S143" s="131"/>
      <c r="T143" s="131"/>
      <c r="U143" s="131"/>
      <c r="V143" s="7"/>
      <c r="AI143" s="21"/>
      <c r="AJ143" s="21"/>
    </row>
    <row r="144" spans="1:36" s="8" customFormat="1">
      <c r="A144" s="160"/>
      <c r="B144" s="131"/>
      <c r="C144" s="13"/>
      <c r="D144" s="6"/>
      <c r="E144" s="6"/>
      <c r="F144" s="7"/>
      <c r="G144" s="131"/>
      <c r="H144" s="131"/>
      <c r="I144" s="131"/>
      <c r="J144" s="131"/>
      <c r="K144" s="7"/>
      <c r="L144" s="13"/>
      <c r="M144" s="131"/>
      <c r="N144" s="128"/>
      <c r="O144" s="128"/>
      <c r="P144" s="131"/>
      <c r="Q144" s="131"/>
      <c r="R144" s="13"/>
      <c r="S144" s="13"/>
      <c r="T144" s="13"/>
      <c r="U144" s="13"/>
      <c r="V144" s="7"/>
      <c r="AI144" s="21"/>
      <c r="AJ144" s="21"/>
    </row>
    <row r="145" spans="1:36" s="8" customFormat="1">
      <c r="A145" s="160"/>
      <c r="B145" s="131"/>
      <c r="C145" s="13"/>
      <c r="D145" s="6"/>
      <c r="E145" s="6"/>
      <c r="F145" s="7"/>
      <c r="G145" s="131"/>
      <c r="H145" s="131"/>
      <c r="I145" s="131"/>
      <c r="J145" s="131"/>
      <c r="K145" s="7"/>
      <c r="L145" s="13"/>
      <c r="M145" s="131"/>
      <c r="N145" s="128"/>
      <c r="O145" s="128"/>
      <c r="P145" s="131"/>
      <c r="Q145" s="131"/>
      <c r="R145" s="13"/>
      <c r="S145" s="13"/>
      <c r="T145" s="13"/>
      <c r="U145" s="13"/>
      <c r="V145" s="7"/>
      <c r="AI145" s="21"/>
      <c r="AJ145" s="21"/>
    </row>
    <row r="146" spans="1:36" s="8" customFormat="1">
      <c r="A146" s="160"/>
      <c r="B146" s="131"/>
      <c r="C146" s="13"/>
      <c r="D146" s="6"/>
      <c r="E146" s="6"/>
      <c r="F146" s="7"/>
      <c r="G146" s="131"/>
      <c r="H146" s="131"/>
      <c r="I146" s="131"/>
      <c r="J146" s="131"/>
      <c r="K146" s="7"/>
      <c r="L146" s="13"/>
      <c r="M146" s="131"/>
      <c r="N146" s="128"/>
      <c r="O146" s="128"/>
      <c r="P146" s="131"/>
      <c r="Q146" s="131"/>
      <c r="R146" s="13"/>
      <c r="S146" s="13"/>
      <c r="T146" s="13"/>
      <c r="U146" s="13"/>
      <c r="V146" s="7"/>
      <c r="AI146" s="21"/>
      <c r="AJ146" s="21"/>
    </row>
    <row r="147" spans="1:36" s="8" customFormat="1">
      <c r="A147" s="160"/>
      <c r="B147" s="131"/>
      <c r="C147" s="13"/>
      <c r="D147" s="6"/>
      <c r="E147" s="6"/>
      <c r="F147" s="7"/>
      <c r="G147" s="131"/>
      <c r="H147" s="131"/>
      <c r="I147" s="131"/>
      <c r="J147" s="131"/>
      <c r="K147" s="7"/>
      <c r="L147" s="13"/>
      <c r="M147" s="131"/>
      <c r="N147" s="128"/>
      <c r="O147" s="128"/>
      <c r="P147" s="131"/>
      <c r="Q147" s="131"/>
      <c r="R147" s="13"/>
      <c r="S147" s="13"/>
      <c r="T147" s="13"/>
      <c r="U147" s="13"/>
      <c r="V147" s="7"/>
      <c r="AI147" s="21"/>
      <c r="AJ147" s="21"/>
    </row>
    <row r="148" spans="1:36" s="8" customFormat="1">
      <c r="A148" s="160"/>
      <c r="B148" s="131"/>
      <c r="C148" s="13"/>
      <c r="D148" s="6"/>
      <c r="E148" s="6"/>
      <c r="F148" s="7"/>
      <c r="G148" s="131"/>
      <c r="H148" s="131"/>
      <c r="I148" s="131"/>
      <c r="J148" s="131"/>
      <c r="K148" s="7"/>
      <c r="L148" s="13"/>
      <c r="M148" s="131"/>
      <c r="N148" s="128"/>
      <c r="O148" s="128"/>
      <c r="P148" s="131"/>
      <c r="Q148" s="131"/>
      <c r="R148" s="13"/>
      <c r="S148" s="13"/>
      <c r="T148" s="13"/>
      <c r="U148" s="13"/>
      <c r="V148" s="7"/>
      <c r="AI148" s="21"/>
      <c r="AJ148" s="21"/>
    </row>
    <row r="149" spans="1:36" s="8" customFormat="1">
      <c r="A149" s="160"/>
      <c r="B149" s="131"/>
      <c r="C149" s="13"/>
      <c r="D149" s="6"/>
      <c r="E149" s="6"/>
      <c r="F149" s="7"/>
      <c r="G149" s="131"/>
      <c r="H149" s="131"/>
      <c r="I149" s="131"/>
      <c r="J149" s="131"/>
      <c r="K149" s="7"/>
      <c r="L149" s="13"/>
      <c r="M149" s="131"/>
      <c r="N149" s="128"/>
      <c r="O149" s="128"/>
      <c r="P149" s="131"/>
      <c r="Q149" s="131"/>
      <c r="R149" s="13"/>
      <c r="S149" s="13"/>
      <c r="T149" s="13"/>
      <c r="U149" s="13"/>
      <c r="V149" s="7"/>
      <c r="AI149" s="21"/>
      <c r="AJ149" s="21"/>
    </row>
    <row r="150" spans="1:36" s="8" customFormat="1">
      <c r="A150" s="160"/>
      <c r="B150" s="131"/>
      <c r="C150" s="13"/>
      <c r="D150" s="6"/>
      <c r="E150" s="6"/>
      <c r="F150" s="7"/>
      <c r="G150" s="131"/>
      <c r="H150" s="131"/>
      <c r="I150" s="131"/>
      <c r="J150" s="131"/>
      <c r="K150" s="7"/>
      <c r="L150" s="13"/>
      <c r="M150" s="131"/>
      <c r="N150" s="128"/>
      <c r="O150" s="128"/>
      <c r="P150" s="131"/>
      <c r="Q150" s="131"/>
      <c r="R150" s="13"/>
      <c r="S150" s="13"/>
      <c r="T150" s="13"/>
      <c r="U150" s="13"/>
      <c r="V150" s="7"/>
      <c r="AI150" s="21"/>
      <c r="AJ150" s="21"/>
    </row>
    <row r="151" spans="1:36" s="8" customFormat="1">
      <c r="A151" s="160"/>
      <c r="B151" s="131"/>
      <c r="C151" s="13"/>
      <c r="D151" s="6"/>
      <c r="E151" s="6"/>
      <c r="F151" s="7"/>
      <c r="G151" s="131"/>
      <c r="H151" s="131"/>
      <c r="I151" s="131"/>
      <c r="J151" s="131"/>
      <c r="K151" s="7"/>
      <c r="L151" s="13"/>
      <c r="M151" s="131"/>
      <c r="N151" s="128"/>
      <c r="O151" s="128"/>
      <c r="P151" s="131"/>
      <c r="Q151" s="131"/>
      <c r="R151" s="13"/>
      <c r="S151" s="13"/>
      <c r="T151" s="13"/>
      <c r="U151" s="13"/>
      <c r="V151" s="7"/>
      <c r="AI151" s="21"/>
      <c r="AJ151" s="21"/>
    </row>
    <row r="152" spans="1:36" s="8" customFormat="1">
      <c r="A152" s="160"/>
      <c r="B152" s="131"/>
      <c r="C152" s="13"/>
      <c r="D152" s="6"/>
      <c r="E152" s="6"/>
      <c r="F152" s="7"/>
      <c r="G152" s="131"/>
      <c r="H152" s="131"/>
      <c r="I152" s="131"/>
      <c r="J152" s="131"/>
      <c r="K152" s="7"/>
      <c r="L152" s="13"/>
      <c r="M152" s="131"/>
      <c r="N152" s="128"/>
      <c r="O152" s="128"/>
      <c r="P152" s="131"/>
      <c r="Q152" s="131"/>
      <c r="R152" s="13"/>
      <c r="S152" s="13"/>
      <c r="T152" s="13"/>
      <c r="U152" s="13"/>
      <c r="V152" s="7"/>
      <c r="AI152" s="21"/>
      <c r="AJ152" s="21"/>
    </row>
    <row r="153" spans="1:36" s="8" customFormat="1">
      <c r="A153" s="160"/>
      <c r="B153" s="131"/>
      <c r="C153" s="13"/>
      <c r="D153" s="6"/>
      <c r="E153" s="6"/>
      <c r="F153" s="7"/>
      <c r="G153" s="131"/>
      <c r="H153" s="131"/>
      <c r="I153" s="131"/>
      <c r="J153" s="131"/>
      <c r="K153" s="7"/>
      <c r="L153" s="13"/>
      <c r="M153" s="131"/>
      <c r="N153" s="128"/>
      <c r="O153" s="128"/>
      <c r="P153" s="131"/>
      <c r="Q153" s="131"/>
      <c r="R153" s="13"/>
      <c r="S153" s="13"/>
      <c r="T153" s="13"/>
      <c r="U153" s="13"/>
      <c r="V153" s="7"/>
      <c r="AI153" s="21"/>
      <c r="AJ153" s="21"/>
    </row>
    <row r="154" spans="1:36" s="8" customFormat="1">
      <c r="A154" s="160"/>
      <c r="B154" s="131"/>
      <c r="C154" s="13"/>
      <c r="D154" s="6"/>
      <c r="E154" s="6"/>
      <c r="F154" s="7"/>
      <c r="G154" s="131"/>
      <c r="H154" s="131"/>
      <c r="I154" s="131"/>
      <c r="J154" s="131"/>
      <c r="K154" s="7"/>
      <c r="L154" s="13"/>
      <c r="M154" s="131"/>
      <c r="N154" s="128"/>
      <c r="O154" s="128"/>
      <c r="P154" s="131"/>
      <c r="Q154" s="131"/>
      <c r="R154" s="13"/>
      <c r="S154" s="13"/>
      <c r="T154" s="13"/>
      <c r="U154" s="13"/>
      <c r="V154" s="7"/>
      <c r="AI154" s="21"/>
      <c r="AJ154" s="21"/>
    </row>
    <row r="155" spans="1:36" s="8" customFormat="1">
      <c r="A155" s="160"/>
      <c r="B155" s="131"/>
      <c r="C155" s="13"/>
      <c r="D155" s="6"/>
      <c r="E155" s="6"/>
      <c r="F155" s="7"/>
      <c r="G155" s="131"/>
      <c r="H155" s="131"/>
      <c r="I155" s="131"/>
      <c r="J155" s="131"/>
      <c r="K155" s="7"/>
      <c r="L155" s="13"/>
      <c r="M155" s="131"/>
      <c r="N155" s="128"/>
      <c r="O155" s="128"/>
      <c r="P155" s="131"/>
      <c r="Q155" s="131"/>
      <c r="R155" s="13"/>
      <c r="S155" s="13"/>
      <c r="T155" s="13"/>
      <c r="U155" s="13"/>
      <c r="V155" s="7"/>
      <c r="AI155" s="21"/>
      <c r="AJ155" s="21"/>
    </row>
    <row r="156" spans="1:36" s="8" customFormat="1">
      <c r="A156" s="160"/>
      <c r="B156" s="131"/>
      <c r="C156" s="13"/>
      <c r="D156" s="6"/>
      <c r="E156" s="6"/>
      <c r="F156" s="7"/>
      <c r="G156" s="131"/>
      <c r="H156" s="131"/>
      <c r="I156" s="131"/>
      <c r="J156" s="131"/>
      <c r="K156" s="7"/>
      <c r="L156" s="13"/>
      <c r="M156" s="131"/>
      <c r="N156" s="128"/>
      <c r="O156" s="128"/>
      <c r="P156" s="131"/>
      <c r="Q156" s="131"/>
      <c r="R156" s="13"/>
      <c r="S156" s="13"/>
      <c r="T156" s="13"/>
      <c r="U156" s="13"/>
      <c r="V156" s="7"/>
      <c r="AI156" s="21"/>
      <c r="AJ156" s="21"/>
    </row>
    <row r="157" spans="1:36" s="8" customFormat="1">
      <c r="A157" s="160"/>
      <c r="B157" s="131"/>
      <c r="C157" s="13"/>
      <c r="D157" s="6"/>
      <c r="E157" s="6"/>
      <c r="F157" s="7"/>
      <c r="G157" s="131"/>
      <c r="H157" s="131"/>
      <c r="I157" s="131"/>
      <c r="J157" s="131"/>
      <c r="K157" s="7"/>
      <c r="L157" s="13"/>
      <c r="M157" s="131"/>
      <c r="N157" s="128"/>
      <c r="O157" s="128"/>
      <c r="P157" s="131"/>
      <c r="Q157" s="131"/>
      <c r="R157" s="13"/>
      <c r="S157" s="13"/>
      <c r="T157" s="13"/>
      <c r="U157" s="13"/>
      <c r="V157" s="7"/>
      <c r="AI157" s="21"/>
      <c r="AJ157" s="21"/>
    </row>
    <row r="158" spans="1:36" s="8" customFormat="1">
      <c r="A158" s="160"/>
      <c r="B158" s="131"/>
      <c r="C158" s="13"/>
      <c r="D158" s="6"/>
      <c r="E158" s="6"/>
      <c r="F158" s="7"/>
      <c r="G158" s="131"/>
      <c r="H158" s="131"/>
      <c r="I158" s="131"/>
      <c r="J158" s="131"/>
      <c r="K158" s="7"/>
      <c r="L158" s="13"/>
      <c r="M158" s="131"/>
      <c r="N158" s="128"/>
      <c r="O158" s="128"/>
      <c r="P158" s="131"/>
      <c r="Q158" s="131"/>
      <c r="R158" s="13"/>
      <c r="S158" s="13"/>
      <c r="T158" s="13"/>
      <c r="U158" s="13"/>
      <c r="V158" s="7"/>
      <c r="AI158" s="21"/>
      <c r="AJ158" s="21"/>
    </row>
    <row r="159" spans="1:36" s="8" customFormat="1">
      <c r="A159" s="160"/>
      <c r="B159" s="131"/>
      <c r="C159" s="13"/>
      <c r="D159" s="6"/>
      <c r="E159" s="6"/>
      <c r="F159" s="7"/>
      <c r="G159" s="131"/>
      <c r="H159" s="131"/>
      <c r="I159" s="131"/>
      <c r="J159" s="131"/>
      <c r="K159" s="7"/>
      <c r="L159" s="13"/>
      <c r="M159" s="131"/>
      <c r="N159" s="128"/>
      <c r="O159" s="128"/>
      <c r="P159" s="131"/>
      <c r="Q159" s="131"/>
      <c r="R159" s="13"/>
      <c r="S159" s="13"/>
      <c r="T159" s="13"/>
      <c r="U159" s="13"/>
      <c r="V159" s="7"/>
      <c r="AI159" s="21"/>
      <c r="AJ159" s="21"/>
    </row>
    <row r="160" spans="1:36" s="8" customFormat="1">
      <c r="A160" s="160"/>
      <c r="B160" s="131"/>
      <c r="C160" s="13"/>
      <c r="D160" s="6"/>
      <c r="E160" s="6"/>
      <c r="F160" s="7"/>
      <c r="G160" s="131"/>
      <c r="H160" s="131"/>
      <c r="I160" s="131"/>
      <c r="J160" s="131"/>
      <c r="K160" s="7"/>
      <c r="L160" s="13"/>
      <c r="M160" s="131"/>
      <c r="N160" s="128"/>
      <c r="O160" s="128"/>
      <c r="P160" s="131"/>
      <c r="Q160" s="131"/>
      <c r="R160" s="13"/>
      <c r="S160" s="13"/>
      <c r="T160" s="13"/>
      <c r="U160" s="13"/>
      <c r="V160" s="7"/>
      <c r="AI160" s="21"/>
      <c r="AJ160" s="21"/>
    </row>
    <row r="161" spans="1:36" s="8" customFormat="1">
      <c r="A161" s="160"/>
      <c r="B161" s="131"/>
      <c r="C161" s="13"/>
      <c r="D161" s="6"/>
      <c r="E161" s="6"/>
      <c r="F161" s="7"/>
      <c r="G161" s="131"/>
      <c r="H161" s="131"/>
      <c r="I161" s="131"/>
      <c r="J161" s="131"/>
      <c r="K161" s="7"/>
      <c r="L161" s="13"/>
      <c r="M161" s="131"/>
      <c r="N161" s="128"/>
      <c r="O161" s="128"/>
      <c r="P161" s="131"/>
      <c r="Q161" s="131"/>
      <c r="R161" s="13"/>
      <c r="S161" s="13"/>
      <c r="T161" s="13"/>
      <c r="U161" s="13"/>
      <c r="V161" s="7"/>
      <c r="AI161" s="21"/>
      <c r="AJ161" s="21"/>
    </row>
    <row r="162" spans="1:36" s="8" customFormat="1">
      <c r="A162" s="160"/>
      <c r="B162" s="131"/>
      <c r="C162" s="13"/>
      <c r="D162" s="6"/>
      <c r="E162" s="6"/>
      <c r="F162" s="7"/>
      <c r="G162" s="131"/>
      <c r="H162" s="131"/>
      <c r="I162" s="131"/>
      <c r="J162" s="131"/>
      <c r="K162" s="7"/>
      <c r="L162" s="13"/>
      <c r="M162" s="131"/>
      <c r="N162" s="128"/>
      <c r="O162" s="128"/>
      <c r="P162" s="131"/>
      <c r="Q162" s="131"/>
      <c r="R162" s="13"/>
      <c r="S162" s="13"/>
      <c r="T162" s="13"/>
      <c r="U162" s="13"/>
      <c r="V162" s="7"/>
      <c r="AI162" s="21"/>
      <c r="AJ162" s="21"/>
    </row>
    <row r="163" spans="1:36" s="8" customFormat="1">
      <c r="A163" s="160"/>
      <c r="B163" s="131"/>
      <c r="C163" s="13"/>
      <c r="D163" s="6"/>
      <c r="E163" s="6"/>
      <c r="F163" s="7"/>
      <c r="G163" s="131"/>
      <c r="H163" s="131"/>
      <c r="I163" s="131"/>
      <c r="J163" s="131"/>
      <c r="K163" s="7"/>
      <c r="L163" s="13"/>
      <c r="M163" s="131"/>
      <c r="N163" s="128"/>
      <c r="O163" s="128"/>
      <c r="P163" s="131"/>
      <c r="Q163" s="131"/>
      <c r="R163" s="13"/>
      <c r="S163" s="13"/>
      <c r="T163" s="13"/>
      <c r="U163" s="13"/>
      <c r="V163" s="7"/>
      <c r="AI163" s="21"/>
      <c r="AJ163" s="21"/>
    </row>
    <row r="164" spans="1:36" s="8" customFormat="1">
      <c r="A164" s="160"/>
      <c r="B164" s="131"/>
      <c r="C164" s="13"/>
      <c r="D164" s="6"/>
      <c r="E164" s="6"/>
      <c r="F164" s="7"/>
      <c r="G164" s="131"/>
      <c r="H164" s="131"/>
      <c r="I164" s="131"/>
      <c r="J164" s="131"/>
      <c r="K164" s="7"/>
      <c r="L164" s="13"/>
      <c r="M164" s="131"/>
      <c r="N164" s="128"/>
      <c r="O164" s="128"/>
      <c r="P164" s="131"/>
      <c r="Q164" s="131"/>
      <c r="R164" s="13"/>
      <c r="S164" s="13"/>
      <c r="T164" s="13"/>
      <c r="U164" s="13"/>
      <c r="V164" s="7"/>
      <c r="AI164" s="21"/>
      <c r="AJ164" s="21"/>
    </row>
    <row r="165" spans="1:36" s="8" customFormat="1">
      <c r="A165" s="160"/>
      <c r="B165" s="131"/>
      <c r="C165" s="13"/>
      <c r="D165" s="6"/>
      <c r="E165" s="6"/>
      <c r="F165" s="7"/>
      <c r="G165" s="131"/>
      <c r="H165" s="131"/>
      <c r="I165" s="131"/>
      <c r="J165" s="131"/>
      <c r="K165" s="7"/>
      <c r="L165" s="13"/>
      <c r="M165" s="131"/>
      <c r="N165" s="128"/>
      <c r="O165" s="128"/>
      <c r="P165" s="131"/>
      <c r="Q165" s="131"/>
      <c r="R165" s="13"/>
      <c r="S165" s="13"/>
      <c r="T165" s="13"/>
      <c r="U165" s="13"/>
      <c r="V165" s="7"/>
      <c r="AI165" s="21"/>
      <c r="AJ165" s="21"/>
    </row>
    <row r="166" spans="1:36" s="8" customFormat="1">
      <c r="A166" s="160"/>
      <c r="B166" s="131"/>
      <c r="C166" s="13"/>
      <c r="D166" s="6"/>
      <c r="E166" s="6"/>
      <c r="F166" s="7"/>
      <c r="G166" s="131"/>
      <c r="H166" s="131"/>
      <c r="I166" s="131"/>
      <c r="J166" s="131"/>
      <c r="K166" s="7"/>
      <c r="L166" s="13"/>
      <c r="M166" s="131"/>
      <c r="N166" s="128"/>
      <c r="O166" s="128"/>
      <c r="P166" s="131"/>
      <c r="Q166" s="131"/>
      <c r="R166" s="13"/>
      <c r="S166" s="13"/>
      <c r="T166" s="13"/>
      <c r="U166" s="13"/>
      <c r="V166" s="7"/>
      <c r="AI166" s="21"/>
      <c r="AJ166" s="21"/>
    </row>
    <row r="167" spans="1:36" s="8" customFormat="1">
      <c r="A167" s="160"/>
      <c r="B167" s="131"/>
      <c r="C167" s="13"/>
      <c r="D167" s="6"/>
      <c r="E167" s="6"/>
      <c r="F167" s="7"/>
      <c r="G167" s="131"/>
      <c r="H167" s="131"/>
      <c r="I167" s="131"/>
      <c r="J167" s="131"/>
      <c r="K167" s="7"/>
      <c r="L167" s="13"/>
      <c r="M167" s="131"/>
      <c r="N167" s="128"/>
      <c r="O167" s="128"/>
      <c r="P167" s="131"/>
      <c r="Q167" s="131"/>
      <c r="R167" s="13"/>
      <c r="S167" s="13"/>
      <c r="T167" s="13"/>
      <c r="U167" s="13"/>
      <c r="V167" s="7"/>
      <c r="AI167" s="21"/>
      <c r="AJ167" s="21"/>
    </row>
    <row r="168" spans="1:36" s="8" customFormat="1">
      <c r="A168" s="160"/>
      <c r="B168" s="131"/>
      <c r="C168" s="13"/>
      <c r="D168" s="6"/>
      <c r="E168" s="6"/>
      <c r="F168" s="7"/>
      <c r="G168" s="131"/>
      <c r="H168" s="131"/>
      <c r="I168" s="131"/>
      <c r="J168" s="131"/>
      <c r="K168" s="7"/>
      <c r="L168" s="13"/>
      <c r="M168" s="131"/>
      <c r="N168" s="128"/>
      <c r="O168" s="128"/>
      <c r="P168" s="131"/>
      <c r="Q168" s="131"/>
      <c r="R168" s="13"/>
      <c r="S168" s="13"/>
      <c r="T168" s="13"/>
      <c r="U168" s="13"/>
      <c r="V168" s="7"/>
      <c r="AI168" s="21"/>
      <c r="AJ168" s="21"/>
    </row>
    <row r="169" spans="1:36" s="8" customFormat="1">
      <c r="A169" s="160"/>
      <c r="B169" s="131"/>
      <c r="C169" s="13"/>
      <c r="D169" s="6"/>
      <c r="E169" s="6"/>
      <c r="F169" s="7"/>
      <c r="G169" s="131"/>
      <c r="H169" s="131"/>
      <c r="I169" s="131"/>
      <c r="J169" s="131"/>
      <c r="K169" s="7"/>
      <c r="L169" s="13"/>
      <c r="M169" s="131"/>
      <c r="N169" s="128"/>
      <c r="O169" s="128"/>
      <c r="P169" s="131"/>
      <c r="Q169" s="131"/>
      <c r="R169" s="13"/>
      <c r="S169" s="13"/>
      <c r="T169" s="13"/>
      <c r="U169" s="13"/>
      <c r="V169" s="7"/>
      <c r="AI169" s="21"/>
      <c r="AJ169" s="21"/>
    </row>
    <row r="170" spans="1:36" s="8" customFormat="1">
      <c r="A170" s="160"/>
      <c r="B170" s="131"/>
      <c r="C170" s="13"/>
      <c r="D170" s="6"/>
      <c r="E170" s="6"/>
      <c r="F170" s="7"/>
      <c r="G170" s="131"/>
      <c r="H170" s="131"/>
      <c r="I170" s="131"/>
      <c r="J170" s="131"/>
      <c r="K170" s="7"/>
      <c r="L170" s="13"/>
      <c r="M170" s="131"/>
      <c r="N170" s="128"/>
      <c r="O170" s="128"/>
      <c r="P170" s="131"/>
      <c r="Q170" s="131"/>
      <c r="R170" s="13"/>
      <c r="S170" s="13"/>
      <c r="T170" s="13"/>
      <c r="U170" s="13"/>
      <c r="V170" s="7"/>
      <c r="AI170" s="21"/>
      <c r="AJ170" s="21"/>
    </row>
    <row r="171" spans="1:36" s="8" customFormat="1">
      <c r="A171" s="160"/>
      <c r="B171" s="131"/>
      <c r="C171" s="13"/>
      <c r="D171" s="6"/>
      <c r="E171" s="6"/>
      <c r="F171" s="7"/>
      <c r="G171" s="131"/>
      <c r="H171" s="131"/>
      <c r="I171" s="131"/>
      <c r="J171" s="131"/>
      <c r="K171" s="7"/>
      <c r="L171" s="13"/>
      <c r="M171" s="131"/>
      <c r="N171" s="128"/>
      <c r="O171" s="128"/>
      <c r="P171" s="131"/>
      <c r="Q171" s="131"/>
      <c r="R171" s="13"/>
      <c r="S171" s="13"/>
      <c r="T171" s="13"/>
      <c r="U171" s="13"/>
      <c r="V171" s="7"/>
      <c r="AI171" s="21"/>
      <c r="AJ171" s="21"/>
    </row>
    <row r="172" spans="1:36" s="8" customFormat="1">
      <c r="A172" s="160"/>
      <c r="B172" s="131"/>
      <c r="C172" s="13"/>
      <c r="D172" s="6"/>
      <c r="E172" s="6"/>
      <c r="F172" s="7"/>
      <c r="G172" s="131"/>
      <c r="H172" s="131"/>
      <c r="I172" s="131"/>
      <c r="J172" s="131"/>
      <c r="K172" s="7"/>
      <c r="L172" s="13"/>
      <c r="M172" s="131"/>
      <c r="N172" s="128"/>
      <c r="O172" s="128"/>
      <c r="P172" s="131"/>
      <c r="Q172" s="131"/>
      <c r="R172" s="13"/>
      <c r="S172" s="13"/>
      <c r="T172" s="13"/>
      <c r="U172" s="13"/>
      <c r="V172" s="7"/>
      <c r="AI172" s="21"/>
      <c r="AJ172" s="21"/>
    </row>
    <row r="173" spans="1:36" s="8" customFormat="1">
      <c r="A173" s="160"/>
      <c r="B173" s="131"/>
      <c r="C173" s="13"/>
      <c r="D173" s="6"/>
      <c r="E173" s="6"/>
      <c r="F173" s="7"/>
      <c r="G173" s="131"/>
      <c r="H173" s="131"/>
      <c r="I173" s="131"/>
      <c r="J173" s="131"/>
      <c r="K173" s="7"/>
      <c r="L173" s="13"/>
      <c r="M173" s="131"/>
      <c r="N173" s="128"/>
      <c r="O173" s="128"/>
      <c r="P173" s="131"/>
      <c r="Q173" s="131"/>
      <c r="R173" s="13"/>
      <c r="S173" s="13"/>
      <c r="T173" s="13"/>
      <c r="U173" s="13"/>
      <c r="V173" s="7"/>
      <c r="AI173" s="21"/>
      <c r="AJ173" s="21"/>
    </row>
    <row r="174" spans="1:36" s="8" customFormat="1">
      <c r="A174" s="160"/>
      <c r="B174" s="131"/>
      <c r="C174" s="13"/>
      <c r="D174" s="6"/>
      <c r="E174" s="6"/>
      <c r="F174" s="7"/>
      <c r="G174" s="131"/>
      <c r="H174" s="131"/>
      <c r="I174" s="131"/>
      <c r="J174" s="131"/>
      <c r="K174" s="7"/>
      <c r="L174" s="13"/>
      <c r="M174" s="131"/>
      <c r="N174" s="128"/>
      <c r="O174" s="128"/>
      <c r="P174" s="131"/>
      <c r="Q174" s="131"/>
      <c r="R174" s="13"/>
      <c r="S174" s="13"/>
      <c r="T174" s="13"/>
      <c r="U174" s="13"/>
      <c r="V174" s="7"/>
      <c r="AI174" s="21"/>
      <c r="AJ174" s="21"/>
    </row>
    <row r="175" spans="1:36" s="8" customFormat="1">
      <c r="A175" s="160"/>
      <c r="B175" s="131"/>
      <c r="C175" s="13"/>
      <c r="D175" s="6"/>
      <c r="E175" s="6"/>
      <c r="F175" s="7"/>
      <c r="G175" s="131"/>
      <c r="H175" s="131"/>
      <c r="I175" s="131"/>
      <c r="J175" s="131"/>
      <c r="K175" s="7"/>
      <c r="L175" s="13"/>
      <c r="M175" s="131"/>
      <c r="N175" s="128"/>
      <c r="O175" s="128"/>
      <c r="P175" s="131"/>
      <c r="Q175" s="131"/>
      <c r="R175" s="13"/>
      <c r="S175" s="13"/>
      <c r="T175" s="13"/>
      <c r="U175" s="13"/>
      <c r="V175" s="7"/>
      <c r="AI175" s="21"/>
      <c r="AJ175" s="21"/>
    </row>
    <row r="176" spans="1:36" s="8" customFormat="1">
      <c r="A176" s="160"/>
      <c r="B176" s="131"/>
      <c r="C176" s="13"/>
      <c r="D176" s="6"/>
      <c r="E176" s="6"/>
      <c r="F176" s="7"/>
      <c r="G176" s="131"/>
      <c r="H176" s="131"/>
      <c r="I176" s="131"/>
      <c r="J176" s="131"/>
      <c r="K176" s="7"/>
      <c r="L176" s="13"/>
      <c r="M176" s="131"/>
      <c r="N176" s="128"/>
      <c r="O176" s="128"/>
      <c r="P176" s="131"/>
      <c r="Q176" s="131"/>
      <c r="R176" s="13"/>
      <c r="S176" s="13"/>
      <c r="T176" s="13"/>
      <c r="U176" s="13"/>
      <c r="V176" s="7"/>
      <c r="AI176" s="21"/>
      <c r="AJ176" s="21"/>
    </row>
    <row r="177" spans="1:36" s="8" customFormat="1">
      <c r="A177" s="160"/>
      <c r="B177" s="131"/>
      <c r="C177" s="13"/>
      <c r="D177" s="6"/>
      <c r="E177" s="6"/>
      <c r="F177" s="7"/>
      <c r="G177" s="131"/>
      <c r="H177" s="131"/>
      <c r="I177" s="131"/>
      <c r="J177" s="131"/>
      <c r="K177" s="7"/>
      <c r="L177" s="13"/>
      <c r="M177" s="131"/>
      <c r="N177" s="128"/>
      <c r="O177" s="128"/>
      <c r="P177" s="131"/>
      <c r="Q177" s="131"/>
      <c r="R177" s="13"/>
      <c r="S177" s="13"/>
      <c r="T177" s="13"/>
      <c r="U177" s="13"/>
      <c r="V177" s="7"/>
      <c r="AI177" s="21"/>
      <c r="AJ177" s="21"/>
    </row>
    <row r="178" spans="1:36" s="8" customFormat="1">
      <c r="A178" s="160"/>
      <c r="B178" s="131"/>
      <c r="C178" s="13"/>
      <c r="D178" s="6"/>
      <c r="E178" s="6"/>
      <c r="F178" s="7"/>
      <c r="G178" s="131"/>
      <c r="H178" s="131"/>
      <c r="I178" s="131"/>
      <c r="J178" s="131"/>
      <c r="K178" s="7"/>
      <c r="L178" s="13"/>
      <c r="M178" s="131"/>
      <c r="N178" s="128"/>
      <c r="O178" s="128"/>
      <c r="P178" s="131"/>
      <c r="Q178" s="131"/>
      <c r="R178" s="13"/>
      <c r="S178" s="13"/>
      <c r="T178" s="13"/>
      <c r="U178" s="13"/>
      <c r="V178" s="7"/>
      <c r="AI178" s="21"/>
      <c r="AJ178" s="21"/>
    </row>
    <row r="179" spans="1:36" s="8" customFormat="1">
      <c r="A179" s="160"/>
      <c r="B179" s="131"/>
      <c r="C179" s="13"/>
      <c r="D179" s="6"/>
      <c r="E179" s="6"/>
      <c r="F179" s="7"/>
      <c r="G179" s="131"/>
      <c r="H179" s="131"/>
      <c r="I179" s="131"/>
      <c r="J179" s="131"/>
      <c r="K179" s="7"/>
      <c r="L179" s="13"/>
      <c r="M179" s="131"/>
      <c r="N179" s="128"/>
      <c r="O179" s="128"/>
      <c r="P179" s="131"/>
      <c r="Q179" s="131"/>
      <c r="R179" s="13"/>
      <c r="S179" s="13"/>
      <c r="T179" s="13"/>
      <c r="U179" s="13"/>
      <c r="V179" s="7"/>
      <c r="AI179" s="21"/>
      <c r="AJ179" s="21"/>
    </row>
    <row r="180" spans="1:36" s="8" customFormat="1">
      <c r="A180" s="160"/>
      <c r="B180" s="131"/>
      <c r="C180" s="13"/>
      <c r="D180" s="6"/>
      <c r="E180" s="6"/>
      <c r="F180" s="7"/>
      <c r="G180" s="131"/>
      <c r="H180" s="131"/>
      <c r="I180" s="131"/>
      <c r="J180" s="131"/>
      <c r="K180" s="7"/>
      <c r="L180" s="13"/>
      <c r="M180" s="131"/>
      <c r="N180" s="128"/>
      <c r="O180" s="128"/>
      <c r="P180" s="131"/>
      <c r="Q180" s="131"/>
      <c r="R180" s="13"/>
      <c r="S180" s="13"/>
      <c r="T180" s="13"/>
      <c r="U180" s="13"/>
      <c r="V180" s="7"/>
      <c r="AI180" s="21"/>
      <c r="AJ180" s="21"/>
    </row>
    <row r="181" spans="1:36" s="8" customFormat="1">
      <c r="A181" s="160"/>
      <c r="B181" s="131"/>
      <c r="C181" s="13"/>
      <c r="D181" s="6"/>
      <c r="E181" s="6"/>
      <c r="F181" s="7"/>
      <c r="G181" s="131"/>
      <c r="H181" s="131"/>
      <c r="I181" s="131"/>
      <c r="J181" s="131"/>
      <c r="K181" s="7"/>
      <c r="L181" s="13"/>
      <c r="M181" s="131"/>
      <c r="N181" s="128"/>
      <c r="O181" s="128"/>
      <c r="P181" s="131"/>
      <c r="Q181" s="131"/>
      <c r="R181" s="13"/>
      <c r="S181" s="13"/>
      <c r="T181" s="13"/>
      <c r="U181" s="13"/>
      <c r="V181" s="7"/>
      <c r="AI181" s="21"/>
      <c r="AJ181" s="21"/>
    </row>
    <row r="182" spans="1:36" s="8" customFormat="1">
      <c r="A182" s="160">
        <v>165</v>
      </c>
      <c r="B182" s="131"/>
      <c r="C182" s="13"/>
      <c r="D182" s="6"/>
      <c r="E182" s="6"/>
      <c r="F182" s="7"/>
      <c r="G182" s="131"/>
      <c r="H182" s="131"/>
      <c r="I182" s="131"/>
      <c r="J182" s="131"/>
      <c r="K182" s="7"/>
      <c r="L182" s="13"/>
      <c r="M182" s="131"/>
      <c r="N182" s="128"/>
      <c r="O182" s="128"/>
      <c r="P182" s="131"/>
      <c r="Q182" s="131"/>
      <c r="R182" s="13"/>
      <c r="S182" s="13"/>
      <c r="T182" s="13"/>
      <c r="U182" s="13"/>
      <c r="V182" s="7"/>
      <c r="AI182" s="21"/>
      <c r="AJ182" s="21"/>
    </row>
    <row r="183" spans="1:36" s="8" customFormat="1">
      <c r="A183" s="160">
        <v>166</v>
      </c>
      <c r="B183" s="131"/>
      <c r="C183" s="13"/>
      <c r="D183" s="6"/>
      <c r="E183" s="6"/>
      <c r="F183" s="7"/>
      <c r="G183" s="131"/>
      <c r="H183" s="131"/>
      <c r="I183" s="131"/>
      <c r="J183" s="131"/>
      <c r="K183" s="7"/>
      <c r="L183" s="13"/>
      <c r="M183" s="131"/>
      <c r="N183" s="128"/>
      <c r="O183" s="128"/>
      <c r="P183" s="131"/>
      <c r="Q183" s="131"/>
      <c r="R183" s="13"/>
      <c r="S183" s="13"/>
      <c r="T183" s="13"/>
      <c r="U183" s="13"/>
      <c r="V183" s="7"/>
      <c r="AI183" s="21"/>
      <c r="AJ183" s="21"/>
    </row>
    <row r="184" spans="1:36" s="8" customFormat="1">
      <c r="A184" s="160">
        <v>167</v>
      </c>
      <c r="B184" s="131"/>
      <c r="C184" s="13"/>
      <c r="D184" s="6"/>
      <c r="E184" s="6"/>
      <c r="F184" s="7"/>
      <c r="G184" s="131"/>
      <c r="H184" s="131"/>
      <c r="I184" s="131"/>
      <c r="J184" s="131"/>
      <c r="K184" s="7"/>
      <c r="L184" s="13"/>
      <c r="M184" s="131"/>
      <c r="N184" s="128"/>
      <c r="O184" s="128"/>
      <c r="P184" s="131"/>
      <c r="Q184" s="131"/>
      <c r="R184" s="13"/>
      <c r="S184" s="13"/>
      <c r="T184" s="13"/>
      <c r="U184" s="13"/>
      <c r="V184" s="7"/>
      <c r="AI184" s="21"/>
      <c r="AJ184" s="21"/>
    </row>
    <row r="185" spans="1:36" s="8" customFormat="1">
      <c r="A185" s="160">
        <v>168</v>
      </c>
      <c r="B185" s="131"/>
      <c r="C185" s="13"/>
      <c r="D185" s="6"/>
      <c r="E185" s="6"/>
      <c r="F185" s="7"/>
      <c r="G185" s="131"/>
      <c r="H185" s="131"/>
      <c r="I185" s="131"/>
      <c r="J185" s="131"/>
      <c r="K185" s="7"/>
      <c r="L185" s="13"/>
      <c r="M185" s="131"/>
      <c r="N185" s="128"/>
      <c r="O185" s="128"/>
      <c r="P185" s="131"/>
      <c r="Q185" s="131"/>
      <c r="R185" s="13"/>
      <c r="S185" s="13"/>
      <c r="T185" s="13"/>
      <c r="U185" s="13"/>
      <c r="V185" s="7"/>
      <c r="AI185" s="21"/>
      <c r="AJ185" s="21"/>
    </row>
    <row r="186" spans="1:36" s="8" customFormat="1">
      <c r="A186" s="160">
        <v>169</v>
      </c>
      <c r="B186" s="131"/>
      <c r="C186" s="13"/>
      <c r="D186" s="6"/>
      <c r="E186" s="6"/>
      <c r="F186" s="7"/>
      <c r="G186" s="131"/>
      <c r="H186" s="131"/>
      <c r="I186" s="131"/>
      <c r="J186" s="131"/>
      <c r="K186" s="7"/>
      <c r="L186" s="13"/>
      <c r="M186" s="131"/>
      <c r="N186" s="128"/>
      <c r="O186" s="128"/>
      <c r="P186" s="131"/>
      <c r="Q186" s="131"/>
      <c r="R186" s="13"/>
      <c r="S186" s="13"/>
      <c r="T186" s="13"/>
      <c r="U186" s="13"/>
      <c r="V186" s="7"/>
      <c r="AI186" s="21"/>
      <c r="AJ186" s="21"/>
    </row>
    <row r="187" spans="1:36" s="8" customFormat="1">
      <c r="A187" s="160">
        <v>170</v>
      </c>
      <c r="B187" s="131"/>
      <c r="C187" s="13"/>
      <c r="D187" s="6"/>
      <c r="E187" s="6"/>
      <c r="F187" s="7"/>
      <c r="G187" s="131"/>
      <c r="H187" s="131"/>
      <c r="I187" s="131"/>
      <c r="J187" s="131"/>
      <c r="K187" s="7"/>
      <c r="L187" s="13"/>
      <c r="M187" s="131"/>
      <c r="N187" s="128"/>
      <c r="O187" s="128"/>
      <c r="P187" s="131"/>
      <c r="Q187" s="131"/>
      <c r="R187" s="13"/>
      <c r="S187" s="13"/>
      <c r="T187" s="13"/>
      <c r="U187" s="13"/>
      <c r="V187" s="7"/>
      <c r="AI187" s="21"/>
      <c r="AJ187" s="21"/>
    </row>
    <row r="188" spans="1:36" s="8" customFormat="1">
      <c r="A188" s="160">
        <v>171</v>
      </c>
      <c r="B188" s="131"/>
      <c r="C188" s="13"/>
      <c r="D188" s="6"/>
      <c r="E188" s="6"/>
      <c r="F188" s="7"/>
      <c r="G188" s="131"/>
      <c r="H188" s="131"/>
      <c r="I188" s="131"/>
      <c r="J188" s="131"/>
      <c r="K188" s="7"/>
      <c r="L188" s="13"/>
      <c r="M188" s="131"/>
      <c r="N188" s="128"/>
      <c r="O188" s="128"/>
      <c r="P188" s="131"/>
      <c r="Q188" s="131"/>
      <c r="R188" s="13"/>
      <c r="S188" s="13"/>
      <c r="T188" s="13"/>
      <c r="U188" s="13"/>
      <c r="V188" s="7"/>
      <c r="AI188" s="21"/>
      <c r="AJ188" s="21"/>
    </row>
    <row r="189" spans="1:36" s="8" customFormat="1">
      <c r="A189" s="160">
        <v>172</v>
      </c>
      <c r="B189" s="131"/>
      <c r="C189" s="13"/>
      <c r="D189" s="6"/>
      <c r="E189" s="6"/>
      <c r="F189" s="7"/>
      <c r="G189" s="131"/>
      <c r="H189" s="131"/>
      <c r="I189" s="131"/>
      <c r="J189" s="131"/>
      <c r="K189" s="7"/>
      <c r="L189" s="13"/>
      <c r="M189" s="131"/>
      <c r="N189" s="128"/>
      <c r="O189" s="128"/>
      <c r="P189" s="131"/>
      <c r="Q189" s="131"/>
      <c r="R189" s="13"/>
      <c r="S189" s="13"/>
      <c r="T189" s="13"/>
      <c r="U189" s="13"/>
      <c r="V189" s="7"/>
      <c r="AI189" s="21"/>
      <c r="AJ189" s="21"/>
    </row>
    <row r="190" spans="1:36" s="8" customFormat="1">
      <c r="A190" s="160">
        <v>173</v>
      </c>
      <c r="B190" s="131"/>
      <c r="C190" s="13"/>
      <c r="D190" s="6"/>
      <c r="E190" s="6"/>
      <c r="F190" s="7"/>
      <c r="G190" s="131"/>
      <c r="H190" s="131"/>
      <c r="I190" s="131"/>
      <c r="J190" s="131"/>
      <c r="K190" s="7"/>
      <c r="L190" s="13"/>
      <c r="M190" s="131"/>
      <c r="N190" s="128"/>
      <c r="O190" s="128"/>
      <c r="P190" s="131"/>
      <c r="Q190" s="131"/>
      <c r="R190" s="13"/>
      <c r="S190" s="13"/>
      <c r="T190" s="13"/>
      <c r="U190" s="13"/>
      <c r="V190" s="7"/>
      <c r="AI190" s="21"/>
      <c r="AJ190" s="21"/>
    </row>
    <row r="191" spans="1:36" s="8" customFormat="1">
      <c r="A191" s="160">
        <v>174</v>
      </c>
      <c r="B191" s="131"/>
      <c r="C191" s="13"/>
      <c r="D191" s="6"/>
      <c r="E191" s="6"/>
      <c r="F191" s="7"/>
      <c r="G191" s="131"/>
      <c r="H191" s="131"/>
      <c r="I191" s="131"/>
      <c r="J191" s="131"/>
      <c r="K191" s="7"/>
      <c r="L191" s="13"/>
      <c r="M191" s="131"/>
      <c r="N191" s="128"/>
      <c r="O191" s="128"/>
      <c r="P191" s="131"/>
      <c r="Q191" s="131"/>
      <c r="R191" s="13"/>
      <c r="S191" s="13"/>
      <c r="T191" s="13"/>
      <c r="U191" s="13"/>
      <c r="V191" s="7"/>
      <c r="AI191" s="21"/>
      <c r="AJ191" s="21"/>
    </row>
    <row r="192" spans="1:36" s="8" customFormat="1">
      <c r="A192" s="160">
        <v>175</v>
      </c>
      <c r="B192" s="131"/>
      <c r="C192" s="13"/>
      <c r="D192" s="6"/>
      <c r="E192" s="6"/>
      <c r="F192" s="7"/>
      <c r="G192" s="131"/>
      <c r="H192" s="131"/>
      <c r="I192" s="131"/>
      <c r="J192" s="131"/>
      <c r="K192" s="7"/>
      <c r="L192" s="13"/>
      <c r="M192" s="131"/>
      <c r="N192" s="128"/>
      <c r="O192" s="128"/>
      <c r="P192" s="131"/>
      <c r="Q192" s="131"/>
      <c r="R192" s="13"/>
      <c r="S192" s="13"/>
      <c r="T192" s="13"/>
      <c r="U192" s="13"/>
      <c r="V192" s="7"/>
      <c r="AI192" s="21"/>
      <c r="AJ192" s="21"/>
    </row>
    <row r="193" spans="1:36" s="8" customFormat="1">
      <c r="A193" s="160">
        <v>176</v>
      </c>
      <c r="B193" s="131"/>
      <c r="C193" s="13"/>
      <c r="D193" s="6"/>
      <c r="E193" s="6"/>
      <c r="F193" s="7"/>
      <c r="G193" s="131"/>
      <c r="H193" s="131"/>
      <c r="I193" s="131"/>
      <c r="J193" s="131"/>
      <c r="K193" s="7"/>
      <c r="L193" s="13"/>
      <c r="M193" s="131"/>
      <c r="N193" s="128"/>
      <c r="O193" s="128"/>
      <c r="P193" s="131"/>
      <c r="Q193" s="131"/>
      <c r="R193" s="13"/>
      <c r="S193" s="13"/>
      <c r="T193" s="13"/>
      <c r="U193" s="13"/>
      <c r="V193" s="7"/>
      <c r="AI193" s="21"/>
      <c r="AJ193" s="21"/>
    </row>
    <row r="194" spans="1:36" s="8" customFormat="1">
      <c r="A194" s="160">
        <v>177</v>
      </c>
      <c r="B194" s="131"/>
      <c r="C194" s="13"/>
      <c r="D194" s="6"/>
      <c r="E194" s="6"/>
      <c r="F194" s="7"/>
      <c r="G194" s="131"/>
      <c r="H194" s="131"/>
      <c r="I194" s="131"/>
      <c r="J194" s="131"/>
      <c r="K194" s="7"/>
      <c r="L194" s="13"/>
      <c r="M194" s="131"/>
      <c r="N194" s="128"/>
      <c r="O194" s="128"/>
      <c r="P194" s="131"/>
      <c r="Q194" s="131"/>
      <c r="R194" s="13"/>
      <c r="S194" s="13"/>
      <c r="T194" s="13"/>
      <c r="U194" s="13"/>
      <c r="V194" s="7"/>
      <c r="AI194" s="21"/>
      <c r="AJ194" s="21"/>
    </row>
    <row r="195" spans="1:36" s="8" customFormat="1">
      <c r="A195" s="160">
        <v>178</v>
      </c>
      <c r="B195" s="131"/>
      <c r="C195" s="13"/>
      <c r="D195" s="6"/>
      <c r="E195" s="6"/>
      <c r="F195" s="7"/>
      <c r="G195" s="131"/>
      <c r="H195" s="131"/>
      <c r="I195" s="131"/>
      <c r="J195" s="131"/>
      <c r="K195" s="7"/>
      <c r="L195" s="13"/>
      <c r="M195" s="131"/>
      <c r="N195" s="128"/>
      <c r="O195" s="128"/>
      <c r="P195" s="131"/>
      <c r="Q195" s="131"/>
      <c r="R195" s="13"/>
      <c r="S195" s="13"/>
      <c r="T195" s="13"/>
      <c r="U195" s="13"/>
      <c r="V195" s="7"/>
      <c r="AI195" s="21"/>
      <c r="AJ195" s="21"/>
    </row>
    <row r="196" spans="1:36" s="8" customFormat="1">
      <c r="A196" s="160">
        <v>179</v>
      </c>
      <c r="B196" s="131"/>
      <c r="C196" s="13"/>
      <c r="D196" s="6"/>
      <c r="E196" s="6"/>
      <c r="F196" s="7"/>
      <c r="G196" s="131"/>
      <c r="H196" s="131"/>
      <c r="I196" s="131"/>
      <c r="J196" s="131"/>
      <c r="K196" s="7"/>
      <c r="L196" s="13"/>
      <c r="M196" s="131"/>
      <c r="N196" s="128"/>
      <c r="O196" s="128"/>
      <c r="P196" s="131"/>
      <c r="Q196" s="131"/>
      <c r="R196" s="13"/>
      <c r="S196" s="13"/>
      <c r="T196" s="13"/>
      <c r="U196" s="13"/>
      <c r="V196" s="7"/>
      <c r="AI196" s="21"/>
      <c r="AJ196" s="21"/>
    </row>
    <row r="197" spans="1:36" s="8" customFormat="1">
      <c r="A197" s="160">
        <v>180</v>
      </c>
      <c r="B197" s="131"/>
      <c r="C197" s="13"/>
      <c r="D197" s="6"/>
      <c r="E197" s="6"/>
      <c r="F197" s="7"/>
      <c r="G197" s="131"/>
      <c r="H197" s="131"/>
      <c r="I197" s="131"/>
      <c r="J197" s="131"/>
      <c r="K197" s="7"/>
      <c r="L197" s="13"/>
      <c r="M197" s="131"/>
      <c r="N197" s="128"/>
      <c r="O197" s="128"/>
      <c r="P197" s="131"/>
      <c r="Q197" s="131"/>
      <c r="R197" s="13"/>
      <c r="S197" s="13"/>
      <c r="T197" s="13"/>
      <c r="U197" s="13"/>
      <c r="V197" s="7"/>
      <c r="AI197" s="21"/>
      <c r="AJ197" s="21"/>
    </row>
    <row r="198" spans="1:36" s="8" customFormat="1">
      <c r="A198" s="160">
        <v>181</v>
      </c>
      <c r="B198" s="131"/>
      <c r="C198" s="13"/>
      <c r="D198" s="6"/>
      <c r="E198" s="6"/>
      <c r="F198" s="7"/>
      <c r="G198" s="131"/>
      <c r="H198" s="131"/>
      <c r="I198" s="131"/>
      <c r="J198" s="131"/>
      <c r="K198" s="7"/>
      <c r="L198" s="13"/>
      <c r="M198" s="131"/>
      <c r="N198" s="128"/>
      <c r="O198" s="128"/>
      <c r="P198" s="131"/>
      <c r="Q198" s="131"/>
      <c r="R198" s="13"/>
      <c r="S198" s="13"/>
      <c r="T198" s="13"/>
      <c r="U198" s="13"/>
      <c r="V198" s="7"/>
      <c r="AI198" s="21"/>
      <c r="AJ198" s="21"/>
    </row>
    <row r="199" spans="1:36" s="8" customFormat="1">
      <c r="A199" s="160">
        <v>182</v>
      </c>
      <c r="B199" s="131"/>
      <c r="C199" s="13"/>
      <c r="D199" s="6"/>
      <c r="E199" s="6"/>
      <c r="F199" s="7"/>
      <c r="G199" s="131"/>
      <c r="H199" s="131"/>
      <c r="I199" s="131"/>
      <c r="J199" s="131"/>
      <c r="K199" s="7"/>
      <c r="L199" s="13"/>
      <c r="M199" s="131"/>
      <c r="N199" s="128"/>
      <c r="O199" s="128"/>
      <c r="P199" s="131"/>
      <c r="Q199" s="131"/>
      <c r="R199" s="13"/>
      <c r="S199" s="13"/>
      <c r="T199" s="13"/>
      <c r="U199" s="13"/>
      <c r="V199" s="7"/>
      <c r="AI199" s="21"/>
      <c r="AJ199" s="21"/>
    </row>
    <row r="200" spans="1:36" s="8" customFormat="1">
      <c r="A200" s="160">
        <v>183</v>
      </c>
      <c r="B200" s="131"/>
      <c r="C200" s="13"/>
      <c r="D200" s="6"/>
      <c r="E200" s="6"/>
      <c r="F200" s="7"/>
      <c r="G200" s="131"/>
      <c r="H200" s="131"/>
      <c r="I200" s="131"/>
      <c r="J200" s="131"/>
      <c r="K200" s="7"/>
      <c r="L200" s="13"/>
      <c r="M200" s="131"/>
      <c r="N200" s="128"/>
      <c r="O200" s="128"/>
      <c r="P200" s="131"/>
      <c r="Q200" s="131"/>
      <c r="R200" s="13"/>
      <c r="S200" s="13"/>
      <c r="T200" s="13"/>
      <c r="U200" s="13"/>
      <c r="V200" s="7"/>
      <c r="AI200" s="21"/>
      <c r="AJ200" s="21"/>
    </row>
    <row r="201" spans="1:36" s="8" customFormat="1">
      <c r="A201" s="160">
        <v>184</v>
      </c>
      <c r="B201" s="131"/>
      <c r="C201" s="13"/>
      <c r="D201" s="6"/>
      <c r="E201" s="6"/>
      <c r="F201" s="7"/>
      <c r="G201" s="131"/>
      <c r="H201" s="131"/>
      <c r="I201" s="131"/>
      <c r="J201" s="131"/>
      <c r="K201" s="7"/>
      <c r="L201" s="13"/>
      <c r="M201" s="131"/>
      <c r="N201" s="128"/>
      <c r="O201" s="128"/>
      <c r="P201" s="131"/>
      <c r="Q201" s="131"/>
      <c r="R201" s="13"/>
      <c r="S201" s="13"/>
      <c r="T201" s="13"/>
      <c r="U201" s="13"/>
      <c r="V201" s="7"/>
      <c r="AI201" s="21"/>
      <c r="AJ201" s="21"/>
    </row>
    <row r="202" spans="1:36" s="8" customFormat="1">
      <c r="A202" s="160">
        <v>185</v>
      </c>
      <c r="B202" s="131"/>
      <c r="C202" s="13"/>
      <c r="D202" s="6"/>
      <c r="E202" s="6"/>
      <c r="F202" s="7"/>
      <c r="G202" s="131"/>
      <c r="H202" s="131"/>
      <c r="I202" s="131"/>
      <c r="J202" s="131"/>
      <c r="K202" s="7"/>
      <c r="L202" s="13"/>
      <c r="M202" s="131"/>
      <c r="N202" s="128"/>
      <c r="O202" s="128"/>
      <c r="P202" s="131"/>
      <c r="Q202" s="131"/>
      <c r="R202" s="13"/>
      <c r="S202" s="13"/>
      <c r="T202" s="13"/>
      <c r="U202" s="13"/>
      <c r="V202" s="7"/>
      <c r="AI202" s="21"/>
      <c r="AJ202" s="21"/>
    </row>
    <row r="203" spans="1:36" s="8" customFormat="1">
      <c r="A203" s="160">
        <v>186</v>
      </c>
      <c r="B203" s="131"/>
      <c r="C203" s="13"/>
      <c r="D203" s="6"/>
      <c r="E203" s="6"/>
      <c r="F203" s="7"/>
      <c r="G203" s="131"/>
      <c r="H203" s="131"/>
      <c r="I203" s="131"/>
      <c r="J203" s="131"/>
      <c r="K203" s="7"/>
      <c r="L203" s="13"/>
      <c r="M203" s="131"/>
      <c r="N203" s="128"/>
      <c r="O203" s="128"/>
      <c r="P203" s="131"/>
      <c r="Q203" s="131"/>
      <c r="R203" s="13"/>
      <c r="S203" s="13"/>
      <c r="T203" s="13"/>
      <c r="U203" s="13"/>
      <c r="V203" s="7"/>
      <c r="AI203" s="21"/>
      <c r="AJ203" s="21"/>
    </row>
    <row r="204" spans="1:36" s="8" customFormat="1">
      <c r="A204" s="160">
        <v>187</v>
      </c>
      <c r="B204" s="131"/>
      <c r="C204" s="13"/>
      <c r="D204" s="6"/>
      <c r="E204" s="6"/>
      <c r="F204" s="7"/>
      <c r="G204" s="131"/>
      <c r="H204" s="131"/>
      <c r="I204" s="131"/>
      <c r="J204" s="131"/>
      <c r="K204" s="7"/>
      <c r="L204" s="13"/>
      <c r="M204" s="131"/>
      <c r="N204" s="128"/>
      <c r="O204" s="128"/>
      <c r="P204" s="131"/>
      <c r="Q204" s="131"/>
      <c r="R204" s="13"/>
      <c r="S204" s="13"/>
      <c r="T204" s="13"/>
      <c r="U204" s="13"/>
      <c r="V204" s="7"/>
      <c r="AI204" s="21"/>
      <c r="AJ204" s="21"/>
    </row>
    <row r="205" spans="1:36" s="8" customFormat="1">
      <c r="A205" s="160">
        <v>188</v>
      </c>
      <c r="B205" s="131"/>
      <c r="C205" s="13"/>
      <c r="D205" s="6"/>
      <c r="E205" s="6"/>
      <c r="F205" s="7"/>
      <c r="G205" s="131"/>
      <c r="H205" s="131"/>
      <c r="I205" s="131"/>
      <c r="J205" s="131"/>
      <c r="K205" s="7"/>
      <c r="L205" s="13"/>
      <c r="M205" s="131"/>
      <c r="N205" s="128"/>
      <c r="O205" s="128"/>
      <c r="P205" s="131"/>
      <c r="Q205" s="131"/>
      <c r="R205" s="13"/>
      <c r="S205" s="13"/>
      <c r="T205" s="13"/>
      <c r="U205" s="13"/>
      <c r="V205" s="7"/>
      <c r="AI205" s="21"/>
      <c r="AJ205" s="21"/>
    </row>
    <row r="206" spans="1:36" s="8" customFormat="1">
      <c r="A206" s="160">
        <v>189</v>
      </c>
      <c r="B206" s="131"/>
      <c r="C206" s="13"/>
      <c r="D206" s="6"/>
      <c r="E206" s="6"/>
      <c r="F206" s="7"/>
      <c r="G206" s="131"/>
      <c r="H206" s="131"/>
      <c r="I206" s="131"/>
      <c r="J206" s="131"/>
      <c r="K206" s="7"/>
      <c r="L206" s="13"/>
      <c r="M206" s="131"/>
      <c r="N206" s="128"/>
      <c r="O206" s="128"/>
      <c r="P206" s="131"/>
      <c r="Q206" s="131"/>
      <c r="R206" s="13"/>
      <c r="S206" s="13"/>
      <c r="T206" s="13"/>
      <c r="U206" s="13"/>
      <c r="V206" s="7"/>
      <c r="AI206" s="21"/>
      <c r="AJ206" s="21"/>
    </row>
    <row r="207" spans="1:36" s="8" customFormat="1">
      <c r="A207" s="160">
        <v>190</v>
      </c>
      <c r="B207" s="131"/>
      <c r="C207" s="13"/>
      <c r="D207" s="6"/>
      <c r="E207" s="6"/>
      <c r="F207" s="7"/>
      <c r="G207" s="131"/>
      <c r="H207" s="131"/>
      <c r="I207" s="131"/>
      <c r="J207" s="131"/>
      <c r="K207" s="7"/>
      <c r="L207" s="13"/>
      <c r="M207" s="131"/>
      <c r="N207" s="128"/>
      <c r="O207" s="128"/>
      <c r="P207" s="131"/>
      <c r="Q207" s="131"/>
      <c r="R207" s="13"/>
      <c r="S207" s="13"/>
      <c r="T207" s="13"/>
      <c r="U207" s="13"/>
      <c r="V207" s="7"/>
      <c r="AI207" s="21"/>
      <c r="AJ207" s="21"/>
    </row>
    <row r="208" spans="1:36" s="8" customFormat="1">
      <c r="A208" s="160">
        <v>191</v>
      </c>
      <c r="B208" s="131"/>
      <c r="C208" s="13"/>
      <c r="D208" s="6"/>
      <c r="E208" s="6"/>
      <c r="F208" s="7"/>
      <c r="G208" s="131"/>
      <c r="H208" s="131"/>
      <c r="I208" s="131"/>
      <c r="J208" s="131"/>
      <c r="K208" s="7"/>
      <c r="L208" s="13"/>
      <c r="M208" s="131"/>
      <c r="N208" s="128"/>
      <c r="O208" s="128"/>
      <c r="P208" s="131"/>
      <c r="Q208" s="131"/>
      <c r="R208" s="13"/>
      <c r="S208" s="13"/>
      <c r="T208" s="13"/>
      <c r="U208" s="13"/>
      <c r="V208" s="7"/>
      <c r="AI208" s="21"/>
      <c r="AJ208" s="21"/>
    </row>
    <row r="209" spans="1:36" s="8" customFormat="1">
      <c r="A209" s="160">
        <v>192</v>
      </c>
      <c r="B209" s="131"/>
      <c r="C209" s="13"/>
      <c r="D209" s="6"/>
      <c r="E209" s="6"/>
      <c r="F209" s="7"/>
      <c r="G209" s="131"/>
      <c r="H209" s="131"/>
      <c r="I209" s="131"/>
      <c r="J209" s="131"/>
      <c r="K209" s="7"/>
      <c r="L209" s="13"/>
      <c r="M209" s="131"/>
      <c r="N209" s="128"/>
      <c r="O209" s="128"/>
      <c r="P209" s="131"/>
      <c r="Q209" s="131"/>
      <c r="R209" s="13"/>
      <c r="S209" s="13"/>
      <c r="T209" s="13"/>
      <c r="U209" s="13"/>
      <c r="V209" s="7"/>
      <c r="AI209" s="21"/>
      <c r="AJ209" s="21"/>
    </row>
    <row r="210" spans="1:36" s="8" customFormat="1">
      <c r="A210" s="160">
        <v>193</v>
      </c>
      <c r="B210" s="131"/>
      <c r="C210" s="13"/>
      <c r="D210" s="6"/>
      <c r="E210" s="6"/>
      <c r="F210" s="7"/>
      <c r="G210" s="131"/>
      <c r="H210" s="131"/>
      <c r="I210" s="131"/>
      <c r="J210" s="131"/>
      <c r="K210" s="7"/>
      <c r="L210" s="13"/>
      <c r="M210" s="131"/>
      <c r="N210" s="128"/>
      <c r="O210" s="128"/>
      <c r="P210" s="131"/>
      <c r="Q210" s="131"/>
      <c r="R210" s="13"/>
      <c r="S210" s="13"/>
      <c r="T210" s="13"/>
      <c r="U210" s="13"/>
      <c r="V210" s="7"/>
      <c r="AI210" s="21"/>
      <c r="AJ210" s="21"/>
    </row>
    <row r="211" spans="1:36" s="8" customFormat="1">
      <c r="A211" s="160">
        <v>194</v>
      </c>
      <c r="B211" s="131"/>
      <c r="C211" s="13"/>
      <c r="D211" s="6"/>
      <c r="E211" s="6"/>
      <c r="F211" s="7"/>
      <c r="G211" s="131"/>
      <c r="H211" s="131"/>
      <c r="I211" s="131"/>
      <c r="J211" s="131"/>
      <c r="K211" s="7"/>
      <c r="L211" s="13"/>
      <c r="M211" s="131"/>
      <c r="N211" s="128"/>
      <c r="O211" s="128"/>
      <c r="P211" s="131"/>
      <c r="Q211" s="131"/>
      <c r="R211" s="13"/>
      <c r="S211" s="13"/>
      <c r="T211" s="13"/>
      <c r="U211" s="13"/>
      <c r="V211" s="7"/>
      <c r="AI211" s="21"/>
      <c r="AJ211" s="21"/>
    </row>
    <row r="212" spans="1:36" s="8" customFormat="1">
      <c r="A212" s="160">
        <v>195</v>
      </c>
      <c r="B212" s="131"/>
      <c r="C212" s="13"/>
      <c r="D212" s="6"/>
      <c r="E212" s="6"/>
      <c r="F212" s="7"/>
      <c r="G212" s="131"/>
      <c r="H212" s="131"/>
      <c r="I212" s="131"/>
      <c r="J212" s="131"/>
      <c r="K212" s="7"/>
      <c r="L212" s="13"/>
      <c r="M212" s="131"/>
      <c r="N212" s="128"/>
      <c r="O212" s="128"/>
      <c r="P212" s="131"/>
      <c r="Q212" s="131"/>
      <c r="R212" s="13"/>
      <c r="S212" s="13"/>
      <c r="T212" s="13"/>
      <c r="U212" s="13"/>
      <c r="V212" s="7"/>
      <c r="AI212" s="21"/>
      <c r="AJ212" s="21"/>
    </row>
    <row r="213" spans="1:36" s="8" customFormat="1">
      <c r="A213" s="160">
        <v>196</v>
      </c>
      <c r="B213" s="131"/>
      <c r="C213" s="13"/>
      <c r="D213" s="6"/>
      <c r="E213" s="6"/>
      <c r="F213" s="7"/>
      <c r="G213" s="131"/>
      <c r="H213" s="131"/>
      <c r="I213" s="131"/>
      <c r="J213" s="131"/>
      <c r="K213" s="7"/>
      <c r="L213" s="13"/>
      <c r="M213" s="131"/>
      <c r="N213" s="128"/>
      <c r="O213" s="128"/>
      <c r="P213" s="131"/>
      <c r="Q213" s="131"/>
      <c r="R213" s="13"/>
      <c r="S213" s="13"/>
      <c r="T213" s="13"/>
      <c r="U213" s="13"/>
      <c r="V213" s="7"/>
      <c r="AI213" s="21"/>
      <c r="AJ213" s="21"/>
    </row>
    <row r="214" spans="1:36" s="8" customFormat="1">
      <c r="A214" s="160">
        <v>197</v>
      </c>
      <c r="B214" s="131"/>
      <c r="C214" s="13"/>
      <c r="D214" s="6"/>
      <c r="E214" s="6"/>
      <c r="F214" s="7"/>
      <c r="G214" s="131"/>
      <c r="H214" s="131"/>
      <c r="I214" s="131"/>
      <c r="J214" s="131"/>
      <c r="K214" s="7"/>
      <c r="L214" s="13"/>
      <c r="M214" s="131"/>
      <c r="N214" s="128"/>
      <c r="O214" s="128"/>
      <c r="P214" s="131"/>
      <c r="Q214" s="131"/>
      <c r="R214" s="13"/>
      <c r="S214" s="13"/>
      <c r="T214" s="13"/>
      <c r="U214" s="13"/>
      <c r="V214" s="7"/>
      <c r="AI214" s="21"/>
      <c r="AJ214" s="21"/>
    </row>
    <row r="215" spans="1:36" s="8" customFormat="1">
      <c r="A215" s="160">
        <v>198</v>
      </c>
      <c r="B215" s="131"/>
      <c r="C215" s="13"/>
      <c r="D215" s="6"/>
      <c r="E215" s="6"/>
      <c r="F215" s="7"/>
      <c r="G215" s="131"/>
      <c r="H215" s="131"/>
      <c r="I215" s="131"/>
      <c r="J215" s="131"/>
      <c r="K215" s="7"/>
      <c r="L215" s="13"/>
      <c r="M215" s="131"/>
      <c r="N215" s="128"/>
      <c r="O215" s="128"/>
      <c r="P215" s="131"/>
      <c r="Q215" s="131"/>
      <c r="R215" s="13"/>
      <c r="S215" s="13"/>
      <c r="T215" s="13"/>
      <c r="U215" s="13"/>
      <c r="V215" s="7"/>
      <c r="AI215" s="21"/>
      <c r="AJ215" s="21"/>
    </row>
    <row r="216" spans="1:36" s="8" customFormat="1">
      <c r="A216" s="160">
        <v>199</v>
      </c>
      <c r="B216" s="131"/>
      <c r="C216" s="13"/>
      <c r="D216" s="6"/>
      <c r="E216" s="6"/>
      <c r="F216" s="7"/>
      <c r="G216" s="131"/>
      <c r="H216" s="131"/>
      <c r="I216" s="131"/>
      <c r="J216" s="131"/>
      <c r="K216" s="7"/>
      <c r="L216" s="13"/>
      <c r="M216" s="131"/>
      <c r="N216" s="128"/>
      <c r="O216" s="128"/>
      <c r="P216" s="131"/>
      <c r="Q216" s="131"/>
      <c r="R216" s="13"/>
      <c r="S216" s="13"/>
      <c r="T216" s="13"/>
      <c r="U216" s="13"/>
      <c r="V216" s="7"/>
      <c r="AI216" s="21"/>
      <c r="AJ216" s="21"/>
    </row>
    <row r="217" spans="1:36" s="8" customFormat="1">
      <c r="A217" s="160">
        <v>200</v>
      </c>
      <c r="B217" s="131"/>
      <c r="C217" s="13"/>
      <c r="D217" s="6"/>
      <c r="E217" s="6"/>
      <c r="F217" s="7"/>
      <c r="G217" s="131"/>
      <c r="H217" s="131"/>
      <c r="I217" s="131"/>
      <c r="J217" s="131"/>
      <c r="K217" s="7"/>
      <c r="L217" s="13"/>
      <c r="M217" s="131"/>
      <c r="N217" s="128"/>
      <c r="O217" s="128"/>
      <c r="P217" s="131"/>
      <c r="Q217" s="131"/>
      <c r="R217" s="13"/>
      <c r="S217" s="13"/>
      <c r="T217" s="13"/>
      <c r="U217" s="13"/>
      <c r="V217" s="7"/>
      <c r="AI217" s="21"/>
      <c r="AJ217" s="21"/>
    </row>
    <row r="218" spans="1:36" s="8" customFormat="1">
      <c r="A218" s="160">
        <v>201</v>
      </c>
      <c r="B218" s="131"/>
      <c r="C218" s="13"/>
      <c r="D218" s="6"/>
      <c r="E218" s="6"/>
      <c r="F218" s="7"/>
      <c r="G218" s="131"/>
      <c r="H218" s="131"/>
      <c r="I218" s="131"/>
      <c r="J218" s="131"/>
      <c r="K218" s="7"/>
      <c r="L218" s="13"/>
      <c r="M218" s="131"/>
      <c r="N218" s="128"/>
      <c r="O218" s="128"/>
      <c r="P218" s="131"/>
      <c r="Q218" s="131"/>
      <c r="R218" s="13"/>
      <c r="S218" s="13"/>
      <c r="T218" s="13"/>
      <c r="U218" s="13"/>
      <c r="V218" s="7"/>
      <c r="AI218" s="21"/>
      <c r="AJ218" s="21"/>
    </row>
    <row r="219" spans="1:36" s="8" customFormat="1">
      <c r="A219" s="160">
        <v>202</v>
      </c>
      <c r="B219" s="131"/>
      <c r="C219" s="13"/>
      <c r="D219" s="6"/>
      <c r="E219" s="6"/>
      <c r="F219" s="7"/>
      <c r="G219" s="131"/>
      <c r="H219" s="131"/>
      <c r="I219" s="131"/>
      <c r="J219" s="131"/>
      <c r="K219" s="7"/>
      <c r="L219" s="13"/>
      <c r="M219" s="131"/>
      <c r="N219" s="128"/>
      <c r="O219" s="128"/>
      <c r="P219" s="131"/>
      <c r="Q219" s="131"/>
      <c r="R219" s="13"/>
      <c r="S219" s="13"/>
      <c r="T219" s="13"/>
      <c r="U219" s="13"/>
      <c r="V219" s="7"/>
      <c r="AI219" s="21"/>
      <c r="AJ219" s="21"/>
    </row>
    <row r="220" spans="1:36" s="8" customFormat="1">
      <c r="A220" s="160">
        <v>203</v>
      </c>
      <c r="B220" s="131"/>
      <c r="C220" s="13"/>
      <c r="D220" s="6"/>
      <c r="E220" s="6"/>
      <c r="F220" s="7"/>
      <c r="G220" s="131"/>
      <c r="H220" s="131"/>
      <c r="I220" s="131"/>
      <c r="J220" s="131"/>
      <c r="K220" s="7"/>
      <c r="L220" s="13"/>
      <c r="M220" s="131"/>
      <c r="N220" s="128"/>
      <c r="O220" s="128"/>
      <c r="P220" s="131"/>
      <c r="Q220" s="131"/>
      <c r="R220" s="13"/>
      <c r="S220" s="13"/>
      <c r="T220" s="13"/>
      <c r="U220" s="13"/>
      <c r="V220" s="7"/>
      <c r="AI220" s="21"/>
      <c r="AJ220" s="21"/>
    </row>
    <row r="221" spans="1:36" s="8" customFormat="1">
      <c r="A221" s="160">
        <v>204</v>
      </c>
      <c r="B221" s="131"/>
      <c r="C221" s="13"/>
      <c r="D221" s="6"/>
      <c r="E221" s="6"/>
      <c r="F221" s="7"/>
      <c r="G221" s="131"/>
      <c r="H221" s="131"/>
      <c r="I221" s="131"/>
      <c r="J221" s="131"/>
      <c r="K221" s="7"/>
      <c r="L221" s="13"/>
      <c r="M221" s="131"/>
      <c r="N221" s="128"/>
      <c r="O221" s="128"/>
      <c r="P221" s="131"/>
      <c r="Q221" s="131"/>
      <c r="R221" s="13"/>
      <c r="S221" s="13"/>
      <c r="T221" s="13"/>
      <c r="U221" s="13"/>
      <c r="V221" s="7"/>
      <c r="AI221" s="21"/>
      <c r="AJ221" s="21"/>
    </row>
    <row r="222" spans="1:36" s="8" customFormat="1">
      <c r="A222" s="160">
        <v>205</v>
      </c>
      <c r="B222" s="131"/>
      <c r="C222" s="13"/>
      <c r="D222" s="6"/>
      <c r="E222" s="6"/>
      <c r="F222" s="7"/>
      <c r="G222" s="131"/>
      <c r="H222" s="131"/>
      <c r="I222" s="131"/>
      <c r="J222" s="131"/>
      <c r="K222" s="7"/>
      <c r="L222" s="13"/>
      <c r="M222" s="131"/>
      <c r="N222" s="128"/>
      <c r="O222" s="128"/>
      <c r="P222" s="131"/>
      <c r="Q222" s="131"/>
      <c r="R222" s="13"/>
      <c r="S222" s="13"/>
      <c r="T222" s="13"/>
      <c r="U222" s="13"/>
      <c r="V222" s="7"/>
      <c r="AI222" s="21"/>
      <c r="AJ222" s="21"/>
    </row>
    <row r="223" spans="1:36" s="8" customFormat="1">
      <c r="A223" s="160">
        <v>206</v>
      </c>
      <c r="B223" s="131"/>
      <c r="C223" s="13"/>
      <c r="D223" s="6"/>
      <c r="E223" s="6"/>
      <c r="F223" s="7"/>
      <c r="G223" s="131"/>
      <c r="H223" s="131"/>
      <c r="I223" s="131"/>
      <c r="J223" s="131"/>
      <c r="K223" s="7"/>
      <c r="L223" s="13"/>
      <c r="M223" s="131"/>
      <c r="N223" s="128"/>
      <c r="O223" s="128"/>
      <c r="P223" s="131"/>
      <c r="Q223" s="131"/>
      <c r="R223" s="13"/>
      <c r="S223" s="13"/>
      <c r="T223" s="13"/>
      <c r="U223" s="13"/>
      <c r="V223" s="7"/>
      <c r="AI223" s="21"/>
      <c r="AJ223" s="21"/>
    </row>
    <row r="224" spans="1:36" s="8" customFormat="1">
      <c r="A224" s="160">
        <v>207</v>
      </c>
      <c r="B224" s="131"/>
      <c r="C224" s="13"/>
      <c r="D224" s="6"/>
      <c r="E224" s="6"/>
      <c r="F224" s="7"/>
      <c r="G224" s="131"/>
      <c r="H224" s="131"/>
      <c r="I224" s="131"/>
      <c r="J224" s="131"/>
      <c r="K224" s="7"/>
      <c r="L224" s="13"/>
      <c r="M224" s="131"/>
      <c r="N224" s="128"/>
      <c r="O224" s="128"/>
      <c r="P224" s="131"/>
      <c r="Q224" s="131"/>
      <c r="R224" s="13"/>
      <c r="S224" s="13"/>
      <c r="T224" s="13"/>
      <c r="U224" s="13"/>
      <c r="V224" s="7"/>
      <c r="AI224" s="21"/>
      <c r="AJ224" s="21"/>
    </row>
    <row r="225" spans="1:36" s="8" customFormat="1">
      <c r="A225" s="160">
        <v>208</v>
      </c>
      <c r="B225" s="131"/>
      <c r="C225" s="13"/>
      <c r="D225" s="6"/>
      <c r="E225" s="6"/>
      <c r="F225" s="7"/>
      <c r="G225" s="131"/>
      <c r="H225" s="131"/>
      <c r="I225" s="131"/>
      <c r="J225" s="131"/>
      <c r="K225" s="7"/>
      <c r="L225" s="13"/>
      <c r="M225" s="131"/>
      <c r="N225" s="128"/>
      <c r="O225" s="128"/>
      <c r="P225" s="131"/>
      <c r="Q225" s="131"/>
      <c r="R225" s="13"/>
      <c r="S225" s="13"/>
      <c r="T225" s="13"/>
      <c r="U225" s="13"/>
      <c r="V225" s="7"/>
      <c r="AI225" s="21"/>
      <c r="AJ225" s="21"/>
    </row>
    <row r="226" spans="1:36" s="8" customFormat="1">
      <c r="A226" s="160">
        <v>209</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60">
        <v>210</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60">
        <v>211</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60">
        <v>212</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60">
        <v>213</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60">
        <v>214</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60">
        <v>215</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60">
        <v>216</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60">
        <v>217</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60">
        <v>218</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60">
        <v>219</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60">
        <v>220</v>
      </c>
      <c r="B237" s="131"/>
      <c r="C237" s="13"/>
      <c r="D237" s="6"/>
      <c r="E237" s="6"/>
      <c r="F237" s="7"/>
      <c r="G237" s="131"/>
      <c r="H237" s="131"/>
      <c r="I237" s="131"/>
      <c r="J237" s="131"/>
      <c r="K237" s="7"/>
      <c r="L237" s="13"/>
      <c r="M237" s="131"/>
      <c r="N237" s="128"/>
      <c r="O237" s="128"/>
      <c r="P237" s="131"/>
      <c r="Q237" s="131"/>
      <c r="R237" s="10"/>
      <c r="S237" s="13"/>
      <c r="T237" s="13"/>
      <c r="U237" s="5"/>
      <c r="V237" s="7"/>
      <c r="AI237" s="21"/>
      <c r="AJ237" s="21"/>
    </row>
    <row r="238" spans="1:36" s="8" customFormat="1">
      <c r="A238" s="160">
        <v>221</v>
      </c>
      <c r="B238" s="131"/>
      <c r="C238" s="13"/>
      <c r="D238" s="6"/>
      <c r="E238" s="6"/>
      <c r="F238" s="7"/>
      <c r="G238" s="131"/>
      <c r="H238" s="131"/>
      <c r="I238" s="131"/>
      <c r="J238" s="131"/>
      <c r="K238" s="7"/>
      <c r="L238" s="13"/>
      <c r="M238" s="131"/>
      <c r="N238" s="128"/>
      <c r="O238" s="128"/>
      <c r="P238" s="131"/>
      <c r="Q238" s="131"/>
      <c r="R238" s="10"/>
      <c r="S238" s="13"/>
      <c r="T238" s="13"/>
      <c r="U238" s="5"/>
      <c r="V238" s="7"/>
      <c r="AI238" s="21"/>
      <c r="AJ238" s="21"/>
    </row>
    <row r="239" spans="1:36" s="8" customFormat="1">
      <c r="A239" s="160">
        <v>222</v>
      </c>
      <c r="B239" s="131"/>
      <c r="C239" s="13"/>
      <c r="D239" s="6"/>
      <c r="E239" s="6"/>
      <c r="F239" s="7"/>
      <c r="G239" s="131"/>
      <c r="H239" s="131"/>
      <c r="I239" s="131"/>
      <c r="J239" s="131"/>
      <c r="K239" s="7"/>
      <c r="L239" s="13"/>
      <c r="M239" s="131"/>
      <c r="N239" s="128"/>
      <c r="O239" s="128"/>
      <c r="P239" s="131"/>
      <c r="Q239" s="131"/>
      <c r="R239" s="10"/>
      <c r="S239" s="13"/>
      <c r="T239" s="13"/>
      <c r="U239" s="5"/>
      <c r="V239" s="7"/>
      <c r="AI239" s="21"/>
      <c r="AJ239" s="21"/>
    </row>
    <row r="240" spans="1:36" s="8" customFormat="1">
      <c r="A240" s="160">
        <v>223</v>
      </c>
      <c r="B240" s="131"/>
      <c r="C240" s="13"/>
      <c r="D240" s="6"/>
      <c r="E240" s="6"/>
      <c r="F240" s="7"/>
      <c r="G240" s="131"/>
      <c r="H240" s="131"/>
      <c r="I240" s="131"/>
      <c r="J240" s="131"/>
      <c r="K240" s="7"/>
      <c r="L240" s="13"/>
      <c r="M240" s="131"/>
      <c r="N240" s="128"/>
      <c r="O240" s="128"/>
      <c r="P240" s="131"/>
      <c r="Q240" s="131"/>
      <c r="R240" s="10"/>
      <c r="S240" s="13"/>
      <c r="T240" s="13"/>
      <c r="U240" s="5"/>
      <c r="V240" s="7"/>
      <c r="AI240" s="21"/>
      <c r="AJ240" s="21"/>
    </row>
    <row r="241" spans="1:36" s="8" customFormat="1">
      <c r="A241" s="160">
        <v>224</v>
      </c>
      <c r="B241" s="131"/>
      <c r="C241" s="13"/>
      <c r="D241" s="6"/>
      <c r="E241" s="6"/>
      <c r="F241" s="7"/>
      <c r="G241" s="131"/>
      <c r="H241" s="131"/>
      <c r="I241" s="131"/>
      <c r="J241" s="131"/>
      <c r="K241" s="7"/>
      <c r="L241" s="13"/>
      <c r="M241" s="131"/>
      <c r="N241" s="128"/>
      <c r="O241" s="128"/>
      <c r="P241" s="131"/>
      <c r="Q241" s="131"/>
      <c r="R241" s="10"/>
      <c r="S241" s="13"/>
      <c r="T241" s="13"/>
      <c r="U241" s="5"/>
      <c r="V241" s="7"/>
      <c r="AI241" s="21"/>
      <c r="AJ241" s="21"/>
    </row>
    <row r="242" spans="1:36" s="8" customFormat="1">
      <c r="A242" s="160">
        <v>225</v>
      </c>
      <c r="B242" s="131"/>
      <c r="C242" s="13"/>
      <c r="D242" s="6"/>
      <c r="E242" s="6"/>
      <c r="F242" s="7"/>
      <c r="G242" s="131"/>
      <c r="H242" s="131"/>
      <c r="I242" s="131"/>
      <c r="J242" s="131"/>
      <c r="K242" s="7"/>
      <c r="L242" s="13"/>
      <c r="M242" s="131"/>
      <c r="N242" s="128"/>
      <c r="O242" s="128"/>
      <c r="P242" s="131"/>
      <c r="Q242" s="131"/>
      <c r="R242" s="10"/>
      <c r="S242" s="13"/>
      <c r="T242" s="13"/>
      <c r="U242" s="5"/>
      <c r="V242" s="7"/>
      <c r="AI242" s="21"/>
      <c r="AJ242" s="21"/>
    </row>
    <row r="243" spans="1:36" s="8" customFormat="1">
      <c r="A243" s="160">
        <v>226</v>
      </c>
      <c r="B243" s="131"/>
      <c r="C243" s="13"/>
      <c r="D243" s="6"/>
      <c r="E243" s="6"/>
      <c r="F243" s="7"/>
      <c r="G243" s="131"/>
      <c r="H243" s="131"/>
      <c r="I243" s="131"/>
      <c r="J243" s="131"/>
      <c r="K243" s="7"/>
      <c r="L243" s="13"/>
      <c r="M243" s="131"/>
      <c r="N243" s="128"/>
      <c r="O243" s="128"/>
      <c r="P243" s="131"/>
      <c r="Q243" s="131"/>
      <c r="R243" s="10"/>
      <c r="S243" s="13"/>
      <c r="T243" s="13"/>
      <c r="U243" s="5"/>
      <c r="V243" s="7"/>
      <c r="AI243" s="21"/>
      <c r="AJ243" s="21"/>
    </row>
    <row r="244" spans="1:36" s="8" customFormat="1">
      <c r="A244" s="160">
        <v>227</v>
      </c>
      <c r="B244" s="131"/>
      <c r="C244" s="13"/>
      <c r="D244" s="6"/>
      <c r="E244" s="6"/>
      <c r="F244" s="7"/>
      <c r="G244" s="131"/>
      <c r="H244" s="131"/>
      <c r="I244" s="131"/>
      <c r="J244" s="131"/>
      <c r="K244" s="7"/>
      <c r="L244" s="13"/>
      <c r="M244" s="131"/>
      <c r="N244" s="128"/>
      <c r="O244" s="128"/>
      <c r="P244" s="131"/>
      <c r="Q244" s="131"/>
      <c r="R244" s="10"/>
      <c r="S244" s="13"/>
      <c r="T244" s="13"/>
      <c r="U244" s="5"/>
      <c r="V244" s="7"/>
      <c r="AI244" s="21"/>
      <c r="AJ244" s="21"/>
    </row>
    <row r="245" spans="1:36" s="8" customFormat="1">
      <c r="A245" s="160">
        <v>228</v>
      </c>
      <c r="B245" s="131"/>
      <c r="C245" s="13"/>
      <c r="D245" s="6"/>
      <c r="E245" s="6"/>
      <c r="F245" s="7"/>
      <c r="G245" s="131"/>
      <c r="H245" s="131"/>
      <c r="I245" s="131"/>
      <c r="J245" s="131"/>
      <c r="K245" s="7"/>
      <c r="L245" s="13"/>
      <c r="M245" s="131"/>
      <c r="N245" s="128"/>
      <c r="O245" s="128"/>
      <c r="P245" s="131"/>
      <c r="Q245" s="131"/>
      <c r="R245" s="10"/>
      <c r="S245" s="13"/>
      <c r="T245" s="13"/>
      <c r="U245" s="5"/>
      <c r="V245" s="7"/>
      <c r="AI245" s="21"/>
      <c r="AJ245" s="21"/>
    </row>
    <row r="246" spans="1:36" s="8" customFormat="1">
      <c r="A246" s="160">
        <v>229</v>
      </c>
      <c r="B246" s="131"/>
      <c r="C246" s="13"/>
      <c r="D246" s="6"/>
      <c r="E246" s="6"/>
      <c r="F246" s="7"/>
      <c r="G246" s="131"/>
      <c r="H246" s="131"/>
      <c r="I246" s="131"/>
      <c r="J246" s="131"/>
      <c r="K246" s="7"/>
      <c r="L246" s="13"/>
      <c r="M246" s="131"/>
      <c r="N246" s="128"/>
      <c r="O246" s="128"/>
      <c r="P246" s="131"/>
      <c r="Q246" s="131"/>
      <c r="R246" s="10"/>
      <c r="S246" s="13"/>
      <c r="T246" s="13"/>
      <c r="U246" s="5"/>
      <c r="V246" s="7"/>
      <c r="AI246" s="21"/>
      <c r="AJ246" s="21"/>
    </row>
    <row r="247" spans="1:36" s="8" customFormat="1">
      <c r="A247" s="160">
        <v>230</v>
      </c>
      <c r="B247" s="131"/>
      <c r="C247" s="13"/>
      <c r="D247" s="6"/>
      <c r="E247" s="6"/>
      <c r="F247" s="7"/>
      <c r="G247" s="131"/>
      <c r="H247" s="131"/>
      <c r="I247" s="131"/>
      <c r="J247" s="131"/>
      <c r="K247" s="7"/>
      <c r="L247" s="13"/>
      <c r="M247" s="131"/>
      <c r="N247" s="128"/>
      <c r="O247" s="128"/>
      <c r="P247" s="131"/>
      <c r="Q247" s="131"/>
      <c r="R247" s="10"/>
      <c r="S247" s="13"/>
      <c r="T247" s="13"/>
      <c r="U247" s="5"/>
      <c r="V247" s="7"/>
      <c r="AI247" s="21"/>
      <c r="AJ247" s="21"/>
    </row>
    <row r="248" spans="1:36" s="8" customFormat="1">
      <c r="A248" s="160">
        <v>231</v>
      </c>
      <c r="B248" s="131"/>
      <c r="C248" s="13"/>
      <c r="D248" s="6"/>
      <c r="E248" s="6"/>
      <c r="F248" s="7"/>
      <c r="G248" s="131"/>
      <c r="H248" s="131"/>
      <c r="I248" s="131"/>
      <c r="J248" s="131"/>
      <c r="K248" s="7"/>
      <c r="L248" s="13"/>
      <c r="M248" s="131"/>
      <c r="N248" s="128"/>
      <c r="O248" s="128"/>
      <c r="P248" s="131"/>
      <c r="Q248" s="131"/>
      <c r="R248" s="10"/>
      <c r="S248" s="13"/>
      <c r="T248" s="13"/>
      <c r="U248" s="5"/>
      <c r="V248" s="7"/>
      <c r="AI248" s="21"/>
      <c r="AJ248" s="21"/>
    </row>
    <row r="249" spans="1:36" s="8" customFormat="1">
      <c r="A249" s="160">
        <v>232</v>
      </c>
      <c r="B249" s="131"/>
      <c r="C249" s="13"/>
      <c r="D249" s="6"/>
      <c r="E249" s="6"/>
      <c r="F249" s="7"/>
      <c r="G249" s="131"/>
      <c r="H249" s="131"/>
      <c r="I249" s="131"/>
      <c r="J249" s="131"/>
      <c r="K249" s="7"/>
      <c r="L249" s="13"/>
      <c r="M249" s="131"/>
      <c r="N249" s="128"/>
      <c r="O249" s="128"/>
      <c r="P249" s="131"/>
      <c r="Q249" s="131"/>
      <c r="R249" s="10"/>
      <c r="S249" s="13"/>
      <c r="T249" s="13"/>
      <c r="U249" s="5"/>
      <c r="V249" s="7"/>
      <c r="AI249" s="21"/>
      <c r="AJ249" s="21"/>
    </row>
    <row r="250" spans="1:36" s="8" customFormat="1">
      <c r="A250" s="160">
        <v>233</v>
      </c>
      <c r="B250" s="131"/>
      <c r="C250" s="13"/>
      <c r="D250" s="6"/>
      <c r="E250" s="6"/>
      <c r="F250" s="7"/>
      <c r="G250" s="131"/>
      <c r="H250" s="131"/>
      <c r="I250" s="131"/>
      <c r="J250" s="131"/>
      <c r="K250" s="7"/>
      <c r="L250" s="13"/>
      <c r="M250" s="131"/>
      <c r="N250" s="128"/>
      <c r="O250" s="128"/>
      <c r="P250" s="131"/>
      <c r="Q250" s="131"/>
      <c r="R250" s="10"/>
      <c r="S250" s="13"/>
      <c r="T250" s="13"/>
      <c r="U250" s="5"/>
      <c r="V250" s="7"/>
      <c r="AI250" s="21"/>
      <c r="AJ250" s="21"/>
    </row>
    <row r="251" spans="1:36" s="8" customFormat="1">
      <c r="A251" s="160">
        <v>234</v>
      </c>
      <c r="B251" s="131"/>
      <c r="C251" s="13"/>
      <c r="D251" s="6"/>
      <c r="E251" s="6"/>
      <c r="F251" s="7"/>
      <c r="G251" s="131"/>
      <c r="H251" s="131"/>
      <c r="I251" s="131"/>
      <c r="J251" s="131"/>
      <c r="K251" s="7"/>
      <c r="L251" s="13"/>
      <c r="M251" s="131"/>
      <c r="N251" s="128"/>
      <c r="O251" s="128"/>
      <c r="P251" s="131"/>
      <c r="Q251" s="131"/>
      <c r="R251" s="10"/>
      <c r="S251" s="13"/>
      <c r="T251" s="13"/>
      <c r="U251" s="5"/>
      <c r="V251" s="7"/>
      <c r="AI251" s="21"/>
      <c r="AJ251" s="21"/>
    </row>
    <row r="252" spans="1:36" s="8" customFormat="1">
      <c r="A252" s="160">
        <v>235</v>
      </c>
      <c r="B252" s="131"/>
      <c r="C252" s="13"/>
      <c r="D252" s="6"/>
      <c r="E252" s="6"/>
      <c r="F252" s="7"/>
      <c r="G252" s="131"/>
      <c r="H252" s="131"/>
      <c r="I252" s="131"/>
      <c r="J252" s="131"/>
      <c r="K252" s="7"/>
      <c r="L252" s="13"/>
      <c r="M252" s="131"/>
      <c r="N252" s="128"/>
      <c r="O252" s="128"/>
      <c r="P252" s="131"/>
      <c r="Q252" s="131"/>
      <c r="R252" s="10"/>
      <c r="S252" s="13"/>
      <c r="T252" s="13"/>
      <c r="U252" s="5"/>
      <c r="V252" s="7"/>
      <c r="AI252" s="21"/>
      <c r="AJ252" s="21"/>
    </row>
    <row r="253" spans="1:36" s="8" customFormat="1">
      <c r="A253" s="160">
        <v>236</v>
      </c>
      <c r="B253" s="131"/>
      <c r="C253" s="13"/>
      <c r="D253" s="6"/>
      <c r="E253" s="6"/>
      <c r="F253" s="7"/>
      <c r="G253" s="131"/>
      <c r="H253" s="131"/>
      <c r="I253" s="131"/>
      <c r="J253" s="131"/>
      <c r="K253" s="7"/>
      <c r="L253" s="13"/>
      <c r="M253" s="131"/>
      <c r="N253" s="128"/>
      <c r="O253" s="128"/>
      <c r="P253" s="131"/>
      <c r="Q253" s="131"/>
      <c r="R253" s="10"/>
      <c r="S253" s="13"/>
      <c r="T253" s="13"/>
      <c r="U253" s="5"/>
      <c r="V253" s="7"/>
      <c r="AI253" s="21"/>
      <c r="AJ253" s="21"/>
    </row>
    <row r="254" spans="1:36" s="8" customFormat="1">
      <c r="A254" s="160">
        <v>237</v>
      </c>
      <c r="B254" s="131"/>
      <c r="C254" s="13"/>
      <c r="D254" s="6"/>
      <c r="E254" s="6"/>
      <c r="F254" s="7"/>
      <c r="G254" s="131"/>
      <c r="H254" s="131"/>
      <c r="I254" s="131"/>
      <c r="J254" s="131"/>
      <c r="K254" s="7"/>
      <c r="L254" s="13"/>
      <c r="M254" s="131"/>
      <c r="N254" s="128"/>
      <c r="O254" s="128"/>
      <c r="P254" s="131"/>
      <c r="Q254" s="131"/>
      <c r="R254" s="10"/>
      <c r="S254" s="13"/>
      <c r="T254" s="13"/>
      <c r="U254" s="5"/>
      <c r="V254" s="7"/>
      <c r="AI254" s="21"/>
      <c r="AJ254" s="21"/>
    </row>
    <row r="255" spans="1:36" s="8" customFormat="1">
      <c r="A255" s="160">
        <v>238</v>
      </c>
      <c r="B255" s="131"/>
      <c r="C255" s="13"/>
      <c r="D255" s="6"/>
      <c r="E255" s="6"/>
      <c r="F255" s="7"/>
      <c r="G255" s="131"/>
      <c r="H255" s="131"/>
      <c r="I255" s="131"/>
      <c r="J255" s="131"/>
      <c r="K255" s="7"/>
      <c r="L255" s="13"/>
      <c r="M255" s="131"/>
      <c r="N255" s="128"/>
      <c r="O255" s="128"/>
      <c r="P255" s="131"/>
      <c r="Q255" s="131"/>
      <c r="R255" s="10"/>
      <c r="S255" s="13"/>
      <c r="T255" s="13"/>
      <c r="U255" s="5"/>
      <c r="V255" s="7"/>
      <c r="AI255" s="21"/>
      <c r="AJ255" s="21"/>
    </row>
    <row r="256" spans="1:36" s="8" customFormat="1">
      <c r="A256" s="160">
        <v>239</v>
      </c>
      <c r="B256" s="131"/>
      <c r="C256" s="13"/>
      <c r="D256" s="6"/>
      <c r="E256" s="6"/>
      <c r="F256" s="7"/>
      <c r="G256" s="131"/>
      <c r="H256" s="131"/>
      <c r="I256" s="131"/>
      <c r="J256" s="131"/>
      <c r="K256" s="7"/>
      <c r="L256" s="13"/>
      <c r="M256" s="131"/>
      <c r="N256" s="128"/>
      <c r="O256" s="128"/>
      <c r="P256" s="131"/>
      <c r="Q256" s="131"/>
      <c r="R256" s="10"/>
      <c r="S256" s="13"/>
      <c r="T256" s="13"/>
      <c r="U256" s="5"/>
      <c r="V256" s="7"/>
      <c r="AI256" s="21"/>
      <c r="AJ256" s="21"/>
    </row>
    <row r="257" spans="1:36" s="8" customFormat="1">
      <c r="A257" s="160">
        <v>240</v>
      </c>
      <c r="B257" s="131"/>
      <c r="C257" s="13"/>
      <c r="D257" s="6"/>
      <c r="E257" s="6"/>
      <c r="F257" s="7"/>
      <c r="G257" s="131"/>
      <c r="H257" s="131"/>
      <c r="I257" s="131"/>
      <c r="J257" s="131"/>
      <c r="K257" s="7"/>
      <c r="L257" s="13"/>
      <c r="M257" s="131"/>
      <c r="N257" s="128"/>
      <c r="O257" s="128"/>
      <c r="P257" s="131"/>
      <c r="Q257" s="131"/>
      <c r="R257" s="10"/>
      <c r="S257" s="13"/>
      <c r="T257" s="13"/>
      <c r="U257" s="5"/>
      <c r="V257" s="7"/>
      <c r="AI257" s="21"/>
      <c r="AJ257" s="21"/>
    </row>
    <row r="258" spans="1:36" s="8" customFormat="1">
      <c r="A258" s="160">
        <v>241</v>
      </c>
      <c r="B258" s="131"/>
      <c r="C258" s="13"/>
      <c r="D258" s="6"/>
      <c r="E258" s="6"/>
      <c r="F258" s="7"/>
      <c r="G258" s="131"/>
      <c r="H258" s="131"/>
      <c r="I258" s="131"/>
      <c r="J258" s="131"/>
      <c r="K258" s="7"/>
      <c r="L258" s="13"/>
      <c r="M258" s="131"/>
      <c r="N258" s="128"/>
      <c r="O258" s="128"/>
      <c r="P258" s="131"/>
      <c r="Q258" s="131"/>
      <c r="R258" s="10"/>
      <c r="S258" s="13"/>
      <c r="T258" s="13"/>
      <c r="U258" s="5"/>
      <c r="V258" s="7"/>
      <c r="AI258" s="21"/>
      <c r="AJ258" s="21"/>
    </row>
    <row r="259" spans="1:36" s="8" customFormat="1">
      <c r="A259" s="160">
        <v>242</v>
      </c>
      <c r="B259" s="131"/>
      <c r="C259" s="13"/>
      <c r="D259" s="6"/>
      <c r="E259" s="6"/>
      <c r="F259" s="7"/>
      <c r="G259" s="131"/>
      <c r="H259" s="131"/>
      <c r="I259" s="131"/>
      <c r="J259" s="131"/>
      <c r="K259" s="7"/>
      <c r="L259" s="13"/>
      <c r="M259" s="131"/>
      <c r="N259" s="128"/>
      <c r="O259" s="128"/>
      <c r="P259" s="131"/>
      <c r="Q259" s="131"/>
      <c r="R259" s="10"/>
      <c r="S259" s="13"/>
      <c r="T259" s="13"/>
      <c r="U259" s="5"/>
      <c r="V259" s="7"/>
      <c r="AI259" s="21"/>
      <c r="AJ259" s="21"/>
    </row>
    <row r="260" spans="1:36" s="8" customFormat="1">
      <c r="A260" s="160">
        <v>243</v>
      </c>
      <c r="B260" s="131"/>
      <c r="C260" s="13"/>
      <c r="D260" s="6"/>
      <c r="E260" s="6"/>
      <c r="F260" s="7"/>
      <c r="G260" s="131"/>
      <c r="H260" s="131"/>
      <c r="I260" s="131"/>
      <c r="J260" s="131"/>
      <c r="K260" s="7"/>
      <c r="L260" s="13"/>
      <c r="M260" s="131"/>
      <c r="N260" s="128"/>
      <c r="O260" s="128"/>
      <c r="P260" s="131"/>
      <c r="Q260" s="131"/>
      <c r="R260" s="10"/>
      <c r="S260" s="13"/>
      <c r="T260" s="13"/>
      <c r="U260" s="5"/>
      <c r="V260" s="7"/>
      <c r="AI260" s="21"/>
      <c r="AJ260" s="21"/>
    </row>
    <row r="261" spans="1:36" s="8" customFormat="1">
      <c r="A261" s="160">
        <v>244</v>
      </c>
      <c r="B261" s="131"/>
      <c r="C261" s="13"/>
      <c r="D261" s="6"/>
      <c r="E261" s="6"/>
      <c r="F261" s="7"/>
      <c r="G261" s="131"/>
      <c r="H261" s="131"/>
      <c r="I261" s="131"/>
      <c r="J261" s="131"/>
      <c r="K261" s="7"/>
      <c r="L261" s="13"/>
      <c r="M261" s="131"/>
      <c r="N261" s="128"/>
      <c r="O261" s="128"/>
      <c r="P261" s="131"/>
      <c r="Q261" s="131"/>
      <c r="R261" s="10"/>
      <c r="S261" s="13"/>
      <c r="T261" s="13"/>
      <c r="U261" s="5"/>
      <c r="V261" s="7"/>
      <c r="AI261" s="21"/>
      <c r="AJ261" s="21"/>
    </row>
    <row r="262" spans="1:36" s="8" customFormat="1">
      <c r="A262" s="160">
        <v>245</v>
      </c>
      <c r="B262" s="131"/>
      <c r="C262" s="13"/>
      <c r="D262" s="6"/>
      <c r="E262" s="6"/>
      <c r="F262" s="7"/>
      <c r="G262" s="131"/>
      <c r="H262" s="131"/>
      <c r="I262" s="131"/>
      <c r="J262" s="131"/>
      <c r="K262" s="7"/>
      <c r="L262" s="13"/>
      <c r="M262" s="131"/>
      <c r="N262" s="128"/>
      <c r="O262" s="128"/>
      <c r="P262" s="131"/>
      <c r="Q262" s="131"/>
      <c r="R262" s="10"/>
      <c r="S262" s="13"/>
      <c r="T262" s="13"/>
      <c r="U262" s="5"/>
      <c r="V262" s="7"/>
      <c r="AI262" s="21"/>
      <c r="AJ262" s="21"/>
    </row>
    <row r="263" spans="1:36" s="8" customFormat="1">
      <c r="A263" s="160">
        <v>246</v>
      </c>
      <c r="B263" s="131"/>
      <c r="C263" s="13"/>
      <c r="D263" s="6"/>
      <c r="E263" s="6"/>
      <c r="F263" s="7"/>
      <c r="G263" s="131"/>
      <c r="H263" s="131"/>
      <c r="I263" s="131"/>
      <c r="J263" s="131"/>
      <c r="K263" s="7"/>
      <c r="L263" s="13"/>
      <c r="M263" s="131"/>
      <c r="N263" s="128"/>
      <c r="O263" s="128"/>
      <c r="P263" s="131"/>
      <c r="Q263" s="131"/>
      <c r="R263" s="10"/>
      <c r="S263" s="13"/>
      <c r="T263" s="13"/>
      <c r="U263" s="5"/>
      <c r="V263" s="7"/>
      <c r="AI263" s="21"/>
      <c r="AJ263" s="21"/>
    </row>
    <row r="264" spans="1:36" s="8" customFormat="1">
      <c r="A264" s="160">
        <v>247</v>
      </c>
      <c r="B264" s="131"/>
      <c r="C264" s="13"/>
      <c r="D264" s="6"/>
      <c r="E264" s="6"/>
      <c r="F264" s="7"/>
      <c r="G264" s="131"/>
      <c r="H264" s="131"/>
      <c r="I264" s="131"/>
      <c r="J264" s="131"/>
      <c r="K264" s="7"/>
      <c r="L264" s="13"/>
      <c r="M264" s="131"/>
      <c r="N264" s="128"/>
      <c r="O264" s="128"/>
      <c r="P264" s="131"/>
      <c r="Q264" s="131"/>
      <c r="R264" s="10"/>
      <c r="S264" s="13"/>
      <c r="T264" s="13"/>
      <c r="U264" s="5"/>
      <c r="V264" s="7"/>
      <c r="AI264" s="21"/>
      <c r="AJ264" s="21"/>
    </row>
    <row r="265" spans="1:36" s="8" customFormat="1">
      <c r="A265" s="160">
        <v>248</v>
      </c>
      <c r="B265" s="131"/>
      <c r="C265" s="13"/>
      <c r="D265" s="6"/>
      <c r="E265" s="6"/>
      <c r="F265" s="7"/>
      <c r="G265" s="131"/>
      <c r="H265" s="131"/>
      <c r="I265" s="131"/>
      <c r="J265" s="131"/>
      <c r="K265" s="7"/>
      <c r="L265" s="13"/>
      <c r="M265" s="131"/>
      <c r="N265" s="128"/>
      <c r="O265" s="128"/>
      <c r="P265" s="131"/>
      <c r="Q265" s="131"/>
      <c r="R265" s="10"/>
      <c r="S265" s="13"/>
      <c r="T265" s="13"/>
      <c r="U265" s="5"/>
      <c r="V265" s="7"/>
      <c r="AI265" s="21"/>
      <c r="AJ265" s="21"/>
    </row>
    <row r="266" spans="1:36" s="8" customFormat="1">
      <c r="A266" s="160">
        <v>249</v>
      </c>
      <c r="B266" s="131"/>
      <c r="C266" s="13"/>
      <c r="D266" s="6"/>
      <c r="E266" s="6"/>
      <c r="F266" s="7"/>
      <c r="G266" s="131"/>
      <c r="H266" s="131"/>
      <c r="I266" s="131"/>
      <c r="J266" s="131"/>
      <c r="K266" s="7"/>
      <c r="L266" s="13"/>
      <c r="M266" s="131"/>
      <c r="N266" s="128"/>
      <c r="O266" s="128"/>
      <c r="P266" s="131"/>
      <c r="Q266" s="131"/>
      <c r="R266" s="10"/>
      <c r="S266" s="13"/>
      <c r="T266" s="13"/>
      <c r="U266" s="5"/>
      <c r="V266" s="7"/>
      <c r="AI266" s="21"/>
      <c r="AJ266" s="21"/>
    </row>
    <row r="267" spans="1:36" s="8" customFormat="1">
      <c r="A267" s="160">
        <v>250</v>
      </c>
      <c r="B267" s="131"/>
      <c r="C267" s="13"/>
      <c r="D267" s="6"/>
      <c r="E267" s="6"/>
      <c r="F267" s="7"/>
      <c r="G267" s="131"/>
      <c r="H267" s="131"/>
      <c r="I267" s="131"/>
      <c r="J267" s="131"/>
      <c r="K267" s="7"/>
      <c r="L267" s="13"/>
      <c r="M267" s="131"/>
      <c r="N267" s="128"/>
      <c r="O267" s="128"/>
      <c r="P267" s="131"/>
      <c r="Q267" s="131"/>
      <c r="R267" s="10"/>
      <c r="S267" s="13"/>
      <c r="T267" s="13"/>
      <c r="U267" s="5"/>
      <c r="V267" s="7"/>
      <c r="AI267" s="21"/>
      <c r="AJ267" s="21"/>
    </row>
    <row r="268" spans="1:36" s="8" customFormat="1">
      <c r="A268" s="160">
        <v>251</v>
      </c>
      <c r="B268" s="131"/>
      <c r="C268" s="13"/>
      <c r="D268" s="6"/>
      <c r="E268" s="6"/>
      <c r="F268" s="7"/>
      <c r="G268" s="131"/>
      <c r="H268" s="131"/>
      <c r="I268" s="131"/>
      <c r="J268" s="131"/>
      <c r="K268" s="7"/>
      <c r="L268" s="13"/>
      <c r="M268" s="131"/>
      <c r="N268" s="128"/>
      <c r="O268" s="128"/>
      <c r="P268" s="131"/>
      <c r="Q268" s="131"/>
      <c r="R268" s="10"/>
      <c r="S268" s="13"/>
      <c r="T268" s="13"/>
      <c r="U268" s="5"/>
      <c r="V268" s="7"/>
      <c r="AI268" s="21"/>
      <c r="AJ268" s="21"/>
    </row>
    <row r="269" spans="1:36" s="8" customFormat="1">
      <c r="A269" s="160">
        <v>252</v>
      </c>
      <c r="B269" s="131"/>
      <c r="C269" s="13"/>
      <c r="D269" s="6"/>
      <c r="E269" s="6"/>
      <c r="F269" s="7"/>
      <c r="G269" s="131"/>
      <c r="H269" s="131"/>
      <c r="I269" s="131"/>
      <c r="J269" s="131"/>
      <c r="K269" s="7"/>
      <c r="L269" s="13"/>
      <c r="M269" s="131"/>
      <c r="N269" s="128"/>
      <c r="O269" s="128"/>
      <c r="P269" s="131"/>
      <c r="Q269" s="131"/>
      <c r="R269" s="10"/>
      <c r="S269" s="13"/>
      <c r="T269" s="13"/>
      <c r="U269" s="5"/>
      <c r="V269" s="7"/>
      <c r="AI269" s="21"/>
      <c r="AJ269" s="21"/>
    </row>
    <row r="270" spans="1:36" s="8" customFormat="1">
      <c r="A270" s="160">
        <v>253</v>
      </c>
      <c r="B270" s="131"/>
      <c r="C270" s="13"/>
      <c r="D270" s="6"/>
      <c r="E270" s="6"/>
      <c r="F270" s="7"/>
      <c r="G270" s="131"/>
      <c r="H270" s="131"/>
      <c r="I270" s="131"/>
      <c r="J270" s="131"/>
      <c r="K270" s="7"/>
      <c r="L270" s="13"/>
      <c r="M270" s="131"/>
      <c r="N270" s="128"/>
      <c r="O270" s="128"/>
      <c r="P270" s="131"/>
      <c r="Q270" s="131"/>
      <c r="R270" s="10"/>
      <c r="S270" s="13"/>
      <c r="T270" s="13"/>
      <c r="U270" s="5"/>
      <c r="V270" s="7"/>
      <c r="AI270" s="21"/>
      <c r="AJ270" s="21"/>
    </row>
    <row r="271" spans="1:36" s="8" customFormat="1">
      <c r="A271" s="160">
        <v>254</v>
      </c>
      <c r="B271" s="131"/>
      <c r="C271" s="13"/>
      <c r="D271" s="6"/>
      <c r="E271" s="6"/>
      <c r="F271" s="7"/>
      <c r="G271" s="131"/>
      <c r="H271" s="131"/>
      <c r="I271" s="131"/>
      <c r="J271" s="131"/>
      <c r="K271" s="7"/>
      <c r="L271" s="13"/>
      <c r="M271" s="131"/>
      <c r="N271" s="128"/>
      <c r="O271" s="128"/>
      <c r="P271" s="131"/>
      <c r="Q271" s="131"/>
      <c r="R271" s="10"/>
      <c r="S271" s="13"/>
      <c r="T271" s="13"/>
      <c r="U271" s="5"/>
      <c r="V271" s="7"/>
      <c r="AI271" s="21"/>
      <c r="AJ271" s="21"/>
    </row>
    <row r="272" spans="1:36" s="8" customFormat="1">
      <c r="A272" s="160">
        <v>255</v>
      </c>
      <c r="B272" s="131"/>
      <c r="C272" s="13"/>
      <c r="D272" s="6"/>
      <c r="E272" s="6"/>
      <c r="F272" s="7"/>
      <c r="G272" s="131"/>
      <c r="H272" s="131"/>
      <c r="I272" s="131"/>
      <c r="J272" s="131"/>
      <c r="K272" s="7"/>
      <c r="L272" s="13"/>
      <c r="M272" s="131"/>
      <c r="N272" s="128"/>
      <c r="O272" s="128"/>
      <c r="P272" s="131"/>
      <c r="Q272" s="131"/>
      <c r="R272" s="10"/>
      <c r="S272" s="13"/>
      <c r="T272" s="13"/>
      <c r="U272" s="5"/>
      <c r="V272" s="7"/>
      <c r="AI272" s="21"/>
      <c r="AJ272" s="21"/>
    </row>
    <row r="273" spans="1:36" s="8" customFormat="1">
      <c r="A273" s="160">
        <v>256</v>
      </c>
      <c r="B273" s="131"/>
      <c r="C273" s="13"/>
      <c r="D273" s="6"/>
      <c r="E273" s="6"/>
      <c r="F273" s="7"/>
      <c r="G273" s="131"/>
      <c r="H273" s="131"/>
      <c r="I273" s="131"/>
      <c r="J273" s="131"/>
      <c r="K273" s="7"/>
      <c r="L273" s="13"/>
      <c r="M273" s="131"/>
      <c r="N273" s="128"/>
      <c r="O273" s="128"/>
      <c r="P273" s="131"/>
      <c r="Q273" s="131"/>
      <c r="R273" s="10"/>
      <c r="S273" s="13"/>
      <c r="T273" s="13"/>
      <c r="U273" s="5"/>
      <c r="V273" s="7"/>
      <c r="AI273" s="21"/>
      <c r="AJ273" s="21"/>
    </row>
    <row r="274" spans="1:36" s="8" customFormat="1">
      <c r="A274" s="160">
        <v>257</v>
      </c>
      <c r="B274" s="131"/>
      <c r="C274" s="13"/>
      <c r="D274" s="6"/>
      <c r="E274" s="6"/>
      <c r="F274" s="7"/>
      <c r="G274" s="131"/>
      <c r="H274" s="131"/>
      <c r="I274" s="131"/>
      <c r="J274" s="131"/>
      <c r="K274" s="7"/>
      <c r="L274" s="13"/>
      <c r="M274" s="131"/>
      <c r="N274" s="128"/>
      <c r="O274" s="128"/>
      <c r="P274" s="131"/>
      <c r="Q274" s="131"/>
      <c r="R274" s="10"/>
      <c r="S274" s="13"/>
      <c r="T274" s="13"/>
      <c r="U274" s="5"/>
      <c r="V274" s="7"/>
      <c r="AI274" s="21"/>
      <c r="AJ274" s="21"/>
    </row>
    <row r="275" spans="1:36" s="8" customFormat="1">
      <c r="A275" s="160">
        <v>258</v>
      </c>
      <c r="B275" s="131"/>
      <c r="C275" s="13"/>
      <c r="D275" s="6"/>
      <c r="E275" s="6"/>
      <c r="F275" s="7"/>
      <c r="G275" s="131"/>
      <c r="H275" s="131"/>
      <c r="I275" s="131"/>
      <c r="J275" s="131"/>
      <c r="K275" s="7"/>
      <c r="L275" s="13"/>
      <c r="M275" s="131"/>
      <c r="N275" s="128"/>
      <c r="O275" s="128"/>
      <c r="P275" s="131"/>
      <c r="Q275" s="131"/>
      <c r="R275" s="10"/>
      <c r="S275" s="13"/>
      <c r="T275" s="13"/>
      <c r="U275" s="5"/>
      <c r="V275" s="7"/>
      <c r="AI275" s="21"/>
      <c r="AJ275" s="21"/>
    </row>
    <row r="276" spans="1:36" s="8" customFormat="1">
      <c r="A276" s="160">
        <v>259</v>
      </c>
      <c r="B276" s="131"/>
      <c r="C276" s="13"/>
      <c r="D276" s="6"/>
      <c r="E276" s="6"/>
      <c r="F276" s="7"/>
      <c r="G276" s="131"/>
      <c r="H276" s="131"/>
      <c r="I276" s="131"/>
      <c r="J276" s="131"/>
      <c r="K276" s="7"/>
      <c r="L276" s="13"/>
      <c r="M276" s="131"/>
      <c r="N276" s="128"/>
      <c r="O276" s="128"/>
      <c r="P276" s="131"/>
      <c r="Q276" s="131"/>
      <c r="R276" s="10"/>
      <c r="S276" s="13"/>
      <c r="T276" s="13"/>
      <c r="U276" s="5"/>
      <c r="V276" s="7"/>
      <c r="AI276" s="21"/>
      <c r="AJ276" s="21"/>
    </row>
    <row r="277" spans="1:36" s="8" customFormat="1">
      <c r="A277" s="160">
        <v>260</v>
      </c>
      <c r="B277" s="131"/>
      <c r="C277" s="13"/>
      <c r="D277" s="6"/>
      <c r="E277" s="6"/>
      <c r="F277" s="7"/>
      <c r="G277" s="131"/>
      <c r="H277" s="131"/>
      <c r="I277" s="131"/>
      <c r="J277" s="131"/>
      <c r="K277" s="7"/>
      <c r="L277" s="13"/>
      <c r="M277" s="131"/>
      <c r="N277" s="128"/>
      <c r="O277" s="128"/>
      <c r="P277" s="131"/>
      <c r="Q277" s="131"/>
      <c r="R277" s="10"/>
      <c r="S277" s="13"/>
      <c r="T277" s="13"/>
      <c r="U277" s="5"/>
      <c r="V277" s="7"/>
      <c r="AI277" s="21"/>
      <c r="AJ277" s="21"/>
    </row>
    <row r="278" spans="1:36" s="8" customFormat="1">
      <c r="A278" s="160">
        <v>261</v>
      </c>
      <c r="B278" s="131"/>
      <c r="C278" s="13"/>
      <c r="D278" s="6"/>
      <c r="E278" s="6"/>
      <c r="F278" s="7"/>
      <c r="G278" s="131"/>
      <c r="H278" s="131"/>
      <c r="I278" s="131"/>
      <c r="J278" s="131"/>
      <c r="K278" s="7"/>
      <c r="L278" s="13"/>
      <c r="M278" s="131"/>
      <c r="N278" s="128"/>
      <c r="O278" s="128"/>
      <c r="P278" s="131"/>
      <c r="Q278" s="131"/>
      <c r="R278" s="10"/>
      <c r="S278" s="13"/>
      <c r="T278" s="13"/>
      <c r="U278" s="5"/>
      <c r="V278" s="7"/>
      <c r="AI278" s="21"/>
      <c r="AJ278" s="21"/>
    </row>
    <row r="279" spans="1:36" s="8" customFormat="1">
      <c r="A279" s="160">
        <v>262</v>
      </c>
      <c r="B279" s="131"/>
      <c r="C279" s="13"/>
      <c r="D279" s="6"/>
      <c r="E279" s="6"/>
      <c r="F279" s="7"/>
      <c r="G279" s="131"/>
      <c r="H279" s="131"/>
      <c r="I279" s="131"/>
      <c r="J279" s="131"/>
      <c r="K279" s="7"/>
      <c r="L279" s="13"/>
      <c r="M279" s="131"/>
      <c r="N279" s="128"/>
      <c r="O279" s="128"/>
      <c r="P279" s="131"/>
      <c r="Q279" s="131"/>
      <c r="R279" s="10"/>
      <c r="S279" s="13"/>
      <c r="T279" s="13"/>
      <c r="U279" s="5"/>
      <c r="V279" s="7"/>
      <c r="AI279" s="21"/>
      <c r="AJ279" s="21"/>
    </row>
    <row r="280" spans="1:36" s="8" customFormat="1">
      <c r="A280" s="160">
        <v>263</v>
      </c>
      <c r="B280" s="131"/>
      <c r="C280" s="13"/>
      <c r="D280" s="6"/>
      <c r="E280" s="6"/>
      <c r="F280" s="7"/>
      <c r="G280" s="131"/>
      <c r="H280" s="131"/>
      <c r="I280" s="131"/>
      <c r="J280" s="131"/>
      <c r="K280" s="7"/>
      <c r="L280" s="13"/>
      <c r="M280" s="131"/>
      <c r="N280" s="128"/>
      <c r="O280" s="128"/>
      <c r="P280" s="131"/>
      <c r="Q280" s="131"/>
      <c r="R280" s="10"/>
      <c r="S280" s="13"/>
      <c r="T280" s="13"/>
      <c r="U280" s="5"/>
      <c r="V280" s="7"/>
      <c r="AI280" s="21"/>
      <c r="AJ280" s="21"/>
    </row>
    <row r="281" spans="1:36" s="8" customFormat="1">
      <c r="A281" s="160">
        <v>264</v>
      </c>
      <c r="B281" s="131"/>
      <c r="C281" s="13"/>
      <c r="D281" s="6"/>
      <c r="E281" s="6"/>
      <c r="F281" s="7"/>
      <c r="G281" s="131"/>
      <c r="H281" s="131"/>
      <c r="I281" s="131"/>
      <c r="J281" s="131"/>
      <c r="K281" s="7"/>
      <c r="L281" s="13"/>
      <c r="M281" s="131"/>
      <c r="N281" s="128"/>
      <c r="O281" s="128"/>
      <c r="P281" s="131"/>
      <c r="Q281" s="131"/>
      <c r="R281" s="10"/>
      <c r="S281" s="13"/>
      <c r="T281" s="13"/>
      <c r="U281" s="5"/>
      <c r="V281" s="7"/>
      <c r="AI281" s="21"/>
      <c r="AJ281" s="21"/>
    </row>
    <row r="282" spans="1:36" s="8" customFormat="1">
      <c r="A282" s="160">
        <v>265</v>
      </c>
      <c r="B282" s="131"/>
      <c r="C282" s="13"/>
      <c r="D282" s="6"/>
      <c r="E282" s="6"/>
      <c r="F282" s="7"/>
      <c r="G282" s="131"/>
      <c r="H282" s="131"/>
      <c r="I282" s="131"/>
      <c r="J282" s="131"/>
      <c r="K282" s="7"/>
      <c r="L282" s="13"/>
      <c r="M282" s="131"/>
      <c r="N282" s="128"/>
      <c r="O282" s="128"/>
      <c r="P282" s="131"/>
      <c r="Q282" s="131"/>
      <c r="R282" s="10"/>
      <c r="S282" s="13"/>
      <c r="T282" s="13"/>
      <c r="U282" s="5"/>
      <c r="V282" s="7"/>
      <c r="AI282" s="21"/>
      <c r="AJ282" s="21"/>
    </row>
    <row r="283" spans="1:36" s="8" customFormat="1">
      <c r="A283" s="160">
        <v>266</v>
      </c>
      <c r="B283" s="131"/>
      <c r="C283" s="13"/>
      <c r="D283" s="6"/>
      <c r="E283" s="6"/>
      <c r="F283" s="7"/>
      <c r="G283" s="131"/>
      <c r="H283" s="131"/>
      <c r="I283" s="131"/>
      <c r="J283" s="131"/>
      <c r="K283" s="7"/>
      <c r="L283" s="13"/>
      <c r="M283" s="131"/>
      <c r="N283" s="128"/>
      <c r="O283" s="128"/>
      <c r="P283" s="131"/>
      <c r="Q283" s="131"/>
      <c r="R283" s="10"/>
      <c r="S283" s="13"/>
      <c r="T283" s="13"/>
      <c r="U283" s="5"/>
      <c r="V283" s="7"/>
      <c r="AI283" s="21"/>
      <c r="AJ283" s="21"/>
    </row>
    <row r="284" spans="1:36" s="8" customFormat="1">
      <c r="A284" s="160">
        <v>267</v>
      </c>
      <c r="B284" s="131"/>
      <c r="C284" s="13"/>
      <c r="D284" s="6"/>
      <c r="E284" s="6"/>
      <c r="F284" s="7"/>
      <c r="G284" s="131"/>
      <c r="H284" s="131"/>
      <c r="I284" s="131"/>
      <c r="J284" s="131"/>
      <c r="K284" s="7"/>
      <c r="L284" s="13"/>
      <c r="M284" s="131"/>
      <c r="N284" s="128"/>
      <c r="O284" s="128"/>
      <c r="P284" s="131"/>
      <c r="Q284" s="131"/>
      <c r="R284" s="10"/>
      <c r="S284" s="13"/>
      <c r="T284" s="13"/>
      <c r="U284" s="5"/>
      <c r="V284" s="7"/>
      <c r="AI284" s="21"/>
      <c r="AJ284" s="21"/>
    </row>
    <row r="285" spans="1:36" s="8" customFormat="1">
      <c r="A285" s="160">
        <v>268</v>
      </c>
      <c r="B285" s="131"/>
      <c r="C285" s="13"/>
      <c r="D285" s="6"/>
      <c r="E285" s="6"/>
      <c r="F285" s="7"/>
      <c r="G285" s="131"/>
      <c r="H285" s="131"/>
      <c r="I285" s="131"/>
      <c r="J285" s="131"/>
      <c r="K285" s="7"/>
      <c r="L285" s="13"/>
      <c r="M285" s="131"/>
      <c r="N285" s="128"/>
      <c r="O285" s="128"/>
      <c r="P285" s="131"/>
      <c r="Q285" s="131"/>
      <c r="R285" s="10"/>
      <c r="S285" s="13"/>
      <c r="T285" s="13"/>
      <c r="U285" s="5"/>
      <c r="V285" s="7"/>
      <c r="AI285" s="21"/>
      <c r="AJ285" s="21"/>
    </row>
    <row r="286" spans="1:36" s="8" customFormat="1">
      <c r="A286" s="160">
        <v>269</v>
      </c>
      <c r="B286" s="131"/>
      <c r="C286" s="13"/>
      <c r="D286" s="6"/>
      <c r="E286" s="6"/>
      <c r="F286" s="7"/>
      <c r="G286" s="131"/>
      <c r="H286" s="131"/>
      <c r="I286" s="131"/>
      <c r="J286" s="131"/>
      <c r="K286" s="7"/>
      <c r="L286" s="13"/>
      <c r="M286" s="131"/>
      <c r="N286" s="128"/>
      <c r="O286" s="128"/>
      <c r="P286" s="131"/>
      <c r="Q286" s="131"/>
      <c r="R286" s="10"/>
      <c r="S286" s="13"/>
      <c r="T286" s="13"/>
      <c r="U286" s="5"/>
      <c r="V286" s="7"/>
      <c r="AI286" s="21"/>
      <c r="AJ286" s="21"/>
    </row>
    <row r="287" spans="1:36" s="8" customFormat="1">
      <c r="A287" s="160">
        <v>270</v>
      </c>
      <c r="B287" s="131"/>
      <c r="C287" s="13"/>
      <c r="D287" s="6"/>
      <c r="E287" s="6"/>
      <c r="F287" s="7"/>
      <c r="G287" s="131"/>
      <c r="H287" s="131"/>
      <c r="I287" s="131"/>
      <c r="J287" s="131"/>
      <c r="K287" s="7"/>
      <c r="L287" s="13"/>
      <c r="M287" s="131"/>
      <c r="N287" s="128"/>
      <c r="O287" s="128"/>
      <c r="P287" s="131"/>
      <c r="Q287" s="131"/>
      <c r="R287" s="10"/>
      <c r="S287" s="13"/>
      <c r="T287" s="13"/>
      <c r="U287" s="5"/>
      <c r="V287" s="7"/>
      <c r="AI287" s="21"/>
      <c r="AJ287" s="21"/>
    </row>
    <row r="288" spans="1:36" s="8" customFormat="1">
      <c r="A288" s="160">
        <v>271</v>
      </c>
      <c r="B288" s="131"/>
      <c r="C288" s="13"/>
      <c r="D288" s="6"/>
      <c r="E288" s="6"/>
      <c r="F288" s="7"/>
      <c r="G288" s="131"/>
      <c r="H288" s="131"/>
      <c r="I288" s="131"/>
      <c r="J288" s="131"/>
      <c r="K288" s="7"/>
      <c r="L288" s="13"/>
      <c r="M288" s="131"/>
      <c r="N288" s="128"/>
      <c r="O288" s="128"/>
      <c r="P288" s="131"/>
      <c r="Q288" s="131"/>
      <c r="R288" s="10"/>
      <c r="S288" s="13"/>
      <c r="T288" s="13"/>
      <c r="U288" s="5"/>
      <c r="V288" s="7"/>
      <c r="AI288" s="21"/>
      <c r="AJ288" s="21"/>
    </row>
    <row r="289" spans="1:36" s="8" customFormat="1">
      <c r="A289" s="160">
        <v>272</v>
      </c>
      <c r="B289" s="131"/>
      <c r="C289" s="13"/>
      <c r="D289" s="6"/>
      <c r="E289" s="6"/>
      <c r="F289" s="7"/>
      <c r="G289" s="131"/>
      <c r="H289" s="131"/>
      <c r="I289" s="131"/>
      <c r="J289" s="131"/>
      <c r="K289" s="7"/>
      <c r="L289" s="13"/>
      <c r="M289" s="131"/>
      <c r="N289" s="128"/>
      <c r="O289" s="128"/>
      <c r="P289" s="131"/>
      <c r="Q289" s="131"/>
      <c r="R289" s="10"/>
      <c r="S289" s="13"/>
      <c r="T289" s="13"/>
      <c r="U289" s="5"/>
      <c r="V289" s="7"/>
      <c r="AI289" s="21"/>
      <c r="AJ289" s="21"/>
    </row>
    <row r="290" spans="1:36" s="8" customFormat="1">
      <c r="A290" s="160">
        <v>273</v>
      </c>
      <c r="B290" s="131"/>
      <c r="C290" s="13"/>
      <c r="D290" s="6"/>
      <c r="E290" s="6"/>
      <c r="F290" s="7"/>
      <c r="G290" s="131"/>
      <c r="H290" s="131"/>
      <c r="I290" s="131"/>
      <c r="J290" s="131"/>
      <c r="K290" s="7"/>
      <c r="L290" s="13"/>
      <c r="M290" s="131"/>
      <c r="N290" s="128"/>
      <c r="O290" s="128"/>
      <c r="P290" s="131"/>
      <c r="Q290" s="131"/>
      <c r="R290" s="10"/>
      <c r="S290" s="13"/>
      <c r="T290" s="13"/>
      <c r="U290" s="5"/>
      <c r="V290" s="7"/>
      <c r="AI290" s="21"/>
      <c r="AJ290" s="21"/>
    </row>
    <row r="291" spans="1:36" s="8" customFormat="1">
      <c r="A291" s="160">
        <v>274</v>
      </c>
      <c r="B291" s="131"/>
      <c r="C291" s="13"/>
      <c r="D291" s="6"/>
      <c r="E291" s="6"/>
      <c r="F291" s="7"/>
      <c r="G291" s="131"/>
      <c r="H291" s="131"/>
      <c r="I291" s="131"/>
      <c r="J291" s="131"/>
      <c r="K291" s="7"/>
      <c r="L291" s="13"/>
      <c r="M291" s="131"/>
      <c r="N291" s="128"/>
      <c r="O291" s="128"/>
      <c r="P291" s="131"/>
      <c r="Q291" s="131"/>
      <c r="R291" s="10"/>
      <c r="S291" s="13"/>
      <c r="T291" s="13"/>
      <c r="U291" s="5"/>
      <c r="V291" s="7"/>
      <c r="AI291" s="21"/>
      <c r="AJ291" s="21"/>
    </row>
    <row r="292" spans="1:36" s="8" customFormat="1">
      <c r="A292" s="160">
        <v>275</v>
      </c>
      <c r="B292" s="131"/>
      <c r="C292" s="13"/>
      <c r="D292" s="6"/>
      <c r="E292" s="6"/>
      <c r="F292" s="7"/>
      <c r="G292" s="131"/>
      <c r="H292" s="131"/>
      <c r="I292" s="131"/>
      <c r="J292" s="131"/>
      <c r="K292" s="7"/>
      <c r="L292" s="13"/>
      <c r="M292" s="131"/>
      <c r="N292" s="128"/>
      <c r="O292" s="128"/>
      <c r="P292" s="131"/>
      <c r="Q292" s="131"/>
      <c r="R292" s="10"/>
      <c r="S292" s="13"/>
      <c r="T292" s="13"/>
      <c r="U292" s="5"/>
      <c r="V292" s="7"/>
      <c r="AI292" s="21"/>
      <c r="AJ292" s="21"/>
    </row>
    <row r="293" spans="1:36" s="8" customFormat="1">
      <c r="A293" s="160">
        <v>276</v>
      </c>
      <c r="B293" s="131"/>
      <c r="C293" s="13"/>
      <c r="D293" s="6"/>
      <c r="E293" s="6"/>
      <c r="F293" s="7"/>
      <c r="G293" s="131"/>
      <c r="H293" s="131"/>
      <c r="I293" s="131"/>
      <c r="J293" s="131"/>
      <c r="K293" s="7"/>
      <c r="L293" s="13"/>
      <c r="M293" s="131"/>
      <c r="N293" s="128"/>
      <c r="O293" s="128"/>
      <c r="P293" s="131"/>
      <c r="Q293" s="131"/>
      <c r="R293" s="10"/>
      <c r="S293" s="13"/>
      <c r="T293" s="13"/>
      <c r="U293" s="5"/>
      <c r="V293" s="7"/>
      <c r="AI293" s="21"/>
      <c r="AJ293" s="21"/>
    </row>
    <row r="294" spans="1:36" s="8" customFormat="1">
      <c r="A294" s="160">
        <v>277</v>
      </c>
      <c r="B294" s="131"/>
      <c r="C294" s="13"/>
      <c r="D294" s="6"/>
      <c r="E294" s="6"/>
      <c r="F294" s="7"/>
      <c r="G294" s="131"/>
      <c r="H294" s="131"/>
      <c r="I294" s="131"/>
      <c r="J294" s="131"/>
      <c r="K294" s="7"/>
      <c r="L294" s="13"/>
      <c r="M294" s="131"/>
      <c r="N294" s="128"/>
      <c r="O294" s="128"/>
      <c r="P294" s="131"/>
      <c r="Q294" s="131"/>
      <c r="R294" s="10"/>
      <c r="S294" s="13"/>
      <c r="T294" s="13"/>
      <c r="U294" s="5"/>
      <c r="V294" s="7"/>
      <c r="AI294" s="21"/>
      <c r="AJ294" s="21"/>
    </row>
    <row r="295" spans="1:36" s="8" customFormat="1">
      <c r="A295" s="160">
        <v>278</v>
      </c>
      <c r="B295" s="131"/>
      <c r="C295" s="13"/>
      <c r="D295" s="6"/>
      <c r="E295" s="6"/>
      <c r="F295" s="7"/>
      <c r="G295" s="131"/>
      <c r="H295" s="131"/>
      <c r="I295" s="131"/>
      <c r="J295" s="131"/>
      <c r="K295" s="7"/>
      <c r="L295" s="13"/>
      <c r="M295" s="131"/>
      <c r="N295" s="128"/>
      <c r="O295" s="128"/>
      <c r="P295" s="131"/>
      <c r="Q295" s="131"/>
      <c r="R295" s="10"/>
      <c r="S295" s="13"/>
      <c r="T295" s="13"/>
      <c r="U295" s="5"/>
      <c r="V295" s="7"/>
      <c r="AI295" s="21"/>
      <c r="AJ295" s="21"/>
    </row>
    <row r="296" spans="1:36" s="8" customFormat="1">
      <c r="A296" s="160">
        <v>279</v>
      </c>
      <c r="B296" s="131"/>
      <c r="C296" s="13"/>
      <c r="D296" s="6"/>
      <c r="E296" s="6"/>
      <c r="F296" s="7"/>
      <c r="G296" s="131"/>
      <c r="H296" s="131"/>
      <c r="I296" s="131"/>
      <c r="J296" s="131"/>
      <c r="K296" s="7"/>
      <c r="L296" s="13"/>
      <c r="M296" s="131"/>
      <c r="N296" s="128"/>
      <c r="O296" s="128"/>
      <c r="P296" s="131"/>
      <c r="Q296" s="131"/>
      <c r="R296" s="10"/>
      <c r="S296" s="13"/>
      <c r="T296" s="13"/>
      <c r="U296" s="5"/>
      <c r="V296" s="7"/>
      <c r="AI296" s="21"/>
      <c r="AJ296" s="21"/>
    </row>
    <row r="297" spans="1:36" s="8" customFormat="1">
      <c r="A297" s="160">
        <v>280</v>
      </c>
      <c r="B297" s="131"/>
      <c r="C297" s="13"/>
      <c r="D297" s="6"/>
      <c r="E297" s="6"/>
      <c r="F297" s="7"/>
      <c r="G297" s="131"/>
      <c r="H297" s="131"/>
      <c r="I297" s="131"/>
      <c r="J297" s="131"/>
      <c r="K297" s="7"/>
      <c r="L297" s="13"/>
      <c r="M297" s="131"/>
      <c r="N297" s="128"/>
      <c r="O297" s="128"/>
      <c r="P297" s="131"/>
      <c r="Q297" s="131"/>
      <c r="R297" s="10"/>
      <c r="S297" s="13"/>
      <c r="T297" s="13"/>
      <c r="U297" s="5"/>
      <c r="V297" s="7"/>
      <c r="AI297" s="21"/>
      <c r="AJ297" s="21"/>
    </row>
    <row r="298" spans="1:36" s="8" customFormat="1">
      <c r="A298" s="160">
        <v>281</v>
      </c>
      <c r="B298" s="131"/>
      <c r="C298" s="13"/>
      <c r="D298" s="6"/>
      <c r="E298" s="6"/>
      <c r="F298" s="7"/>
      <c r="G298" s="131"/>
      <c r="H298" s="131"/>
      <c r="I298" s="131"/>
      <c r="J298" s="131"/>
      <c r="K298" s="7"/>
      <c r="L298" s="13"/>
      <c r="M298" s="131"/>
      <c r="N298" s="128"/>
      <c r="O298" s="128"/>
      <c r="P298" s="131"/>
      <c r="Q298" s="131"/>
      <c r="R298" s="10"/>
      <c r="S298" s="13"/>
      <c r="T298" s="13"/>
      <c r="U298" s="5"/>
      <c r="V298" s="7"/>
      <c r="AI298" s="21"/>
      <c r="AJ298" s="21"/>
    </row>
    <row r="299" spans="1:36" s="8" customFormat="1">
      <c r="A299" s="160">
        <v>282</v>
      </c>
      <c r="B299" s="131"/>
      <c r="C299" s="13"/>
      <c r="D299" s="6"/>
      <c r="E299" s="6"/>
      <c r="F299" s="7"/>
      <c r="G299" s="131"/>
      <c r="H299" s="131"/>
      <c r="I299" s="131"/>
      <c r="J299" s="131"/>
      <c r="K299" s="7"/>
      <c r="L299" s="13"/>
      <c r="M299" s="131"/>
      <c r="N299" s="128"/>
      <c r="O299" s="128"/>
      <c r="P299" s="131"/>
      <c r="Q299" s="131"/>
      <c r="R299" s="10"/>
      <c r="S299" s="13"/>
      <c r="T299" s="13"/>
      <c r="U299" s="5"/>
      <c r="V299" s="7"/>
      <c r="AI299" s="21"/>
      <c r="AJ299" s="21"/>
    </row>
    <row r="300" spans="1:36" s="8" customFormat="1">
      <c r="A300" s="160">
        <v>283</v>
      </c>
      <c r="B300" s="131"/>
      <c r="C300" s="13"/>
      <c r="D300" s="6"/>
      <c r="E300" s="6"/>
      <c r="F300" s="7"/>
      <c r="G300" s="131"/>
      <c r="H300" s="131"/>
      <c r="I300" s="131"/>
      <c r="J300" s="131"/>
      <c r="K300" s="7"/>
      <c r="L300" s="13"/>
      <c r="M300" s="131"/>
      <c r="N300" s="128"/>
      <c r="O300" s="128"/>
      <c r="P300" s="131"/>
      <c r="Q300" s="131"/>
      <c r="R300" s="10"/>
      <c r="S300" s="13"/>
      <c r="T300" s="13"/>
      <c r="U300" s="5"/>
      <c r="V300" s="7"/>
      <c r="AI300" s="21"/>
      <c r="AJ300" s="21"/>
    </row>
    <row r="301" spans="1:36" s="8" customFormat="1">
      <c r="A301" s="160">
        <v>284</v>
      </c>
      <c r="B301" s="131"/>
      <c r="C301" s="13"/>
      <c r="D301" s="6"/>
      <c r="E301" s="6"/>
      <c r="F301" s="7"/>
      <c r="G301" s="131"/>
      <c r="H301" s="131"/>
      <c r="I301" s="131"/>
      <c r="J301" s="131"/>
      <c r="K301" s="7"/>
      <c r="L301" s="13"/>
      <c r="M301" s="131"/>
      <c r="N301" s="128"/>
      <c r="O301" s="128"/>
      <c r="P301" s="131"/>
      <c r="Q301" s="131"/>
      <c r="R301" s="10"/>
      <c r="S301" s="13"/>
      <c r="T301" s="13"/>
      <c r="U301" s="5"/>
      <c r="V301" s="7"/>
      <c r="AI301" s="21"/>
      <c r="AJ301" s="21"/>
    </row>
    <row r="302" spans="1:36" s="8" customFormat="1">
      <c r="A302" s="160">
        <v>285</v>
      </c>
      <c r="B302" s="131"/>
      <c r="C302" s="13"/>
      <c r="D302" s="6"/>
      <c r="E302" s="6"/>
      <c r="F302" s="7"/>
      <c r="G302" s="131"/>
      <c r="H302" s="131"/>
      <c r="I302" s="131"/>
      <c r="J302" s="131"/>
      <c r="K302" s="7"/>
      <c r="L302" s="13"/>
      <c r="M302" s="131"/>
      <c r="N302" s="128"/>
      <c r="O302" s="128"/>
      <c r="P302" s="131"/>
      <c r="Q302" s="131"/>
      <c r="R302" s="10"/>
      <c r="S302" s="13"/>
      <c r="T302" s="13"/>
      <c r="U302" s="5"/>
      <c r="V302" s="7"/>
      <c r="AI302" s="21"/>
      <c r="AJ302" s="21"/>
    </row>
    <row r="303" spans="1:36" s="8" customFormat="1">
      <c r="A303" s="160">
        <v>286</v>
      </c>
      <c r="B303" s="131"/>
      <c r="C303" s="13"/>
      <c r="D303" s="6"/>
      <c r="E303" s="6"/>
      <c r="F303" s="7"/>
      <c r="G303" s="131"/>
      <c r="H303" s="131"/>
      <c r="I303" s="131"/>
      <c r="J303" s="131"/>
      <c r="K303" s="7"/>
      <c r="L303" s="13"/>
      <c r="M303" s="131"/>
      <c r="N303" s="128"/>
      <c r="O303" s="128"/>
      <c r="P303" s="131"/>
      <c r="Q303" s="131"/>
      <c r="R303" s="10"/>
      <c r="S303" s="13"/>
      <c r="T303" s="13"/>
      <c r="U303" s="5"/>
      <c r="V303" s="7"/>
      <c r="AI303" s="21"/>
      <c r="AJ303" s="21"/>
    </row>
    <row r="304" spans="1:36" s="8" customFormat="1">
      <c r="A304" s="160">
        <v>287</v>
      </c>
      <c r="B304" s="131"/>
      <c r="C304" s="13"/>
      <c r="D304" s="6"/>
      <c r="E304" s="6"/>
      <c r="F304" s="7"/>
      <c r="G304" s="131"/>
      <c r="H304" s="131"/>
      <c r="I304" s="131"/>
      <c r="J304" s="131"/>
      <c r="K304" s="7"/>
      <c r="L304" s="13"/>
      <c r="M304" s="131"/>
      <c r="N304" s="128"/>
      <c r="O304" s="128"/>
      <c r="P304" s="131"/>
      <c r="Q304" s="131"/>
      <c r="R304" s="10"/>
      <c r="S304" s="13"/>
      <c r="T304" s="13"/>
      <c r="U304" s="5"/>
      <c r="V304" s="7"/>
      <c r="AI304" s="21"/>
      <c r="AJ304" s="21"/>
    </row>
    <row r="305" spans="1:36" s="8" customFormat="1">
      <c r="A305" s="160">
        <v>288</v>
      </c>
      <c r="B305" s="131"/>
      <c r="C305" s="13"/>
      <c r="D305" s="6"/>
      <c r="E305" s="6"/>
      <c r="F305" s="7"/>
      <c r="G305" s="131"/>
      <c r="H305" s="131"/>
      <c r="I305" s="131"/>
      <c r="J305" s="131"/>
      <c r="K305" s="7"/>
      <c r="L305" s="13"/>
      <c r="M305" s="131"/>
      <c r="N305" s="128"/>
      <c r="O305" s="128"/>
      <c r="P305" s="131"/>
      <c r="Q305" s="131"/>
      <c r="R305" s="10"/>
      <c r="S305" s="13"/>
      <c r="T305" s="13"/>
      <c r="U305" s="5"/>
      <c r="V305" s="7"/>
      <c r="AI305" s="21"/>
      <c r="AJ305" s="21"/>
    </row>
    <row r="306" spans="1:36" s="8" customFormat="1">
      <c r="A306" s="160">
        <v>289</v>
      </c>
      <c r="B306" s="131"/>
      <c r="C306" s="13"/>
      <c r="D306" s="6"/>
      <c r="E306" s="6"/>
      <c r="F306" s="7"/>
      <c r="G306" s="131"/>
      <c r="H306" s="131"/>
      <c r="I306" s="131"/>
      <c r="J306" s="131"/>
      <c r="K306" s="7"/>
      <c r="L306" s="13"/>
      <c r="M306" s="131"/>
      <c r="N306" s="128"/>
      <c r="O306" s="128"/>
      <c r="P306" s="131"/>
      <c r="Q306" s="131"/>
      <c r="R306" s="10"/>
      <c r="S306" s="13"/>
      <c r="T306" s="13"/>
      <c r="U306" s="5"/>
      <c r="V306" s="7"/>
      <c r="AI306" s="21"/>
      <c r="AJ306" s="21"/>
    </row>
    <row r="307" spans="1:36" s="8" customFormat="1">
      <c r="A307" s="160">
        <v>290</v>
      </c>
      <c r="B307" s="131"/>
      <c r="C307" s="13"/>
      <c r="D307" s="6"/>
      <c r="E307" s="6"/>
      <c r="F307" s="7"/>
      <c r="G307" s="131"/>
      <c r="H307" s="131"/>
      <c r="I307" s="131"/>
      <c r="J307" s="131"/>
      <c r="K307" s="7"/>
      <c r="L307" s="13"/>
      <c r="M307" s="131"/>
      <c r="N307" s="128"/>
      <c r="O307" s="128"/>
      <c r="P307" s="131"/>
      <c r="Q307" s="131"/>
      <c r="R307" s="10"/>
      <c r="S307" s="13"/>
      <c r="T307" s="13"/>
      <c r="U307" s="5"/>
      <c r="V307" s="7"/>
      <c r="AI307" s="21"/>
      <c r="AJ307" s="21"/>
    </row>
    <row r="308" spans="1:36" s="8" customFormat="1">
      <c r="A308" s="160">
        <v>291</v>
      </c>
      <c r="B308" s="131"/>
      <c r="C308" s="13"/>
      <c r="D308" s="6"/>
      <c r="E308" s="6"/>
      <c r="F308" s="7"/>
      <c r="G308" s="131"/>
      <c r="H308" s="131"/>
      <c r="I308" s="131"/>
      <c r="J308" s="131"/>
      <c r="K308" s="7"/>
      <c r="L308" s="13"/>
      <c r="M308" s="131"/>
      <c r="N308" s="128"/>
      <c r="O308" s="128"/>
      <c r="P308" s="131"/>
      <c r="Q308" s="131"/>
      <c r="R308" s="10"/>
      <c r="S308" s="13"/>
      <c r="T308" s="13"/>
      <c r="U308" s="5"/>
      <c r="V308" s="7"/>
      <c r="AI308" s="21"/>
      <c r="AJ308" s="21"/>
    </row>
    <row r="309" spans="1:36" s="8" customFormat="1">
      <c r="A309" s="160">
        <v>292</v>
      </c>
      <c r="B309" s="131"/>
      <c r="C309" s="13"/>
      <c r="D309" s="6"/>
      <c r="E309" s="6"/>
      <c r="F309" s="7"/>
      <c r="G309" s="131"/>
      <c r="H309" s="131"/>
      <c r="I309" s="131"/>
      <c r="J309" s="131"/>
      <c r="K309" s="7"/>
      <c r="L309" s="13"/>
      <c r="M309" s="131"/>
      <c r="N309" s="128"/>
      <c r="O309" s="128"/>
      <c r="P309" s="131"/>
      <c r="Q309" s="131"/>
      <c r="R309" s="10"/>
      <c r="S309" s="13"/>
      <c r="T309" s="13"/>
      <c r="U309" s="5"/>
      <c r="V309" s="7"/>
      <c r="AI309" s="21"/>
      <c r="AJ309" s="21"/>
    </row>
    <row r="310" spans="1:36" s="8" customFormat="1">
      <c r="A310" s="160">
        <v>293</v>
      </c>
      <c r="B310" s="131"/>
      <c r="C310" s="13"/>
      <c r="D310" s="6"/>
      <c r="E310" s="6"/>
      <c r="F310" s="7"/>
      <c r="G310" s="131"/>
      <c r="H310" s="131"/>
      <c r="I310" s="131"/>
      <c r="J310" s="131"/>
      <c r="K310" s="7"/>
      <c r="L310" s="13"/>
      <c r="M310" s="131"/>
      <c r="N310" s="128"/>
      <c r="O310" s="128"/>
      <c r="P310" s="131"/>
      <c r="Q310" s="131"/>
      <c r="R310" s="10"/>
      <c r="S310" s="13"/>
      <c r="T310" s="13"/>
      <c r="U310" s="5"/>
      <c r="V310" s="7"/>
      <c r="AI310" s="21"/>
      <c r="AJ310" s="21"/>
    </row>
    <row r="311" spans="1:36" s="8" customFormat="1">
      <c r="A311" s="160">
        <v>294</v>
      </c>
      <c r="B311" s="131"/>
      <c r="C311" s="13"/>
      <c r="D311" s="6"/>
      <c r="E311" s="6"/>
      <c r="F311" s="7"/>
      <c r="G311" s="131"/>
      <c r="H311" s="131"/>
      <c r="I311" s="131"/>
      <c r="J311" s="131"/>
      <c r="K311" s="7"/>
      <c r="L311" s="13"/>
      <c r="M311" s="131"/>
      <c r="N311" s="128"/>
      <c r="O311" s="128"/>
      <c r="P311" s="131"/>
      <c r="Q311" s="131"/>
      <c r="R311" s="10"/>
      <c r="S311" s="13"/>
      <c r="T311" s="13"/>
      <c r="U311" s="5"/>
      <c r="V311" s="7"/>
      <c r="AI311" s="21"/>
      <c r="AJ311" s="21"/>
    </row>
    <row r="312" spans="1:36" s="8" customFormat="1">
      <c r="A312" s="160">
        <v>295</v>
      </c>
      <c r="B312" s="131"/>
      <c r="C312" s="13"/>
      <c r="D312" s="6"/>
      <c r="E312" s="6"/>
      <c r="F312" s="7"/>
      <c r="G312" s="131"/>
      <c r="H312" s="131"/>
      <c r="I312" s="131"/>
      <c r="J312" s="131"/>
      <c r="K312" s="7"/>
      <c r="L312" s="13"/>
      <c r="M312" s="131"/>
      <c r="N312" s="128"/>
      <c r="O312" s="128"/>
      <c r="P312" s="131"/>
      <c r="Q312" s="131"/>
      <c r="R312" s="10"/>
      <c r="S312" s="13"/>
      <c r="T312" s="13"/>
      <c r="U312" s="5"/>
      <c r="V312" s="7"/>
      <c r="AI312" s="21"/>
      <c r="AJ312" s="21"/>
    </row>
    <row r="313" spans="1:36" s="8" customFormat="1">
      <c r="A313" s="160">
        <v>296</v>
      </c>
      <c r="B313" s="131"/>
      <c r="C313" s="13"/>
      <c r="D313" s="6"/>
      <c r="E313" s="6"/>
      <c r="F313" s="7"/>
      <c r="G313" s="131"/>
      <c r="H313" s="131"/>
      <c r="I313" s="131"/>
      <c r="J313" s="131"/>
      <c r="K313" s="7"/>
      <c r="L313" s="13"/>
      <c r="M313" s="131"/>
      <c r="N313" s="128"/>
      <c r="O313" s="128"/>
      <c r="P313" s="131"/>
      <c r="Q313" s="131"/>
      <c r="R313" s="10"/>
      <c r="S313" s="13"/>
      <c r="T313" s="13"/>
      <c r="U313" s="5"/>
      <c r="V313" s="7"/>
      <c r="AI313" s="21"/>
      <c r="AJ313" s="21"/>
    </row>
    <row r="314" spans="1:36" s="8" customFormat="1">
      <c r="A314" s="160">
        <v>297</v>
      </c>
      <c r="B314" s="131"/>
      <c r="C314" s="13"/>
      <c r="D314" s="6"/>
      <c r="E314" s="6"/>
      <c r="F314" s="7"/>
      <c r="G314" s="131"/>
      <c r="H314" s="131"/>
      <c r="I314" s="131"/>
      <c r="J314" s="131"/>
      <c r="K314" s="7"/>
      <c r="L314" s="13"/>
      <c r="M314" s="131"/>
      <c r="N314" s="128"/>
      <c r="O314" s="128"/>
      <c r="P314" s="131"/>
      <c r="Q314" s="131"/>
      <c r="R314" s="10"/>
      <c r="S314" s="13"/>
      <c r="T314" s="13"/>
      <c r="U314" s="5"/>
      <c r="V314" s="7"/>
      <c r="AI314" s="21"/>
      <c r="AJ314" s="21"/>
    </row>
    <row r="315" spans="1:36" s="8" customFormat="1">
      <c r="A315" s="160">
        <v>298</v>
      </c>
      <c r="B315" s="131"/>
      <c r="C315" s="13"/>
      <c r="D315" s="6"/>
      <c r="E315" s="6"/>
      <c r="F315" s="7"/>
      <c r="G315" s="131"/>
      <c r="H315" s="131"/>
      <c r="I315" s="131"/>
      <c r="J315" s="131"/>
      <c r="K315" s="7"/>
      <c r="L315" s="13"/>
      <c r="M315" s="131"/>
      <c r="N315" s="128"/>
      <c r="O315" s="128"/>
      <c r="P315" s="131"/>
      <c r="Q315" s="131"/>
      <c r="R315" s="10"/>
      <c r="S315" s="13"/>
      <c r="T315" s="13"/>
      <c r="U315" s="5"/>
      <c r="V315" s="7"/>
      <c r="AI315" s="21"/>
      <c r="AJ315" s="21"/>
    </row>
    <row r="316" spans="1:36" s="8" customFormat="1">
      <c r="A316" s="160">
        <v>299</v>
      </c>
      <c r="B316" s="131"/>
      <c r="C316" s="13"/>
      <c r="D316" s="6"/>
      <c r="E316" s="6"/>
      <c r="F316" s="7"/>
      <c r="G316" s="131"/>
      <c r="H316" s="131"/>
      <c r="I316" s="131"/>
      <c r="J316" s="131"/>
      <c r="K316" s="7"/>
      <c r="L316" s="13"/>
      <c r="M316" s="131"/>
      <c r="N316" s="128"/>
      <c r="O316" s="128"/>
      <c r="P316" s="131"/>
      <c r="Q316" s="131"/>
      <c r="R316" s="10"/>
      <c r="S316" s="13"/>
      <c r="T316" s="13"/>
      <c r="U316" s="5"/>
      <c r="V316" s="7"/>
      <c r="AI316" s="21"/>
      <c r="AJ316" s="21"/>
    </row>
    <row r="317" spans="1:36" s="8" customFormat="1">
      <c r="A317" s="160">
        <v>300</v>
      </c>
      <c r="B317" s="131"/>
      <c r="C317" s="13"/>
      <c r="D317" s="6"/>
      <c r="E317" s="6"/>
      <c r="F317" s="7"/>
      <c r="G317" s="131"/>
      <c r="H317" s="131"/>
      <c r="I317" s="131"/>
      <c r="J317" s="131"/>
      <c r="K317" s="7"/>
      <c r="L317" s="13"/>
      <c r="M317" s="131"/>
      <c r="N317" s="128"/>
      <c r="O317" s="128"/>
      <c r="P317" s="131"/>
      <c r="Q317" s="131"/>
      <c r="R317" s="10"/>
      <c r="S317" s="13"/>
      <c r="T317" s="13"/>
      <c r="U317" s="5"/>
      <c r="V317" s="7"/>
      <c r="AI317" s="21"/>
      <c r="AJ317" s="21"/>
    </row>
    <row r="318" spans="1:36" s="8" customFormat="1">
      <c r="A318" s="160">
        <v>301</v>
      </c>
      <c r="B318" s="131"/>
      <c r="C318" s="13"/>
      <c r="D318" s="6"/>
      <c r="E318" s="6"/>
      <c r="F318" s="7"/>
      <c r="G318" s="131"/>
      <c r="H318" s="131"/>
      <c r="I318" s="131"/>
      <c r="J318" s="131"/>
      <c r="K318" s="7"/>
      <c r="L318" s="13"/>
      <c r="M318" s="131"/>
      <c r="N318" s="128"/>
      <c r="O318" s="128"/>
      <c r="P318" s="131"/>
      <c r="Q318" s="131"/>
      <c r="R318" s="10"/>
      <c r="S318" s="13"/>
      <c r="T318" s="13"/>
      <c r="U318" s="5"/>
      <c r="V318" s="7"/>
      <c r="AI318" s="21"/>
      <c r="AJ318" s="21"/>
    </row>
    <row r="319" spans="1:36" s="8" customFormat="1">
      <c r="A319" s="160">
        <v>302</v>
      </c>
      <c r="B319" s="131"/>
      <c r="C319" s="13"/>
      <c r="D319" s="6"/>
      <c r="E319" s="6"/>
      <c r="F319" s="7"/>
      <c r="G319" s="131"/>
      <c r="H319" s="131"/>
      <c r="I319" s="131"/>
      <c r="J319" s="131"/>
      <c r="K319" s="7"/>
      <c r="L319" s="13"/>
      <c r="M319" s="131"/>
      <c r="N319" s="128"/>
      <c r="O319" s="128"/>
      <c r="P319" s="131"/>
      <c r="Q319" s="131"/>
      <c r="R319" s="10"/>
      <c r="S319" s="13"/>
      <c r="T319" s="13"/>
      <c r="U319" s="5"/>
      <c r="V319" s="7"/>
      <c r="AI319" s="21"/>
      <c r="AJ319" s="21"/>
    </row>
    <row r="320" spans="1:36" s="8" customFormat="1">
      <c r="A320" s="160">
        <v>303</v>
      </c>
      <c r="B320" s="131"/>
      <c r="C320" s="13"/>
      <c r="D320" s="6"/>
      <c r="E320" s="6"/>
      <c r="F320" s="7"/>
      <c r="G320" s="131"/>
      <c r="H320" s="131"/>
      <c r="I320" s="131"/>
      <c r="J320" s="131"/>
      <c r="K320" s="7"/>
      <c r="L320" s="13"/>
      <c r="M320" s="131"/>
      <c r="N320" s="128"/>
      <c r="O320" s="128"/>
      <c r="P320" s="131"/>
      <c r="Q320" s="131"/>
      <c r="R320" s="10"/>
      <c r="S320" s="13"/>
      <c r="T320" s="13"/>
      <c r="U320" s="5"/>
      <c r="V320" s="7"/>
      <c r="AI320" s="21"/>
      <c r="AJ320" s="21"/>
    </row>
    <row r="321" spans="1:36" s="8" customFormat="1">
      <c r="A321" s="160">
        <v>304</v>
      </c>
      <c r="B321" s="131"/>
      <c r="C321" s="13"/>
      <c r="D321" s="6"/>
      <c r="E321" s="6"/>
      <c r="F321" s="7"/>
      <c r="G321" s="131"/>
      <c r="H321" s="131"/>
      <c r="I321" s="131"/>
      <c r="J321" s="131"/>
      <c r="K321" s="7"/>
      <c r="L321" s="13"/>
      <c r="M321" s="131"/>
      <c r="N321" s="128"/>
      <c r="O321" s="128"/>
      <c r="P321" s="131"/>
      <c r="Q321" s="131"/>
      <c r="R321" s="10"/>
      <c r="S321" s="13"/>
      <c r="T321" s="13"/>
      <c r="U321" s="5"/>
      <c r="V321" s="7"/>
      <c r="AI321" s="21"/>
      <c r="AJ321" s="21"/>
    </row>
    <row r="322" spans="1:36" s="8" customFormat="1">
      <c r="A322" s="160">
        <v>305</v>
      </c>
      <c r="B322" s="131"/>
      <c r="C322" s="13"/>
      <c r="D322" s="6"/>
      <c r="E322" s="6"/>
      <c r="F322" s="7"/>
      <c r="G322" s="131"/>
      <c r="H322" s="131"/>
      <c r="I322" s="131"/>
      <c r="J322" s="131"/>
      <c r="K322" s="7"/>
      <c r="L322" s="13"/>
      <c r="M322" s="131"/>
      <c r="N322" s="128"/>
      <c r="O322" s="128"/>
      <c r="P322" s="131"/>
      <c r="Q322" s="131"/>
      <c r="R322" s="10"/>
      <c r="S322" s="13"/>
      <c r="T322" s="13"/>
      <c r="U322" s="5"/>
      <c r="V322" s="7"/>
      <c r="AI322" s="21"/>
      <c r="AJ322" s="21"/>
    </row>
    <row r="323" spans="1:36" s="8" customFormat="1">
      <c r="A323" s="160">
        <v>306</v>
      </c>
      <c r="B323" s="131"/>
      <c r="C323" s="13"/>
      <c r="D323" s="6"/>
      <c r="E323" s="6"/>
      <c r="F323" s="7"/>
      <c r="G323" s="131"/>
      <c r="H323" s="131"/>
      <c r="I323" s="131"/>
      <c r="J323" s="131"/>
      <c r="K323" s="7"/>
      <c r="L323" s="13"/>
      <c r="M323" s="131"/>
      <c r="N323" s="128"/>
      <c r="O323" s="128"/>
      <c r="P323" s="131"/>
      <c r="Q323" s="131"/>
      <c r="R323" s="10"/>
      <c r="S323" s="13"/>
      <c r="T323" s="13"/>
      <c r="U323" s="5"/>
      <c r="V323" s="7"/>
      <c r="AI323" s="21"/>
      <c r="AJ323" s="21"/>
    </row>
    <row r="324" spans="1:36" s="8" customFormat="1">
      <c r="A324" s="160">
        <v>307</v>
      </c>
      <c r="B324" s="131"/>
      <c r="C324" s="13"/>
      <c r="D324" s="6"/>
      <c r="E324" s="6"/>
      <c r="F324" s="7"/>
      <c r="G324" s="131"/>
      <c r="H324" s="131"/>
      <c r="I324" s="131"/>
      <c r="J324" s="131"/>
      <c r="K324" s="7"/>
      <c r="L324" s="13"/>
      <c r="M324" s="131"/>
      <c r="N324" s="128"/>
      <c r="O324" s="128"/>
      <c r="P324" s="131"/>
      <c r="Q324" s="131"/>
      <c r="R324" s="10"/>
      <c r="S324" s="13"/>
      <c r="T324" s="13"/>
      <c r="U324" s="5"/>
      <c r="V324" s="7"/>
      <c r="AI324" s="21"/>
      <c r="AJ324" s="21"/>
    </row>
    <row r="325" spans="1:36" s="8" customFormat="1">
      <c r="A325" s="160">
        <v>308</v>
      </c>
      <c r="B325" s="131"/>
      <c r="C325" s="13"/>
      <c r="D325" s="6"/>
      <c r="E325" s="6"/>
      <c r="F325" s="7"/>
      <c r="G325" s="131"/>
      <c r="H325" s="131"/>
      <c r="I325" s="131"/>
      <c r="J325" s="131"/>
      <c r="K325" s="7"/>
      <c r="L325" s="13"/>
      <c r="M325" s="131"/>
      <c r="N325" s="128"/>
      <c r="O325" s="128"/>
      <c r="P325" s="131"/>
      <c r="Q325" s="131"/>
      <c r="R325" s="10"/>
      <c r="S325" s="13"/>
      <c r="T325" s="13"/>
      <c r="U325" s="5"/>
      <c r="V325" s="7"/>
      <c r="AI325" s="21"/>
      <c r="AJ325" s="21"/>
    </row>
    <row r="326" spans="1:36" s="8" customFormat="1">
      <c r="A326" s="160">
        <v>309</v>
      </c>
      <c r="B326" s="131"/>
      <c r="C326" s="13"/>
      <c r="D326" s="6"/>
      <c r="E326" s="6"/>
      <c r="F326" s="7"/>
      <c r="G326" s="131"/>
      <c r="H326" s="131"/>
      <c r="I326" s="131"/>
      <c r="J326" s="131"/>
      <c r="K326" s="7"/>
      <c r="L326" s="13"/>
      <c r="M326" s="131"/>
      <c r="N326" s="128"/>
      <c r="O326" s="128"/>
      <c r="P326" s="131"/>
      <c r="Q326" s="131"/>
      <c r="R326" s="10"/>
      <c r="S326" s="13"/>
      <c r="T326" s="13"/>
      <c r="U326" s="5"/>
      <c r="V326" s="7"/>
      <c r="AI326" s="21"/>
      <c r="AJ326" s="21"/>
    </row>
    <row r="327" spans="1:36" s="8" customFormat="1">
      <c r="A327" s="160">
        <v>310</v>
      </c>
      <c r="B327" s="131"/>
      <c r="C327" s="13"/>
      <c r="D327" s="6"/>
      <c r="E327" s="6"/>
      <c r="F327" s="7"/>
      <c r="G327" s="131"/>
      <c r="H327" s="131"/>
      <c r="I327" s="131"/>
      <c r="J327" s="131"/>
      <c r="K327" s="7"/>
      <c r="L327" s="13"/>
      <c r="M327" s="131"/>
      <c r="N327" s="128"/>
      <c r="O327" s="128"/>
      <c r="P327" s="131"/>
      <c r="Q327" s="131"/>
      <c r="R327" s="10"/>
      <c r="S327" s="13"/>
      <c r="T327" s="13"/>
      <c r="U327" s="5"/>
      <c r="V327" s="7"/>
      <c r="AI327" s="21"/>
      <c r="AJ327" s="21"/>
    </row>
    <row r="328" spans="1:36" s="8" customFormat="1">
      <c r="A328" s="160">
        <v>311</v>
      </c>
      <c r="B328" s="131"/>
      <c r="C328" s="13"/>
      <c r="D328" s="6"/>
      <c r="E328" s="6"/>
      <c r="F328" s="7"/>
      <c r="G328" s="131"/>
      <c r="H328" s="131"/>
      <c r="I328" s="131"/>
      <c r="J328" s="131"/>
      <c r="K328" s="7"/>
      <c r="L328" s="13"/>
      <c r="M328" s="131"/>
      <c r="N328" s="128"/>
      <c r="O328" s="128"/>
      <c r="P328" s="131"/>
      <c r="Q328" s="131"/>
      <c r="R328" s="10"/>
      <c r="S328" s="13"/>
      <c r="T328" s="13"/>
      <c r="U328" s="5"/>
      <c r="V328" s="7"/>
      <c r="AI328" s="21"/>
      <c r="AJ328" s="21"/>
    </row>
    <row r="329" spans="1:36" s="8" customFormat="1">
      <c r="A329" s="160">
        <v>312</v>
      </c>
      <c r="B329" s="131"/>
      <c r="C329" s="13"/>
      <c r="D329" s="6"/>
      <c r="E329" s="6"/>
      <c r="F329" s="7"/>
      <c r="G329" s="131"/>
      <c r="H329" s="131"/>
      <c r="I329" s="131"/>
      <c r="J329" s="131"/>
      <c r="K329" s="7"/>
      <c r="L329" s="13"/>
      <c r="M329" s="131"/>
      <c r="N329" s="128"/>
      <c r="O329" s="128"/>
      <c r="P329" s="131"/>
      <c r="Q329" s="131"/>
      <c r="R329" s="10"/>
      <c r="S329" s="13"/>
      <c r="T329" s="13"/>
      <c r="U329" s="5"/>
      <c r="V329" s="7"/>
      <c r="AI329" s="21"/>
      <c r="AJ329" s="21"/>
    </row>
    <row r="330" spans="1:36" s="8" customFormat="1">
      <c r="A330" s="160">
        <v>313</v>
      </c>
      <c r="B330" s="131"/>
      <c r="C330" s="13"/>
      <c r="D330" s="6"/>
      <c r="E330" s="6"/>
      <c r="F330" s="7"/>
      <c r="G330" s="131"/>
      <c r="H330" s="131"/>
      <c r="I330" s="131"/>
      <c r="J330" s="131"/>
      <c r="K330" s="7"/>
      <c r="L330" s="13"/>
      <c r="M330" s="131"/>
      <c r="N330" s="128"/>
      <c r="O330" s="128"/>
      <c r="P330" s="131"/>
      <c r="Q330" s="131"/>
      <c r="R330" s="10"/>
      <c r="S330" s="13"/>
      <c r="T330" s="13"/>
      <c r="U330" s="5"/>
      <c r="V330" s="7"/>
      <c r="AI330" s="21"/>
      <c r="AJ330" s="21"/>
    </row>
    <row r="331" spans="1:36" s="8" customFormat="1">
      <c r="A331" s="160">
        <v>314</v>
      </c>
      <c r="B331" s="131"/>
      <c r="C331" s="13"/>
      <c r="D331" s="6"/>
      <c r="E331" s="6"/>
      <c r="F331" s="7"/>
      <c r="G331" s="131"/>
      <c r="H331" s="131"/>
      <c r="I331" s="131"/>
      <c r="J331" s="131"/>
      <c r="K331" s="7"/>
      <c r="L331" s="13"/>
      <c r="M331" s="131"/>
      <c r="N331" s="128"/>
      <c r="O331" s="128"/>
      <c r="P331" s="131"/>
      <c r="Q331" s="131"/>
      <c r="R331" s="10"/>
      <c r="S331" s="13"/>
      <c r="T331" s="13"/>
      <c r="U331" s="5"/>
      <c r="V331" s="7"/>
      <c r="AI331" s="21"/>
      <c r="AJ331" s="21"/>
    </row>
    <row r="332" spans="1:36" s="8" customFormat="1">
      <c r="A332" s="160">
        <v>315</v>
      </c>
      <c r="B332" s="131"/>
      <c r="C332" s="13"/>
      <c r="D332" s="6"/>
      <c r="E332" s="6"/>
      <c r="F332" s="7"/>
      <c r="G332" s="131"/>
      <c r="H332" s="131"/>
      <c r="I332" s="131"/>
      <c r="J332" s="131"/>
      <c r="K332" s="7"/>
      <c r="L332" s="13"/>
      <c r="M332" s="131"/>
      <c r="N332" s="128"/>
      <c r="O332" s="128"/>
      <c r="P332" s="131"/>
      <c r="Q332" s="131"/>
      <c r="R332" s="10"/>
      <c r="S332" s="13"/>
      <c r="T332" s="13"/>
      <c r="U332" s="5"/>
      <c r="V332" s="7"/>
      <c r="AI332" s="21"/>
      <c r="AJ332" s="21"/>
    </row>
    <row r="333" spans="1:36" s="8" customFormat="1">
      <c r="A333" s="160">
        <v>316</v>
      </c>
      <c r="B333" s="131"/>
      <c r="C333" s="13"/>
      <c r="D333" s="6"/>
      <c r="E333" s="6"/>
      <c r="F333" s="7"/>
      <c r="G333" s="131"/>
      <c r="H333" s="131"/>
      <c r="I333" s="131"/>
      <c r="J333" s="131"/>
      <c r="K333" s="7"/>
      <c r="L333" s="13"/>
      <c r="M333" s="131"/>
      <c r="N333" s="128"/>
      <c r="O333" s="128"/>
      <c r="P333" s="131"/>
      <c r="Q333" s="131"/>
      <c r="R333" s="10"/>
      <c r="S333" s="13"/>
      <c r="T333" s="13"/>
      <c r="U333" s="5"/>
      <c r="V333" s="7"/>
      <c r="AI333" s="21"/>
      <c r="AJ333" s="21"/>
    </row>
    <row r="334" spans="1:36" s="8" customFormat="1">
      <c r="A334" s="160">
        <v>317</v>
      </c>
      <c r="B334" s="131"/>
      <c r="C334" s="13"/>
      <c r="D334" s="6"/>
      <c r="E334" s="6"/>
      <c r="F334" s="7"/>
      <c r="G334" s="131"/>
      <c r="H334" s="131"/>
      <c r="I334" s="131"/>
      <c r="J334" s="131"/>
      <c r="K334" s="7"/>
      <c r="L334" s="13"/>
      <c r="M334" s="131"/>
      <c r="N334" s="128"/>
      <c r="O334" s="128"/>
      <c r="P334" s="131"/>
      <c r="Q334" s="131"/>
      <c r="R334" s="10"/>
      <c r="S334" s="13"/>
      <c r="T334" s="13"/>
      <c r="U334" s="5"/>
      <c r="V334" s="7"/>
      <c r="AI334" s="21"/>
      <c r="AJ334" s="21"/>
    </row>
    <row r="335" spans="1:36" s="8" customFormat="1">
      <c r="A335" s="160">
        <v>318</v>
      </c>
      <c r="B335" s="131"/>
      <c r="C335" s="13"/>
      <c r="D335" s="6"/>
      <c r="E335" s="6"/>
      <c r="F335" s="7"/>
      <c r="G335" s="131"/>
      <c r="H335" s="131"/>
      <c r="I335" s="131"/>
      <c r="J335" s="131"/>
      <c r="K335" s="7"/>
      <c r="L335" s="13"/>
      <c r="M335" s="131"/>
      <c r="N335" s="128"/>
      <c r="O335" s="128"/>
      <c r="P335" s="131"/>
      <c r="Q335" s="131"/>
      <c r="R335" s="10"/>
      <c r="S335" s="13"/>
      <c r="T335" s="13"/>
      <c r="U335" s="5"/>
      <c r="V335" s="7"/>
      <c r="AI335" s="21"/>
      <c r="AJ335" s="21"/>
    </row>
    <row r="336" spans="1:36" s="8" customFormat="1">
      <c r="A336" s="160">
        <v>319</v>
      </c>
      <c r="B336" s="131"/>
      <c r="C336" s="13"/>
      <c r="D336" s="6"/>
      <c r="E336" s="6"/>
      <c r="F336" s="7"/>
      <c r="G336" s="131"/>
      <c r="H336" s="131"/>
      <c r="I336" s="131"/>
      <c r="J336" s="131"/>
      <c r="K336" s="7"/>
      <c r="L336" s="13"/>
      <c r="M336" s="131"/>
      <c r="N336" s="128"/>
      <c r="O336" s="128"/>
      <c r="P336" s="131"/>
      <c r="Q336" s="131"/>
      <c r="R336" s="10"/>
      <c r="S336" s="13"/>
      <c r="T336" s="13"/>
      <c r="U336" s="5"/>
      <c r="V336" s="7"/>
      <c r="AI336" s="21"/>
      <c r="AJ336" s="21"/>
    </row>
    <row r="337" spans="1:36" s="8" customFormat="1">
      <c r="A337" s="160">
        <v>320</v>
      </c>
      <c r="B337" s="131"/>
      <c r="C337" s="13"/>
      <c r="D337" s="6"/>
      <c r="E337" s="6"/>
      <c r="F337" s="7"/>
      <c r="G337" s="131"/>
      <c r="H337" s="131"/>
      <c r="I337" s="131"/>
      <c r="J337" s="131"/>
      <c r="K337" s="7"/>
      <c r="L337" s="13"/>
      <c r="M337" s="131"/>
      <c r="N337" s="128"/>
      <c r="O337" s="128"/>
      <c r="P337" s="131"/>
      <c r="Q337" s="131"/>
      <c r="R337" s="10"/>
      <c r="S337" s="13"/>
      <c r="T337" s="13"/>
      <c r="U337" s="5"/>
      <c r="V337" s="7"/>
      <c r="AI337" s="21"/>
      <c r="AJ337" s="21"/>
    </row>
    <row r="338" spans="1:36" s="8" customFormat="1">
      <c r="A338" s="160">
        <v>321</v>
      </c>
      <c r="B338" s="131"/>
      <c r="C338" s="13"/>
      <c r="D338" s="6"/>
      <c r="E338" s="6"/>
      <c r="F338" s="7"/>
      <c r="G338" s="131"/>
      <c r="H338" s="131"/>
      <c r="I338" s="131"/>
      <c r="J338" s="131"/>
      <c r="K338" s="7"/>
      <c r="L338" s="13"/>
      <c r="M338" s="131"/>
      <c r="N338" s="128"/>
      <c r="O338" s="128"/>
      <c r="P338" s="131"/>
      <c r="Q338" s="131"/>
      <c r="R338" s="10"/>
      <c r="S338" s="13"/>
      <c r="T338" s="13"/>
      <c r="U338" s="5"/>
      <c r="V338" s="7"/>
      <c r="AI338" s="21"/>
      <c r="AJ338" s="21"/>
    </row>
    <row r="339" spans="1:36" s="8" customFormat="1">
      <c r="A339" s="160">
        <v>322</v>
      </c>
      <c r="B339" s="131"/>
      <c r="C339" s="13"/>
      <c r="D339" s="6"/>
      <c r="E339" s="6"/>
      <c r="F339" s="7"/>
      <c r="G339" s="131"/>
      <c r="H339" s="131"/>
      <c r="I339" s="131"/>
      <c r="J339" s="131"/>
      <c r="K339" s="7"/>
      <c r="L339" s="13"/>
      <c r="M339" s="131"/>
      <c r="N339" s="128"/>
      <c r="O339" s="128"/>
      <c r="P339" s="131"/>
      <c r="Q339" s="131"/>
      <c r="R339" s="10"/>
      <c r="S339" s="13"/>
      <c r="T339" s="13"/>
      <c r="U339" s="5"/>
      <c r="V339" s="7"/>
      <c r="AI339" s="21"/>
      <c r="AJ339" s="21"/>
    </row>
    <row r="340" spans="1:36" s="8" customFormat="1">
      <c r="A340" s="160">
        <v>323</v>
      </c>
      <c r="B340" s="131"/>
      <c r="C340" s="13"/>
      <c r="D340" s="6"/>
      <c r="E340" s="6"/>
      <c r="F340" s="7"/>
      <c r="G340" s="131"/>
      <c r="H340" s="131"/>
      <c r="I340" s="131"/>
      <c r="J340" s="131"/>
      <c r="K340" s="7"/>
      <c r="L340" s="13"/>
      <c r="M340" s="131"/>
      <c r="N340" s="128"/>
      <c r="O340" s="128"/>
      <c r="P340" s="131"/>
      <c r="Q340" s="131"/>
      <c r="R340" s="10"/>
      <c r="S340" s="13"/>
      <c r="T340" s="13"/>
      <c r="U340" s="5"/>
      <c r="V340" s="7"/>
      <c r="AI340" s="21"/>
      <c r="AJ340" s="21"/>
    </row>
    <row r="341" spans="1:36" s="8" customFormat="1">
      <c r="A341" s="160">
        <v>324</v>
      </c>
      <c r="B341" s="131"/>
      <c r="C341" s="13"/>
      <c r="D341" s="6"/>
      <c r="E341" s="6"/>
      <c r="F341" s="7"/>
      <c r="G341" s="131"/>
      <c r="H341" s="131"/>
      <c r="I341" s="131"/>
      <c r="J341" s="131"/>
      <c r="K341" s="7"/>
      <c r="L341" s="13"/>
      <c r="M341" s="131"/>
      <c r="N341" s="128"/>
      <c r="O341" s="128"/>
      <c r="P341" s="131"/>
      <c r="Q341" s="131"/>
      <c r="R341" s="10"/>
      <c r="S341" s="13"/>
      <c r="T341" s="13"/>
      <c r="U341" s="5"/>
      <c r="V341" s="7"/>
      <c r="AI341" s="21"/>
      <c r="AJ341" s="21"/>
    </row>
    <row r="342" spans="1:36" s="8" customFormat="1">
      <c r="A342" s="160">
        <v>325</v>
      </c>
      <c r="B342" s="131"/>
      <c r="C342" s="13"/>
      <c r="D342" s="6"/>
      <c r="E342" s="6"/>
      <c r="F342" s="7"/>
      <c r="G342" s="131"/>
      <c r="H342" s="131"/>
      <c r="I342" s="131"/>
      <c r="J342" s="131"/>
      <c r="K342" s="7"/>
      <c r="L342" s="13"/>
      <c r="M342" s="131"/>
      <c r="N342" s="128"/>
      <c r="O342" s="128"/>
      <c r="P342" s="131"/>
      <c r="Q342" s="131"/>
      <c r="R342" s="10"/>
      <c r="S342" s="13"/>
      <c r="T342" s="13"/>
      <c r="U342" s="5"/>
      <c r="V342" s="7"/>
      <c r="AI342" s="21"/>
      <c r="AJ342" s="21"/>
    </row>
    <row r="343" spans="1:36" s="8" customFormat="1">
      <c r="A343" s="160">
        <v>326</v>
      </c>
      <c r="B343" s="131"/>
      <c r="C343" s="13"/>
      <c r="D343" s="6"/>
      <c r="E343" s="6"/>
      <c r="F343" s="7"/>
      <c r="G343" s="131"/>
      <c r="H343" s="131"/>
      <c r="I343" s="131"/>
      <c r="J343" s="131"/>
      <c r="K343" s="7"/>
      <c r="L343" s="13"/>
      <c r="M343" s="131"/>
      <c r="N343" s="128"/>
      <c r="O343" s="128"/>
      <c r="P343" s="131"/>
      <c r="Q343" s="131"/>
      <c r="R343" s="10"/>
      <c r="S343" s="13"/>
      <c r="T343" s="13"/>
      <c r="U343" s="5"/>
      <c r="V343" s="7"/>
      <c r="AI343" s="21"/>
      <c r="AJ343" s="21"/>
    </row>
    <row r="344" spans="1:36" s="8" customFormat="1">
      <c r="A344" s="160">
        <v>327</v>
      </c>
      <c r="B344" s="131"/>
      <c r="C344" s="13"/>
      <c r="D344" s="6"/>
      <c r="E344" s="6"/>
      <c r="F344" s="7"/>
      <c r="G344" s="131"/>
      <c r="H344" s="131"/>
      <c r="I344" s="131"/>
      <c r="J344" s="131"/>
      <c r="K344" s="7"/>
      <c r="L344" s="13"/>
      <c r="M344" s="131"/>
      <c r="N344" s="128"/>
      <c r="O344" s="128"/>
      <c r="P344" s="131"/>
      <c r="Q344" s="131"/>
      <c r="R344" s="10"/>
      <c r="S344" s="13"/>
      <c r="T344" s="13"/>
      <c r="U344" s="5"/>
      <c r="V344" s="7"/>
      <c r="AI344" s="21"/>
      <c r="AJ344" s="21"/>
    </row>
    <row r="345" spans="1:36" s="8" customFormat="1">
      <c r="A345" s="160">
        <v>328</v>
      </c>
      <c r="B345" s="131"/>
      <c r="C345" s="13"/>
      <c r="D345" s="6"/>
      <c r="E345" s="6"/>
      <c r="F345" s="7"/>
      <c r="G345" s="131"/>
      <c r="H345" s="131"/>
      <c r="I345" s="131"/>
      <c r="J345" s="131"/>
      <c r="K345" s="7"/>
      <c r="L345" s="13"/>
      <c r="M345" s="131"/>
      <c r="N345" s="128"/>
      <c r="O345" s="128"/>
      <c r="P345" s="131"/>
      <c r="Q345" s="131"/>
      <c r="R345" s="10"/>
      <c r="S345" s="13"/>
      <c r="T345" s="13"/>
      <c r="U345" s="5"/>
      <c r="V345" s="7"/>
      <c r="AI345" s="21"/>
      <c r="AJ345" s="21"/>
    </row>
    <row r="346" spans="1:36" s="8" customFormat="1">
      <c r="A346" s="160">
        <v>329</v>
      </c>
      <c r="B346" s="131"/>
      <c r="C346" s="13"/>
      <c r="D346" s="6"/>
      <c r="E346" s="6"/>
      <c r="F346" s="7"/>
      <c r="G346" s="131"/>
      <c r="H346" s="131"/>
      <c r="I346" s="131"/>
      <c r="J346" s="131"/>
      <c r="K346" s="7"/>
      <c r="L346" s="13"/>
      <c r="M346" s="131"/>
      <c r="N346" s="128"/>
      <c r="O346" s="128"/>
      <c r="P346" s="131"/>
      <c r="Q346" s="131"/>
      <c r="R346" s="10"/>
      <c r="S346" s="13"/>
      <c r="T346" s="13"/>
      <c r="U346" s="5"/>
      <c r="V346" s="7"/>
      <c r="AI346" s="21"/>
      <c r="AJ346" s="21"/>
    </row>
    <row r="347" spans="1:36" s="8" customFormat="1">
      <c r="A347" s="160">
        <v>330</v>
      </c>
      <c r="B347" s="131"/>
      <c r="C347" s="13"/>
      <c r="D347" s="6"/>
      <c r="E347" s="6"/>
      <c r="F347" s="7"/>
      <c r="G347" s="131"/>
      <c r="H347" s="131"/>
      <c r="I347" s="131"/>
      <c r="J347" s="131"/>
      <c r="K347" s="7"/>
      <c r="L347" s="13"/>
      <c r="M347" s="131"/>
      <c r="N347" s="128"/>
      <c r="O347" s="128"/>
      <c r="P347" s="131"/>
      <c r="Q347" s="131"/>
      <c r="R347" s="10"/>
      <c r="S347" s="13"/>
      <c r="T347" s="13"/>
      <c r="U347" s="5"/>
      <c r="V347" s="7"/>
      <c r="AI347" s="21"/>
      <c r="AJ347" s="21"/>
    </row>
    <row r="348" spans="1:36" s="8" customFormat="1">
      <c r="A348" s="160">
        <v>331</v>
      </c>
      <c r="B348" s="131"/>
      <c r="C348" s="13"/>
      <c r="D348" s="6"/>
      <c r="E348" s="6"/>
      <c r="F348" s="7"/>
      <c r="G348" s="131"/>
      <c r="H348" s="131"/>
      <c r="I348" s="131"/>
      <c r="J348" s="131"/>
      <c r="K348" s="7"/>
      <c r="L348" s="13"/>
      <c r="M348" s="131"/>
      <c r="N348" s="128"/>
      <c r="O348" s="128"/>
      <c r="P348" s="131"/>
      <c r="Q348" s="131"/>
      <c r="R348" s="10"/>
      <c r="S348" s="13"/>
      <c r="T348" s="13"/>
      <c r="U348" s="5"/>
      <c r="V348" s="7"/>
      <c r="AI348" s="21"/>
      <c r="AJ348" s="21"/>
    </row>
    <row r="349" spans="1:36" s="8" customFormat="1">
      <c r="A349" s="160">
        <v>332</v>
      </c>
      <c r="B349" s="131"/>
      <c r="C349" s="13"/>
      <c r="D349" s="6"/>
      <c r="E349" s="6"/>
      <c r="F349" s="7"/>
      <c r="G349" s="131"/>
      <c r="H349" s="131"/>
      <c r="I349" s="131"/>
      <c r="J349" s="131"/>
      <c r="K349" s="7"/>
      <c r="L349" s="13"/>
      <c r="M349" s="131"/>
      <c r="N349" s="128"/>
      <c r="O349" s="128"/>
      <c r="P349" s="131"/>
      <c r="Q349" s="131"/>
      <c r="R349" s="10"/>
      <c r="S349" s="13"/>
      <c r="T349" s="13"/>
      <c r="U349" s="5"/>
      <c r="V349" s="7"/>
      <c r="AI349" s="21"/>
      <c r="AJ349" s="21"/>
    </row>
    <row r="350" spans="1:36" s="8" customFormat="1">
      <c r="A350" s="160">
        <v>333</v>
      </c>
      <c r="B350" s="131"/>
      <c r="C350" s="13"/>
      <c r="D350" s="6"/>
      <c r="E350" s="6"/>
      <c r="F350" s="7"/>
      <c r="G350" s="131"/>
      <c r="H350" s="131"/>
      <c r="I350" s="131"/>
      <c r="J350" s="131"/>
      <c r="K350" s="7"/>
      <c r="L350" s="13"/>
      <c r="M350" s="131"/>
      <c r="N350" s="128"/>
      <c r="O350" s="128"/>
      <c r="P350" s="131"/>
      <c r="Q350" s="131"/>
      <c r="R350" s="10"/>
      <c r="S350" s="13"/>
      <c r="T350" s="13"/>
      <c r="U350" s="5"/>
      <c r="V350" s="7"/>
      <c r="AI350" s="21"/>
      <c r="AJ350" s="21"/>
    </row>
    <row r="351" spans="1:36" s="8" customFormat="1">
      <c r="A351" s="160">
        <v>334</v>
      </c>
      <c r="B351" s="131"/>
      <c r="C351" s="13"/>
      <c r="D351" s="6"/>
      <c r="E351" s="6"/>
      <c r="F351" s="7"/>
      <c r="G351" s="131"/>
      <c r="H351" s="131"/>
      <c r="I351" s="131"/>
      <c r="J351" s="131"/>
      <c r="K351" s="7"/>
      <c r="L351" s="13"/>
      <c r="M351" s="131"/>
      <c r="N351" s="128"/>
      <c r="O351" s="128"/>
      <c r="P351" s="131"/>
      <c r="Q351" s="131"/>
      <c r="R351" s="10"/>
      <c r="S351" s="13"/>
      <c r="T351" s="13"/>
      <c r="U351" s="5"/>
      <c r="V351" s="7"/>
      <c r="AI351" s="21"/>
      <c r="AJ351" s="21"/>
    </row>
    <row r="352" spans="1:36" s="8" customFormat="1">
      <c r="A352" s="160">
        <v>335</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60">
        <v>336</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60">
        <v>337</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60">
        <v>338</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60">
        <v>339</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60">
        <v>340</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60">
        <v>341</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60">
        <v>342</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60">
        <v>343</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60">
        <v>344</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60">
        <v>345</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60">
        <v>346</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60">
        <v>347</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60">
        <v>348</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60">
        <v>349</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60">
        <v>350</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60">
        <v>351</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60">
        <v>352</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60">
        <v>353</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60">
        <v>354</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60">
        <v>355</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60">
        <v>356</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60">
        <v>357</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60">
        <v>358</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60">
        <v>359</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60">
        <v>360</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60">
        <v>361</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60">
        <v>362</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60">
        <v>363</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60">
        <v>364</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60">
        <v>365</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60">
        <v>366</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60">
        <v>367</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60">
        <v>368</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60">
        <v>369</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60">
        <v>370</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60">
        <v>371</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60">
        <v>372</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60">
        <v>373</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60">
        <v>374</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60">
        <v>375</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60">
        <v>376</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60">
        <v>377</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60">
        <v>378</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60">
        <v>379</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60">
        <v>380</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60">
        <v>381</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60">
        <v>382</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60">
        <v>383</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60">
        <v>384</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60">
        <v>385</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60">
        <v>386</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60">
        <v>387</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60">
        <v>388</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60">
        <v>389</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60">
        <v>390</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60">
        <v>391</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60">
        <v>392</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60">
        <v>393</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60">
        <v>394</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60">
        <v>395</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60">
        <v>396</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60">
        <v>397</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60">
        <v>398</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60">
        <v>399</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60">
        <v>400</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60">
        <v>401</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60">
        <v>402</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60">
        <v>403</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60">
        <v>404</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60">
        <v>405</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60">
        <v>406</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60">
        <v>407</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60">
        <v>408</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60">
        <v>409</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60">
        <v>410</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60">
        <v>411</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60">
        <v>412</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60">
        <v>413</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60">
        <v>414</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60">
        <v>415</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60">
        <v>416</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60">
        <v>417</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60">
        <v>418</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60">
        <v>419</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60">
        <v>420</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60">
        <v>421</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60">
        <v>422</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60">
        <v>423</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60">
        <v>424</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60">
        <v>425</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60">
        <v>426</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60">
        <v>427</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60">
        <v>428</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60">
        <v>429</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60">
        <v>430</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60">
        <v>431</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60">
        <v>432</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60">
        <v>433</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60">
        <v>434</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60">
        <v>435</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60">
        <v>436</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60">
        <v>437</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60">
        <v>438</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60">
        <v>439</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60">
        <v>440</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60">
        <v>441</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60">
        <v>442</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60">
        <v>443</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60">
        <v>444</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60">
        <v>445</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60">
        <v>446</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60">
        <v>447</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60">
        <v>448</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60">
        <v>449</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60">
        <v>450</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60">
        <v>451</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60">
        <v>452</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60">
        <v>453</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60">
        <v>454</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60">
        <v>455</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60">
        <v>456</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60">
        <v>457</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60">
        <v>458</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60">
        <v>459</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60">
        <v>460</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60">
        <v>461</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60">
        <v>462</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60">
        <v>463</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60">
        <v>464</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60">
        <v>465</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60">
        <v>466</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60">
        <v>467</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60">
        <v>468</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60">
        <v>469</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60">
        <v>470</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60">
        <v>471</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60">
        <v>472</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60">
        <v>473</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60">
        <v>474</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60">
        <v>475</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60">
        <v>476</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60">
        <v>477</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60">
        <v>478</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60">
        <v>479</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60">
        <v>480</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60">
        <v>481</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60">
        <v>482</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60">
        <v>483</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60">
        <v>484</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60">
        <v>485</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60">
        <v>486</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60">
        <v>487</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60">
        <v>488</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60">
        <v>489</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60">
        <v>490</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60">
        <v>491</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60">
        <v>492</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60">
        <v>493</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60">
        <v>494</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60">
        <v>495</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60">
        <v>496</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60">
        <v>497</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60">
        <v>498</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60">
        <v>499</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60">
        <v>500</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60">
        <v>501</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60">
        <v>502</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60">
        <v>503</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60">
        <v>504</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60">
        <v>505</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60">
        <v>506</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60">
        <v>507</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60">
        <v>508</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60">
        <v>509</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60">
        <v>510</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60">
        <v>511</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60">
        <v>512</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60">
        <v>513</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60">
        <v>514</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60">
        <v>515</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60">
        <v>516</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60">
        <v>517</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60">
        <v>518</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60">
        <v>519</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60">
        <v>520</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60">
        <v>521</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60">
        <v>522</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60">
        <v>523</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60">
        <v>524</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60">
        <v>525</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60">
        <v>526</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60">
        <v>527</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60">
        <v>528</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60">
        <v>529</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60">
        <v>530</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60">
        <v>531</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60">
        <v>532</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60">
        <v>533</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60">
        <v>534</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60">
        <v>535</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60">
        <v>536</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60">
        <v>537</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60">
        <v>538</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60">
        <v>539</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60">
        <v>540</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60">
        <v>541</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60">
        <v>542</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60">
        <v>543</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60">
        <v>544</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60">
        <v>545</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60">
        <v>546</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60">
        <v>547</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60">
        <v>548</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60">
        <v>549</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60">
        <v>550</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60">
        <v>551</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60">
        <v>552</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60">
        <v>553</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60">
        <v>554</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60">
        <v>555</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60">
        <v>556</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60">
        <v>557</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60">
        <v>558</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60">
        <v>559</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60">
        <v>560</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60">
        <v>561</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60">
        <v>562</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60">
        <v>563</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60">
        <v>564</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60">
        <v>565</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60">
        <v>566</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60">
        <v>567</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60">
        <v>568</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60">
        <v>569</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60">
        <v>570</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60">
        <v>571</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60">
        <v>572</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60">
        <v>573</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60">
        <v>574</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60">
        <v>575</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60">
        <v>576</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60">
        <v>577</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60">
        <v>578</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60">
        <v>579</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60">
        <v>580</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60">
        <v>581</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60">
        <v>582</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60">
        <v>583</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60">
        <v>584</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60">
        <v>585</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60">
        <v>586</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60">
        <v>587</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60">
        <v>588</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60">
        <v>589</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60">
        <v>590</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60">
        <v>591</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60">
        <v>592</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60">
        <v>593</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60">
        <v>594</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60">
        <v>595</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60">
        <v>596</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60">
        <v>597</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60">
        <v>598</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60">
        <v>599</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60">
        <v>600</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60">
        <v>601</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60">
        <v>602</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60">
        <v>603</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60">
        <v>604</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60">
        <v>605</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60">
        <v>606</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60">
        <v>607</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60">
        <v>608</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60">
        <v>609</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60">
        <v>610</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60">
        <v>611</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60">
        <v>612</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60">
        <v>613</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60">
        <v>614</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60">
        <v>615</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60">
        <v>616</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60">
        <v>617</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60">
        <v>618</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60">
        <v>619</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60">
        <v>620</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60">
        <v>621</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60">
        <v>622</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60">
        <v>623</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60">
        <v>624</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60">
        <v>625</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60">
        <v>626</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60">
        <v>627</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60">
        <v>628</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60">
        <v>629</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60">
        <v>630</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60">
        <v>631</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60">
        <v>632</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60">
        <v>633</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60">
        <v>634</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60">
        <v>635</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60">
        <v>636</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60">
        <v>637</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60">
        <v>638</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60">
        <v>639</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60">
        <v>640</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60">
        <v>641</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60">
        <v>642</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60">
        <v>643</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60">
        <v>644</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60">
        <v>645</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60">
        <v>646</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60">
        <v>647</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60">
        <v>648</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60">
        <v>649</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60">
        <v>650</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60">
        <v>651</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60">
        <v>652</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60">
        <v>653</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60">
        <v>654</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60">
        <v>655</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60">
        <v>656</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60">
        <v>657</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60">
        <v>658</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60">
        <v>659</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60">
        <v>660</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60">
        <v>661</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60">
        <v>662</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60">
        <v>663</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60">
        <v>664</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60">
        <v>665</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60">
        <v>666</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60">
        <v>667</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60">
        <v>668</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60">
        <v>669</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60">
        <v>670</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60">
        <v>671</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60">
        <v>672</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60">
        <v>673</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60">
        <v>674</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60">
        <v>675</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60">
        <v>676</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60">
        <v>677</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60">
        <v>678</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60">
        <v>679</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60">
        <v>680</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60">
        <v>681</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60">
        <v>682</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60">
        <v>683</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60">
        <v>684</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60">
        <v>685</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60">
        <v>686</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60">
        <v>687</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60">
        <v>688</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60">
        <v>689</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60">
        <v>690</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60">
        <v>691</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60">
        <v>692</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60">
        <v>693</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60">
        <v>694</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60">
        <v>695</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60">
        <v>696</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60">
        <v>697</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60">
        <v>698</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60">
        <v>699</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60">
        <v>700</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60">
        <v>701</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60">
        <v>702</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60">
        <v>703</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60">
        <v>704</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60">
        <v>705</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60">
        <v>706</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60">
        <v>707</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60">
        <v>708</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60">
        <v>709</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60">
        <v>710</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60">
        <v>711</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60">
        <v>712</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60">
        <v>713</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60">
        <v>714</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60">
        <v>715</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60">
        <v>716</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60">
        <v>717</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60">
        <v>718</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60">
        <v>719</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60">
        <v>720</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60">
        <v>721</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60">
        <v>722</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60">
        <v>723</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60">
        <v>724</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60">
        <v>725</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60">
        <v>726</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60">
        <v>727</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60">
        <v>728</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60">
        <v>729</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60">
        <v>730</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60">
        <v>731</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60">
        <v>732</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60">
        <v>733</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60">
        <v>734</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60">
        <v>735</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60">
        <v>736</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60">
        <v>737</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60">
        <v>738</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60">
        <v>739</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60">
        <v>740</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60">
        <v>741</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60">
        <v>742</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60">
        <v>743</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60">
        <v>744</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60">
        <v>745</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60">
        <v>746</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60">
        <v>747</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60">
        <v>748</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60">
        <v>749</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60">
        <v>750</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60">
        <v>751</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60">
        <v>752</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60">
        <v>753</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60">
        <v>754</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60">
        <v>755</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60">
        <v>756</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60">
        <v>757</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60">
        <v>758</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60">
        <v>759</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60">
        <v>760</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60">
        <v>761</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60">
        <v>762</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60">
        <v>763</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60">
        <v>764</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60">
        <v>765</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60">
        <v>766</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60">
        <v>767</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60">
        <v>768</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60">
        <v>769</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60">
        <v>770</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60">
        <v>771</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60">
        <v>772</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60">
        <v>773</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60">
        <v>774</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60">
        <v>775</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60">
        <v>776</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60">
        <v>777</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60">
        <v>778</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60">
        <v>779</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60">
        <v>780</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60">
        <v>781</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60">
        <v>782</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60">
        <v>783</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60">
        <v>784</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60">
        <v>785</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60">
        <v>786</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60">
        <v>787</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60">
        <v>788</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60">
        <v>789</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60">
        <v>790</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60">
        <v>791</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60">
        <v>792</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60">
        <v>793</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60">
        <v>794</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60">
        <v>795</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60">
        <v>796</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60">
        <v>797</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60">
        <v>798</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60">
        <v>799</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60">
        <v>800</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60">
        <v>801</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60">
        <v>802</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60">
        <v>803</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60">
        <v>804</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60">
        <v>805</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60">
        <v>806</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60">
        <v>807</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60">
        <v>808</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60">
        <v>809</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60">
        <v>810</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60">
        <v>811</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60">
        <v>812</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60">
        <v>813</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60">
        <v>814</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60">
        <v>815</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60">
        <v>816</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60">
        <v>817</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60">
        <v>818</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60">
        <v>819</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60">
        <v>820</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60">
        <v>821</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60">
        <v>822</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60">
        <v>823</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60">
        <v>824</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60">
        <v>825</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60">
        <v>826</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60">
        <v>827</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60">
        <v>828</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60">
        <v>829</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60">
        <v>830</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60">
        <v>831</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60">
        <v>832</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60">
        <v>833</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60">
        <v>834</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60">
        <v>835</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60">
        <v>836</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60">
        <v>837</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60">
        <v>838</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60">
        <v>839</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60">
        <v>840</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60">
        <v>841</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60">
        <v>842</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60">
        <v>843</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60">
        <v>844</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60">
        <v>845</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60">
        <v>846</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60">
        <v>847</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60">
        <v>848</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60">
        <v>849</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60">
        <v>850</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60">
        <v>851</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60">
        <v>852</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60">
        <v>853</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60">
        <v>854</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60">
        <v>855</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60">
        <v>856</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60">
        <v>857</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60">
        <v>858</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60">
        <v>859</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60">
        <v>860</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60">
        <v>861</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60">
        <v>862</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60">
        <v>863</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60">
        <v>864</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60">
        <v>865</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60">
        <v>866</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60">
        <v>867</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60">
        <v>868</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60">
        <v>869</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60">
        <v>870</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60">
        <v>871</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60">
        <v>872</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60">
        <v>873</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60">
        <v>874</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60">
        <v>875</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60">
        <v>876</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60">
        <v>877</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60">
        <v>878</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60">
        <v>879</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60">
        <v>880</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60">
        <v>881</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60">
        <v>882</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60">
        <v>883</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60">
        <v>884</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60">
        <v>885</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60">
        <v>886</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60">
        <v>887</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60">
        <v>888</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60">
        <v>889</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60">
        <v>890</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60">
        <v>891</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60">
        <v>892</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60">
        <v>893</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60">
        <v>894</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60">
        <v>895</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60">
        <v>896</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60">
        <v>897</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60">
        <v>898</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60">
        <v>899</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60">
        <v>900</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60">
        <v>901</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60">
        <v>902</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60">
        <v>903</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60">
        <v>904</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60">
        <v>905</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60">
        <v>906</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60">
        <v>907</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60">
        <v>908</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60">
        <v>909</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60">
        <v>910</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60">
        <v>911</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60">
        <v>912</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60">
        <v>913</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60">
        <v>914</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60">
        <v>915</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60">
        <v>916</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60">
        <v>917</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60">
        <v>918</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60">
        <v>919</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60">
        <v>920</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60">
        <v>921</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60">
        <v>922</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60">
        <v>923</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60">
        <v>924</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60">
        <v>925</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60">
        <v>926</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60">
        <v>927</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60">
        <v>928</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60">
        <v>929</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60">
        <v>930</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60">
        <v>931</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60">
        <v>932</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60">
        <v>933</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60">
        <v>934</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60">
        <v>935</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60">
        <v>936</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60">
        <v>937</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60">
        <v>938</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60">
        <v>939</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60">
        <v>940</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60">
        <v>941</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60">
        <v>942</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60">
        <v>943</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60">
        <v>944</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60">
        <v>945</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60">
        <v>946</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60">
        <v>947</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60">
        <v>948</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60">
        <v>949</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60">
        <v>950</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60">
        <v>951</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60">
        <v>952</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60">
        <v>953</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60">
        <v>954</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60">
        <v>955</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60">
        <v>956</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60">
        <v>957</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60">
        <v>958</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60">
        <v>959</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60">
        <v>960</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60">
        <v>961</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60">
        <v>962</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60">
        <v>963</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60">
        <v>964</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60">
        <v>965</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60">
        <v>966</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60">
        <v>967</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60">
        <v>968</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60">
        <v>969</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60">
        <v>970</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60">
        <v>971</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60">
        <v>972</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60">
        <v>973</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160">
        <v>974</v>
      </c>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160">
        <v>975</v>
      </c>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160">
        <v>976</v>
      </c>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160">
        <v>977</v>
      </c>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160">
        <v>978</v>
      </c>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160">
        <v>979</v>
      </c>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160">
        <v>980</v>
      </c>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160">
        <v>981</v>
      </c>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160">
        <v>982</v>
      </c>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160">
        <v>983</v>
      </c>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160">
        <v>984</v>
      </c>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160">
        <v>985</v>
      </c>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160">
        <v>986</v>
      </c>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160">
        <v>987</v>
      </c>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160">
        <v>988</v>
      </c>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160">
        <v>989</v>
      </c>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160">
        <v>990</v>
      </c>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160">
        <v>991</v>
      </c>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160">
        <v>992</v>
      </c>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160">
        <v>993</v>
      </c>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160">
        <v>994</v>
      </c>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160">
        <v>995</v>
      </c>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160">
        <v>996</v>
      </c>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160">
        <v>997</v>
      </c>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160">
        <v>998</v>
      </c>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160">
        <v>999</v>
      </c>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160">
        <v>1000</v>
      </c>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160">
        <v>1001</v>
      </c>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160">
        <v>1002</v>
      </c>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160">
        <v>1003</v>
      </c>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160">
        <v>1004</v>
      </c>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160">
        <v>1005</v>
      </c>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160">
        <v>1006</v>
      </c>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160">
        <v>1007</v>
      </c>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160">
        <v>1008</v>
      </c>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160">
        <v>1009</v>
      </c>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160">
        <v>1010</v>
      </c>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160">
        <v>1011</v>
      </c>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160">
        <v>1012</v>
      </c>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160">
        <v>1013</v>
      </c>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160">
        <v>1014</v>
      </c>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160">
        <v>1015</v>
      </c>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160">
        <v>1016</v>
      </c>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160">
        <v>1017</v>
      </c>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160">
        <v>1018</v>
      </c>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160">
        <v>1019</v>
      </c>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160">
        <v>1020</v>
      </c>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160">
        <v>1021</v>
      </c>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160">
        <v>1022</v>
      </c>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160">
        <v>1023</v>
      </c>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160">
        <v>1024</v>
      </c>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160">
        <v>1025</v>
      </c>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160">
        <v>1026</v>
      </c>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160">
        <v>1027</v>
      </c>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160">
        <v>1028</v>
      </c>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160">
        <v>1029</v>
      </c>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160">
        <v>1030</v>
      </c>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160">
        <v>1031</v>
      </c>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160">
        <v>1032</v>
      </c>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160">
        <v>1033</v>
      </c>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160">
        <v>1034</v>
      </c>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160">
        <v>1035</v>
      </c>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160">
        <v>1036</v>
      </c>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160">
        <v>1037</v>
      </c>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160">
        <v>1038</v>
      </c>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160">
        <v>1039</v>
      </c>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160">
        <v>1040</v>
      </c>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160">
        <v>1041</v>
      </c>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160">
        <v>1042</v>
      </c>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160">
        <v>1043</v>
      </c>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160">
        <v>1044</v>
      </c>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160">
        <v>1045</v>
      </c>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160">
        <v>1046</v>
      </c>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160">
        <v>1047</v>
      </c>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160">
        <v>1048</v>
      </c>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160">
        <v>1049</v>
      </c>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160">
        <v>1050</v>
      </c>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160">
        <v>1051</v>
      </c>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160">
        <v>1052</v>
      </c>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160">
        <v>1053</v>
      </c>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160">
        <v>1054</v>
      </c>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160">
        <v>1055</v>
      </c>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160">
        <v>1056</v>
      </c>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160">
        <v>1057</v>
      </c>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160">
        <v>1058</v>
      </c>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160">
        <v>1059</v>
      </c>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160">
        <v>1060</v>
      </c>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160">
        <v>1061</v>
      </c>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160">
        <v>1062</v>
      </c>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160">
        <v>1063</v>
      </c>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160">
        <v>1064</v>
      </c>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160">
        <v>1065</v>
      </c>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160">
        <v>1066</v>
      </c>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160">
        <v>1067</v>
      </c>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160">
        <v>1068</v>
      </c>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160">
        <v>1069</v>
      </c>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160">
        <v>1070</v>
      </c>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160">
        <v>1071</v>
      </c>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160">
        <v>1072</v>
      </c>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160">
        <v>1073</v>
      </c>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160">
        <v>1074</v>
      </c>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160">
        <v>1075</v>
      </c>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160">
        <v>1076</v>
      </c>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160">
        <v>1077</v>
      </c>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160">
        <v>1078</v>
      </c>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160">
        <v>1079</v>
      </c>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160">
        <v>1080</v>
      </c>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160">
        <v>1081</v>
      </c>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160">
        <v>1082</v>
      </c>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160">
        <v>1083</v>
      </c>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160">
        <v>1084</v>
      </c>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160">
        <v>1085</v>
      </c>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160">
        <v>1086</v>
      </c>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160">
        <v>1087</v>
      </c>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160">
        <v>1088</v>
      </c>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36" s="8" customFormat="1">
      <c r="A1345" s="5"/>
      <c r="B1345" s="131"/>
      <c r="C1345" s="13"/>
      <c r="D1345" s="6"/>
      <c r="E1345" s="6"/>
      <c r="F1345" s="7"/>
      <c r="G1345" s="131"/>
      <c r="H1345" s="131"/>
      <c r="I1345" s="131"/>
      <c r="J1345" s="131"/>
      <c r="K1345" s="7"/>
      <c r="L1345" s="13"/>
      <c r="M1345" s="131"/>
      <c r="N1345" s="128"/>
      <c r="O1345" s="128"/>
      <c r="P1345" s="131"/>
      <c r="Q1345" s="131"/>
      <c r="R1345" s="7"/>
      <c r="S1345" s="7"/>
      <c r="T1345" s="7"/>
      <c r="U1345" s="5"/>
      <c r="V1345" s="7"/>
      <c r="AI1345" s="21"/>
      <c r="AJ1345" s="21"/>
    </row>
    <row r="1346" spans="1:36" s="8" customFormat="1">
      <c r="A1346" s="5"/>
      <c r="B1346" s="131"/>
      <c r="C1346" s="13"/>
      <c r="D1346" s="6"/>
      <c r="E1346" s="6"/>
      <c r="F1346" s="7"/>
      <c r="G1346" s="131"/>
      <c r="H1346" s="131"/>
      <c r="I1346" s="131"/>
      <c r="J1346" s="131"/>
      <c r="K1346" s="7"/>
      <c r="L1346" s="13"/>
      <c r="M1346" s="131"/>
      <c r="N1346" s="128"/>
      <c r="O1346" s="128"/>
      <c r="P1346" s="131"/>
      <c r="Q1346" s="131"/>
      <c r="R1346" s="7"/>
      <c r="S1346" s="7"/>
      <c r="T1346" s="7"/>
      <c r="U1346" s="5"/>
      <c r="V1346" s="7"/>
      <c r="AI1346" s="21"/>
      <c r="AJ1346" s="21"/>
    </row>
    <row r="1347" spans="1:36" s="8" customFormat="1">
      <c r="A1347" s="5"/>
      <c r="B1347" s="131"/>
      <c r="C1347" s="13"/>
      <c r="D1347" s="6"/>
      <c r="E1347" s="6"/>
      <c r="F1347" s="7"/>
      <c r="G1347" s="131"/>
      <c r="H1347" s="131"/>
      <c r="I1347" s="131"/>
      <c r="J1347" s="131"/>
      <c r="K1347" s="7"/>
      <c r="L1347" s="13"/>
      <c r="M1347" s="131"/>
      <c r="N1347" s="128"/>
      <c r="O1347" s="128"/>
      <c r="P1347" s="131"/>
      <c r="Q1347" s="131"/>
      <c r="R1347" s="7"/>
      <c r="S1347" s="7"/>
      <c r="T1347" s="7"/>
      <c r="U1347" s="5"/>
      <c r="V1347" s="7"/>
      <c r="AI1347" s="21"/>
      <c r="AJ1347" s="21"/>
    </row>
    <row r="1348" spans="1:36" s="8" customFormat="1">
      <c r="A1348" s="5"/>
      <c r="B1348" s="131"/>
      <c r="C1348" s="13"/>
      <c r="D1348" s="6"/>
      <c r="E1348" s="6"/>
      <c r="F1348" s="7"/>
      <c r="G1348" s="131"/>
      <c r="H1348" s="131"/>
      <c r="I1348" s="131"/>
      <c r="J1348" s="131"/>
      <c r="K1348" s="7"/>
      <c r="L1348" s="13"/>
      <c r="M1348" s="131"/>
      <c r="N1348" s="128"/>
      <c r="O1348" s="128"/>
      <c r="P1348" s="131"/>
      <c r="Q1348" s="131"/>
      <c r="R1348" s="7"/>
      <c r="S1348" s="7"/>
      <c r="T1348" s="7"/>
      <c r="U1348" s="5"/>
      <c r="V1348" s="7"/>
      <c r="AI1348" s="21"/>
      <c r="AJ1348" s="21"/>
    </row>
    <row r="1349" spans="1:36" s="8" customFormat="1">
      <c r="A1349" s="5"/>
      <c r="B1349" s="131"/>
      <c r="C1349" s="13"/>
      <c r="D1349" s="6"/>
      <c r="E1349" s="6"/>
      <c r="F1349" s="7"/>
      <c r="G1349" s="131"/>
      <c r="H1349" s="131"/>
      <c r="I1349" s="131"/>
      <c r="J1349" s="131"/>
      <c r="K1349" s="7"/>
      <c r="L1349" s="13"/>
      <c r="M1349" s="131"/>
      <c r="N1349" s="128"/>
      <c r="O1349" s="128"/>
      <c r="P1349" s="131"/>
      <c r="Q1349" s="131"/>
      <c r="R1349" s="7"/>
      <c r="S1349" s="7"/>
      <c r="T1349" s="7"/>
      <c r="U1349" s="5"/>
      <c r="V1349" s="7"/>
      <c r="AI1349" s="21"/>
      <c r="AJ1349" s="21"/>
    </row>
    <row r="1350" spans="1:36" s="8" customFormat="1">
      <c r="A1350" s="5"/>
      <c r="B1350" s="131"/>
      <c r="C1350" s="13"/>
      <c r="D1350" s="6"/>
      <c r="E1350" s="6"/>
      <c r="F1350" s="7"/>
      <c r="G1350" s="131"/>
      <c r="H1350" s="131"/>
      <c r="I1350" s="131"/>
      <c r="J1350" s="131"/>
      <c r="K1350" s="7"/>
      <c r="L1350" s="13"/>
      <c r="M1350" s="131"/>
      <c r="N1350" s="128"/>
      <c r="O1350" s="128"/>
      <c r="P1350" s="131"/>
      <c r="Q1350" s="131"/>
      <c r="R1350" s="7"/>
      <c r="S1350" s="7"/>
      <c r="T1350" s="7"/>
      <c r="U1350" s="5"/>
      <c r="V1350" s="7"/>
      <c r="AI1350" s="21"/>
      <c r="AJ1350" s="21"/>
    </row>
    <row r="1351" spans="1:36" s="8" customFormat="1">
      <c r="A1351" s="5"/>
      <c r="B1351" s="131"/>
      <c r="C1351" s="13"/>
      <c r="D1351" s="6"/>
      <c r="E1351" s="6"/>
      <c r="F1351" s="7"/>
      <c r="G1351" s="131"/>
      <c r="H1351" s="131"/>
      <c r="I1351" s="131"/>
      <c r="J1351" s="131"/>
      <c r="K1351" s="7"/>
      <c r="L1351" s="13"/>
      <c r="M1351" s="131"/>
      <c r="N1351" s="128"/>
      <c r="O1351" s="128"/>
      <c r="P1351" s="131"/>
      <c r="Q1351" s="131"/>
      <c r="R1351" s="7"/>
      <c r="S1351" s="7"/>
      <c r="T1351" s="7"/>
      <c r="U1351" s="5"/>
      <c r="V1351" s="7"/>
      <c r="AI1351" s="21"/>
      <c r="AJ1351" s="21"/>
    </row>
    <row r="1352" spans="1:36" s="8" customFormat="1">
      <c r="A1352" s="5"/>
      <c r="B1352" s="131"/>
      <c r="C1352" s="13"/>
      <c r="D1352" s="6"/>
      <c r="E1352" s="6"/>
      <c r="F1352" s="7"/>
      <c r="G1352" s="131"/>
      <c r="H1352" s="131"/>
      <c r="I1352" s="131"/>
      <c r="J1352" s="131"/>
      <c r="K1352" s="7"/>
      <c r="L1352" s="13"/>
      <c r="M1352" s="131"/>
      <c r="N1352" s="128"/>
      <c r="O1352" s="128"/>
      <c r="P1352" s="131"/>
      <c r="Q1352" s="131"/>
      <c r="R1352" s="7"/>
      <c r="S1352" s="7"/>
      <c r="T1352" s="7"/>
      <c r="U1352" s="5"/>
      <c r="V1352" s="7"/>
      <c r="AI1352" s="21"/>
      <c r="AJ1352" s="21"/>
    </row>
    <row r="1353" spans="1:36" s="8" customFormat="1">
      <c r="A1353" s="5"/>
      <c r="B1353" s="131"/>
      <c r="C1353" s="13"/>
      <c r="D1353" s="6"/>
      <c r="E1353" s="6"/>
      <c r="F1353" s="7"/>
      <c r="G1353" s="131"/>
      <c r="H1353" s="131"/>
      <c r="I1353" s="131"/>
      <c r="J1353" s="131"/>
      <c r="K1353" s="7"/>
      <c r="L1353" s="13"/>
      <c r="M1353" s="131"/>
      <c r="N1353" s="128"/>
      <c r="O1353" s="128"/>
      <c r="P1353" s="131"/>
      <c r="Q1353" s="131"/>
      <c r="R1353" s="7"/>
      <c r="S1353" s="7"/>
      <c r="T1353" s="7"/>
      <c r="U1353" s="5"/>
      <c r="V1353" s="7"/>
      <c r="AI1353" s="21"/>
      <c r="AJ1353" s="21"/>
    </row>
    <row r="1354" spans="1:36" s="8" customFormat="1">
      <c r="A1354" s="5"/>
      <c r="B1354" s="131"/>
      <c r="C1354" s="13"/>
      <c r="D1354" s="6"/>
      <c r="E1354" s="6"/>
      <c r="F1354" s="7"/>
      <c r="G1354" s="131"/>
      <c r="H1354" s="131"/>
      <c r="I1354" s="131"/>
      <c r="J1354" s="131"/>
      <c r="K1354" s="7"/>
      <c r="L1354" s="13"/>
      <c r="M1354" s="131"/>
      <c r="N1354" s="128"/>
      <c r="O1354" s="128"/>
      <c r="P1354" s="131"/>
      <c r="Q1354" s="131"/>
      <c r="R1354" s="7"/>
      <c r="S1354" s="7"/>
      <c r="T1354" s="7"/>
      <c r="U1354" s="5"/>
      <c r="V1354" s="7"/>
      <c r="AI1354" s="21"/>
      <c r="AJ1354" s="21"/>
    </row>
    <row r="1355" spans="1:36" s="8" customFormat="1">
      <c r="A1355" s="5"/>
      <c r="B1355" s="131"/>
      <c r="C1355" s="13"/>
      <c r="D1355" s="6"/>
      <c r="E1355" s="6"/>
      <c r="F1355" s="7"/>
      <c r="G1355" s="131"/>
      <c r="H1355" s="131"/>
      <c r="I1355" s="131"/>
      <c r="J1355" s="131"/>
      <c r="K1355" s="7"/>
      <c r="L1355" s="13"/>
      <c r="M1355" s="131"/>
      <c r="N1355" s="128"/>
      <c r="O1355" s="128"/>
      <c r="P1355" s="131"/>
      <c r="Q1355" s="131"/>
      <c r="R1355" s="7"/>
      <c r="S1355" s="7"/>
      <c r="T1355" s="7"/>
      <c r="U1355" s="5"/>
      <c r="V1355" s="7"/>
      <c r="AI1355" s="21"/>
      <c r="AJ1355" s="21"/>
    </row>
    <row r="1356" spans="1:36" s="8" customFormat="1">
      <c r="A1356" s="5"/>
      <c r="B1356" s="131"/>
      <c r="C1356" s="13"/>
      <c r="D1356" s="6"/>
      <c r="E1356" s="6"/>
      <c r="F1356" s="7"/>
      <c r="G1356" s="131"/>
      <c r="H1356" s="131"/>
      <c r="I1356" s="131"/>
      <c r="J1356" s="131"/>
      <c r="K1356" s="7"/>
      <c r="L1356" s="13"/>
      <c r="M1356" s="131"/>
      <c r="N1356" s="128"/>
      <c r="O1356" s="128"/>
      <c r="P1356" s="131"/>
      <c r="Q1356" s="131"/>
      <c r="R1356" s="7"/>
      <c r="S1356" s="7"/>
      <c r="T1356" s="7"/>
      <c r="U1356" s="5"/>
      <c r="V1356" s="7"/>
      <c r="AI1356" s="21"/>
      <c r="AJ1356" s="21"/>
    </row>
    <row r="1357" spans="1:36" s="8" customFormat="1">
      <c r="A1357" s="5"/>
      <c r="B1357" s="131"/>
      <c r="C1357" s="13"/>
      <c r="D1357" s="6"/>
      <c r="E1357" s="6"/>
      <c r="F1357" s="7"/>
      <c r="G1357" s="131"/>
      <c r="H1357" s="131"/>
      <c r="I1357" s="131"/>
      <c r="J1357" s="131"/>
      <c r="K1357" s="7"/>
      <c r="L1357" s="13"/>
      <c r="M1357" s="131"/>
      <c r="N1357" s="128"/>
      <c r="O1357" s="128"/>
      <c r="P1357" s="131"/>
      <c r="Q1357" s="131"/>
      <c r="R1357" s="7"/>
      <c r="S1357" s="7"/>
      <c r="T1357" s="7"/>
      <c r="U1357" s="5"/>
      <c r="V1357" s="7"/>
      <c r="AI1357" s="21"/>
      <c r="AJ1357" s="21"/>
    </row>
    <row r="1358" spans="1:36" s="8" customFormat="1">
      <c r="A1358" s="5"/>
      <c r="B1358" s="131"/>
      <c r="C1358" s="13"/>
      <c r="D1358" s="6"/>
      <c r="E1358" s="6"/>
      <c r="F1358" s="7"/>
      <c r="G1358" s="131"/>
      <c r="H1358" s="131"/>
      <c r="I1358" s="131"/>
      <c r="J1358" s="131"/>
      <c r="K1358" s="7"/>
      <c r="L1358" s="13"/>
      <c r="M1358" s="131"/>
      <c r="N1358" s="128"/>
      <c r="O1358" s="128"/>
      <c r="P1358" s="131"/>
      <c r="Q1358" s="131"/>
      <c r="R1358" s="7"/>
      <c r="S1358" s="7"/>
      <c r="T1358" s="7"/>
      <c r="U1358" s="5"/>
      <c r="V1358" s="7"/>
      <c r="AI1358" s="21"/>
      <c r="AJ1358" s="21"/>
    </row>
    <row r="1359" spans="1:36" s="8" customFormat="1">
      <c r="A1359" s="5"/>
      <c r="B1359" s="131"/>
      <c r="C1359" s="13"/>
      <c r="D1359" s="6"/>
      <c r="E1359" s="6"/>
      <c r="F1359" s="7"/>
      <c r="G1359" s="131"/>
      <c r="H1359" s="131"/>
      <c r="I1359" s="131"/>
      <c r="J1359" s="131"/>
      <c r="K1359" s="7"/>
      <c r="L1359" s="13"/>
      <c r="M1359" s="131"/>
      <c r="N1359" s="128"/>
      <c r="O1359" s="128"/>
      <c r="P1359" s="131"/>
      <c r="Q1359" s="131"/>
      <c r="R1359" s="7"/>
      <c r="S1359" s="7"/>
      <c r="T1359" s="7"/>
      <c r="U1359" s="5"/>
      <c r="V1359" s="7"/>
      <c r="AI1359" s="21"/>
      <c r="AJ1359" s="21"/>
    </row>
    <row r="1360" spans="1:36" s="8" customFormat="1">
      <c r="A1360" s="5"/>
      <c r="B1360" s="131"/>
      <c r="C1360" s="13"/>
      <c r="D1360" s="6"/>
      <c r="E1360" s="6"/>
      <c r="F1360" s="7"/>
      <c r="G1360" s="131"/>
      <c r="H1360" s="131"/>
      <c r="I1360" s="131"/>
      <c r="J1360" s="131"/>
      <c r="K1360" s="7"/>
      <c r="L1360" s="13"/>
      <c r="M1360" s="131"/>
      <c r="N1360" s="128"/>
      <c r="O1360" s="128"/>
      <c r="P1360" s="131"/>
      <c r="Q1360" s="131"/>
      <c r="R1360" s="7"/>
      <c r="S1360" s="7"/>
      <c r="T1360" s="7"/>
      <c r="U1360" s="5"/>
      <c r="V1360" s="7"/>
      <c r="AI1360" s="21"/>
      <c r="AJ1360" s="21"/>
    </row>
    <row r="1361" spans="1:36" s="8" customFormat="1">
      <c r="A1361" s="5"/>
      <c r="B1361" s="131"/>
      <c r="C1361" s="13"/>
      <c r="D1361" s="6"/>
      <c r="E1361" s="6"/>
      <c r="F1361" s="7"/>
      <c r="G1361" s="131"/>
      <c r="H1361" s="131"/>
      <c r="I1361" s="131"/>
      <c r="J1361" s="131"/>
      <c r="K1361" s="7"/>
      <c r="L1361" s="13"/>
      <c r="M1361" s="131"/>
      <c r="N1361" s="128"/>
      <c r="O1361" s="128"/>
      <c r="P1361" s="131"/>
      <c r="Q1361" s="131"/>
      <c r="R1361" s="7"/>
      <c r="S1361" s="7"/>
      <c r="T1361" s="7"/>
      <c r="U1361" s="5"/>
      <c r="V1361" s="7"/>
      <c r="AI1361" s="21"/>
      <c r="AJ1361" s="21"/>
    </row>
    <row r="1362" spans="1:36" s="8" customFormat="1">
      <c r="A1362" s="5"/>
      <c r="B1362" s="131"/>
      <c r="C1362" s="13"/>
      <c r="D1362" s="6"/>
      <c r="E1362" s="6"/>
      <c r="F1362" s="7"/>
      <c r="G1362" s="131"/>
      <c r="H1362" s="131"/>
      <c r="I1362" s="131"/>
      <c r="J1362" s="131"/>
      <c r="K1362" s="7"/>
      <c r="L1362" s="13"/>
      <c r="M1362" s="131"/>
      <c r="N1362" s="128"/>
      <c r="O1362" s="128"/>
      <c r="P1362" s="131"/>
      <c r="Q1362" s="131"/>
      <c r="R1362" s="7"/>
      <c r="S1362" s="7"/>
      <c r="T1362" s="7"/>
      <c r="U1362" s="5"/>
      <c r="V1362" s="7"/>
      <c r="AI1362" s="21"/>
      <c r="AJ1362" s="21"/>
    </row>
    <row r="1363" spans="1:36" s="8" customFormat="1">
      <c r="A1363" s="5"/>
      <c r="B1363" s="131"/>
      <c r="C1363" s="13"/>
      <c r="D1363" s="6"/>
      <c r="E1363" s="6"/>
      <c r="F1363" s="7"/>
      <c r="G1363" s="131"/>
      <c r="H1363" s="131"/>
      <c r="I1363" s="131"/>
      <c r="J1363" s="131"/>
      <c r="K1363" s="7"/>
      <c r="L1363" s="13"/>
      <c r="M1363" s="131"/>
      <c r="N1363" s="128"/>
      <c r="O1363" s="128"/>
      <c r="P1363" s="131"/>
      <c r="Q1363" s="131"/>
      <c r="R1363" s="7"/>
      <c r="S1363" s="7"/>
      <c r="T1363" s="7"/>
      <c r="U1363" s="5"/>
      <c r="V1363" s="7"/>
      <c r="AI1363" s="21"/>
      <c r="AJ1363" s="21"/>
    </row>
    <row r="1364" spans="1:36" s="8" customFormat="1">
      <c r="A1364" s="5"/>
      <c r="B1364" s="131"/>
      <c r="C1364" s="13"/>
      <c r="D1364" s="6"/>
      <c r="E1364" s="6"/>
      <c r="F1364" s="7"/>
      <c r="G1364" s="131"/>
      <c r="H1364" s="131"/>
      <c r="I1364" s="131"/>
      <c r="J1364" s="131"/>
      <c r="K1364" s="7"/>
      <c r="L1364" s="13"/>
      <c r="M1364" s="131"/>
      <c r="N1364" s="128"/>
      <c r="O1364" s="128"/>
      <c r="P1364" s="131"/>
      <c r="Q1364" s="131"/>
      <c r="R1364" s="7"/>
      <c r="S1364" s="7"/>
      <c r="T1364" s="7"/>
      <c r="U1364" s="5"/>
      <c r="V1364" s="7"/>
      <c r="AI1364" s="21"/>
      <c r="AJ1364" s="21"/>
    </row>
    <row r="1365" spans="1:36" s="8" customFormat="1">
      <c r="A1365" s="5"/>
      <c r="B1365" s="131"/>
      <c r="C1365" s="13"/>
      <c r="D1365" s="6"/>
      <c r="E1365" s="6"/>
      <c r="F1365" s="7"/>
      <c r="G1365" s="131"/>
      <c r="H1365" s="131"/>
      <c r="I1365" s="131"/>
      <c r="J1365" s="131"/>
      <c r="K1365" s="7"/>
      <c r="L1365" s="13"/>
      <c r="M1365" s="131"/>
      <c r="N1365" s="128"/>
      <c r="O1365" s="128"/>
      <c r="P1365" s="131"/>
      <c r="Q1365" s="131"/>
      <c r="R1365" s="7"/>
      <c r="S1365" s="7"/>
      <c r="T1365" s="7"/>
      <c r="U1365" s="5"/>
      <c r="V1365" s="7"/>
      <c r="AI1365" s="21"/>
      <c r="AJ1365" s="21"/>
    </row>
    <row r="1366" spans="1:36" s="8" customFormat="1">
      <c r="A1366" s="5"/>
      <c r="B1366" s="131"/>
      <c r="C1366" s="13"/>
      <c r="D1366" s="6"/>
      <c r="E1366" s="6"/>
      <c r="F1366" s="7"/>
      <c r="G1366" s="131"/>
      <c r="H1366" s="131"/>
      <c r="I1366" s="131"/>
      <c r="J1366" s="131"/>
      <c r="K1366" s="7"/>
      <c r="L1366" s="13"/>
      <c r="M1366" s="131"/>
      <c r="N1366" s="128"/>
      <c r="O1366" s="128"/>
      <c r="P1366" s="131"/>
      <c r="Q1366" s="131"/>
      <c r="R1366" s="7"/>
      <c r="S1366" s="7"/>
      <c r="T1366" s="7"/>
      <c r="U1366" s="5"/>
      <c r="V1366" s="7"/>
      <c r="AI1366" s="21"/>
      <c r="AJ1366" s="21"/>
    </row>
    <row r="1367" spans="1:36" s="8" customFormat="1">
      <c r="A1367" s="5"/>
      <c r="B1367" s="131"/>
      <c r="C1367" s="13"/>
      <c r="D1367" s="6"/>
      <c r="E1367" s="6"/>
      <c r="F1367" s="7"/>
      <c r="G1367" s="131"/>
      <c r="H1367" s="131"/>
      <c r="I1367" s="131"/>
      <c r="J1367" s="131"/>
      <c r="K1367" s="7"/>
      <c r="L1367" s="13"/>
      <c r="M1367" s="131"/>
      <c r="N1367" s="128"/>
      <c r="O1367" s="128"/>
      <c r="P1367" s="131"/>
      <c r="Q1367" s="131"/>
      <c r="R1367" s="7"/>
      <c r="S1367" s="7"/>
      <c r="T1367" s="7"/>
      <c r="U1367" s="5"/>
      <c r="V1367" s="7"/>
      <c r="AI1367" s="21"/>
      <c r="AJ1367" s="21"/>
    </row>
    <row r="1368" spans="1:36" s="8" customFormat="1">
      <c r="A1368" s="5"/>
      <c r="B1368" s="131"/>
      <c r="C1368" s="13"/>
      <c r="D1368" s="6"/>
      <c r="E1368" s="6"/>
      <c r="F1368" s="7"/>
      <c r="G1368" s="131"/>
      <c r="H1368" s="131"/>
      <c r="I1368" s="131"/>
      <c r="J1368" s="131"/>
      <c r="K1368" s="7"/>
      <c r="L1368" s="13"/>
      <c r="M1368" s="131"/>
      <c r="N1368" s="128"/>
      <c r="O1368" s="128"/>
      <c r="P1368" s="131"/>
      <c r="Q1368" s="131"/>
      <c r="R1368" s="7"/>
      <c r="S1368" s="7"/>
      <c r="T1368" s="7"/>
      <c r="U1368" s="5"/>
      <c r="V1368" s="7"/>
      <c r="AI1368" s="21"/>
      <c r="AJ1368" s="21"/>
    </row>
    <row r="1369" spans="1:36" s="8" customFormat="1">
      <c r="A1369" s="5"/>
      <c r="B1369" s="131"/>
      <c r="C1369" s="13"/>
      <c r="D1369" s="6"/>
      <c r="E1369" s="6"/>
      <c r="F1369" s="7"/>
      <c r="G1369" s="131"/>
      <c r="H1369" s="131"/>
      <c r="I1369" s="131"/>
      <c r="J1369" s="131"/>
      <c r="K1369" s="7"/>
      <c r="L1369" s="13"/>
      <c r="M1369" s="131"/>
      <c r="N1369" s="128"/>
      <c r="O1369" s="128"/>
      <c r="P1369" s="131"/>
      <c r="Q1369" s="131"/>
      <c r="R1369" s="7"/>
      <c r="S1369" s="7"/>
      <c r="T1369" s="7"/>
      <c r="U1369" s="5"/>
      <c r="V1369" s="7"/>
      <c r="AI1369" s="21"/>
      <c r="AJ1369" s="21"/>
    </row>
    <row r="1370" spans="1:36" s="8" customFormat="1">
      <c r="A1370" s="5"/>
      <c r="B1370" s="131"/>
      <c r="C1370" s="13"/>
      <c r="D1370" s="6"/>
      <c r="E1370" s="6"/>
      <c r="F1370" s="7"/>
      <c r="G1370" s="131"/>
      <c r="H1370" s="131"/>
      <c r="I1370" s="131"/>
      <c r="J1370" s="131"/>
      <c r="K1370" s="7"/>
      <c r="L1370" s="13"/>
      <c r="M1370" s="131"/>
      <c r="N1370" s="128"/>
      <c r="O1370" s="128"/>
      <c r="P1370" s="131"/>
      <c r="Q1370" s="131"/>
      <c r="R1370" s="7"/>
      <c r="S1370" s="7"/>
      <c r="T1370" s="7"/>
      <c r="U1370" s="5"/>
      <c r="V1370" s="7"/>
      <c r="AI1370" s="21"/>
      <c r="AJ1370" s="21"/>
    </row>
    <row r="1371" spans="1:36" s="8" customFormat="1">
      <c r="A1371" s="5"/>
      <c r="B1371" s="131"/>
      <c r="C1371" s="13"/>
      <c r="D1371" s="6"/>
      <c r="E1371" s="6"/>
      <c r="F1371" s="7"/>
      <c r="G1371" s="131"/>
      <c r="H1371" s="131"/>
      <c r="I1371" s="131"/>
      <c r="J1371" s="131"/>
      <c r="K1371" s="7"/>
      <c r="L1371" s="13"/>
      <c r="M1371" s="131"/>
      <c r="N1371" s="128"/>
      <c r="O1371" s="128"/>
      <c r="P1371" s="131"/>
      <c r="Q1371" s="131"/>
      <c r="R1371" s="7"/>
      <c r="S1371" s="7"/>
      <c r="T1371" s="7"/>
      <c r="U1371" s="5"/>
      <c r="V1371" s="7"/>
      <c r="AI1371" s="21"/>
      <c r="AJ1371" s="21"/>
    </row>
    <row r="1372" spans="1:36" s="8" customFormat="1">
      <c r="A1372" s="5"/>
      <c r="B1372" s="131"/>
      <c r="C1372" s="13"/>
      <c r="D1372" s="6"/>
      <c r="E1372" s="6"/>
      <c r="F1372" s="7"/>
      <c r="G1372" s="131"/>
      <c r="H1372" s="131"/>
      <c r="I1372" s="131"/>
      <c r="J1372" s="131"/>
      <c r="K1372" s="7"/>
      <c r="L1372" s="13"/>
      <c r="M1372" s="131"/>
      <c r="N1372" s="128"/>
      <c r="O1372" s="128"/>
      <c r="P1372" s="131"/>
      <c r="Q1372" s="131"/>
      <c r="R1372" s="7"/>
      <c r="S1372" s="7"/>
      <c r="T1372" s="7"/>
      <c r="U1372" s="5"/>
      <c r="V1372" s="7"/>
      <c r="AI1372" s="21"/>
      <c r="AJ1372" s="21"/>
    </row>
    <row r="1373" spans="1:36" s="8" customFormat="1">
      <c r="A1373" s="5"/>
      <c r="B1373" s="131"/>
      <c r="C1373" s="13"/>
      <c r="D1373" s="6"/>
      <c r="E1373" s="6"/>
      <c r="F1373" s="7"/>
      <c r="G1373" s="131"/>
      <c r="H1373" s="131"/>
      <c r="I1373" s="131"/>
      <c r="J1373" s="131"/>
      <c r="K1373" s="7"/>
      <c r="L1373" s="13"/>
      <c r="M1373" s="131"/>
      <c r="N1373" s="128"/>
      <c r="O1373" s="128"/>
      <c r="P1373" s="131"/>
      <c r="Q1373" s="131"/>
      <c r="R1373" s="7"/>
      <c r="S1373" s="7"/>
      <c r="T1373" s="7"/>
      <c r="U1373" s="5"/>
      <c r="V1373" s="7"/>
      <c r="AI1373" s="21"/>
      <c r="AJ1373" s="21"/>
    </row>
    <row r="1374" spans="1:36" s="8" customFormat="1">
      <c r="A1374" s="5"/>
      <c r="B1374" s="131"/>
      <c r="C1374" s="13"/>
      <c r="D1374" s="6"/>
      <c r="E1374" s="6"/>
      <c r="F1374" s="7"/>
      <c r="G1374" s="131"/>
      <c r="H1374" s="131"/>
      <c r="I1374" s="131"/>
      <c r="J1374" s="131"/>
      <c r="K1374" s="7"/>
      <c r="L1374" s="13"/>
      <c r="M1374" s="131"/>
      <c r="N1374" s="128"/>
      <c r="O1374" s="128"/>
      <c r="P1374" s="131"/>
      <c r="Q1374" s="131"/>
      <c r="R1374" s="7"/>
      <c r="S1374" s="7"/>
      <c r="T1374" s="7"/>
      <c r="U1374" s="5"/>
      <c r="V1374" s="7"/>
      <c r="AI1374" s="21"/>
      <c r="AJ1374" s="21"/>
    </row>
    <row r="1375" spans="1:36" s="8" customFormat="1">
      <c r="A1375" s="5"/>
      <c r="B1375" s="131"/>
      <c r="C1375" s="13"/>
      <c r="D1375" s="6"/>
      <c r="E1375" s="6"/>
      <c r="F1375" s="7"/>
      <c r="G1375" s="131"/>
      <c r="H1375" s="131"/>
      <c r="I1375" s="131"/>
      <c r="J1375" s="131"/>
      <c r="K1375" s="7"/>
      <c r="L1375" s="13"/>
      <c r="M1375" s="131"/>
      <c r="N1375" s="128"/>
      <c r="O1375" s="128"/>
      <c r="P1375" s="131"/>
      <c r="Q1375" s="131"/>
      <c r="R1375" s="7"/>
      <c r="S1375" s="7"/>
      <c r="T1375" s="7"/>
      <c r="U1375" s="5"/>
      <c r="V1375" s="7"/>
      <c r="AI1375" s="21"/>
      <c r="AJ1375" s="21"/>
    </row>
    <row r="1376" spans="1:36" s="8" customFormat="1">
      <c r="A1376" s="5"/>
      <c r="B1376" s="131"/>
      <c r="C1376" s="13"/>
      <c r="D1376" s="6"/>
      <c r="E1376" s="6"/>
      <c r="F1376" s="7"/>
      <c r="G1376" s="131"/>
      <c r="H1376" s="131"/>
      <c r="I1376" s="131"/>
      <c r="J1376" s="131"/>
      <c r="K1376" s="7"/>
      <c r="L1376" s="13"/>
      <c r="M1376" s="131"/>
      <c r="N1376" s="128"/>
      <c r="O1376" s="128"/>
      <c r="P1376" s="131"/>
      <c r="Q1376" s="131"/>
      <c r="R1376" s="7"/>
      <c r="S1376" s="7"/>
      <c r="T1376" s="7"/>
      <c r="U1376" s="5"/>
      <c r="V1376" s="7"/>
      <c r="AI1376" s="21"/>
      <c r="AJ1376" s="21"/>
    </row>
    <row r="1377" spans="1:36" s="8" customFormat="1">
      <c r="A1377" s="5"/>
      <c r="B1377" s="131"/>
      <c r="C1377" s="13"/>
      <c r="D1377" s="6"/>
      <c r="E1377" s="6"/>
      <c r="F1377" s="7"/>
      <c r="G1377" s="131"/>
      <c r="H1377" s="131"/>
      <c r="I1377" s="131"/>
      <c r="J1377" s="131"/>
      <c r="K1377" s="7"/>
      <c r="L1377" s="13"/>
      <c r="M1377" s="131"/>
      <c r="N1377" s="128"/>
      <c r="O1377" s="128"/>
      <c r="P1377" s="131"/>
      <c r="Q1377" s="131"/>
      <c r="R1377" s="7"/>
      <c r="S1377" s="7"/>
      <c r="T1377" s="7"/>
      <c r="U1377" s="5"/>
      <c r="V1377" s="7"/>
      <c r="AI1377" s="21"/>
      <c r="AJ1377" s="21"/>
    </row>
    <row r="1378" spans="1:36" s="8" customFormat="1">
      <c r="A1378" s="5"/>
      <c r="B1378" s="131"/>
      <c r="C1378" s="13"/>
      <c r="D1378" s="6"/>
      <c r="E1378" s="6"/>
      <c r="F1378" s="7"/>
      <c r="G1378" s="131"/>
      <c r="H1378" s="131"/>
      <c r="I1378" s="131"/>
      <c r="J1378" s="131"/>
      <c r="K1378" s="7"/>
      <c r="L1378" s="13"/>
      <c r="M1378" s="131"/>
      <c r="N1378" s="128"/>
      <c r="O1378" s="128"/>
      <c r="P1378" s="131"/>
      <c r="Q1378" s="131"/>
      <c r="R1378" s="7"/>
      <c r="S1378" s="7"/>
      <c r="T1378" s="7"/>
      <c r="U1378" s="5"/>
      <c r="V1378" s="7"/>
      <c r="AI1378" s="21"/>
      <c r="AJ1378" s="21"/>
    </row>
    <row r="1379" spans="1:36" s="8" customFormat="1">
      <c r="A1379" s="5"/>
      <c r="B1379" s="131"/>
      <c r="C1379" s="13"/>
      <c r="D1379" s="6"/>
      <c r="E1379" s="6"/>
      <c r="F1379" s="7"/>
      <c r="G1379" s="131"/>
      <c r="H1379" s="131"/>
      <c r="I1379" s="131"/>
      <c r="J1379" s="131"/>
      <c r="K1379" s="7"/>
      <c r="L1379" s="13"/>
      <c r="M1379" s="131"/>
      <c r="N1379" s="128"/>
      <c r="O1379" s="128"/>
      <c r="P1379" s="131"/>
      <c r="Q1379" s="131"/>
      <c r="R1379" s="7"/>
      <c r="S1379" s="7"/>
      <c r="T1379" s="7"/>
      <c r="U1379" s="5"/>
      <c r="V1379" s="7"/>
      <c r="AI1379" s="21"/>
      <c r="AJ1379" s="21"/>
    </row>
    <row r="1380" spans="1:36" s="8" customFormat="1">
      <c r="A1380" s="5"/>
      <c r="B1380" s="131"/>
      <c r="C1380" s="13"/>
      <c r="D1380" s="6"/>
      <c r="E1380" s="6"/>
      <c r="F1380" s="7"/>
      <c r="G1380" s="131"/>
      <c r="H1380" s="131"/>
      <c r="I1380" s="131"/>
      <c r="J1380" s="131"/>
      <c r="K1380" s="7"/>
      <c r="L1380" s="13"/>
      <c r="M1380" s="131"/>
      <c r="N1380" s="128"/>
      <c r="O1380" s="128"/>
      <c r="P1380" s="131"/>
      <c r="Q1380" s="131"/>
      <c r="R1380" s="7"/>
      <c r="S1380" s="7"/>
      <c r="T1380" s="7"/>
      <c r="U1380" s="5"/>
      <c r="V1380" s="7"/>
      <c r="AI1380" s="21"/>
      <c r="AJ1380" s="21"/>
    </row>
    <row r="1381" spans="1:36" s="8" customFormat="1">
      <c r="A1381" s="5"/>
      <c r="B1381" s="131"/>
      <c r="C1381" s="13"/>
      <c r="D1381" s="6"/>
      <c r="E1381" s="6"/>
      <c r="F1381" s="7"/>
      <c r="G1381" s="131"/>
      <c r="H1381" s="131"/>
      <c r="I1381" s="131"/>
      <c r="J1381" s="131"/>
      <c r="K1381" s="7"/>
      <c r="L1381" s="13"/>
      <c r="M1381" s="131"/>
      <c r="N1381" s="128"/>
      <c r="O1381" s="128"/>
      <c r="P1381" s="131"/>
      <c r="Q1381" s="131"/>
      <c r="R1381" s="7"/>
      <c r="S1381" s="7"/>
      <c r="T1381" s="7"/>
      <c r="U1381" s="5"/>
      <c r="V1381" s="7"/>
      <c r="AI1381" s="21"/>
      <c r="AJ1381" s="21"/>
    </row>
    <row r="1382" spans="1:36" s="8" customFormat="1">
      <c r="A1382" s="5"/>
      <c r="B1382" s="131"/>
      <c r="C1382" s="13"/>
      <c r="D1382" s="6"/>
      <c r="E1382" s="6"/>
      <c r="F1382" s="7"/>
      <c r="G1382" s="131"/>
      <c r="H1382" s="131"/>
      <c r="I1382" s="131"/>
      <c r="J1382" s="131"/>
      <c r="K1382" s="7"/>
      <c r="L1382" s="13"/>
      <c r="M1382" s="131"/>
      <c r="N1382" s="128"/>
      <c r="O1382" s="128"/>
      <c r="P1382" s="131"/>
      <c r="Q1382" s="131"/>
      <c r="R1382" s="7"/>
      <c r="S1382" s="7"/>
      <c r="T1382" s="7"/>
      <c r="U1382" s="5"/>
      <c r="V1382" s="7"/>
      <c r="AI1382" s="21"/>
      <c r="AJ1382" s="21"/>
    </row>
    <row r="1383" spans="1:36" s="8" customFormat="1">
      <c r="A1383" s="5"/>
      <c r="B1383" s="131"/>
      <c r="C1383" s="13"/>
      <c r="D1383" s="6"/>
      <c r="E1383" s="6"/>
      <c r="F1383" s="7"/>
      <c r="G1383" s="131"/>
      <c r="H1383" s="131"/>
      <c r="I1383" s="131"/>
      <c r="J1383" s="131"/>
      <c r="K1383" s="7"/>
      <c r="L1383" s="13"/>
      <c r="M1383" s="131"/>
      <c r="N1383" s="128"/>
      <c r="O1383" s="128"/>
      <c r="P1383" s="131"/>
      <c r="Q1383" s="131"/>
      <c r="R1383" s="7"/>
      <c r="S1383" s="7"/>
      <c r="T1383" s="7"/>
      <c r="U1383" s="5"/>
      <c r="V1383" s="7"/>
      <c r="AI1383" s="21"/>
      <c r="AJ1383" s="21"/>
    </row>
    <row r="1384" spans="1:36" s="8" customFormat="1">
      <c r="A1384" s="5"/>
      <c r="B1384" s="131"/>
      <c r="C1384" s="13"/>
      <c r="D1384" s="6"/>
      <c r="E1384" s="6"/>
      <c r="F1384" s="7"/>
      <c r="G1384" s="131"/>
      <c r="H1384" s="131"/>
      <c r="I1384" s="131"/>
      <c r="J1384" s="131"/>
      <c r="K1384" s="7"/>
      <c r="L1384" s="13"/>
      <c r="M1384" s="131"/>
      <c r="N1384" s="128"/>
      <c r="O1384" s="128"/>
      <c r="P1384" s="131"/>
      <c r="Q1384" s="131"/>
      <c r="R1384" s="7"/>
      <c r="S1384" s="7"/>
      <c r="T1384" s="7"/>
      <c r="U1384" s="5"/>
      <c r="V1384" s="7"/>
      <c r="AI1384" s="21"/>
      <c r="AJ1384" s="21"/>
    </row>
    <row r="1385" spans="1:36" s="8" customFormat="1">
      <c r="A1385" s="5"/>
      <c r="B1385" s="131"/>
      <c r="C1385" s="13"/>
      <c r="D1385" s="6"/>
      <c r="E1385" s="6"/>
      <c r="F1385" s="7"/>
      <c r="G1385" s="131"/>
      <c r="H1385" s="131"/>
      <c r="I1385" s="131"/>
      <c r="J1385" s="131"/>
      <c r="K1385" s="7"/>
      <c r="L1385" s="13"/>
      <c r="M1385" s="131"/>
      <c r="N1385" s="128"/>
      <c r="O1385" s="128"/>
      <c r="P1385" s="131"/>
      <c r="Q1385" s="131"/>
      <c r="R1385" s="7"/>
      <c r="S1385" s="7"/>
      <c r="T1385" s="7"/>
      <c r="U1385" s="5"/>
      <c r="V1385" s="7"/>
      <c r="AI1385" s="21"/>
      <c r="AJ1385" s="21"/>
    </row>
    <row r="1386" spans="1:36" s="8" customFormat="1">
      <c r="A1386" s="5"/>
      <c r="B1386" s="131"/>
      <c r="C1386" s="13"/>
      <c r="D1386" s="6"/>
      <c r="E1386" s="6"/>
      <c r="F1386" s="7"/>
      <c r="G1386" s="131"/>
      <c r="H1386" s="131"/>
      <c r="I1386" s="131"/>
      <c r="J1386" s="131"/>
      <c r="K1386" s="7"/>
      <c r="L1386" s="13"/>
      <c r="M1386" s="131"/>
      <c r="N1386" s="128"/>
      <c r="O1386" s="128"/>
      <c r="P1386" s="131"/>
      <c r="Q1386" s="131"/>
      <c r="R1386" s="7"/>
      <c r="S1386" s="7"/>
      <c r="T1386" s="7"/>
      <c r="U1386" s="5"/>
      <c r="V1386" s="7"/>
      <c r="AI1386" s="21"/>
      <c r="AJ1386" s="21"/>
    </row>
    <row r="1387" spans="1:36" s="8" customFormat="1">
      <c r="A1387" s="5"/>
      <c r="B1387" s="131"/>
      <c r="C1387" s="13"/>
      <c r="D1387" s="6"/>
      <c r="E1387" s="6"/>
      <c r="F1387" s="7"/>
      <c r="G1387" s="131"/>
      <c r="H1387" s="131"/>
      <c r="I1387" s="131"/>
      <c r="J1387" s="131"/>
      <c r="K1387" s="7"/>
      <c r="L1387" s="13"/>
      <c r="M1387" s="131"/>
      <c r="N1387" s="128"/>
      <c r="O1387" s="128"/>
      <c r="P1387" s="131"/>
      <c r="Q1387" s="131"/>
      <c r="R1387" s="7"/>
      <c r="S1387" s="7"/>
      <c r="T1387" s="7"/>
      <c r="U1387" s="5"/>
      <c r="V1387" s="7"/>
      <c r="AI1387" s="21"/>
      <c r="AJ1387" s="21"/>
    </row>
    <row r="1388" spans="1:36" s="8" customFormat="1">
      <c r="A1388" s="5"/>
      <c r="B1388" s="131"/>
      <c r="C1388" s="13"/>
      <c r="D1388" s="6"/>
      <c r="E1388" s="6"/>
      <c r="F1388" s="7"/>
      <c r="G1388" s="131"/>
      <c r="H1388" s="131"/>
      <c r="I1388" s="131"/>
      <c r="J1388" s="131"/>
      <c r="K1388" s="7"/>
      <c r="L1388" s="13"/>
      <c r="M1388" s="131"/>
      <c r="N1388" s="128"/>
      <c r="O1388" s="128"/>
      <c r="P1388" s="131"/>
      <c r="Q1388" s="131"/>
      <c r="R1388" s="7"/>
      <c r="S1388" s="7"/>
      <c r="T1388" s="7"/>
      <c r="U1388" s="5"/>
      <c r="V1388" s="7"/>
      <c r="AI1388" s="21"/>
      <c r="AJ1388" s="21"/>
    </row>
    <row r="1389" spans="1:36" s="8" customFormat="1">
      <c r="A1389" s="5"/>
      <c r="B1389" s="131"/>
      <c r="C1389" s="13"/>
      <c r="D1389" s="6"/>
      <c r="E1389" s="6"/>
      <c r="F1389" s="7"/>
      <c r="G1389" s="131"/>
      <c r="H1389" s="131"/>
      <c r="I1389" s="131"/>
      <c r="J1389" s="131"/>
      <c r="K1389" s="7"/>
      <c r="L1389" s="13"/>
      <c r="M1389" s="131"/>
      <c r="N1389" s="128"/>
      <c r="O1389" s="128"/>
      <c r="P1389" s="131"/>
      <c r="Q1389" s="131"/>
      <c r="R1389" s="7"/>
      <c r="S1389" s="7"/>
      <c r="T1389" s="7"/>
      <c r="U1389" s="5"/>
      <c r="V1389" s="7"/>
      <c r="AI1389" s="21"/>
      <c r="AJ1389" s="21"/>
    </row>
    <row r="1390" spans="1:36" s="8" customFormat="1">
      <c r="A1390" s="5"/>
      <c r="B1390" s="131"/>
      <c r="C1390" s="13"/>
      <c r="D1390" s="6"/>
      <c r="E1390" s="6"/>
      <c r="F1390" s="7"/>
      <c r="G1390" s="131"/>
      <c r="H1390" s="131"/>
      <c r="I1390" s="131"/>
      <c r="J1390" s="131"/>
      <c r="K1390" s="7"/>
      <c r="L1390" s="13"/>
      <c r="M1390" s="131"/>
      <c r="N1390" s="128"/>
      <c r="O1390" s="128"/>
      <c r="P1390" s="131"/>
      <c r="Q1390" s="131"/>
      <c r="R1390" s="7"/>
      <c r="S1390" s="7"/>
      <c r="T1390" s="7"/>
      <c r="U1390" s="5"/>
      <c r="V1390" s="7"/>
      <c r="AI1390" s="21"/>
      <c r="AJ1390" s="21"/>
    </row>
    <row r="1391" spans="1:36" s="8" customFormat="1">
      <c r="A1391" s="5"/>
      <c r="B1391" s="131"/>
      <c r="C1391" s="13"/>
      <c r="D1391" s="6"/>
      <c r="E1391" s="6"/>
      <c r="F1391" s="7"/>
      <c r="G1391" s="131"/>
      <c r="H1391" s="131"/>
      <c r="I1391" s="131"/>
      <c r="J1391" s="131"/>
      <c r="K1391" s="7"/>
      <c r="L1391" s="13"/>
      <c r="M1391" s="131"/>
      <c r="N1391" s="128"/>
      <c r="O1391" s="128"/>
      <c r="P1391" s="131"/>
      <c r="Q1391" s="131"/>
      <c r="R1391" s="7"/>
      <c r="S1391" s="7"/>
      <c r="T1391" s="7"/>
      <c r="U1391" s="5"/>
      <c r="V1391" s="7"/>
      <c r="AI1391" s="21"/>
      <c r="AJ1391" s="21"/>
    </row>
    <row r="1392" spans="1:36" s="8" customFormat="1">
      <c r="A1392" s="5"/>
      <c r="B1392" s="131"/>
      <c r="C1392" s="13"/>
      <c r="D1392" s="6"/>
      <c r="E1392" s="6"/>
      <c r="F1392" s="7"/>
      <c r="G1392" s="131"/>
      <c r="H1392" s="131"/>
      <c r="I1392" s="131"/>
      <c r="J1392" s="131"/>
      <c r="K1392" s="7"/>
      <c r="L1392" s="13"/>
      <c r="M1392" s="131"/>
      <c r="N1392" s="128"/>
      <c r="O1392" s="128"/>
      <c r="P1392" s="131"/>
      <c r="Q1392" s="131"/>
      <c r="R1392" s="7"/>
      <c r="S1392" s="7"/>
      <c r="T1392" s="7"/>
      <c r="U1392" s="5"/>
      <c r="V1392" s="7"/>
      <c r="AI1392" s="21"/>
      <c r="AJ1392" s="21"/>
    </row>
    <row r="1393" spans="1:36" s="8" customFormat="1">
      <c r="A1393" s="5"/>
      <c r="B1393" s="131"/>
      <c r="C1393" s="13"/>
      <c r="D1393" s="6"/>
      <c r="E1393" s="6"/>
      <c r="F1393" s="7"/>
      <c r="G1393" s="131"/>
      <c r="H1393" s="131"/>
      <c r="I1393" s="131"/>
      <c r="J1393" s="131"/>
      <c r="K1393" s="7"/>
      <c r="L1393" s="13"/>
      <c r="M1393" s="131"/>
      <c r="N1393" s="128"/>
      <c r="O1393" s="128"/>
      <c r="P1393" s="131"/>
      <c r="Q1393" s="131"/>
      <c r="R1393" s="7"/>
      <c r="S1393" s="7"/>
      <c r="T1393" s="7"/>
      <c r="U1393" s="5"/>
      <c r="V1393" s="7"/>
      <c r="AI1393" s="21"/>
      <c r="AJ1393" s="21"/>
    </row>
    <row r="1394" spans="1:36" s="8" customFormat="1">
      <c r="A1394" s="5"/>
      <c r="B1394" s="131"/>
      <c r="C1394" s="13"/>
      <c r="D1394" s="6"/>
      <c r="E1394" s="6"/>
      <c r="F1394" s="7"/>
      <c r="G1394" s="131"/>
      <c r="H1394" s="131"/>
      <c r="I1394" s="131"/>
      <c r="J1394" s="131"/>
      <c r="K1394" s="7"/>
      <c r="L1394" s="13"/>
      <c r="M1394" s="131"/>
      <c r="N1394" s="128"/>
      <c r="O1394" s="128"/>
      <c r="P1394" s="131"/>
      <c r="Q1394" s="131"/>
      <c r="R1394" s="7"/>
      <c r="S1394" s="7"/>
      <c r="T1394" s="7"/>
      <c r="U1394" s="5"/>
      <c r="V1394" s="7"/>
      <c r="AI1394" s="21"/>
      <c r="AJ1394" s="21"/>
    </row>
    <row r="1395" spans="1:36" s="8" customFormat="1">
      <c r="A1395" s="5"/>
      <c r="B1395" s="131"/>
      <c r="C1395" s="13"/>
      <c r="D1395" s="6"/>
      <c r="E1395" s="6"/>
      <c r="F1395" s="7"/>
      <c r="G1395" s="131"/>
      <c r="H1395" s="131"/>
      <c r="I1395" s="131"/>
      <c r="J1395" s="131"/>
      <c r="K1395" s="7"/>
      <c r="L1395" s="13"/>
      <c r="M1395" s="131"/>
      <c r="N1395" s="128"/>
      <c r="O1395" s="128"/>
      <c r="P1395" s="131"/>
      <c r="Q1395" s="131"/>
      <c r="R1395" s="7"/>
      <c r="S1395" s="7"/>
      <c r="T1395" s="7"/>
      <c r="U1395" s="5"/>
      <c r="V1395" s="7"/>
      <c r="AI1395" s="21"/>
      <c r="AJ1395" s="21"/>
    </row>
    <row r="1396" spans="1:36" s="8" customFormat="1">
      <c r="A1396" s="5"/>
      <c r="B1396" s="131"/>
      <c r="C1396" s="13"/>
      <c r="D1396" s="6"/>
      <c r="E1396" s="6"/>
      <c r="F1396" s="7"/>
      <c r="G1396" s="131"/>
      <c r="H1396" s="131"/>
      <c r="I1396" s="131"/>
      <c r="J1396" s="131"/>
      <c r="K1396" s="7"/>
      <c r="L1396" s="13"/>
      <c r="M1396" s="131"/>
      <c r="N1396" s="128"/>
      <c r="O1396" s="128"/>
      <c r="P1396" s="131"/>
      <c r="Q1396" s="131"/>
      <c r="R1396" s="7"/>
      <c r="S1396" s="7"/>
      <c r="T1396" s="7"/>
      <c r="U1396" s="5"/>
      <c r="V1396" s="7"/>
      <c r="AI1396" s="21"/>
      <c r="AJ1396" s="21"/>
    </row>
    <row r="1397" spans="1:36" s="8" customFormat="1">
      <c r="A1397" s="5"/>
      <c r="B1397" s="131"/>
      <c r="C1397" s="13"/>
      <c r="D1397" s="6"/>
      <c r="E1397" s="6"/>
      <c r="F1397" s="7"/>
      <c r="G1397" s="131"/>
      <c r="H1397" s="131"/>
      <c r="I1397" s="131"/>
      <c r="J1397" s="131"/>
      <c r="K1397" s="7"/>
      <c r="L1397" s="13"/>
      <c r="M1397" s="131"/>
      <c r="N1397" s="128"/>
      <c r="O1397" s="128"/>
      <c r="P1397" s="131"/>
      <c r="Q1397" s="131"/>
      <c r="R1397" s="7"/>
      <c r="S1397" s="7"/>
      <c r="T1397" s="7"/>
      <c r="U1397" s="5"/>
      <c r="V1397" s="7"/>
      <c r="AI1397" s="21"/>
      <c r="AJ1397" s="21"/>
    </row>
    <row r="1398" spans="1:36" s="8" customFormat="1">
      <c r="A1398" s="5"/>
      <c r="B1398" s="131"/>
      <c r="C1398" s="13"/>
      <c r="D1398" s="6"/>
      <c r="E1398" s="6"/>
      <c r="F1398" s="7"/>
      <c r="G1398" s="131"/>
      <c r="H1398" s="131"/>
      <c r="I1398" s="131"/>
      <c r="J1398" s="131"/>
      <c r="K1398" s="7"/>
      <c r="L1398" s="13"/>
      <c r="M1398" s="131"/>
      <c r="N1398" s="128"/>
      <c r="O1398" s="128"/>
      <c r="P1398" s="131"/>
      <c r="Q1398" s="131"/>
      <c r="R1398" s="7"/>
      <c r="S1398" s="7"/>
      <c r="T1398" s="7"/>
      <c r="U1398" s="5"/>
      <c r="V1398" s="7"/>
      <c r="AI1398" s="21"/>
      <c r="AJ1398" s="21"/>
    </row>
    <row r="1399" spans="1:36" s="8" customFormat="1">
      <c r="A1399" s="5"/>
      <c r="B1399" s="131"/>
      <c r="C1399" s="13"/>
      <c r="D1399" s="6"/>
      <c r="E1399" s="6"/>
      <c r="F1399" s="7"/>
      <c r="G1399" s="131"/>
      <c r="H1399" s="131"/>
      <c r="I1399" s="131"/>
      <c r="J1399" s="131"/>
      <c r="K1399" s="7"/>
      <c r="L1399" s="13"/>
      <c r="M1399" s="131"/>
      <c r="N1399" s="128"/>
      <c r="O1399" s="128"/>
      <c r="P1399" s="131"/>
      <c r="Q1399" s="131"/>
      <c r="R1399" s="7"/>
      <c r="S1399" s="7"/>
      <c r="T1399" s="7"/>
      <c r="U1399" s="5"/>
      <c r="V1399" s="7"/>
      <c r="AI1399" s="21"/>
      <c r="AJ1399" s="21"/>
    </row>
    <row r="1400" spans="1:36" s="8" customFormat="1">
      <c r="A1400" s="5"/>
      <c r="B1400" s="131"/>
      <c r="C1400" s="13"/>
      <c r="D1400" s="6"/>
      <c r="E1400" s="6"/>
      <c r="F1400" s="7"/>
      <c r="G1400" s="131"/>
      <c r="H1400" s="131"/>
      <c r="I1400" s="131"/>
      <c r="J1400" s="131"/>
      <c r="K1400" s="7"/>
      <c r="L1400" s="13"/>
      <c r="M1400" s="131"/>
      <c r="N1400" s="128"/>
      <c r="O1400" s="128"/>
      <c r="P1400" s="131"/>
      <c r="Q1400" s="131"/>
      <c r="R1400" s="7"/>
      <c r="S1400" s="7"/>
      <c r="T1400" s="7"/>
      <c r="U1400" s="5"/>
      <c r="V1400" s="7"/>
      <c r="AI1400" s="21"/>
      <c r="AJ1400" s="21"/>
    </row>
    <row r="1401" spans="1:36" s="8" customFormat="1">
      <c r="A1401" s="5"/>
      <c r="B1401" s="131"/>
      <c r="C1401" s="13"/>
      <c r="D1401" s="6"/>
      <c r="E1401" s="6"/>
      <c r="F1401" s="7"/>
      <c r="G1401" s="131"/>
      <c r="H1401" s="131"/>
      <c r="I1401" s="131"/>
      <c r="J1401" s="131"/>
      <c r="K1401" s="7"/>
      <c r="L1401" s="13"/>
      <c r="M1401" s="131"/>
      <c r="N1401" s="128"/>
      <c r="O1401" s="128"/>
      <c r="P1401" s="131"/>
      <c r="Q1401" s="131"/>
      <c r="R1401" s="7"/>
      <c r="S1401" s="7"/>
      <c r="T1401" s="7"/>
      <c r="U1401" s="5"/>
      <c r="V1401" s="7"/>
      <c r="AI1401" s="21"/>
      <c r="AJ1401" s="21"/>
    </row>
    <row r="1402" spans="1:36" s="8" customFormat="1">
      <c r="A1402" s="5"/>
      <c r="B1402" s="131"/>
      <c r="C1402" s="13"/>
      <c r="D1402" s="6"/>
      <c r="E1402" s="6"/>
      <c r="F1402" s="7"/>
      <c r="G1402" s="131"/>
      <c r="H1402" s="131"/>
      <c r="I1402" s="131"/>
      <c r="J1402" s="131"/>
      <c r="K1402" s="7"/>
      <c r="L1402" s="13"/>
      <c r="M1402" s="131"/>
      <c r="N1402" s="128"/>
      <c r="O1402" s="128"/>
      <c r="P1402" s="131"/>
      <c r="Q1402" s="131"/>
      <c r="R1402" s="7"/>
      <c r="S1402" s="7"/>
      <c r="T1402" s="7"/>
      <c r="U1402" s="5"/>
      <c r="V1402" s="7"/>
      <c r="AI1402" s="21"/>
      <c r="AJ1402" s="21"/>
    </row>
    <row r="1403" spans="1:36" s="8" customFormat="1">
      <c r="A1403" s="5"/>
      <c r="B1403" s="131"/>
      <c r="C1403" s="13"/>
      <c r="D1403" s="6"/>
      <c r="E1403" s="6"/>
      <c r="F1403" s="7"/>
      <c r="G1403" s="131"/>
      <c r="H1403" s="131"/>
      <c r="I1403" s="131"/>
      <c r="J1403" s="131"/>
      <c r="K1403" s="7"/>
      <c r="L1403" s="13"/>
      <c r="M1403" s="131"/>
      <c r="N1403" s="128"/>
      <c r="O1403" s="128"/>
      <c r="P1403" s="131"/>
      <c r="Q1403" s="131"/>
      <c r="R1403" s="7"/>
      <c r="S1403" s="7"/>
      <c r="T1403" s="7"/>
      <c r="U1403" s="5"/>
      <c r="V1403" s="7"/>
      <c r="AI1403" s="21"/>
      <c r="AJ1403" s="21"/>
    </row>
    <row r="1404" spans="1:36" s="8" customFormat="1">
      <c r="A1404" s="5"/>
      <c r="B1404" s="131"/>
      <c r="C1404" s="13"/>
      <c r="D1404" s="6"/>
      <c r="E1404" s="6"/>
      <c r="F1404" s="7"/>
      <c r="G1404" s="131"/>
      <c r="H1404" s="131"/>
      <c r="I1404" s="131"/>
      <c r="J1404" s="131"/>
      <c r="K1404" s="7"/>
      <c r="L1404" s="13"/>
      <c r="M1404" s="131"/>
      <c r="N1404" s="128"/>
      <c r="O1404" s="128"/>
      <c r="P1404" s="131"/>
      <c r="Q1404" s="131"/>
      <c r="R1404" s="7"/>
      <c r="S1404" s="7"/>
      <c r="T1404" s="7"/>
      <c r="U1404" s="5"/>
      <c r="V1404" s="7"/>
      <c r="AI1404" s="21"/>
      <c r="AJ1404" s="21"/>
    </row>
    <row r="1405" spans="1:36" s="8" customFormat="1">
      <c r="A1405" s="5"/>
      <c r="B1405" s="131"/>
      <c r="C1405" s="13"/>
      <c r="D1405" s="6"/>
      <c r="E1405" s="6"/>
      <c r="F1405" s="7"/>
      <c r="G1405" s="131"/>
      <c r="H1405" s="131"/>
      <c r="I1405" s="131"/>
      <c r="J1405" s="131"/>
      <c r="K1405" s="7"/>
      <c r="L1405" s="13"/>
      <c r="M1405" s="131"/>
      <c r="N1405" s="128"/>
      <c r="O1405" s="128"/>
      <c r="P1405" s="131"/>
      <c r="Q1405" s="131"/>
      <c r="R1405" s="7"/>
      <c r="S1405" s="7"/>
      <c r="T1405" s="7"/>
      <c r="U1405" s="5"/>
      <c r="V1405" s="7"/>
      <c r="AI1405" s="21"/>
      <c r="AJ1405" s="21"/>
    </row>
    <row r="1406" spans="1:36" s="8" customFormat="1">
      <c r="A1406" s="5"/>
      <c r="B1406" s="131"/>
      <c r="C1406" s="13"/>
      <c r="D1406" s="6"/>
      <c r="E1406" s="6"/>
      <c r="F1406" s="7"/>
      <c r="G1406" s="131"/>
      <c r="H1406" s="131"/>
      <c r="I1406" s="131"/>
      <c r="J1406" s="131"/>
      <c r="K1406" s="7"/>
      <c r="L1406" s="13"/>
      <c r="M1406" s="131"/>
      <c r="N1406" s="128"/>
      <c r="O1406" s="128"/>
      <c r="P1406" s="131"/>
      <c r="Q1406" s="131"/>
      <c r="R1406" s="7"/>
      <c r="S1406" s="7"/>
      <c r="T1406" s="7"/>
      <c r="U1406" s="5"/>
      <c r="V1406" s="7"/>
      <c r="AI1406" s="21"/>
      <c r="AJ1406" s="21"/>
    </row>
    <row r="1407" spans="1:36" s="8" customFormat="1">
      <c r="A1407" s="5"/>
      <c r="B1407" s="131"/>
      <c r="C1407" s="13"/>
      <c r="D1407" s="6"/>
      <c r="E1407" s="6"/>
      <c r="F1407" s="7"/>
      <c r="G1407" s="131"/>
      <c r="H1407" s="131"/>
      <c r="I1407" s="131"/>
      <c r="J1407" s="131"/>
      <c r="K1407" s="7"/>
      <c r="L1407" s="13"/>
      <c r="M1407" s="131"/>
      <c r="N1407" s="128"/>
      <c r="O1407" s="128"/>
      <c r="P1407" s="131"/>
      <c r="Q1407" s="131"/>
      <c r="R1407" s="7"/>
      <c r="S1407" s="7"/>
      <c r="T1407" s="7"/>
      <c r="U1407" s="5"/>
      <c r="V1407" s="7"/>
      <c r="AI1407" s="21"/>
      <c r="AJ1407" s="21"/>
    </row>
    <row r="1408" spans="1:36" s="8" customFormat="1">
      <c r="A1408" s="5"/>
      <c r="B1408" s="131"/>
      <c r="C1408" s="13"/>
      <c r="D1408" s="6"/>
      <c r="E1408" s="6"/>
      <c r="F1408" s="7"/>
      <c r="G1408" s="131"/>
      <c r="H1408" s="131"/>
      <c r="I1408" s="131"/>
      <c r="J1408" s="131"/>
      <c r="K1408" s="7"/>
      <c r="L1408" s="13"/>
      <c r="M1408" s="131"/>
      <c r="N1408" s="128"/>
      <c r="O1408" s="128"/>
      <c r="P1408" s="131"/>
      <c r="Q1408" s="131"/>
      <c r="R1408" s="7"/>
      <c r="S1408" s="7"/>
      <c r="T1408" s="7"/>
      <c r="U1408" s="5"/>
      <c r="V1408" s="7"/>
      <c r="AI1408" s="21"/>
      <c r="AJ1408" s="21"/>
    </row>
    <row r="1409" spans="1:36" s="8" customFormat="1">
      <c r="A1409" s="5"/>
      <c r="B1409" s="131"/>
      <c r="C1409" s="13"/>
      <c r="D1409" s="6"/>
      <c r="E1409" s="6"/>
      <c r="F1409" s="7"/>
      <c r="G1409" s="131"/>
      <c r="H1409" s="131"/>
      <c r="I1409" s="131"/>
      <c r="J1409" s="131"/>
      <c r="K1409" s="7"/>
      <c r="L1409" s="13"/>
      <c r="M1409" s="131"/>
      <c r="N1409" s="128"/>
      <c r="O1409" s="128"/>
      <c r="P1409" s="131"/>
      <c r="Q1409" s="131"/>
      <c r="R1409" s="7"/>
      <c r="S1409" s="7"/>
      <c r="T1409" s="7"/>
      <c r="U1409" s="5"/>
      <c r="V1409" s="7"/>
      <c r="AI1409" s="21"/>
      <c r="AJ1409" s="21"/>
    </row>
    <row r="1410" spans="1:36" s="8" customFormat="1">
      <c r="A1410" s="5"/>
      <c r="B1410" s="131"/>
      <c r="C1410" s="13"/>
      <c r="D1410" s="6"/>
      <c r="E1410" s="6"/>
      <c r="F1410" s="7"/>
      <c r="G1410" s="131"/>
      <c r="H1410" s="131"/>
      <c r="I1410" s="131"/>
      <c r="J1410" s="131"/>
      <c r="K1410" s="7"/>
      <c r="L1410" s="13"/>
      <c r="M1410" s="131"/>
      <c r="N1410" s="128"/>
      <c r="O1410" s="128"/>
      <c r="P1410" s="131"/>
      <c r="Q1410" s="131"/>
      <c r="R1410" s="7"/>
      <c r="S1410" s="7"/>
      <c r="T1410" s="7"/>
      <c r="U1410" s="5"/>
      <c r="V1410" s="7"/>
      <c r="AI1410" s="21"/>
      <c r="AJ1410" s="21"/>
    </row>
    <row r="1411" spans="1:36" s="8" customFormat="1">
      <c r="A1411" s="5"/>
      <c r="B1411" s="131"/>
      <c r="C1411" s="13"/>
      <c r="D1411" s="6"/>
      <c r="E1411" s="6"/>
      <c r="F1411" s="7"/>
      <c r="G1411" s="131"/>
      <c r="H1411" s="131"/>
      <c r="I1411" s="131"/>
      <c r="J1411" s="131"/>
      <c r="K1411" s="7"/>
      <c r="L1411" s="13"/>
      <c r="M1411" s="131"/>
      <c r="N1411" s="128"/>
      <c r="O1411" s="128"/>
      <c r="P1411" s="131"/>
      <c r="Q1411" s="131"/>
      <c r="R1411" s="7"/>
      <c r="S1411" s="7"/>
      <c r="T1411" s="7"/>
      <c r="U1411" s="5"/>
      <c r="V1411" s="7"/>
      <c r="AI1411" s="21"/>
      <c r="AJ1411" s="21"/>
    </row>
    <row r="1412" spans="1:36" s="8" customFormat="1">
      <c r="A1412" s="5"/>
      <c r="B1412" s="131"/>
      <c r="C1412" s="13"/>
      <c r="D1412" s="6"/>
      <c r="E1412" s="6"/>
      <c r="F1412" s="7"/>
      <c r="G1412" s="131"/>
      <c r="H1412" s="131"/>
      <c r="I1412" s="131"/>
      <c r="J1412" s="131"/>
      <c r="K1412" s="7"/>
      <c r="L1412" s="13"/>
      <c r="M1412" s="131"/>
      <c r="N1412" s="128"/>
      <c r="O1412" s="128"/>
      <c r="P1412" s="131"/>
      <c r="Q1412" s="131"/>
      <c r="R1412" s="7"/>
      <c r="S1412" s="7"/>
      <c r="T1412" s="7"/>
      <c r="U1412" s="5"/>
      <c r="V1412" s="7"/>
      <c r="AI1412" s="21"/>
      <c r="AJ1412" s="21"/>
    </row>
    <row r="1413" spans="1:36" s="8" customFormat="1">
      <c r="A1413" s="5"/>
      <c r="B1413" s="131"/>
      <c r="C1413" s="13"/>
      <c r="D1413" s="6"/>
      <c r="E1413" s="6"/>
      <c r="F1413" s="7"/>
      <c r="G1413" s="131"/>
      <c r="H1413" s="131"/>
      <c r="I1413" s="131"/>
      <c r="J1413" s="131"/>
      <c r="K1413" s="7"/>
      <c r="L1413" s="13"/>
      <c r="M1413" s="131"/>
      <c r="N1413" s="128"/>
      <c r="O1413" s="128"/>
      <c r="P1413" s="131"/>
      <c r="Q1413" s="131"/>
      <c r="R1413" s="7"/>
      <c r="S1413" s="7"/>
      <c r="T1413" s="7"/>
      <c r="U1413" s="5"/>
      <c r="V1413" s="7"/>
      <c r="AI1413" s="21"/>
      <c r="AJ1413" s="21"/>
    </row>
    <row r="1414" spans="1:36" s="8" customFormat="1">
      <c r="A1414" s="5"/>
      <c r="B1414" s="131"/>
      <c r="C1414" s="13"/>
      <c r="D1414" s="6"/>
      <c r="E1414" s="6"/>
      <c r="F1414" s="7"/>
      <c r="G1414" s="131"/>
      <c r="H1414" s="131"/>
      <c r="I1414" s="131"/>
      <c r="J1414" s="131"/>
      <c r="K1414" s="7"/>
      <c r="L1414" s="13"/>
      <c r="M1414" s="131"/>
      <c r="N1414" s="128"/>
      <c r="O1414" s="128"/>
      <c r="P1414" s="131"/>
      <c r="Q1414" s="131"/>
      <c r="R1414" s="7"/>
      <c r="S1414" s="7"/>
      <c r="T1414" s="7"/>
      <c r="U1414" s="5"/>
      <c r="V1414" s="7"/>
      <c r="AI1414" s="21"/>
      <c r="AJ1414" s="21"/>
    </row>
    <row r="1415" spans="1:36" s="8" customFormat="1">
      <c r="A1415" s="5"/>
      <c r="B1415" s="131"/>
      <c r="C1415" s="13"/>
      <c r="D1415" s="6"/>
      <c r="E1415" s="6"/>
      <c r="F1415" s="7"/>
      <c r="G1415" s="131"/>
      <c r="H1415" s="131"/>
      <c r="I1415" s="131"/>
      <c r="J1415" s="131"/>
      <c r="K1415" s="7"/>
      <c r="L1415" s="13"/>
      <c r="M1415" s="131"/>
      <c r="N1415" s="128"/>
      <c r="O1415" s="128"/>
      <c r="P1415" s="131"/>
      <c r="Q1415" s="131"/>
      <c r="R1415" s="7"/>
      <c r="S1415" s="7"/>
      <c r="T1415" s="7"/>
      <c r="U1415" s="5"/>
      <c r="V1415" s="7"/>
      <c r="AI1415" s="21"/>
      <c r="AJ1415" s="21"/>
    </row>
    <row r="1416" spans="1:36" s="8" customFormat="1">
      <c r="A1416" s="5"/>
      <c r="B1416" s="131"/>
      <c r="C1416" s="13"/>
      <c r="D1416" s="6"/>
      <c r="E1416" s="6"/>
      <c r="F1416" s="7"/>
      <c r="G1416" s="131"/>
      <c r="H1416" s="131"/>
      <c r="I1416" s="131"/>
      <c r="J1416" s="131"/>
      <c r="K1416" s="7"/>
      <c r="L1416" s="13"/>
      <c r="M1416" s="131"/>
      <c r="N1416" s="128"/>
      <c r="O1416" s="128"/>
      <c r="P1416" s="131"/>
      <c r="Q1416" s="131"/>
      <c r="R1416" s="7"/>
      <c r="S1416" s="7"/>
      <c r="T1416" s="7"/>
      <c r="U1416" s="5"/>
      <c r="V1416" s="7"/>
      <c r="AI1416" s="21"/>
      <c r="AJ1416" s="21"/>
    </row>
    <row r="1417" spans="1:36" s="8" customFormat="1">
      <c r="A1417" s="5"/>
      <c r="B1417" s="131"/>
      <c r="C1417" s="13"/>
      <c r="D1417" s="6"/>
      <c r="E1417" s="6"/>
      <c r="F1417" s="7"/>
      <c r="G1417" s="131"/>
      <c r="H1417" s="131"/>
      <c r="I1417" s="131"/>
      <c r="J1417" s="131"/>
      <c r="K1417" s="7"/>
      <c r="L1417" s="13"/>
      <c r="M1417" s="131"/>
      <c r="N1417" s="128"/>
      <c r="O1417" s="128"/>
      <c r="P1417" s="131"/>
      <c r="Q1417" s="131"/>
      <c r="R1417" s="7"/>
      <c r="S1417" s="7"/>
      <c r="T1417" s="7"/>
      <c r="U1417" s="5"/>
      <c r="V1417" s="7"/>
      <c r="AI1417" s="21"/>
      <c r="AJ1417" s="21"/>
    </row>
    <row r="1418" spans="1:36" s="8" customFormat="1">
      <c r="A1418" s="5"/>
      <c r="B1418" s="131"/>
      <c r="C1418" s="13"/>
      <c r="D1418" s="6"/>
      <c r="E1418" s="6"/>
      <c r="F1418" s="7"/>
      <c r="G1418" s="131"/>
      <c r="H1418" s="131"/>
      <c r="I1418" s="131"/>
      <c r="J1418" s="131"/>
      <c r="K1418" s="7"/>
      <c r="L1418" s="13"/>
      <c r="M1418" s="131"/>
      <c r="N1418" s="128"/>
      <c r="O1418" s="128"/>
      <c r="P1418" s="131"/>
      <c r="Q1418" s="131"/>
      <c r="R1418" s="7"/>
      <c r="S1418" s="7"/>
      <c r="T1418" s="7"/>
      <c r="U1418" s="5"/>
      <c r="V1418" s="7"/>
      <c r="AI1418" s="21"/>
      <c r="AJ1418" s="21"/>
    </row>
    <row r="1419" spans="1:36" s="8" customFormat="1">
      <c r="A1419" s="5"/>
      <c r="B1419" s="131"/>
      <c r="C1419" s="13"/>
      <c r="D1419" s="6"/>
      <c r="E1419" s="6"/>
      <c r="F1419" s="7"/>
      <c r="G1419" s="131"/>
      <c r="H1419" s="131"/>
      <c r="I1419" s="131"/>
      <c r="J1419" s="131"/>
      <c r="K1419" s="7"/>
      <c r="L1419" s="13"/>
      <c r="M1419" s="131"/>
      <c r="N1419" s="128"/>
      <c r="O1419" s="128"/>
      <c r="P1419" s="131"/>
      <c r="Q1419" s="131"/>
      <c r="R1419" s="7"/>
      <c r="S1419" s="7"/>
      <c r="T1419" s="7"/>
      <c r="U1419" s="5"/>
      <c r="V1419" s="7"/>
      <c r="AI1419" s="21"/>
      <c r="AJ1419" s="21"/>
    </row>
    <row r="1420" spans="1:36" s="8" customFormat="1">
      <c r="A1420" s="5"/>
      <c r="B1420" s="131"/>
      <c r="C1420" s="13"/>
      <c r="D1420" s="6"/>
      <c r="E1420" s="6"/>
      <c r="F1420" s="7"/>
      <c r="G1420" s="131"/>
      <c r="H1420" s="131"/>
      <c r="I1420" s="131"/>
      <c r="J1420" s="131"/>
      <c r="K1420" s="7"/>
      <c r="L1420" s="13"/>
      <c r="M1420" s="131"/>
      <c r="N1420" s="128"/>
      <c r="O1420" s="128"/>
      <c r="P1420" s="131"/>
      <c r="Q1420" s="131"/>
      <c r="R1420" s="7"/>
      <c r="S1420" s="7"/>
      <c r="T1420" s="7"/>
      <c r="U1420" s="5"/>
      <c r="V1420" s="7"/>
      <c r="AI1420" s="21"/>
      <c r="AJ1420" s="21"/>
    </row>
    <row r="1421" spans="1:36" s="8" customFormat="1">
      <c r="A1421" s="5"/>
      <c r="B1421" s="131"/>
      <c r="C1421" s="13"/>
      <c r="D1421" s="6"/>
      <c r="E1421" s="6"/>
      <c r="F1421" s="7"/>
      <c r="G1421" s="131"/>
      <c r="H1421" s="131"/>
      <c r="I1421" s="131"/>
      <c r="J1421" s="131"/>
      <c r="K1421" s="7"/>
      <c r="L1421" s="13"/>
      <c r="M1421" s="131"/>
      <c r="N1421" s="128"/>
      <c r="O1421" s="128"/>
      <c r="P1421" s="131"/>
      <c r="Q1421" s="131"/>
      <c r="R1421" s="7"/>
      <c r="S1421" s="7"/>
      <c r="T1421" s="7"/>
      <c r="U1421" s="5"/>
      <c r="V1421" s="7"/>
      <c r="AI1421" s="21"/>
      <c r="AJ1421" s="21"/>
    </row>
    <row r="1422" spans="1:36" s="8" customFormat="1">
      <c r="A1422" s="5"/>
      <c r="B1422" s="131"/>
      <c r="C1422" s="13"/>
      <c r="D1422" s="6"/>
      <c r="E1422" s="6"/>
      <c r="F1422" s="7"/>
      <c r="G1422" s="131"/>
      <c r="H1422" s="131"/>
      <c r="I1422" s="131"/>
      <c r="J1422" s="131"/>
      <c r="K1422" s="7"/>
      <c r="L1422" s="13"/>
      <c r="M1422" s="131"/>
      <c r="N1422" s="128"/>
      <c r="O1422" s="128"/>
      <c r="P1422" s="131"/>
      <c r="Q1422" s="131"/>
      <c r="R1422" s="7"/>
      <c r="S1422" s="7"/>
      <c r="T1422" s="7"/>
      <c r="U1422" s="5"/>
      <c r="V1422" s="7"/>
      <c r="AI1422" s="21"/>
      <c r="AJ1422" s="21"/>
    </row>
    <row r="1423" spans="1:36" s="8" customFormat="1">
      <c r="A1423" s="5"/>
      <c r="B1423" s="131"/>
      <c r="C1423" s="13"/>
      <c r="D1423" s="6"/>
      <c r="E1423" s="6"/>
      <c r="F1423" s="7"/>
      <c r="G1423" s="131"/>
      <c r="H1423" s="131"/>
      <c r="I1423" s="131"/>
      <c r="J1423" s="131"/>
      <c r="K1423" s="7"/>
      <c r="L1423" s="13"/>
      <c r="M1423" s="131"/>
      <c r="N1423" s="128"/>
      <c r="O1423" s="128"/>
      <c r="P1423" s="131"/>
      <c r="Q1423" s="131"/>
      <c r="R1423" s="7"/>
      <c r="S1423" s="7"/>
      <c r="T1423" s="7"/>
      <c r="U1423" s="5"/>
      <c r="V1423" s="7"/>
      <c r="AI1423" s="21"/>
      <c r="AJ1423" s="21"/>
    </row>
    <row r="1424" spans="1:36" s="8" customFormat="1">
      <c r="A1424" s="5"/>
      <c r="B1424" s="131"/>
      <c r="C1424" s="13"/>
      <c r="D1424" s="6"/>
      <c r="E1424" s="6"/>
      <c r="F1424" s="7"/>
      <c r="G1424" s="131"/>
      <c r="H1424" s="131"/>
      <c r="I1424" s="131"/>
      <c r="J1424" s="131"/>
      <c r="K1424" s="7"/>
      <c r="L1424" s="13"/>
      <c r="M1424" s="131"/>
      <c r="N1424" s="128"/>
      <c r="O1424" s="128"/>
      <c r="P1424" s="131"/>
      <c r="Q1424" s="131"/>
      <c r="R1424" s="7"/>
      <c r="S1424" s="7"/>
      <c r="T1424" s="7"/>
      <c r="U1424" s="5"/>
      <c r="V1424" s="7"/>
      <c r="AI1424" s="21"/>
      <c r="AJ1424" s="21"/>
    </row>
    <row r="1425" spans="1:36" s="8" customFormat="1">
      <c r="A1425" s="5"/>
      <c r="B1425" s="131"/>
      <c r="C1425" s="13"/>
      <c r="D1425" s="6"/>
      <c r="E1425" s="6"/>
      <c r="F1425" s="7"/>
      <c r="G1425" s="131"/>
      <c r="H1425" s="131"/>
      <c r="I1425" s="131"/>
      <c r="J1425" s="131"/>
      <c r="K1425" s="7"/>
      <c r="L1425" s="13"/>
      <c r="M1425" s="131"/>
      <c r="N1425" s="128"/>
      <c r="O1425" s="128"/>
      <c r="P1425" s="131"/>
      <c r="Q1425" s="131"/>
      <c r="R1425" s="7"/>
      <c r="S1425" s="7"/>
      <c r="T1425" s="7"/>
      <c r="U1425" s="5"/>
      <c r="V1425" s="7"/>
      <c r="AI1425" s="21"/>
      <c r="AJ1425" s="21"/>
    </row>
    <row r="1426" spans="1:36" s="8" customFormat="1">
      <c r="A1426" s="5"/>
      <c r="B1426" s="131"/>
      <c r="C1426" s="13"/>
      <c r="D1426" s="6"/>
      <c r="E1426" s="6"/>
      <c r="F1426" s="7"/>
      <c r="G1426" s="131"/>
      <c r="H1426" s="131"/>
      <c r="I1426" s="131"/>
      <c r="J1426" s="131"/>
      <c r="K1426" s="7"/>
      <c r="L1426" s="13"/>
      <c r="M1426" s="131"/>
      <c r="N1426" s="128"/>
      <c r="O1426" s="128"/>
      <c r="P1426" s="131"/>
      <c r="Q1426" s="131"/>
      <c r="R1426" s="7"/>
      <c r="S1426" s="7"/>
      <c r="T1426" s="7"/>
      <c r="U1426" s="5"/>
      <c r="V1426" s="7"/>
      <c r="AI1426" s="21"/>
      <c r="AJ1426" s="21"/>
    </row>
    <row r="1427" spans="1:36" s="8" customFormat="1">
      <c r="A1427" s="5"/>
      <c r="B1427" s="131"/>
      <c r="C1427" s="13"/>
      <c r="D1427" s="6"/>
      <c r="E1427" s="6"/>
      <c r="F1427" s="7"/>
      <c r="G1427" s="131"/>
      <c r="H1427" s="131"/>
      <c r="I1427" s="131"/>
      <c r="J1427" s="131"/>
      <c r="K1427" s="7"/>
      <c r="L1427" s="13"/>
      <c r="M1427" s="131"/>
      <c r="N1427" s="128"/>
      <c r="O1427" s="128"/>
      <c r="P1427" s="131"/>
      <c r="Q1427" s="131"/>
      <c r="R1427" s="7"/>
      <c r="S1427" s="7"/>
      <c r="T1427" s="7"/>
      <c r="U1427" s="5"/>
      <c r="V1427" s="7"/>
      <c r="AI1427" s="21"/>
      <c r="AJ1427" s="21"/>
    </row>
    <row r="1428" spans="1:36" s="8" customFormat="1">
      <c r="A1428" s="5"/>
      <c r="B1428" s="131"/>
      <c r="C1428" s="13"/>
      <c r="D1428" s="6"/>
      <c r="E1428" s="6"/>
      <c r="F1428" s="7"/>
      <c r="G1428" s="131"/>
      <c r="H1428" s="131"/>
      <c r="I1428" s="131"/>
      <c r="J1428" s="131"/>
      <c r="K1428" s="7"/>
      <c r="L1428" s="13"/>
      <c r="M1428" s="131"/>
      <c r="N1428" s="128"/>
      <c r="O1428" s="128"/>
      <c r="P1428" s="131"/>
      <c r="Q1428" s="131"/>
      <c r="R1428" s="7"/>
      <c r="S1428" s="7"/>
      <c r="T1428" s="7"/>
      <c r="U1428" s="5"/>
      <c r="V1428" s="7"/>
      <c r="AI1428" s="21"/>
      <c r="AJ1428" s="21"/>
    </row>
    <row r="1429" spans="1:36" s="8" customFormat="1">
      <c r="A1429" s="5"/>
      <c r="B1429" s="131"/>
      <c r="C1429" s="13"/>
      <c r="D1429" s="6"/>
      <c r="E1429" s="6"/>
      <c r="F1429" s="7"/>
      <c r="G1429" s="131"/>
      <c r="H1429" s="131"/>
      <c r="I1429" s="131"/>
      <c r="J1429" s="131"/>
      <c r="K1429" s="7"/>
      <c r="L1429" s="13"/>
      <c r="M1429" s="131"/>
      <c r="N1429" s="128"/>
      <c r="O1429" s="128"/>
      <c r="P1429" s="131"/>
      <c r="Q1429" s="131"/>
      <c r="R1429" s="7"/>
      <c r="S1429" s="7"/>
      <c r="T1429" s="7"/>
      <c r="U1429" s="5"/>
      <c r="V1429" s="7"/>
      <c r="AI1429" s="21"/>
      <c r="AJ1429" s="21"/>
    </row>
    <row r="1430" spans="1:36" s="8" customFormat="1">
      <c r="A1430" s="5"/>
      <c r="B1430" s="131"/>
      <c r="C1430" s="13"/>
      <c r="D1430" s="6"/>
      <c r="E1430" s="6"/>
      <c r="F1430" s="7"/>
      <c r="G1430" s="131"/>
      <c r="H1430" s="131"/>
      <c r="I1430" s="131"/>
      <c r="J1430" s="131"/>
      <c r="K1430" s="7"/>
      <c r="L1430" s="13"/>
      <c r="M1430" s="131"/>
      <c r="N1430" s="128"/>
      <c r="O1430" s="128"/>
      <c r="P1430" s="131"/>
      <c r="Q1430" s="131"/>
      <c r="R1430" s="7"/>
      <c r="S1430" s="7"/>
      <c r="T1430" s="7"/>
      <c r="U1430" s="5"/>
      <c r="V1430" s="7"/>
      <c r="AI1430" s="21"/>
      <c r="AJ1430" s="21"/>
    </row>
    <row r="1431" spans="1:36" s="8" customFormat="1">
      <c r="A1431" s="5"/>
      <c r="B1431" s="131"/>
      <c r="C1431" s="13"/>
      <c r="D1431" s="6"/>
      <c r="E1431" s="6"/>
      <c r="F1431" s="7"/>
      <c r="G1431" s="131"/>
      <c r="H1431" s="131"/>
      <c r="I1431" s="131"/>
      <c r="J1431" s="131"/>
      <c r="K1431" s="7"/>
      <c r="L1431" s="13"/>
      <c r="M1431" s="131"/>
      <c r="N1431" s="128"/>
      <c r="O1431" s="128"/>
      <c r="P1431" s="131"/>
      <c r="Q1431" s="131"/>
      <c r="R1431" s="7"/>
      <c r="S1431" s="7"/>
      <c r="T1431" s="7"/>
      <c r="U1431" s="5"/>
      <c r="V1431" s="7"/>
      <c r="AI1431" s="21"/>
      <c r="AJ1431" s="21"/>
    </row>
    <row r="1432" spans="1:36" s="8" customFormat="1">
      <c r="A1432" s="5"/>
      <c r="B1432" s="131"/>
      <c r="C1432" s="13"/>
      <c r="D1432" s="6"/>
      <c r="E1432" s="6"/>
      <c r="F1432" s="7"/>
      <c r="G1432" s="131"/>
      <c r="H1432" s="131"/>
      <c r="I1432" s="131"/>
      <c r="J1432" s="131"/>
      <c r="K1432" s="7"/>
      <c r="L1432" s="13"/>
      <c r="M1432" s="131"/>
      <c r="N1432" s="128"/>
      <c r="O1432" s="128"/>
      <c r="P1432" s="131"/>
      <c r="Q1432" s="131"/>
      <c r="R1432" s="7"/>
      <c r="S1432" s="7"/>
      <c r="T1432" s="7"/>
      <c r="U1432" s="5"/>
      <c r="V1432" s="7"/>
      <c r="AI1432" s="21"/>
      <c r="AJ1432" s="21"/>
    </row>
    <row r="1433" spans="1:36" s="8" customFormat="1">
      <c r="A1433" s="5"/>
      <c r="B1433" s="131"/>
      <c r="C1433" s="13"/>
      <c r="D1433" s="6"/>
      <c r="E1433" s="6"/>
      <c r="F1433" s="7"/>
      <c r="G1433" s="131"/>
      <c r="H1433" s="131"/>
      <c r="I1433" s="131"/>
      <c r="J1433" s="131"/>
      <c r="K1433" s="7"/>
      <c r="L1433" s="13"/>
      <c r="M1433" s="131"/>
      <c r="N1433" s="128"/>
      <c r="O1433" s="128"/>
      <c r="P1433" s="131"/>
      <c r="Q1433" s="131"/>
      <c r="R1433" s="7"/>
      <c r="S1433" s="7"/>
      <c r="T1433" s="7"/>
      <c r="U1433" s="5"/>
      <c r="V1433" s="7"/>
      <c r="AI1433" s="21"/>
      <c r="AJ1433" s="21"/>
    </row>
    <row r="1434" spans="1:36" s="8" customFormat="1">
      <c r="A1434" s="5"/>
      <c r="B1434" s="131"/>
      <c r="C1434" s="13"/>
      <c r="D1434" s="6"/>
      <c r="E1434" s="6"/>
      <c r="F1434" s="7"/>
      <c r="G1434" s="131"/>
      <c r="H1434" s="131"/>
      <c r="I1434" s="131"/>
      <c r="J1434" s="131"/>
      <c r="K1434" s="7"/>
      <c r="L1434" s="13"/>
      <c r="M1434" s="131"/>
      <c r="N1434" s="128"/>
      <c r="O1434" s="128"/>
      <c r="P1434" s="131"/>
      <c r="Q1434" s="131"/>
      <c r="R1434" s="7"/>
      <c r="S1434" s="7"/>
      <c r="T1434" s="7"/>
      <c r="U1434" s="5"/>
      <c r="V1434" s="7"/>
      <c r="AI1434" s="21"/>
      <c r="AJ1434" s="21"/>
    </row>
    <row r="1435" spans="1:36" s="8" customFormat="1">
      <c r="A1435" s="5"/>
      <c r="B1435" s="131"/>
      <c r="C1435" s="13"/>
      <c r="D1435" s="6"/>
      <c r="E1435" s="6"/>
      <c r="F1435" s="7"/>
      <c r="G1435" s="131"/>
      <c r="H1435" s="131"/>
      <c r="I1435" s="131"/>
      <c r="J1435" s="131"/>
      <c r="K1435" s="7"/>
      <c r="L1435" s="13"/>
      <c r="M1435" s="131"/>
      <c r="N1435" s="128"/>
      <c r="O1435" s="128"/>
      <c r="P1435" s="131"/>
      <c r="Q1435" s="131"/>
      <c r="R1435" s="7"/>
      <c r="S1435" s="7"/>
      <c r="T1435" s="7"/>
      <c r="U1435" s="5"/>
      <c r="V1435" s="7"/>
      <c r="AI1435" s="21"/>
      <c r="AJ1435" s="21"/>
    </row>
    <row r="1436" spans="1:36" s="8" customFormat="1">
      <c r="A1436" s="5"/>
      <c r="B1436" s="131"/>
      <c r="C1436" s="13"/>
      <c r="D1436" s="6"/>
      <c r="E1436" s="6"/>
      <c r="F1436" s="7"/>
      <c r="G1436" s="131"/>
      <c r="H1436" s="131"/>
      <c r="I1436" s="131"/>
      <c r="J1436" s="131"/>
      <c r="K1436" s="7"/>
      <c r="L1436" s="13"/>
      <c r="M1436" s="131"/>
      <c r="N1436" s="128"/>
      <c r="O1436" s="128"/>
      <c r="P1436" s="131"/>
      <c r="Q1436" s="131"/>
      <c r="R1436" s="7"/>
      <c r="S1436" s="7"/>
      <c r="T1436" s="7"/>
      <c r="U1436" s="5"/>
      <c r="V1436" s="7"/>
      <c r="AI1436" s="21"/>
      <c r="AJ1436" s="21"/>
    </row>
    <row r="1437" spans="1:36" s="8" customFormat="1">
      <c r="A1437" s="5"/>
      <c r="B1437" s="131"/>
      <c r="C1437" s="13"/>
      <c r="D1437" s="6"/>
      <c r="E1437" s="6"/>
      <c r="F1437" s="7"/>
      <c r="G1437" s="131"/>
      <c r="H1437" s="131"/>
      <c r="I1437" s="131"/>
      <c r="J1437" s="131"/>
      <c r="K1437" s="7"/>
      <c r="L1437" s="13"/>
      <c r="M1437" s="131"/>
      <c r="N1437" s="128"/>
      <c r="O1437" s="128"/>
      <c r="P1437" s="131"/>
      <c r="Q1437" s="131"/>
      <c r="R1437" s="7"/>
      <c r="S1437" s="7"/>
      <c r="T1437" s="7"/>
      <c r="U1437" s="5"/>
      <c r="V1437" s="7"/>
      <c r="AI1437" s="21"/>
      <c r="AJ1437" s="21"/>
    </row>
    <row r="1438" spans="1:36" s="8" customFormat="1">
      <c r="A1438" s="5"/>
      <c r="B1438" s="131"/>
      <c r="C1438" s="13"/>
      <c r="D1438" s="6"/>
      <c r="E1438" s="6"/>
      <c r="F1438" s="7"/>
      <c r="G1438" s="131"/>
      <c r="H1438" s="131"/>
      <c r="I1438" s="131"/>
      <c r="J1438" s="131"/>
      <c r="K1438" s="7"/>
      <c r="L1438" s="13"/>
      <c r="M1438" s="131"/>
      <c r="N1438" s="128"/>
      <c r="O1438" s="128"/>
      <c r="P1438" s="131"/>
      <c r="Q1438" s="131"/>
      <c r="R1438" s="7"/>
      <c r="S1438" s="7"/>
      <c r="T1438" s="7"/>
      <c r="U1438" s="5"/>
      <c r="V1438" s="7"/>
      <c r="AI1438" s="21"/>
      <c r="AJ1438" s="21"/>
    </row>
    <row r="1439" spans="1:36" s="8" customFormat="1">
      <c r="A1439" s="5"/>
      <c r="B1439" s="131"/>
      <c r="C1439" s="13"/>
      <c r="D1439" s="6"/>
      <c r="E1439" s="6"/>
      <c r="F1439" s="7"/>
      <c r="G1439" s="131"/>
      <c r="H1439" s="131"/>
      <c r="I1439" s="131"/>
      <c r="J1439" s="131"/>
      <c r="K1439" s="7"/>
      <c r="L1439" s="13"/>
      <c r="M1439" s="131"/>
      <c r="N1439" s="128"/>
      <c r="O1439" s="128"/>
      <c r="P1439" s="131"/>
      <c r="Q1439" s="131"/>
      <c r="R1439" s="7"/>
      <c r="S1439" s="7"/>
      <c r="T1439" s="7"/>
      <c r="U1439" s="5"/>
      <c r="V1439" s="7"/>
      <c r="AI1439" s="21"/>
      <c r="AJ1439" s="21"/>
    </row>
    <row r="1440" spans="1:36" s="8" customFormat="1">
      <c r="A1440" s="5"/>
      <c r="B1440" s="131"/>
      <c r="C1440" s="13"/>
      <c r="D1440" s="6"/>
      <c r="E1440" s="6"/>
      <c r="F1440" s="7"/>
      <c r="G1440" s="131"/>
      <c r="H1440" s="131"/>
      <c r="I1440" s="131"/>
      <c r="J1440" s="131"/>
      <c r="K1440" s="7"/>
      <c r="L1440" s="13"/>
      <c r="M1440" s="131"/>
      <c r="N1440" s="128"/>
      <c r="O1440" s="128"/>
      <c r="P1440" s="131"/>
      <c r="Q1440" s="131"/>
      <c r="R1440" s="7"/>
      <c r="S1440" s="7"/>
      <c r="T1440" s="7"/>
      <c r="U1440" s="5"/>
      <c r="V1440" s="7"/>
      <c r="AI1440" s="21"/>
      <c r="AJ1440" s="21"/>
    </row>
    <row r="1441" spans="1:36" s="8" customFormat="1">
      <c r="A1441" s="5"/>
      <c r="B1441" s="131"/>
      <c r="C1441" s="13"/>
      <c r="D1441" s="6"/>
      <c r="E1441" s="6"/>
      <c r="F1441" s="7"/>
      <c r="G1441" s="131"/>
      <c r="H1441" s="131"/>
      <c r="I1441" s="131"/>
      <c r="J1441" s="131"/>
      <c r="K1441" s="7"/>
      <c r="L1441" s="13"/>
      <c r="M1441" s="131"/>
      <c r="N1441" s="128"/>
      <c r="O1441" s="128"/>
      <c r="P1441" s="131"/>
      <c r="Q1441" s="131"/>
      <c r="R1441" s="7"/>
      <c r="S1441" s="7"/>
      <c r="T1441" s="7"/>
      <c r="U1441" s="5"/>
      <c r="V1441" s="7"/>
      <c r="AI1441" s="21"/>
      <c r="AJ1441" s="21"/>
    </row>
    <row r="1442" spans="1:36" s="8" customFormat="1">
      <c r="A1442" s="5"/>
      <c r="B1442" s="131"/>
      <c r="C1442" s="13"/>
      <c r="D1442" s="6"/>
      <c r="E1442" s="6"/>
      <c r="F1442" s="7"/>
      <c r="G1442" s="131"/>
      <c r="H1442" s="131"/>
      <c r="I1442" s="131"/>
      <c r="J1442" s="131"/>
      <c r="K1442" s="7"/>
      <c r="L1442" s="13"/>
      <c r="M1442" s="131"/>
      <c r="N1442" s="128"/>
      <c r="O1442" s="128"/>
      <c r="P1442" s="131"/>
      <c r="Q1442" s="131"/>
      <c r="R1442" s="7"/>
      <c r="S1442" s="7"/>
      <c r="T1442" s="7"/>
      <c r="U1442" s="5"/>
      <c r="V1442" s="7"/>
      <c r="AI1442" s="21"/>
      <c r="AJ1442" s="21"/>
    </row>
    <row r="1443" spans="1:36" s="8" customFormat="1">
      <c r="A1443" s="5"/>
      <c r="B1443" s="131"/>
      <c r="C1443" s="13"/>
      <c r="D1443" s="6"/>
      <c r="E1443" s="6"/>
      <c r="F1443" s="7"/>
      <c r="G1443" s="131"/>
      <c r="H1443" s="131"/>
      <c r="I1443" s="131"/>
      <c r="J1443" s="131"/>
      <c r="K1443" s="7"/>
      <c r="L1443" s="13"/>
      <c r="M1443" s="131"/>
      <c r="N1443" s="128"/>
      <c r="O1443" s="128"/>
      <c r="P1443" s="131"/>
      <c r="Q1443" s="131"/>
      <c r="R1443" s="7"/>
      <c r="S1443" s="7"/>
      <c r="T1443" s="7"/>
      <c r="U1443" s="5"/>
      <c r="V1443" s="7"/>
      <c r="AI1443" s="21"/>
      <c r="AJ1443" s="21"/>
    </row>
    <row r="1444" spans="1:36" s="8" customFormat="1">
      <c r="A1444" s="5"/>
      <c r="B1444" s="131"/>
      <c r="C1444" s="13"/>
      <c r="D1444" s="6"/>
      <c r="E1444" s="6"/>
      <c r="F1444" s="7"/>
      <c r="G1444" s="131"/>
      <c r="H1444" s="131"/>
      <c r="I1444" s="131"/>
      <c r="J1444" s="131"/>
      <c r="K1444" s="7"/>
      <c r="L1444" s="13"/>
      <c r="M1444" s="131"/>
      <c r="N1444" s="128"/>
      <c r="O1444" s="128"/>
      <c r="P1444" s="131"/>
      <c r="Q1444" s="131"/>
      <c r="R1444" s="7"/>
      <c r="S1444" s="7"/>
      <c r="T1444" s="7"/>
      <c r="U1444" s="5"/>
      <c r="V1444" s="7"/>
      <c r="AI1444" s="21"/>
      <c r="AJ1444" s="21"/>
    </row>
    <row r="1445" spans="1:36" s="8" customFormat="1">
      <c r="A1445" s="5"/>
      <c r="B1445" s="131"/>
      <c r="C1445" s="13"/>
      <c r="D1445" s="6"/>
      <c r="E1445" s="6"/>
      <c r="F1445" s="7"/>
      <c r="G1445" s="131"/>
      <c r="H1445" s="131"/>
      <c r="I1445" s="131"/>
      <c r="J1445" s="131"/>
      <c r="K1445" s="7"/>
      <c r="L1445" s="13"/>
      <c r="M1445" s="131"/>
      <c r="N1445" s="128"/>
      <c r="O1445" s="128"/>
      <c r="P1445" s="131"/>
      <c r="Q1445" s="131"/>
      <c r="R1445" s="7"/>
      <c r="S1445" s="7"/>
      <c r="T1445" s="7"/>
      <c r="U1445" s="5"/>
      <c r="V1445" s="7"/>
      <c r="AI1445" s="21"/>
      <c r="AJ1445" s="21"/>
    </row>
    <row r="1446" spans="1:36" s="8" customFormat="1">
      <c r="A1446" s="5"/>
      <c r="B1446" s="131"/>
      <c r="C1446" s="13"/>
      <c r="D1446" s="6"/>
      <c r="E1446" s="6"/>
      <c r="F1446" s="7"/>
      <c r="G1446" s="131"/>
      <c r="H1446" s="131"/>
      <c r="I1446" s="131"/>
      <c r="J1446" s="131"/>
      <c r="K1446" s="7"/>
      <c r="L1446" s="13"/>
      <c r="M1446" s="131"/>
      <c r="N1446" s="128"/>
      <c r="O1446" s="128"/>
      <c r="P1446" s="131"/>
      <c r="Q1446" s="131"/>
      <c r="R1446" s="7"/>
      <c r="S1446" s="7"/>
      <c r="T1446" s="7"/>
      <c r="U1446" s="5"/>
      <c r="V1446" s="7"/>
      <c r="AI1446" s="21"/>
      <c r="AJ1446" s="21"/>
    </row>
    <row r="1447" spans="1:36" s="8" customFormat="1">
      <c r="A1447" s="5"/>
      <c r="B1447" s="131"/>
      <c r="C1447" s="13"/>
      <c r="D1447" s="6"/>
      <c r="E1447" s="6"/>
      <c r="F1447" s="7"/>
      <c r="G1447" s="131"/>
      <c r="H1447" s="131"/>
      <c r="I1447" s="131"/>
      <c r="J1447" s="131"/>
      <c r="K1447" s="7"/>
      <c r="L1447" s="13"/>
      <c r="M1447" s="131"/>
      <c r="N1447" s="128"/>
      <c r="O1447" s="128"/>
      <c r="P1447" s="131"/>
      <c r="Q1447" s="131"/>
      <c r="R1447" s="7"/>
      <c r="S1447" s="7"/>
      <c r="T1447" s="7"/>
      <c r="U1447" s="5"/>
      <c r="V1447" s="7"/>
      <c r="AI1447" s="21"/>
      <c r="AJ1447" s="21"/>
    </row>
    <row r="1448" spans="1:36" s="8" customFormat="1">
      <c r="A1448" s="5"/>
      <c r="B1448" s="131"/>
      <c r="C1448" s="13"/>
      <c r="D1448" s="6"/>
      <c r="E1448" s="6"/>
      <c r="F1448" s="7"/>
      <c r="G1448" s="131"/>
      <c r="H1448" s="131"/>
      <c r="I1448" s="131"/>
      <c r="J1448" s="131"/>
      <c r="K1448" s="7"/>
      <c r="L1448" s="13"/>
      <c r="M1448" s="131"/>
      <c r="N1448" s="128"/>
      <c r="O1448" s="128"/>
      <c r="P1448" s="131"/>
      <c r="Q1448" s="131"/>
      <c r="R1448" s="7"/>
      <c r="S1448" s="7"/>
      <c r="T1448" s="7"/>
      <c r="U1448" s="5"/>
      <c r="V1448" s="7"/>
      <c r="AI1448" s="21"/>
      <c r="AJ1448" s="21"/>
    </row>
    <row r="1449" spans="1:36" s="8" customFormat="1">
      <c r="A1449" s="5"/>
      <c r="B1449" s="131"/>
      <c r="C1449" s="13"/>
      <c r="D1449" s="6"/>
      <c r="E1449" s="6"/>
      <c r="F1449" s="7"/>
      <c r="G1449" s="131"/>
      <c r="H1449" s="131"/>
      <c r="I1449" s="131"/>
      <c r="J1449" s="131"/>
      <c r="K1449" s="7"/>
      <c r="L1449" s="13"/>
      <c r="M1449" s="131"/>
      <c r="N1449" s="128"/>
      <c r="O1449" s="128"/>
      <c r="P1449" s="131"/>
      <c r="Q1449" s="131"/>
      <c r="R1449" s="7"/>
      <c r="S1449" s="7"/>
      <c r="T1449" s="7"/>
      <c r="U1449" s="5"/>
      <c r="V1449" s="7"/>
      <c r="AI1449" s="21"/>
      <c r="AJ1449" s="21"/>
    </row>
    <row r="1450" spans="1:36" s="8" customFormat="1">
      <c r="A1450" s="5"/>
      <c r="B1450" s="131"/>
      <c r="C1450" s="13"/>
      <c r="D1450" s="6"/>
      <c r="E1450" s="6"/>
      <c r="F1450" s="7"/>
      <c r="G1450" s="131"/>
      <c r="H1450" s="131"/>
      <c r="I1450" s="131"/>
      <c r="J1450" s="131"/>
      <c r="K1450" s="7"/>
      <c r="L1450" s="13"/>
      <c r="M1450" s="131"/>
      <c r="N1450" s="128"/>
      <c r="O1450" s="128"/>
      <c r="P1450" s="131"/>
      <c r="Q1450" s="131"/>
      <c r="R1450" s="7"/>
      <c r="S1450" s="7"/>
      <c r="T1450" s="7"/>
      <c r="U1450" s="5"/>
      <c r="V1450" s="7"/>
      <c r="AI1450" s="21"/>
      <c r="AJ1450" s="21"/>
    </row>
    <row r="1451" spans="1:36" s="8" customFormat="1">
      <c r="A1451" s="5"/>
      <c r="B1451" s="131"/>
      <c r="C1451" s="13"/>
      <c r="D1451" s="6"/>
      <c r="E1451" s="6"/>
      <c r="F1451" s="7"/>
      <c r="G1451" s="131"/>
      <c r="H1451" s="131"/>
      <c r="I1451" s="131"/>
      <c r="J1451" s="131"/>
      <c r="K1451" s="7"/>
      <c r="L1451" s="13"/>
      <c r="M1451" s="131"/>
      <c r="N1451" s="128"/>
      <c r="O1451" s="128"/>
      <c r="P1451" s="131"/>
      <c r="Q1451" s="131"/>
      <c r="R1451" s="7"/>
      <c r="S1451" s="7"/>
      <c r="T1451" s="7"/>
      <c r="U1451" s="5"/>
      <c r="V1451" s="7"/>
      <c r="AI1451" s="21"/>
      <c r="AJ1451" s="21"/>
    </row>
    <row r="1452" spans="1:36" s="8" customFormat="1">
      <c r="A1452" s="5"/>
      <c r="B1452" s="131"/>
      <c r="C1452" s="13"/>
      <c r="D1452" s="6"/>
      <c r="E1452" s="6"/>
      <c r="F1452" s="7"/>
      <c r="G1452" s="131"/>
      <c r="H1452" s="131"/>
      <c r="I1452" s="131"/>
      <c r="J1452" s="131"/>
      <c r="K1452" s="7"/>
      <c r="L1452" s="13"/>
      <c r="M1452" s="131"/>
      <c r="N1452" s="128"/>
      <c r="O1452" s="128"/>
      <c r="P1452" s="131"/>
      <c r="Q1452" s="131"/>
      <c r="R1452" s="7"/>
      <c r="S1452" s="7"/>
      <c r="T1452" s="7"/>
      <c r="U1452" s="5"/>
      <c r="V1452" s="7"/>
      <c r="AI1452" s="21"/>
      <c r="AJ1452" s="21"/>
    </row>
    <row r="1453" spans="1:36" s="8" customFormat="1">
      <c r="A1453" s="5"/>
      <c r="B1453" s="131"/>
      <c r="C1453" s="13"/>
      <c r="D1453" s="6"/>
      <c r="E1453" s="6"/>
      <c r="F1453" s="7"/>
      <c r="G1453" s="131"/>
      <c r="H1453" s="131"/>
      <c r="I1453" s="131"/>
      <c r="J1453" s="131"/>
      <c r="K1453" s="7"/>
      <c r="L1453" s="13"/>
      <c r="M1453" s="131"/>
      <c r="N1453" s="128"/>
      <c r="O1453" s="128"/>
      <c r="P1453" s="131"/>
      <c r="Q1453" s="131"/>
      <c r="R1453" s="7"/>
      <c r="S1453" s="7"/>
      <c r="T1453" s="7"/>
      <c r="U1453" s="5"/>
      <c r="V1453" s="7"/>
      <c r="AI1453" s="21"/>
      <c r="AJ1453" s="21"/>
    </row>
    <row r="1454" spans="1:36" s="8" customFormat="1">
      <c r="A1454" s="5"/>
      <c r="B1454" s="131"/>
      <c r="C1454" s="13"/>
      <c r="D1454" s="6"/>
      <c r="E1454" s="6"/>
      <c r="F1454" s="7"/>
      <c r="G1454" s="131"/>
      <c r="H1454" s="131"/>
      <c r="I1454" s="131"/>
      <c r="J1454" s="131"/>
      <c r="K1454" s="7"/>
      <c r="L1454" s="13"/>
      <c r="M1454" s="131"/>
      <c r="N1454" s="128"/>
      <c r="O1454" s="128"/>
      <c r="P1454" s="131"/>
      <c r="Q1454" s="131"/>
      <c r="R1454" s="7"/>
      <c r="S1454" s="7"/>
      <c r="T1454" s="7"/>
      <c r="U1454" s="5"/>
      <c r="V1454" s="7"/>
      <c r="AI1454" s="21"/>
      <c r="AJ1454" s="21"/>
    </row>
    <row r="1455" spans="1:36" s="8" customFormat="1">
      <c r="A1455" s="5"/>
      <c r="B1455" s="131"/>
      <c r="C1455" s="13"/>
      <c r="D1455" s="6"/>
      <c r="E1455" s="6"/>
      <c r="F1455" s="7"/>
      <c r="G1455" s="131"/>
      <c r="H1455" s="131"/>
      <c r="I1455" s="131"/>
      <c r="J1455" s="131"/>
      <c r="K1455" s="7"/>
      <c r="L1455" s="13"/>
      <c r="M1455" s="131"/>
      <c r="N1455" s="128"/>
      <c r="O1455" s="128"/>
      <c r="P1455" s="131"/>
      <c r="Q1455" s="131"/>
      <c r="R1455" s="7"/>
      <c r="S1455" s="7"/>
      <c r="T1455" s="7"/>
      <c r="U1455" s="5"/>
      <c r="V1455" s="7"/>
      <c r="AI1455" s="21"/>
      <c r="AJ1455" s="21"/>
    </row>
    <row r="1456" spans="1:36" s="8" customFormat="1">
      <c r="A1456" s="5"/>
      <c r="B1456" s="131"/>
      <c r="C1456" s="13"/>
      <c r="D1456" s="6"/>
      <c r="E1456" s="6"/>
      <c r="F1456" s="7"/>
      <c r="G1456" s="131"/>
      <c r="H1456" s="131"/>
      <c r="I1456" s="131"/>
      <c r="J1456" s="131"/>
      <c r="K1456" s="7"/>
      <c r="L1456" s="13"/>
      <c r="M1456" s="131"/>
      <c r="N1456" s="128"/>
      <c r="O1456" s="128"/>
      <c r="P1456" s="131"/>
      <c r="Q1456" s="131"/>
      <c r="R1456" s="7"/>
      <c r="S1456" s="7"/>
      <c r="T1456" s="7"/>
      <c r="U1456" s="5"/>
      <c r="V1456" s="7"/>
      <c r="AI1456" s="21"/>
      <c r="AJ1456" s="21"/>
    </row>
    <row r="1457" spans="1:36" s="8" customFormat="1">
      <c r="A1457" s="5"/>
      <c r="B1457" s="131"/>
      <c r="C1457" s="13"/>
      <c r="D1457" s="6"/>
      <c r="E1457" s="6"/>
      <c r="F1457" s="7"/>
      <c r="G1457" s="131"/>
      <c r="H1457" s="131"/>
      <c r="I1457" s="131"/>
      <c r="J1457" s="131"/>
      <c r="K1457" s="7"/>
      <c r="L1457" s="13"/>
      <c r="M1457" s="131"/>
      <c r="N1457" s="128"/>
      <c r="O1457" s="128"/>
      <c r="P1457" s="131"/>
      <c r="Q1457" s="131"/>
      <c r="R1457" s="7"/>
      <c r="S1457" s="7"/>
      <c r="T1457" s="7"/>
      <c r="U1457" s="5"/>
      <c r="V1457" s="7"/>
      <c r="AI1457" s="21"/>
      <c r="AJ1457" s="21"/>
    </row>
    <row r="1458" spans="1:36" s="8" customFormat="1">
      <c r="A1458" s="5"/>
      <c r="B1458" s="131"/>
      <c r="C1458" s="13"/>
      <c r="D1458" s="6"/>
      <c r="E1458" s="6"/>
      <c r="F1458" s="7"/>
      <c r="G1458" s="131"/>
      <c r="H1458" s="131"/>
      <c r="I1458" s="131"/>
      <c r="J1458" s="131"/>
      <c r="K1458" s="7"/>
      <c r="L1458" s="13"/>
      <c r="M1458" s="131"/>
      <c r="N1458" s="128"/>
      <c r="O1458" s="128"/>
      <c r="P1458" s="131"/>
      <c r="Q1458" s="131"/>
      <c r="R1458" s="7"/>
      <c r="S1458" s="7"/>
      <c r="T1458" s="7"/>
      <c r="U1458" s="5"/>
      <c r="V1458" s="7"/>
      <c r="AI1458" s="21"/>
      <c r="AJ1458" s="21"/>
    </row>
    <row r="1459" spans="1:36" s="8" customFormat="1">
      <c r="A1459" s="5"/>
      <c r="B1459" s="131"/>
      <c r="C1459" s="13"/>
      <c r="D1459" s="6"/>
      <c r="E1459" s="6"/>
      <c r="F1459" s="7"/>
      <c r="G1459" s="131"/>
      <c r="H1459" s="131"/>
      <c r="I1459" s="131"/>
      <c r="J1459" s="131"/>
      <c r="K1459" s="7"/>
      <c r="L1459" s="13"/>
      <c r="M1459" s="131"/>
      <c r="N1459" s="128"/>
      <c r="O1459" s="128"/>
      <c r="P1459" s="131"/>
      <c r="Q1459" s="131"/>
      <c r="R1459" s="7"/>
      <c r="S1459" s="7"/>
      <c r="T1459" s="7"/>
      <c r="U1459" s="5"/>
      <c r="V1459" s="7"/>
      <c r="AI1459" s="21"/>
      <c r="AJ1459" s="21"/>
    </row>
    <row r="1460" spans="1:36">
      <c r="B1460" s="129"/>
      <c r="C1460" s="13"/>
      <c r="D1460" s="18"/>
      <c r="E1460" s="18"/>
      <c r="F1460" s="4"/>
      <c r="G1460" s="129"/>
      <c r="H1460" s="129"/>
      <c r="I1460" s="129"/>
      <c r="J1460" s="129"/>
      <c r="K1460" s="4"/>
      <c r="L1460" s="13"/>
      <c r="M1460" s="131"/>
      <c r="N1460" s="129"/>
      <c r="O1460" s="129"/>
      <c r="P1460" s="129"/>
      <c r="Q1460" s="129"/>
      <c r="R1460" s="4"/>
      <c r="S1460" s="4"/>
      <c r="T1460" s="4"/>
      <c r="U1460" s="5"/>
      <c r="V1460" s="7"/>
    </row>
    <row r="1461" spans="1:36">
      <c r="B1461" s="129"/>
      <c r="C1461" s="13"/>
      <c r="D1461" s="18"/>
      <c r="E1461" s="18"/>
      <c r="F1461" s="4"/>
      <c r="G1461" s="129"/>
      <c r="H1461" s="129"/>
      <c r="I1461" s="129"/>
      <c r="J1461" s="129"/>
      <c r="K1461" s="4"/>
      <c r="L1461" s="13"/>
      <c r="M1461" s="131"/>
      <c r="N1461" s="129"/>
      <c r="O1461" s="129"/>
      <c r="P1461" s="129"/>
      <c r="Q1461" s="129"/>
      <c r="R1461" s="4"/>
      <c r="S1461" s="4"/>
      <c r="T1461" s="4"/>
      <c r="U1461" s="5"/>
      <c r="V1461" s="7"/>
    </row>
    <row r="1462" spans="1:36">
      <c r="B1462" s="129"/>
      <c r="C1462" s="13"/>
      <c r="D1462" s="18"/>
      <c r="E1462" s="18"/>
      <c r="F1462" s="4"/>
      <c r="G1462" s="129"/>
      <c r="H1462" s="129"/>
      <c r="I1462" s="129"/>
      <c r="J1462" s="129"/>
      <c r="K1462" s="4"/>
      <c r="L1462" s="13"/>
      <c r="M1462" s="131"/>
      <c r="N1462" s="129"/>
      <c r="O1462" s="129"/>
      <c r="P1462" s="129"/>
      <c r="Q1462" s="129"/>
      <c r="R1462" s="4"/>
      <c r="S1462" s="4"/>
      <c r="T1462" s="4"/>
      <c r="U1462" s="5"/>
      <c r="V1462" s="7"/>
    </row>
    <row r="1463" spans="1:36">
      <c r="B1463" s="129"/>
      <c r="C1463" s="13"/>
      <c r="D1463" s="18"/>
      <c r="E1463" s="18"/>
      <c r="F1463" s="4"/>
      <c r="G1463" s="129"/>
      <c r="H1463" s="129"/>
      <c r="I1463" s="129"/>
      <c r="J1463" s="129"/>
      <c r="K1463" s="4"/>
      <c r="L1463" s="13"/>
      <c r="M1463" s="131"/>
      <c r="N1463" s="129"/>
      <c r="O1463" s="129"/>
      <c r="P1463" s="129"/>
      <c r="Q1463" s="129"/>
      <c r="R1463" s="4"/>
      <c r="S1463" s="4"/>
      <c r="T1463" s="4"/>
      <c r="U1463" s="5"/>
      <c r="V1463" s="7"/>
    </row>
    <row r="1464" spans="1:36">
      <c r="B1464" s="129"/>
      <c r="C1464" s="13"/>
      <c r="D1464" s="18"/>
      <c r="E1464" s="18"/>
      <c r="F1464" s="4"/>
      <c r="G1464" s="129"/>
      <c r="H1464" s="129"/>
      <c r="I1464" s="129"/>
      <c r="J1464" s="129"/>
      <c r="K1464" s="4"/>
      <c r="L1464" s="13"/>
      <c r="M1464" s="131"/>
      <c r="N1464" s="129"/>
      <c r="O1464" s="129"/>
      <c r="P1464" s="129"/>
      <c r="Q1464" s="129"/>
      <c r="R1464" s="4"/>
      <c r="S1464" s="4"/>
      <c r="T1464" s="4"/>
      <c r="U1464" s="5"/>
      <c r="V1464" s="7"/>
    </row>
    <row r="1465" spans="1:36">
      <c r="B1465" s="129"/>
      <c r="C1465" s="13"/>
      <c r="D1465" s="18"/>
      <c r="E1465" s="18"/>
      <c r="F1465" s="4"/>
      <c r="G1465" s="129"/>
      <c r="H1465" s="129"/>
      <c r="I1465" s="129"/>
      <c r="J1465" s="129"/>
      <c r="K1465" s="4"/>
      <c r="L1465" s="13"/>
      <c r="M1465" s="131"/>
      <c r="N1465" s="129"/>
      <c r="O1465" s="129"/>
      <c r="P1465" s="129"/>
      <c r="Q1465" s="129"/>
      <c r="R1465" s="4"/>
      <c r="S1465" s="4"/>
      <c r="T1465" s="4"/>
      <c r="U1465" s="5"/>
      <c r="V1465" s="7"/>
    </row>
    <row r="1466" spans="1:36">
      <c r="B1466" s="129"/>
      <c r="C1466" s="13"/>
      <c r="D1466" s="18"/>
      <c r="E1466" s="18"/>
      <c r="F1466" s="4"/>
      <c r="G1466" s="129"/>
      <c r="H1466" s="129"/>
      <c r="I1466" s="129"/>
      <c r="J1466" s="129"/>
      <c r="K1466" s="4"/>
      <c r="L1466" s="13"/>
      <c r="M1466" s="131"/>
      <c r="N1466" s="129"/>
      <c r="O1466" s="129"/>
      <c r="P1466" s="129"/>
      <c r="Q1466" s="129"/>
      <c r="R1466" s="4"/>
      <c r="S1466" s="4"/>
      <c r="T1466" s="4"/>
      <c r="U1466" s="5"/>
      <c r="V1466" s="7"/>
    </row>
    <row r="1467" spans="1:36">
      <c r="B1467" s="129"/>
      <c r="C1467" s="13"/>
      <c r="D1467" s="18"/>
      <c r="E1467" s="18"/>
      <c r="F1467" s="4"/>
      <c r="G1467" s="129"/>
      <c r="H1467" s="129"/>
      <c r="I1467" s="129"/>
      <c r="J1467" s="129"/>
      <c r="K1467" s="4"/>
      <c r="L1467" s="13"/>
      <c r="M1467" s="131"/>
      <c r="N1467" s="129"/>
      <c r="O1467" s="129"/>
      <c r="P1467" s="129"/>
      <c r="Q1467" s="129"/>
      <c r="R1467" s="4"/>
      <c r="S1467" s="4"/>
      <c r="T1467" s="4"/>
      <c r="U1467" s="5"/>
      <c r="V1467" s="7"/>
    </row>
    <row r="1468" spans="1:36">
      <c r="B1468" s="129"/>
      <c r="C1468" s="13"/>
      <c r="D1468" s="18"/>
      <c r="E1468" s="18"/>
      <c r="F1468" s="4"/>
      <c r="G1468" s="129"/>
      <c r="H1468" s="129"/>
      <c r="I1468" s="129"/>
      <c r="J1468" s="129"/>
      <c r="K1468" s="4"/>
      <c r="L1468" s="13"/>
      <c r="M1468" s="131"/>
      <c r="N1468" s="129"/>
      <c r="O1468" s="129"/>
      <c r="P1468" s="129"/>
      <c r="Q1468" s="129"/>
      <c r="R1468" s="4"/>
      <c r="S1468" s="4"/>
      <c r="T1468" s="4"/>
      <c r="U1468" s="5"/>
      <c r="V1468" s="7"/>
    </row>
    <row r="1469" spans="1:36">
      <c r="B1469" s="129"/>
      <c r="C1469" s="13"/>
      <c r="D1469" s="18"/>
      <c r="E1469" s="18"/>
      <c r="F1469" s="4"/>
      <c r="G1469" s="129"/>
      <c r="H1469" s="129"/>
      <c r="I1469" s="129"/>
      <c r="J1469" s="129"/>
      <c r="K1469" s="4"/>
      <c r="L1469" s="13"/>
      <c r="M1469" s="131"/>
      <c r="N1469" s="129"/>
      <c r="O1469" s="129"/>
      <c r="P1469" s="129"/>
      <c r="Q1469" s="129"/>
      <c r="R1469" s="4"/>
      <c r="S1469" s="4"/>
      <c r="T1469" s="4"/>
      <c r="U1469" s="5"/>
      <c r="V1469" s="7"/>
    </row>
    <row r="1470" spans="1:36">
      <c r="B1470" s="129"/>
      <c r="C1470" s="13"/>
      <c r="D1470" s="18"/>
      <c r="E1470" s="18"/>
      <c r="F1470" s="4"/>
      <c r="G1470" s="129"/>
      <c r="H1470" s="129"/>
      <c r="I1470" s="129"/>
      <c r="J1470" s="129"/>
      <c r="K1470" s="4"/>
      <c r="L1470" s="13"/>
      <c r="M1470" s="131"/>
      <c r="N1470" s="129"/>
      <c r="O1470" s="129"/>
      <c r="P1470" s="129"/>
      <c r="Q1470" s="129"/>
      <c r="R1470" s="4"/>
      <c r="S1470" s="4"/>
      <c r="T1470" s="4"/>
      <c r="U1470" s="5"/>
      <c r="V1470" s="7"/>
    </row>
    <row r="1471" spans="1:36">
      <c r="B1471" s="129"/>
      <c r="C1471" s="13"/>
      <c r="D1471" s="18"/>
      <c r="E1471" s="18"/>
      <c r="F1471" s="4"/>
      <c r="G1471" s="129"/>
      <c r="H1471" s="129"/>
      <c r="I1471" s="129"/>
      <c r="J1471" s="129"/>
      <c r="K1471" s="4"/>
      <c r="L1471" s="13"/>
      <c r="M1471" s="131"/>
      <c r="N1471" s="129"/>
      <c r="O1471" s="129"/>
      <c r="P1471" s="129"/>
      <c r="Q1471" s="129"/>
      <c r="R1471" s="4"/>
      <c r="S1471" s="4"/>
      <c r="T1471" s="4"/>
      <c r="U1471" s="5"/>
      <c r="V1471" s="7"/>
    </row>
    <row r="1472" spans="1:36">
      <c r="A1472" s="1"/>
      <c r="B1472" s="129"/>
      <c r="C1472" s="13"/>
      <c r="D1472" s="18"/>
      <c r="E1472" s="18"/>
      <c r="F1472" s="4"/>
      <c r="G1472" s="129"/>
      <c r="H1472" s="129"/>
      <c r="I1472" s="129"/>
      <c r="J1472" s="129"/>
      <c r="K1472" s="4"/>
      <c r="L1472" s="13"/>
      <c r="M1472" s="131"/>
      <c r="N1472" s="129"/>
      <c r="O1472" s="129"/>
      <c r="P1472" s="129"/>
      <c r="Q1472" s="129"/>
      <c r="R1472" s="4"/>
      <c r="S1472" s="4"/>
      <c r="T1472" s="4"/>
      <c r="U1472" s="5"/>
      <c r="V1472" s="7"/>
    </row>
    <row r="1473" spans="1:22">
      <c r="A1473" s="1"/>
      <c r="B1473" s="129"/>
      <c r="C1473" s="13"/>
      <c r="D1473" s="18"/>
      <c r="E1473" s="18"/>
      <c r="F1473" s="4"/>
      <c r="G1473" s="129"/>
      <c r="H1473" s="129"/>
      <c r="I1473" s="129"/>
      <c r="J1473" s="129"/>
      <c r="K1473" s="4"/>
      <c r="L1473" s="13"/>
      <c r="M1473" s="131"/>
      <c r="N1473" s="129"/>
      <c r="O1473" s="129"/>
      <c r="P1473" s="129"/>
      <c r="Q1473" s="129"/>
      <c r="R1473" s="4"/>
      <c r="S1473" s="4"/>
      <c r="T1473" s="4"/>
      <c r="U1473" s="5"/>
      <c r="V1473" s="7"/>
    </row>
    <row r="1474" spans="1:22">
      <c r="A1474" s="1"/>
      <c r="B1474" s="129"/>
      <c r="C1474" s="13"/>
      <c r="D1474" s="18"/>
      <c r="E1474" s="18"/>
      <c r="F1474" s="4"/>
      <c r="G1474" s="129"/>
      <c r="H1474" s="129"/>
      <c r="I1474" s="129"/>
      <c r="J1474" s="129"/>
      <c r="K1474" s="4"/>
      <c r="L1474" s="13"/>
      <c r="M1474" s="131"/>
      <c r="N1474" s="129"/>
      <c r="O1474" s="129"/>
      <c r="P1474" s="129"/>
      <c r="Q1474" s="129"/>
      <c r="R1474" s="4"/>
      <c r="S1474" s="4"/>
      <c r="T1474" s="4"/>
      <c r="U1474" s="5"/>
      <c r="V1474" s="7"/>
    </row>
    <row r="1475" spans="1:22">
      <c r="A1475" s="1"/>
      <c r="B1475" s="129"/>
      <c r="C1475" s="13"/>
      <c r="D1475" s="18"/>
      <c r="E1475" s="18"/>
      <c r="F1475" s="4"/>
      <c r="G1475" s="129"/>
      <c r="H1475" s="129"/>
      <c r="I1475" s="129"/>
      <c r="J1475" s="129"/>
      <c r="K1475" s="4"/>
      <c r="L1475" s="13"/>
      <c r="M1475" s="131"/>
      <c r="N1475" s="129"/>
      <c r="O1475" s="129"/>
      <c r="P1475" s="129"/>
      <c r="Q1475" s="129"/>
      <c r="R1475" s="4"/>
      <c r="S1475" s="4"/>
      <c r="T1475" s="4"/>
      <c r="U1475" s="5"/>
      <c r="V1475" s="7"/>
    </row>
    <row r="1476" spans="1:22">
      <c r="A1476" s="1"/>
      <c r="B1476" s="129"/>
      <c r="C1476" s="13"/>
      <c r="D1476" s="18"/>
      <c r="E1476" s="18"/>
      <c r="F1476" s="4"/>
      <c r="G1476" s="129"/>
      <c r="H1476" s="129"/>
      <c r="I1476" s="129"/>
      <c r="J1476" s="129"/>
      <c r="K1476" s="4"/>
      <c r="L1476" s="13"/>
      <c r="M1476" s="131"/>
      <c r="N1476" s="129"/>
      <c r="O1476" s="129"/>
      <c r="P1476" s="129"/>
      <c r="Q1476" s="129"/>
      <c r="R1476" s="4"/>
      <c r="S1476" s="4"/>
      <c r="T1476" s="4"/>
      <c r="U1476" s="5"/>
      <c r="V1476" s="7"/>
    </row>
    <row r="1477" spans="1:22">
      <c r="A1477" s="1"/>
      <c r="B1477" s="129"/>
      <c r="C1477" s="13"/>
      <c r="D1477" s="18"/>
      <c r="E1477" s="18"/>
      <c r="F1477" s="4"/>
      <c r="G1477" s="129"/>
      <c r="H1477" s="129"/>
      <c r="I1477" s="129"/>
      <c r="J1477" s="129"/>
      <c r="K1477" s="4"/>
      <c r="L1477" s="13"/>
      <c r="M1477" s="131"/>
      <c r="N1477" s="129"/>
      <c r="O1477" s="129"/>
      <c r="P1477" s="129"/>
      <c r="Q1477" s="129"/>
      <c r="R1477" s="4"/>
      <c r="S1477" s="4"/>
      <c r="T1477" s="4"/>
      <c r="U1477" s="5"/>
      <c r="V1477" s="7"/>
    </row>
    <row r="1478" spans="1:22">
      <c r="A1478" s="1"/>
      <c r="B1478" s="129"/>
      <c r="C1478" s="13"/>
      <c r="D1478" s="18"/>
      <c r="E1478" s="18"/>
      <c r="F1478" s="4"/>
      <c r="G1478" s="129"/>
      <c r="H1478" s="129"/>
      <c r="I1478" s="129"/>
      <c r="J1478" s="129"/>
      <c r="K1478" s="4"/>
      <c r="L1478" s="13"/>
      <c r="M1478" s="131"/>
      <c r="N1478" s="129"/>
      <c r="O1478" s="129"/>
      <c r="P1478" s="129"/>
      <c r="Q1478" s="129"/>
      <c r="R1478" s="4"/>
      <c r="S1478" s="4"/>
      <c r="T1478" s="4"/>
      <c r="U1478" s="5"/>
      <c r="V1478" s="7"/>
    </row>
    <row r="1479" spans="1:22">
      <c r="A1479" s="1"/>
      <c r="B1479" s="129"/>
      <c r="C1479" s="13"/>
      <c r="D1479" s="18"/>
      <c r="E1479" s="18"/>
      <c r="F1479" s="4"/>
      <c r="G1479" s="129"/>
      <c r="H1479" s="129"/>
      <c r="I1479" s="129"/>
      <c r="J1479" s="129"/>
      <c r="K1479" s="4"/>
      <c r="L1479" s="13"/>
      <c r="M1479" s="131"/>
      <c r="N1479" s="129"/>
      <c r="O1479" s="129"/>
      <c r="P1479" s="129"/>
      <c r="Q1479" s="129"/>
      <c r="R1479" s="4"/>
      <c r="S1479" s="4"/>
      <c r="T1479" s="4"/>
      <c r="U1479" s="5"/>
      <c r="V1479" s="7"/>
    </row>
    <row r="1480" spans="1:22">
      <c r="A1480" s="1"/>
      <c r="B1480" s="129"/>
      <c r="C1480" s="13"/>
      <c r="D1480" s="18"/>
      <c r="E1480" s="18"/>
      <c r="F1480" s="4"/>
      <c r="G1480" s="129"/>
      <c r="H1480" s="129"/>
      <c r="I1480" s="129"/>
      <c r="J1480" s="129"/>
      <c r="K1480" s="4"/>
      <c r="L1480" s="13"/>
      <c r="M1480" s="131"/>
      <c r="N1480" s="129"/>
      <c r="O1480" s="129"/>
      <c r="P1480" s="129"/>
      <c r="Q1480" s="129"/>
      <c r="R1480" s="4"/>
      <c r="S1480" s="4"/>
      <c r="T1480" s="4"/>
      <c r="U1480" s="5"/>
      <c r="V1480" s="7"/>
    </row>
    <row r="1481" spans="1:22">
      <c r="A1481" s="1"/>
      <c r="B1481" s="129"/>
      <c r="C1481" s="13"/>
      <c r="D1481" s="18"/>
      <c r="E1481" s="18"/>
      <c r="F1481" s="4"/>
      <c r="G1481" s="129"/>
      <c r="H1481" s="129"/>
      <c r="I1481" s="129"/>
      <c r="J1481" s="129"/>
      <c r="K1481" s="4"/>
      <c r="L1481" s="13"/>
      <c r="M1481" s="131"/>
      <c r="N1481" s="129"/>
      <c r="O1481" s="129"/>
      <c r="P1481" s="129"/>
      <c r="Q1481" s="129"/>
      <c r="R1481" s="4"/>
      <c r="S1481" s="4"/>
      <c r="T1481" s="4"/>
      <c r="U1481" s="5"/>
      <c r="V1481" s="7"/>
    </row>
    <row r="1482" spans="1:22">
      <c r="A1482" s="1"/>
      <c r="B1482" s="129"/>
      <c r="C1482" s="13"/>
      <c r="D1482" s="18"/>
      <c r="E1482" s="18"/>
      <c r="F1482" s="4"/>
      <c r="G1482" s="129"/>
      <c r="H1482" s="129"/>
      <c r="I1482" s="129"/>
      <c r="J1482" s="129"/>
      <c r="K1482" s="4"/>
      <c r="L1482" s="13"/>
      <c r="M1482" s="131"/>
      <c r="N1482" s="129"/>
      <c r="O1482" s="129"/>
      <c r="P1482" s="129"/>
      <c r="Q1482" s="129"/>
      <c r="R1482" s="4"/>
      <c r="S1482" s="4"/>
      <c r="T1482" s="4"/>
      <c r="U1482" s="5"/>
      <c r="V1482" s="7"/>
    </row>
    <row r="1483" spans="1:22">
      <c r="A1483" s="1"/>
      <c r="B1483" s="129"/>
      <c r="C1483" s="13"/>
      <c r="D1483" s="18"/>
      <c r="E1483" s="18"/>
      <c r="F1483" s="4"/>
      <c r="G1483" s="129"/>
      <c r="H1483" s="129"/>
      <c r="I1483" s="129"/>
      <c r="J1483" s="129"/>
      <c r="K1483" s="4"/>
      <c r="L1483" s="13"/>
      <c r="M1483" s="131"/>
      <c r="N1483" s="129"/>
      <c r="O1483" s="129"/>
      <c r="P1483" s="129"/>
      <c r="Q1483" s="129"/>
      <c r="R1483" s="4"/>
      <c r="S1483" s="4"/>
      <c r="T1483" s="4"/>
      <c r="U1483" s="5"/>
      <c r="V1483" s="7"/>
    </row>
    <row r="1484" spans="1:22">
      <c r="A1484" s="1"/>
      <c r="B1484" s="129"/>
      <c r="C1484" s="13"/>
      <c r="D1484" s="18"/>
      <c r="E1484" s="18"/>
      <c r="F1484" s="4"/>
      <c r="G1484" s="129"/>
      <c r="H1484" s="129"/>
      <c r="I1484" s="129"/>
      <c r="J1484" s="129"/>
      <c r="K1484" s="4"/>
      <c r="L1484" s="13"/>
      <c r="M1484" s="131"/>
      <c r="N1484" s="129"/>
      <c r="O1484" s="129"/>
      <c r="P1484" s="129"/>
      <c r="Q1484" s="129"/>
      <c r="R1484" s="4"/>
      <c r="S1484" s="4"/>
      <c r="T1484" s="4"/>
      <c r="U1484" s="5"/>
      <c r="V1484" s="7"/>
    </row>
    <row r="1485" spans="1:22">
      <c r="A1485" s="1"/>
      <c r="B1485" s="129"/>
      <c r="C1485" s="13"/>
      <c r="D1485" s="18"/>
      <c r="E1485" s="18"/>
      <c r="F1485" s="4"/>
      <c r="G1485" s="129"/>
      <c r="H1485" s="129"/>
      <c r="I1485" s="129"/>
      <c r="J1485" s="129"/>
      <c r="K1485" s="4"/>
      <c r="L1485" s="13"/>
      <c r="M1485" s="131"/>
      <c r="N1485" s="129"/>
      <c r="O1485" s="129"/>
      <c r="P1485" s="129"/>
      <c r="Q1485" s="129"/>
      <c r="R1485" s="4"/>
      <c r="S1485" s="4"/>
      <c r="T1485" s="4"/>
      <c r="U1485" s="5"/>
      <c r="V1485" s="7"/>
    </row>
    <row r="1486" spans="1:22">
      <c r="A1486" s="1"/>
      <c r="B1486" s="129"/>
      <c r="C1486" s="13"/>
      <c r="D1486" s="18"/>
      <c r="E1486" s="18"/>
      <c r="F1486" s="4"/>
      <c r="G1486" s="129"/>
      <c r="H1486" s="129"/>
      <c r="I1486" s="129"/>
      <c r="J1486" s="129"/>
      <c r="K1486" s="4"/>
      <c r="L1486" s="13"/>
      <c r="M1486" s="131"/>
      <c r="N1486" s="129"/>
      <c r="O1486" s="129"/>
      <c r="P1486" s="129"/>
      <c r="Q1486" s="129"/>
      <c r="R1486" s="4"/>
      <c r="S1486" s="4"/>
      <c r="T1486" s="4"/>
      <c r="U1486" s="5"/>
      <c r="V1486" s="7"/>
    </row>
    <row r="1487" spans="1:22">
      <c r="A1487" s="1"/>
      <c r="B1487" s="129"/>
      <c r="C1487" s="13"/>
      <c r="D1487" s="18"/>
      <c r="E1487" s="18"/>
      <c r="F1487" s="4"/>
      <c r="G1487" s="129"/>
      <c r="H1487" s="129"/>
      <c r="I1487" s="129"/>
      <c r="J1487" s="129"/>
      <c r="K1487" s="4"/>
      <c r="L1487" s="13"/>
      <c r="M1487" s="131"/>
      <c r="N1487" s="129"/>
      <c r="O1487" s="129"/>
      <c r="P1487" s="129"/>
      <c r="Q1487" s="129"/>
      <c r="R1487" s="4"/>
      <c r="S1487" s="4"/>
      <c r="T1487" s="4"/>
      <c r="U1487" s="5"/>
      <c r="V1487" s="7"/>
    </row>
    <row r="1488" spans="1:22">
      <c r="A1488" s="1"/>
      <c r="B1488" s="129"/>
      <c r="C1488" s="13"/>
      <c r="D1488" s="18"/>
      <c r="E1488" s="18"/>
      <c r="F1488" s="4"/>
      <c r="G1488" s="129"/>
      <c r="H1488" s="129"/>
      <c r="I1488" s="129"/>
      <c r="J1488" s="129"/>
      <c r="K1488" s="4"/>
      <c r="L1488" s="13"/>
      <c r="M1488" s="131"/>
      <c r="N1488" s="129"/>
      <c r="O1488" s="129"/>
      <c r="P1488" s="129"/>
      <c r="Q1488" s="129"/>
      <c r="R1488" s="4"/>
      <c r="S1488" s="4"/>
      <c r="T1488" s="4"/>
      <c r="U1488" s="5"/>
      <c r="V1488" s="7"/>
    </row>
    <row r="1489" spans="1:22">
      <c r="A1489" s="1"/>
      <c r="B1489" s="129"/>
      <c r="C1489" s="13"/>
      <c r="D1489" s="18"/>
      <c r="E1489" s="18"/>
      <c r="F1489" s="4"/>
      <c r="G1489" s="129"/>
      <c r="H1489" s="129"/>
      <c r="I1489" s="129"/>
      <c r="J1489" s="129"/>
      <c r="K1489" s="4"/>
      <c r="L1489" s="13"/>
      <c r="M1489" s="131"/>
      <c r="N1489" s="129"/>
      <c r="O1489" s="129"/>
      <c r="P1489" s="129"/>
      <c r="Q1489" s="129"/>
      <c r="R1489" s="4"/>
      <c r="S1489" s="4"/>
      <c r="T1489" s="4"/>
      <c r="U1489" s="5"/>
      <c r="V1489" s="7"/>
    </row>
    <row r="1490" spans="1:22">
      <c r="A1490" s="1"/>
      <c r="B1490" s="129"/>
      <c r="C1490" s="13"/>
      <c r="D1490" s="18"/>
      <c r="E1490" s="18"/>
      <c r="F1490" s="4"/>
      <c r="G1490" s="129"/>
      <c r="H1490" s="129"/>
      <c r="I1490" s="129"/>
      <c r="J1490" s="129"/>
      <c r="K1490" s="4"/>
      <c r="L1490" s="13"/>
      <c r="M1490" s="131"/>
      <c r="N1490" s="129"/>
      <c r="O1490" s="129"/>
      <c r="P1490" s="129"/>
      <c r="Q1490" s="129"/>
      <c r="R1490" s="4"/>
      <c r="S1490" s="4"/>
      <c r="T1490" s="4"/>
      <c r="U1490" s="5"/>
      <c r="V1490" s="7"/>
    </row>
    <row r="1491" spans="1:22">
      <c r="A1491" s="1"/>
      <c r="B1491" s="129"/>
      <c r="C1491" s="13"/>
      <c r="D1491" s="18"/>
      <c r="E1491" s="18"/>
      <c r="F1491" s="4"/>
      <c r="G1491" s="129"/>
      <c r="H1491" s="129"/>
      <c r="I1491" s="129"/>
      <c r="J1491" s="129"/>
      <c r="K1491" s="4"/>
      <c r="L1491" s="13"/>
      <c r="M1491" s="131"/>
      <c r="N1491" s="129"/>
      <c r="O1491" s="129"/>
      <c r="P1491" s="129"/>
      <c r="Q1491" s="129"/>
      <c r="R1491" s="4"/>
      <c r="S1491" s="4"/>
      <c r="T1491" s="4"/>
      <c r="U1491" s="5"/>
      <c r="V1491" s="7"/>
    </row>
    <row r="1492" spans="1:22">
      <c r="A1492" s="1"/>
      <c r="B1492" s="129"/>
      <c r="C1492" s="13"/>
      <c r="D1492" s="18"/>
      <c r="E1492" s="18"/>
      <c r="F1492" s="4"/>
      <c r="G1492" s="129"/>
      <c r="H1492" s="129"/>
      <c r="I1492" s="129"/>
      <c r="J1492" s="129"/>
      <c r="K1492" s="4"/>
      <c r="L1492" s="13"/>
      <c r="M1492" s="131"/>
      <c r="N1492" s="129"/>
      <c r="O1492" s="129"/>
      <c r="P1492" s="129"/>
      <c r="Q1492" s="129"/>
      <c r="R1492" s="4"/>
      <c r="S1492" s="4"/>
      <c r="T1492" s="4"/>
      <c r="U1492" s="5"/>
      <c r="V1492" s="7"/>
    </row>
    <row r="1493" spans="1:22">
      <c r="A1493" s="1"/>
      <c r="B1493" s="129"/>
      <c r="C1493" s="13"/>
      <c r="D1493" s="18"/>
      <c r="E1493" s="18"/>
      <c r="F1493" s="4"/>
      <c r="G1493" s="129"/>
      <c r="H1493" s="129"/>
      <c r="I1493" s="129"/>
      <c r="J1493" s="129"/>
      <c r="K1493" s="4"/>
      <c r="L1493" s="13"/>
      <c r="M1493" s="131"/>
      <c r="N1493" s="129"/>
      <c r="O1493" s="129"/>
      <c r="P1493" s="129"/>
      <c r="Q1493" s="129"/>
      <c r="R1493" s="4"/>
      <c r="S1493" s="4"/>
      <c r="T1493" s="4"/>
      <c r="U1493" s="5"/>
      <c r="V1493" s="7"/>
    </row>
    <row r="1494" spans="1:22">
      <c r="A1494" s="1"/>
      <c r="B1494" s="129"/>
      <c r="C1494" s="13"/>
      <c r="D1494" s="18"/>
      <c r="E1494" s="18"/>
      <c r="F1494" s="4"/>
      <c r="G1494" s="129"/>
      <c r="H1494" s="129"/>
      <c r="I1494" s="129"/>
      <c r="J1494" s="129"/>
      <c r="K1494" s="4"/>
      <c r="L1494" s="13"/>
      <c r="M1494" s="131"/>
      <c r="N1494" s="129"/>
      <c r="O1494" s="129"/>
      <c r="P1494" s="129"/>
      <c r="Q1494" s="129"/>
      <c r="R1494" s="4"/>
      <c r="S1494" s="4"/>
      <c r="T1494" s="4"/>
      <c r="U1494" s="5"/>
      <c r="V1494" s="7"/>
    </row>
    <row r="1495" spans="1:22">
      <c r="A1495" s="1"/>
      <c r="B1495" s="129"/>
      <c r="C1495" s="13"/>
      <c r="D1495" s="18"/>
      <c r="E1495" s="18"/>
      <c r="F1495" s="4"/>
      <c r="G1495" s="129"/>
      <c r="H1495" s="129"/>
      <c r="I1495" s="129"/>
      <c r="J1495" s="129"/>
      <c r="K1495" s="4"/>
      <c r="L1495" s="13"/>
      <c r="M1495" s="131"/>
      <c r="N1495" s="129"/>
      <c r="O1495" s="129"/>
      <c r="P1495" s="129"/>
      <c r="Q1495" s="129"/>
      <c r="R1495" s="4"/>
      <c r="S1495" s="4"/>
      <c r="T1495" s="4"/>
      <c r="U1495" s="5"/>
      <c r="V1495" s="7"/>
    </row>
    <row r="1496" spans="1:22">
      <c r="A1496" s="1"/>
      <c r="B1496" s="129"/>
      <c r="C1496" s="13"/>
      <c r="D1496" s="18"/>
      <c r="E1496" s="18"/>
      <c r="F1496" s="4"/>
      <c r="G1496" s="129"/>
      <c r="H1496" s="129"/>
      <c r="I1496" s="129"/>
      <c r="J1496" s="129"/>
      <c r="K1496" s="4"/>
      <c r="L1496" s="13"/>
      <c r="M1496" s="131"/>
      <c r="N1496" s="129"/>
      <c r="O1496" s="129"/>
      <c r="P1496" s="129"/>
      <c r="Q1496" s="129"/>
      <c r="R1496" s="4"/>
      <c r="S1496" s="4"/>
      <c r="T1496" s="4"/>
      <c r="U1496" s="5"/>
      <c r="V1496" s="7"/>
    </row>
    <row r="1497" spans="1:22">
      <c r="A1497" s="1"/>
      <c r="B1497" s="129"/>
      <c r="C1497" s="13"/>
      <c r="D1497" s="18"/>
      <c r="E1497" s="18"/>
      <c r="F1497" s="4"/>
      <c r="G1497" s="129"/>
      <c r="H1497" s="129"/>
      <c r="I1497" s="129"/>
      <c r="J1497" s="129"/>
      <c r="K1497" s="4"/>
      <c r="L1497" s="13"/>
      <c r="M1497" s="131"/>
      <c r="N1497" s="129"/>
      <c r="O1497" s="129"/>
      <c r="P1497" s="129"/>
      <c r="Q1497" s="129"/>
      <c r="R1497" s="4"/>
      <c r="S1497" s="4"/>
      <c r="T1497" s="4"/>
      <c r="U1497" s="5"/>
      <c r="V1497" s="7"/>
    </row>
    <row r="1498" spans="1:22">
      <c r="A1498" s="1"/>
      <c r="B1498" s="129"/>
      <c r="C1498" s="13"/>
      <c r="D1498" s="18"/>
      <c r="E1498" s="18"/>
      <c r="F1498" s="4"/>
      <c r="G1498" s="129"/>
      <c r="H1498" s="129"/>
      <c r="I1498" s="129"/>
      <c r="J1498" s="129"/>
      <c r="K1498" s="4"/>
      <c r="L1498" s="13"/>
      <c r="M1498" s="131"/>
      <c r="N1498" s="129"/>
      <c r="O1498" s="129"/>
      <c r="P1498" s="129"/>
      <c r="Q1498" s="129"/>
      <c r="R1498" s="4"/>
      <c r="S1498" s="4"/>
      <c r="T1498" s="4"/>
      <c r="U1498" s="5"/>
      <c r="V1498" s="7"/>
    </row>
    <row r="1499" spans="1:22">
      <c r="A1499" s="1"/>
      <c r="B1499" s="129"/>
      <c r="C1499" s="13"/>
      <c r="D1499" s="18"/>
      <c r="E1499" s="18"/>
      <c r="F1499" s="4"/>
      <c r="G1499" s="129"/>
      <c r="H1499" s="129"/>
      <c r="I1499" s="129"/>
      <c r="J1499" s="129"/>
      <c r="K1499" s="4"/>
      <c r="L1499" s="13"/>
      <c r="M1499" s="131"/>
      <c r="N1499" s="129"/>
      <c r="O1499" s="129"/>
      <c r="P1499" s="129"/>
      <c r="Q1499" s="129"/>
      <c r="R1499" s="4"/>
      <c r="S1499" s="4"/>
      <c r="T1499" s="4"/>
      <c r="U1499" s="5"/>
      <c r="V1499" s="7"/>
    </row>
    <row r="1500" spans="1:22">
      <c r="A1500" s="1"/>
      <c r="B1500" s="129"/>
      <c r="C1500" s="13"/>
      <c r="D1500" s="18"/>
      <c r="E1500" s="18"/>
      <c r="F1500" s="4"/>
      <c r="G1500" s="129"/>
      <c r="H1500" s="129"/>
      <c r="I1500" s="129"/>
      <c r="J1500" s="129"/>
      <c r="K1500" s="4"/>
      <c r="L1500" s="13"/>
      <c r="M1500" s="131"/>
      <c r="N1500" s="129"/>
      <c r="O1500" s="129"/>
      <c r="P1500" s="129"/>
      <c r="Q1500" s="129"/>
      <c r="R1500" s="4"/>
      <c r="S1500" s="4"/>
      <c r="T1500" s="4"/>
      <c r="U1500" s="5"/>
      <c r="V1500" s="7"/>
    </row>
    <row r="1501" spans="1:22">
      <c r="A1501" s="1"/>
      <c r="B1501" s="129"/>
      <c r="C1501" s="13"/>
      <c r="D1501" s="18"/>
      <c r="E1501" s="18"/>
      <c r="F1501" s="4"/>
      <c r="G1501" s="129"/>
      <c r="H1501" s="129"/>
      <c r="I1501" s="129"/>
      <c r="J1501" s="129"/>
      <c r="K1501" s="4"/>
      <c r="L1501" s="13"/>
      <c r="M1501" s="131"/>
      <c r="N1501" s="129"/>
      <c r="O1501" s="129"/>
      <c r="P1501" s="129"/>
      <c r="Q1501" s="129"/>
      <c r="R1501" s="4"/>
      <c r="S1501" s="4"/>
      <c r="T1501" s="4"/>
      <c r="U1501" s="5"/>
      <c r="V1501" s="7"/>
    </row>
    <row r="1502" spans="1:22">
      <c r="A1502" s="1"/>
      <c r="B1502" s="129"/>
      <c r="C1502" s="13"/>
      <c r="D1502" s="18"/>
      <c r="E1502" s="18"/>
      <c r="F1502" s="4"/>
      <c r="G1502" s="129"/>
      <c r="H1502" s="129"/>
      <c r="I1502" s="129"/>
      <c r="J1502" s="129"/>
      <c r="K1502" s="4"/>
      <c r="L1502" s="13"/>
      <c r="M1502" s="131"/>
      <c r="N1502" s="129"/>
      <c r="O1502" s="129"/>
      <c r="P1502" s="129"/>
      <c r="Q1502" s="129"/>
      <c r="R1502" s="4"/>
      <c r="S1502" s="4"/>
      <c r="T1502" s="4"/>
      <c r="U1502" s="5"/>
      <c r="V1502" s="7"/>
    </row>
    <row r="1503" spans="1:22">
      <c r="A1503" s="1"/>
      <c r="B1503" s="129"/>
      <c r="C1503" s="13"/>
      <c r="D1503" s="18"/>
      <c r="E1503" s="18"/>
      <c r="F1503" s="4"/>
      <c r="G1503" s="129"/>
      <c r="H1503" s="129"/>
      <c r="I1503" s="129"/>
      <c r="J1503" s="129"/>
      <c r="K1503" s="4"/>
      <c r="L1503" s="13"/>
      <c r="M1503" s="131"/>
      <c r="N1503" s="129"/>
      <c r="O1503" s="129"/>
      <c r="P1503" s="129"/>
      <c r="Q1503" s="129"/>
      <c r="R1503" s="4"/>
      <c r="S1503" s="4"/>
      <c r="T1503" s="4"/>
      <c r="U1503" s="5"/>
      <c r="V1503" s="7"/>
    </row>
    <row r="1504" spans="1:22">
      <c r="A1504" s="1"/>
      <c r="B1504" s="129"/>
      <c r="C1504" s="13"/>
      <c r="D1504" s="18"/>
      <c r="E1504" s="18"/>
      <c r="F1504" s="4"/>
      <c r="G1504" s="129"/>
      <c r="H1504" s="129"/>
      <c r="I1504" s="129"/>
      <c r="J1504" s="129"/>
      <c r="K1504" s="4"/>
      <c r="L1504" s="13"/>
      <c r="M1504" s="131"/>
      <c r="N1504" s="129"/>
      <c r="O1504" s="129"/>
      <c r="P1504" s="129"/>
      <c r="Q1504" s="129"/>
      <c r="R1504" s="4"/>
      <c r="S1504" s="4"/>
      <c r="T1504" s="4"/>
      <c r="U1504" s="5"/>
      <c r="V1504" s="7"/>
    </row>
    <row r="1505" spans="1:22">
      <c r="A1505" s="1"/>
      <c r="B1505" s="129"/>
      <c r="C1505" s="13"/>
      <c r="D1505" s="18"/>
      <c r="E1505" s="18"/>
      <c r="F1505" s="4"/>
      <c r="G1505" s="129"/>
      <c r="H1505" s="129"/>
      <c r="I1505" s="129"/>
      <c r="J1505" s="129"/>
      <c r="K1505" s="4"/>
      <c r="L1505" s="13"/>
      <c r="M1505" s="131"/>
      <c r="N1505" s="129"/>
      <c r="O1505" s="129"/>
      <c r="P1505" s="129"/>
      <c r="Q1505" s="129"/>
      <c r="R1505" s="4"/>
      <c r="S1505" s="4"/>
      <c r="T1505" s="4"/>
      <c r="U1505" s="5"/>
      <c r="V1505" s="7"/>
    </row>
    <row r="1506" spans="1:22">
      <c r="A1506" s="1"/>
      <c r="B1506" s="129"/>
      <c r="C1506" s="13"/>
      <c r="D1506" s="18"/>
      <c r="E1506" s="18"/>
      <c r="F1506" s="4"/>
      <c r="G1506" s="129"/>
      <c r="H1506" s="129"/>
      <c r="I1506" s="129"/>
      <c r="J1506" s="129"/>
      <c r="K1506" s="4"/>
      <c r="L1506" s="13"/>
      <c r="M1506" s="131"/>
      <c r="N1506" s="129"/>
      <c r="O1506" s="129"/>
      <c r="P1506" s="129"/>
      <c r="Q1506" s="129"/>
      <c r="R1506" s="4"/>
      <c r="S1506" s="4"/>
      <c r="T1506" s="4"/>
      <c r="U1506" s="5"/>
      <c r="V1506" s="7"/>
    </row>
    <row r="1507" spans="1:22">
      <c r="A1507" s="1"/>
      <c r="B1507" s="129"/>
      <c r="C1507" s="13"/>
      <c r="D1507" s="18"/>
      <c r="E1507" s="18"/>
      <c r="F1507" s="4"/>
      <c r="G1507" s="129"/>
      <c r="H1507" s="129"/>
      <c r="I1507" s="129"/>
      <c r="J1507" s="129"/>
      <c r="K1507" s="4"/>
      <c r="L1507" s="13"/>
      <c r="M1507" s="131"/>
      <c r="N1507" s="129"/>
      <c r="O1507" s="129"/>
      <c r="P1507" s="129"/>
      <c r="Q1507" s="129"/>
      <c r="R1507" s="4"/>
      <c r="S1507" s="4"/>
      <c r="T1507" s="4"/>
      <c r="U1507" s="5"/>
      <c r="V1507" s="7"/>
    </row>
    <row r="1508" spans="1:22">
      <c r="A1508" s="1"/>
      <c r="B1508" s="129"/>
      <c r="C1508" s="13"/>
      <c r="D1508" s="18"/>
      <c r="E1508" s="18"/>
      <c r="F1508" s="4"/>
      <c r="G1508" s="129"/>
      <c r="H1508" s="129"/>
      <c r="I1508" s="129"/>
      <c r="J1508" s="129"/>
      <c r="K1508" s="4"/>
      <c r="L1508" s="13"/>
      <c r="M1508" s="131"/>
      <c r="N1508" s="129"/>
      <c r="O1508" s="129"/>
      <c r="P1508" s="129"/>
      <c r="Q1508" s="129"/>
      <c r="R1508" s="4"/>
      <c r="S1508" s="4"/>
      <c r="T1508" s="4"/>
      <c r="U1508" s="5"/>
      <c r="V1508" s="7"/>
    </row>
    <row r="1509" spans="1:22">
      <c r="A1509" s="1"/>
      <c r="B1509" s="129"/>
      <c r="C1509" s="13"/>
      <c r="D1509" s="18"/>
      <c r="E1509" s="18"/>
      <c r="F1509" s="4"/>
      <c r="G1509" s="129"/>
      <c r="H1509" s="129"/>
      <c r="I1509" s="129"/>
      <c r="J1509" s="129"/>
      <c r="K1509" s="4"/>
      <c r="L1509" s="13"/>
      <c r="M1509" s="131"/>
      <c r="N1509" s="129"/>
      <c r="O1509" s="129"/>
      <c r="P1509" s="129"/>
      <c r="Q1509" s="129"/>
      <c r="R1509" s="4"/>
      <c r="S1509" s="4"/>
      <c r="T1509" s="4"/>
      <c r="U1509" s="5"/>
      <c r="V1509" s="7"/>
    </row>
    <row r="1510" spans="1:22">
      <c r="A1510" s="1"/>
      <c r="B1510" s="129"/>
      <c r="C1510" s="13"/>
      <c r="D1510" s="18"/>
      <c r="E1510" s="18"/>
      <c r="F1510" s="4"/>
      <c r="G1510" s="129"/>
      <c r="H1510" s="129"/>
      <c r="I1510" s="129"/>
      <c r="J1510" s="129"/>
      <c r="K1510" s="4"/>
      <c r="L1510" s="13"/>
      <c r="M1510" s="131"/>
      <c r="N1510" s="129"/>
      <c r="O1510" s="129"/>
      <c r="P1510" s="129"/>
      <c r="Q1510" s="129"/>
      <c r="R1510" s="4"/>
      <c r="S1510" s="4"/>
      <c r="T1510" s="4"/>
      <c r="U1510" s="5"/>
      <c r="V1510" s="7"/>
    </row>
    <row r="1511" spans="1:22">
      <c r="A1511" s="1"/>
      <c r="B1511" s="129"/>
      <c r="C1511" s="13"/>
      <c r="D1511" s="18"/>
      <c r="E1511" s="18"/>
      <c r="F1511" s="4"/>
      <c r="G1511" s="129"/>
      <c r="H1511" s="129"/>
      <c r="I1511" s="129"/>
      <c r="J1511" s="129"/>
      <c r="K1511" s="4"/>
      <c r="L1511" s="13"/>
      <c r="M1511" s="131"/>
      <c r="N1511" s="129"/>
      <c r="O1511" s="129"/>
      <c r="P1511" s="129"/>
      <c r="Q1511" s="129"/>
      <c r="R1511" s="4"/>
      <c r="S1511" s="4"/>
      <c r="T1511" s="4"/>
      <c r="U1511" s="5"/>
      <c r="V1511" s="7"/>
    </row>
    <row r="1512" spans="1:22">
      <c r="A1512" s="1"/>
      <c r="B1512" s="129"/>
      <c r="C1512" s="13"/>
      <c r="D1512" s="18"/>
      <c r="E1512" s="18"/>
      <c r="F1512" s="4"/>
      <c r="G1512" s="129"/>
      <c r="H1512" s="129"/>
      <c r="I1512" s="129"/>
      <c r="J1512" s="129"/>
      <c r="K1512" s="4"/>
      <c r="L1512" s="13"/>
      <c r="M1512" s="131"/>
      <c r="N1512" s="129"/>
      <c r="O1512" s="129"/>
      <c r="P1512" s="129"/>
      <c r="Q1512" s="129"/>
      <c r="R1512" s="4"/>
      <c r="S1512" s="4"/>
      <c r="T1512" s="4"/>
      <c r="U1512" s="5"/>
      <c r="V1512" s="7"/>
    </row>
    <row r="1513" spans="1:22">
      <c r="A1513" s="1"/>
      <c r="B1513" s="129"/>
      <c r="C1513" s="13"/>
      <c r="D1513" s="18"/>
      <c r="E1513" s="18"/>
      <c r="F1513" s="4"/>
      <c r="G1513" s="129"/>
      <c r="H1513" s="129"/>
      <c r="I1513" s="129"/>
      <c r="J1513" s="129"/>
      <c r="K1513" s="4"/>
      <c r="L1513" s="13"/>
      <c r="M1513" s="131"/>
      <c r="N1513" s="129"/>
      <c r="O1513" s="129"/>
      <c r="P1513" s="129"/>
      <c r="Q1513" s="129"/>
      <c r="R1513" s="4"/>
      <c r="S1513" s="4"/>
      <c r="T1513" s="4"/>
      <c r="U1513" s="5"/>
      <c r="V1513" s="7"/>
    </row>
    <row r="1514" spans="1:22">
      <c r="A1514" s="1"/>
      <c r="B1514" s="129"/>
      <c r="C1514" s="13"/>
      <c r="D1514" s="18"/>
      <c r="E1514" s="18"/>
      <c r="F1514" s="4"/>
      <c r="G1514" s="129"/>
      <c r="H1514" s="129"/>
      <c r="I1514" s="129"/>
      <c r="J1514" s="129"/>
      <c r="K1514" s="4"/>
      <c r="L1514" s="13"/>
      <c r="M1514" s="131"/>
      <c r="N1514" s="129"/>
      <c r="O1514" s="129"/>
      <c r="P1514" s="129"/>
      <c r="Q1514" s="129"/>
      <c r="R1514" s="4"/>
      <c r="S1514" s="4"/>
      <c r="T1514" s="4"/>
      <c r="U1514" s="5"/>
      <c r="V1514" s="7"/>
    </row>
    <row r="1515" spans="1:22">
      <c r="A1515" s="1"/>
      <c r="B1515" s="129"/>
      <c r="C1515" s="13"/>
      <c r="D1515" s="18"/>
      <c r="E1515" s="18"/>
      <c r="F1515" s="4"/>
      <c r="G1515" s="129"/>
      <c r="H1515" s="129"/>
      <c r="I1515" s="129"/>
      <c r="J1515" s="129"/>
      <c r="K1515" s="4"/>
      <c r="L1515" s="13"/>
      <c r="M1515" s="131"/>
      <c r="N1515" s="129"/>
      <c r="O1515" s="129"/>
      <c r="P1515" s="129"/>
      <c r="Q1515" s="129"/>
      <c r="R1515" s="4"/>
      <c r="S1515" s="4"/>
      <c r="T1515" s="4"/>
      <c r="U1515" s="5"/>
      <c r="V1515" s="7"/>
    </row>
    <row r="1516" spans="1:22">
      <c r="A1516" s="1"/>
      <c r="B1516" s="129"/>
      <c r="C1516" s="13"/>
      <c r="D1516" s="18"/>
      <c r="E1516" s="18"/>
      <c r="F1516" s="4"/>
      <c r="G1516" s="129"/>
      <c r="H1516" s="129"/>
      <c r="I1516" s="129"/>
      <c r="J1516" s="129"/>
      <c r="K1516" s="4"/>
      <c r="L1516" s="13"/>
      <c r="M1516" s="131"/>
      <c r="N1516" s="129"/>
      <c r="O1516" s="129"/>
      <c r="P1516" s="129"/>
      <c r="Q1516" s="129"/>
      <c r="R1516" s="4"/>
      <c r="S1516" s="4"/>
      <c r="T1516" s="4"/>
      <c r="U1516" s="5"/>
      <c r="V1516" s="7"/>
    </row>
    <row r="1517" spans="1:22">
      <c r="A1517" s="1"/>
      <c r="B1517" s="129"/>
      <c r="C1517" s="13"/>
      <c r="D1517" s="18"/>
      <c r="E1517" s="18"/>
      <c r="F1517" s="4"/>
      <c r="G1517" s="129"/>
      <c r="H1517" s="129"/>
      <c r="I1517" s="129"/>
      <c r="J1517" s="129"/>
      <c r="K1517" s="4"/>
      <c r="L1517" s="13"/>
      <c r="M1517" s="131"/>
      <c r="N1517" s="129"/>
      <c r="O1517" s="129"/>
      <c r="P1517" s="129"/>
      <c r="Q1517" s="129"/>
      <c r="R1517" s="4"/>
      <c r="S1517" s="4"/>
      <c r="T1517" s="4"/>
      <c r="U1517" s="5"/>
      <c r="V1517" s="7"/>
    </row>
    <row r="1518" spans="1:22">
      <c r="A1518" s="1"/>
      <c r="B1518" s="129"/>
      <c r="C1518" s="13"/>
      <c r="D1518" s="18"/>
      <c r="E1518" s="18"/>
      <c r="F1518" s="4"/>
      <c r="G1518" s="129"/>
      <c r="H1518" s="129"/>
      <c r="I1518" s="129"/>
      <c r="J1518" s="129"/>
      <c r="K1518" s="4"/>
      <c r="L1518" s="13"/>
      <c r="M1518" s="131"/>
      <c r="N1518" s="129"/>
      <c r="O1518" s="129"/>
      <c r="P1518" s="129"/>
      <c r="Q1518" s="129"/>
      <c r="R1518" s="4"/>
      <c r="S1518" s="4"/>
      <c r="T1518" s="4"/>
      <c r="U1518" s="5"/>
      <c r="V1518" s="7"/>
    </row>
    <row r="1519" spans="1:22">
      <c r="A1519" s="1"/>
      <c r="B1519" s="129"/>
      <c r="C1519" s="13"/>
      <c r="D1519" s="18"/>
      <c r="E1519" s="18"/>
      <c r="F1519" s="4"/>
      <c r="G1519" s="129"/>
      <c r="H1519" s="129"/>
      <c r="I1519" s="129"/>
      <c r="J1519" s="129"/>
      <c r="K1519" s="4"/>
      <c r="L1519" s="13"/>
      <c r="M1519" s="131"/>
      <c r="N1519" s="129"/>
      <c r="O1519" s="129"/>
      <c r="P1519" s="129"/>
      <c r="Q1519" s="129"/>
      <c r="R1519" s="4"/>
      <c r="S1519" s="4"/>
      <c r="T1519" s="4"/>
      <c r="U1519" s="5"/>
      <c r="V1519" s="7"/>
    </row>
    <row r="1520" spans="1:22">
      <c r="A1520" s="1"/>
      <c r="B1520" s="129"/>
      <c r="C1520" s="13"/>
      <c r="D1520" s="18"/>
      <c r="E1520" s="18"/>
      <c r="F1520" s="4"/>
      <c r="G1520" s="129"/>
      <c r="H1520" s="129"/>
      <c r="I1520" s="129"/>
      <c r="J1520" s="129"/>
      <c r="K1520" s="4"/>
      <c r="L1520" s="13"/>
      <c r="M1520" s="131"/>
      <c r="N1520" s="129"/>
      <c r="O1520" s="129"/>
      <c r="P1520" s="129"/>
      <c r="Q1520" s="129"/>
      <c r="R1520" s="4"/>
      <c r="S1520" s="4"/>
      <c r="T1520" s="4"/>
      <c r="U1520" s="5"/>
      <c r="V1520" s="7"/>
    </row>
    <row r="1521" spans="1:22">
      <c r="A1521" s="1"/>
      <c r="B1521" s="129"/>
      <c r="C1521" s="13"/>
      <c r="D1521" s="18"/>
      <c r="E1521" s="18"/>
      <c r="F1521" s="4"/>
      <c r="G1521" s="129"/>
      <c r="H1521" s="129"/>
      <c r="I1521" s="129"/>
      <c r="J1521" s="129"/>
      <c r="K1521" s="4"/>
      <c r="L1521" s="13"/>
      <c r="M1521" s="131"/>
      <c r="N1521" s="129"/>
      <c r="O1521" s="129"/>
      <c r="P1521" s="129"/>
      <c r="Q1521" s="129"/>
      <c r="R1521" s="4"/>
      <c r="S1521" s="4"/>
      <c r="T1521" s="4"/>
      <c r="U1521" s="5"/>
      <c r="V1521" s="7"/>
    </row>
    <row r="1522" spans="1:22">
      <c r="A1522" s="1"/>
      <c r="B1522" s="129"/>
      <c r="C1522" s="13"/>
      <c r="D1522" s="18"/>
      <c r="E1522" s="18"/>
      <c r="F1522" s="4"/>
      <c r="G1522" s="129"/>
      <c r="H1522" s="129"/>
      <c r="I1522" s="129"/>
      <c r="J1522" s="129"/>
      <c r="K1522" s="4"/>
      <c r="L1522" s="13"/>
      <c r="M1522" s="131"/>
      <c r="N1522" s="129"/>
      <c r="O1522" s="129"/>
      <c r="P1522" s="129"/>
      <c r="Q1522" s="129"/>
      <c r="R1522" s="4"/>
      <c r="S1522" s="4"/>
      <c r="T1522" s="4"/>
      <c r="U1522" s="5"/>
      <c r="V1522" s="7"/>
    </row>
    <row r="1523" spans="1:22">
      <c r="A1523" s="1"/>
      <c r="B1523" s="129"/>
      <c r="C1523" s="13"/>
      <c r="D1523" s="18"/>
      <c r="E1523" s="18"/>
      <c r="F1523" s="4"/>
      <c r="G1523" s="129"/>
      <c r="H1523" s="129"/>
      <c r="I1523" s="129"/>
      <c r="J1523" s="129"/>
      <c r="K1523" s="4"/>
      <c r="L1523" s="13"/>
      <c r="M1523" s="131"/>
      <c r="N1523" s="129"/>
      <c r="O1523" s="129"/>
      <c r="P1523" s="129"/>
      <c r="Q1523" s="129"/>
      <c r="R1523" s="4"/>
      <c r="S1523" s="4"/>
      <c r="T1523" s="4"/>
      <c r="U1523" s="5"/>
      <c r="V1523" s="7"/>
    </row>
    <row r="1524" spans="1:22">
      <c r="A1524" s="1"/>
      <c r="B1524" s="129"/>
      <c r="C1524" s="13"/>
      <c r="D1524" s="18"/>
      <c r="E1524" s="18"/>
      <c r="F1524" s="4"/>
      <c r="G1524" s="129"/>
      <c r="H1524" s="129"/>
      <c r="I1524" s="129"/>
      <c r="J1524" s="129"/>
      <c r="K1524" s="4"/>
      <c r="L1524" s="13"/>
      <c r="M1524" s="131"/>
      <c r="N1524" s="129"/>
      <c r="O1524" s="129"/>
      <c r="P1524" s="129"/>
      <c r="Q1524" s="129"/>
      <c r="R1524" s="4"/>
      <c r="S1524" s="4"/>
      <c r="T1524" s="4"/>
      <c r="U1524" s="5"/>
      <c r="V1524" s="7"/>
    </row>
    <row r="1525" spans="1:22">
      <c r="A1525" s="1"/>
      <c r="B1525" s="129"/>
      <c r="C1525" s="13"/>
      <c r="D1525" s="18"/>
      <c r="E1525" s="18"/>
      <c r="F1525" s="4"/>
      <c r="G1525" s="129"/>
      <c r="H1525" s="129"/>
      <c r="I1525" s="129"/>
      <c r="J1525" s="129"/>
      <c r="K1525" s="4"/>
      <c r="L1525" s="13"/>
      <c r="M1525" s="131"/>
      <c r="N1525" s="129"/>
      <c r="O1525" s="129"/>
      <c r="P1525" s="129"/>
      <c r="Q1525" s="129"/>
      <c r="R1525" s="4"/>
      <c r="S1525" s="4"/>
      <c r="T1525" s="4"/>
      <c r="U1525" s="5"/>
      <c r="V1525" s="7"/>
    </row>
    <row r="1526" spans="1:22">
      <c r="A1526" s="1"/>
      <c r="B1526" s="129"/>
      <c r="C1526" s="13"/>
      <c r="D1526" s="18"/>
      <c r="E1526" s="18"/>
      <c r="F1526" s="4"/>
      <c r="G1526" s="129"/>
      <c r="H1526" s="129"/>
      <c r="I1526" s="129"/>
      <c r="J1526" s="129"/>
      <c r="K1526" s="4"/>
      <c r="L1526" s="13"/>
      <c r="M1526" s="131"/>
      <c r="N1526" s="129"/>
      <c r="O1526" s="129"/>
      <c r="P1526" s="129"/>
      <c r="Q1526" s="129"/>
      <c r="R1526" s="4"/>
      <c r="S1526" s="4"/>
      <c r="T1526" s="4"/>
      <c r="U1526" s="5"/>
      <c r="V1526" s="7"/>
    </row>
    <row r="1527" spans="1:22">
      <c r="A1527" s="1"/>
      <c r="B1527" s="129"/>
      <c r="C1527" s="13"/>
      <c r="D1527" s="18"/>
      <c r="E1527" s="18"/>
      <c r="F1527" s="4"/>
      <c r="G1527" s="129"/>
      <c r="H1527" s="129"/>
      <c r="I1527" s="129"/>
      <c r="J1527" s="129"/>
      <c r="K1527" s="4"/>
      <c r="L1527" s="13"/>
      <c r="M1527" s="131"/>
      <c r="N1527" s="129"/>
      <c r="O1527" s="129"/>
      <c r="P1527" s="129"/>
      <c r="Q1527" s="129"/>
      <c r="R1527" s="4"/>
      <c r="S1527" s="4"/>
      <c r="T1527" s="4"/>
      <c r="U1527" s="5"/>
      <c r="V1527" s="7"/>
    </row>
    <row r="1528" spans="1:22">
      <c r="A1528" s="1"/>
      <c r="B1528" s="129"/>
      <c r="C1528" s="13"/>
      <c r="D1528" s="18"/>
      <c r="E1528" s="18"/>
      <c r="F1528" s="4"/>
      <c r="G1528" s="129"/>
      <c r="H1528" s="129"/>
      <c r="I1528" s="129"/>
      <c r="J1528" s="129"/>
      <c r="K1528" s="4"/>
      <c r="L1528" s="13"/>
      <c r="M1528" s="131"/>
      <c r="N1528" s="129"/>
      <c r="O1528" s="129"/>
      <c r="P1528" s="129"/>
      <c r="Q1528" s="129"/>
      <c r="R1528" s="4"/>
      <c r="S1528" s="4"/>
      <c r="T1528" s="4"/>
      <c r="U1528" s="5"/>
      <c r="V1528" s="7"/>
    </row>
    <row r="1529" spans="1:22">
      <c r="A1529" s="1"/>
      <c r="B1529" s="129"/>
      <c r="C1529" s="13"/>
      <c r="D1529" s="18"/>
      <c r="E1529" s="18"/>
      <c r="F1529" s="4"/>
      <c r="G1529" s="129"/>
      <c r="H1529" s="129"/>
      <c r="I1529" s="129"/>
      <c r="J1529" s="129"/>
      <c r="K1529" s="4"/>
      <c r="L1529" s="13"/>
      <c r="M1529" s="131"/>
      <c r="N1529" s="129"/>
      <c r="O1529" s="129"/>
      <c r="P1529" s="129"/>
      <c r="Q1529" s="129"/>
      <c r="R1529" s="4"/>
      <c r="S1529" s="4"/>
      <c r="T1529" s="4"/>
      <c r="U1529" s="5"/>
      <c r="V1529" s="7"/>
    </row>
    <row r="1530" spans="1:22">
      <c r="A1530" s="1"/>
      <c r="B1530" s="129"/>
      <c r="C1530" s="13"/>
      <c r="D1530" s="18"/>
      <c r="E1530" s="18"/>
      <c r="F1530" s="4"/>
      <c r="G1530" s="129"/>
      <c r="H1530" s="129"/>
      <c r="I1530" s="129"/>
      <c r="J1530" s="129"/>
      <c r="K1530" s="4"/>
      <c r="L1530" s="13"/>
      <c r="M1530" s="131"/>
      <c r="N1530" s="129"/>
      <c r="O1530" s="129"/>
      <c r="P1530" s="129"/>
      <c r="Q1530" s="129"/>
      <c r="R1530" s="4"/>
      <c r="S1530" s="4"/>
      <c r="T1530" s="4"/>
      <c r="U1530" s="5"/>
      <c r="V1530" s="7"/>
    </row>
    <row r="1531" spans="1:22">
      <c r="A1531" s="1"/>
      <c r="B1531" s="129"/>
      <c r="C1531" s="13"/>
      <c r="D1531" s="18"/>
      <c r="E1531" s="18"/>
      <c r="F1531" s="4"/>
      <c r="G1531" s="129"/>
      <c r="H1531" s="129"/>
      <c r="I1531" s="129"/>
      <c r="J1531" s="129"/>
      <c r="K1531" s="4"/>
      <c r="L1531" s="13"/>
      <c r="M1531" s="131"/>
      <c r="N1531" s="129"/>
      <c r="O1531" s="129"/>
      <c r="P1531" s="129"/>
      <c r="Q1531" s="129"/>
      <c r="R1531" s="4"/>
      <c r="S1531" s="4"/>
      <c r="T1531" s="4"/>
      <c r="U1531" s="5"/>
      <c r="V1531" s="7"/>
    </row>
    <row r="1532" spans="1:22">
      <c r="A1532" s="1"/>
      <c r="B1532" s="129"/>
      <c r="C1532" s="13"/>
      <c r="D1532" s="18"/>
      <c r="E1532" s="18"/>
      <c r="F1532" s="4"/>
      <c r="G1532" s="129"/>
      <c r="H1532" s="129"/>
      <c r="I1532" s="129"/>
      <c r="J1532" s="129"/>
      <c r="K1532" s="4"/>
      <c r="L1532" s="13"/>
      <c r="M1532" s="131"/>
      <c r="N1532" s="129"/>
      <c r="O1532" s="129"/>
      <c r="P1532" s="129"/>
      <c r="Q1532" s="129"/>
      <c r="R1532" s="4"/>
      <c r="S1532" s="4"/>
      <c r="T1532" s="4"/>
      <c r="U1532" s="5"/>
      <c r="V1532" s="7"/>
    </row>
    <row r="1533" spans="1:22">
      <c r="A1533" s="1"/>
      <c r="B1533" s="129"/>
      <c r="C1533" s="13"/>
      <c r="D1533" s="18"/>
      <c r="E1533" s="18"/>
      <c r="F1533" s="4"/>
      <c r="G1533" s="129"/>
      <c r="H1533" s="129"/>
      <c r="I1533" s="129"/>
      <c r="J1533" s="129"/>
      <c r="K1533" s="4"/>
      <c r="L1533" s="13"/>
      <c r="M1533" s="131"/>
      <c r="N1533" s="129"/>
      <c r="O1533" s="129"/>
      <c r="P1533" s="129"/>
      <c r="Q1533" s="129"/>
      <c r="R1533" s="4"/>
      <c r="S1533" s="4"/>
      <c r="T1533" s="4"/>
      <c r="U1533" s="5"/>
      <c r="V1533" s="7"/>
    </row>
    <row r="1534" spans="1:22">
      <c r="A1534" s="1"/>
      <c r="B1534" s="129"/>
      <c r="C1534" s="13"/>
      <c r="D1534" s="18"/>
      <c r="E1534" s="18"/>
      <c r="F1534" s="4"/>
      <c r="G1534" s="129"/>
      <c r="H1534" s="129"/>
      <c r="I1534" s="129"/>
      <c r="J1534" s="129"/>
      <c r="K1534" s="4"/>
      <c r="L1534" s="13"/>
      <c r="M1534" s="131"/>
      <c r="N1534" s="129"/>
      <c r="O1534" s="129"/>
      <c r="P1534" s="129"/>
      <c r="Q1534" s="129"/>
      <c r="R1534" s="4"/>
      <c r="S1534" s="4"/>
      <c r="T1534" s="4"/>
      <c r="U1534" s="5"/>
      <c r="V1534" s="7"/>
    </row>
    <row r="1535" spans="1:22">
      <c r="A1535" s="1"/>
      <c r="B1535" s="129"/>
      <c r="C1535" s="13"/>
      <c r="D1535" s="18"/>
      <c r="E1535" s="18"/>
      <c r="F1535" s="4"/>
      <c r="G1535" s="129"/>
      <c r="H1535" s="129"/>
      <c r="I1535" s="129"/>
      <c r="J1535" s="129"/>
      <c r="K1535" s="4"/>
      <c r="L1535" s="13"/>
      <c r="M1535" s="131"/>
      <c r="N1535" s="129"/>
      <c r="O1535" s="129"/>
      <c r="P1535" s="129"/>
      <c r="Q1535" s="129"/>
      <c r="R1535" s="4"/>
      <c r="S1535" s="4"/>
      <c r="T1535" s="4"/>
      <c r="U1535" s="5"/>
      <c r="V1535" s="7"/>
    </row>
    <row r="1536" spans="1:22">
      <c r="A1536" s="1"/>
      <c r="B1536" s="129"/>
      <c r="C1536" s="13"/>
      <c r="D1536" s="18"/>
      <c r="E1536" s="18"/>
      <c r="F1536" s="4"/>
      <c r="G1536" s="129"/>
      <c r="H1536" s="129"/>
      <c r="I1536" s="129"/>
      <c r="J1536" s="129"/>
      <c r="K1536" s="4"/>
      <c r="L1536" s="13"/>
      <c r="M1536" s="131"/>
      <c r="N1536" s="129"/>
      <c r="O1536" s="129"/>
      <c r="P1536" s="129"/>
      <c r="Q1536" s="129"/>
      <c r="R1536" s="4"/>
      <c r="S1536" s="4"/>
      <c r="T1536" s="4"/>
      <c r="U1536" s="5"/>
      <c r="V1536" s="7"/>
    </row>
    <row r="1537" spans="1:22">
      <c r="A1537" s="1"/>
      <c r="B1537" s="129"/>
      <c r="C1537" s="13"/>
      <c r="D1537" s="18"/>
      <c r="E1537" s="18"/>
      <c r="F1537" s="4"/>
      <c r="G1537" s="129"/>
      <c r="H1537" s="129"/>
      <c r="I1537" s="129"/>
      <c r="J1537" s="129"/>
      <c r="K1537" s="4"/>
      <c r="L1537" s="13"/>
      <c r="M1537" s="131"/>
      <c r="N1537" s="129"/>
      <c r="O1537" s="129"/>
      <c r="P1537" s="129"/>
      <c r="Q1537" s="129"/>
      <c r="R1537" s="4"/>
      <c r="S1537" s="4"/>
      <c r="T1537" s="4"/>
      <c r="U1537" s="5"/>
      <c r="V1537" s="7"/>
    </row>
    <row r="1538" spans="1:22">
      <c r="A1538" s="1"/>
      <c r="B1538" s="129"/>
      <c r="C1538" s="13"/>
      <c r="D1538" s="18"/>
      <c r="E1538" s="18"/>
      <c r="F1538" s="4"/>
      <c r="G1538" s="129"/>
      <c r="H1538" s="129"/>
      <c r="I1538" s="129"/>
      <c r="J1538" s="129"/>
      <c r="K1538" s="4"/>
      <c r="L1538" s="13"/>
      <c r="M1538" s="131"/>
      <c r="N1538" s="129"/>
      <c r="O1538" s="129"/>
      <c r="P1538" s="129"/>
      <c r="Q1538" s="129"/>
      <c r="R1538" s="4"/>
      <c r="S1538" s="4"/>
      <c r="T1538" s="4"/>
      <c r="U1538" s="5"/>
      <c r="V1538" s="7"/>
    </row>
    <row r="1539" spans="1:22">
      <c r="A1539" s="1"/>
      <c r="B1539" s="129"/>
      <c r="C1539" s="13"/>
      <c r="D1539" s="18"/>
      <c r="E1539" s="18"/>
      <c r="F1539" s="4"/>
      <c r="G1539" s="129"/>
      <c r="H1539" s="129"/>
      <c r="I1539" s="129"/>
      <c r="J1539" s="129"/>
      <c r="K1539" s="4"/>
      <c r="L1539" s="13"/>
      <c r="M1539" s="131"/>
      <c r="N1539" s="129"/>
      <c r="O1539" s="129"/>
      <c r="P1539" s="129"/>
      <c r="Q1539" s="129"/>
      <c r="R1539" s="4"/>
      <c r="S1539" s="4"/>
      <c r="T1539" s="4"/>
      <c r="U1539" s="5"/>
      <c r="V1539" s="7"/>
    </row>
    <row r="1540" spans="1:22">
      <c r="A1540" s="1"/>
      <c r="B1540" s="129"/>
      <c r="C1540" s="13"/>
      <c r="D1540" s="18"/>
      <c r="E1540" s="18"/>
      <c r="F1540" s="4"/>
      <c r="G1540" s="129"/>
      <c r="H1540" s="129"/>
      <c r="I1540" s="129"/>
      <c r="J1540" s="129"/>
      <c r="K1540" s="4"/>
      <c r="L1540" s="13"/>
      <c r="M1540" s="131"/>
      <c r="N1540" s="129"/>
      <c r="O1540" s="129"/>
      <c r="P1540" s="129"/>
      <c r="Q1540" s="129"/>
      <c r="R1540" s="4"/>
      <c r="S1540" s="4"/>
      <c r="T1540" s="4"/>
      <c r="U1540" s="5"/>
      <c r="V1540" s="7"/>
    </row>
    <row r="1541" spans="1:22">
      <c r="A1541" s="1"/>
      <c r="B1541" s="129"/>
      <c r="C1541" s="13"/>
      <c r="D1541" s="18"/>
      <c r="E1541" s="18"/>
      <c r="F1541" s="4"/>
      <c r="G1541" s="129"/>
      <c r="H1541" s="129"/>
      <c r="I1541" s="129"/>
      <c r="J1541" s="129"/>
      <c r="K1541" s="4"/>
      <c r="L1541" s="13"/>
      <c r="M1541" s="131"/>
      <c r="N1541" s="129"/>
      <c r="O1541" s="129"/>
      <c r="P1541" s="129"/>
      <c r="Q1541" s="129"/>
      <c r="R1541" s="4"/>
      <c r="S1541" s="4"/>
      <c r="T1541" s="4"/>
      <c r="U1541" s="5"/>
      <c r="V1541" s="7"/>
    </row>
    <row r="1542" spans="1:22">
      <c r="A1542" s="1"/>
      <c r="B1542" s="129"/>
      <c r="C1542" s="13"/>
      <c r="D1542" s="18"/>
      <c r="E1542" s="18"/>
      <c r="F1542" s="4"/>
      <c r="G1542" s="129"/>
      <c r="H1542" s="129"/>
      <c r="I1542" s="129"/>
      <c r="J1542" s="129"/>
      <c r="K1542" s="4"/>
      <c r="L1542" s="13"/>
      <c r="M1542" s="131"/>
      <c r="N1542" s="129"/>
      <c r="O1542" s="129"/>
      <c r="P1542" s="129"/>
      <c r="Q1542" s="129"/>
      <c r="R1542" s="4"/>
      <c r="S1542" s="4"/>
      <c r="T1542" s="4"/>
      <c r="U1542" s="5"/>
      <c r="V1542" s="7"/>
    </row>
    <row r="1543" spans="1:22">
      <c r="A1543" s="1"/>
      <c r="B1543" s="129"/>
      <c r="C1543" s="13"/>
      <c r="D1543" s="18"/>
      <c r="E1543" s="18"/>
      <c r="F1543" s="4"/>
      <c r="G1543" s="129"/>
      <c r="H1543" s="129"/>
      <c r="I1543" s="129"/>
      <c r="J1543" s="129"/>
      <c r="K1543" s="4"/>
      <c r="L1543" s="13"/>
      <c r="M1543" s="131"/>
      <c r="N1543" s="129"/>
      <c r="O1543" s="129"/>
      <c r="P1543" s="129"/>
      <c r="Q1543" s="129"/>
      <c r="R1543" s="4"/>
      <c r="S1543" s="4"/>
      <c r="T1543" s="4"/>
      <c r="U1543" s="5"/>
      <c r="V1543" s="7"/>
    </row>
    <row r="1544" spans="1:22">
      <c r="A1544" s="1"/>
      <c r="B1544" s="129"/>
      <c r="C1544" s="13"/>
      <c r="D1544" s="18"/>
      <c r="E1544" s="18"/>
      <c r="F1544" s="4"/>
      <c r="G1544" s="129"/>
      <c r="H1544" s="129"/>
      <c r="I1544" s="129"/>
      <c r="J1544" s="129"/>
      <c r="K1544" s="4"/>
      <c r="L1544" s="13"/>
      <c r="M1544" s="131"/>
      <c r="N1544" s="129"/>
      <c r="O1544" s="129"/>
      <c r="P1544" s="129"/>
      <c r="Q1544" s="129"/>
      <c r="R1544" s="4"/>
      <c r="S1544" s="4"/>
      <c r="T1544" s="4"/>
      <c r="U1544" s="5"/>
      <c r="V1544" s="7"/>
    </row>
    <row r="1545" spans="1:22">
      <c r="A1545" s="1"/>
      <c r="B1545" s="129"/>
      <c r="C1545" s="13"/>
      <c r="D1545" s="18"/>
      <c r="E1545" s="18"/>
      <c r="F1545" s="4"/>
      <c r="G1545" s="129"/>
      <c r="H1545" s="129"/>
      <c r="I1545" s="129"/>
      <c r="J1545" s="129"/>
      <c r="K1545" s="4"/>
      <c r="L1545" s="13"/>
      <c r="M1545" s="131"/>
      <c r="N1545" s="129"/>
      <c r="O1545" s="129"/>
      <c r="P1545" s="129"/>
      <c r="Q1545" s="129"/>
      <c r="R1545" s="4"/>
      <c r="S1545" s="4"/>
      <c r="T1545" s="4"/>
      <c r="U1545" s="5"/>
      <c r="V1545" s="7"/>
    </row>
    <row r="1546" spans="1:22">
      <c r="A1546" s="1"/>
      <c r="B1546" s="129"/>
      <c r="C1546" s="13"/>
      <c r="D1546" s="18"/>
      <c r="E1546" s="18"/>
      <c r="F1546" s="4"/>
      <c r="G1546" s="129"/>
      <c r="H1546" s="129"/>
      <c r="I1546" s="129"/>
      <c r="J1546" s="129"/>
      <c r="K1546" s="4"/>
      <c r="L1546" s="13"/>
      <c r="M1546" s="131"/>
      <c r="N1546" s="129"/>
      <c r="O1546" s="129"/>
      <c r="P1546" s="129"/>
      <c r="Q1546" s="129"/>
      <c r="R1546" s="4"/>
      <c r="S1546" s="4"/>
      <c r="T1546" s="4"/>
      <c r="U1546" s="5"/>
      <c r="V1546" s="7"/>
    </row>
    <row r="1547" spans="1:22">
      <c r="A1547" s="1"/>
      <c r="B1547" s="129"/>
      <c r="C1547" s="13"/>
      <c r="D1547" s="18"/>
      <c r="E1547" s="18"/>
      <c r="F1547" s="4"/>
      <c r="G1547" s="129"/>
      <c r="H1547" s="129"/>
      <c r="I1547" s="129"/>
      <c r="J1547" s="129"/>
      <c r="K1547" s="4"/>
      <c r="L1547" s="13"/>
      <c r="M1547" s="131"/>
      <c r="N1547" s="129"/>
      <c r="O1547" s="129"/>
      <c r="P1547" s="129"/>
      <c r="Q1547" s="129"/>
      <c r="R1547" s="4"/>
      <c r="S1547" s="4"/>
      <c r="T1547" s="4"/>
      <c r="U1547" s="5"/>
      <c r="V1547" s="7"/>
    </row>
    <row r="1548" spans="1:22">
      <c r="A1548" s="1"/>
      <c r="B1548" s="129"/>
      <c r="C1548" s="13"/>
      <c r="D1548" s="18"/>
      <c r="E1548" s="18"/>
      <c r="F1548" s="4"/>
      <c r="G1548" s="129"/>
      <c r="H1548" s="129"/>
      <c r="I1548" s="129"/>
      <c r="J1548" s="129"/>
      <c r="K1548" s="4"/>
      <c r="L1548" s="13"/>
      <c r="M1548" s="131"/>
      <c r="N1548" s="129"/>
      <c r="O1548" s="129"/>
      <c r="P1548" s="129"/>
      <c r="Q1548" s="129"/>
      <c r="R1548" s="4"/>
      <c r="S1548" s="4"/>
      <c r="T1548" s="4"/>
      <c r="U1548" s="5"/>
      <c r="V1548" s="7"/>
    </row>
    <row r="1549" spans="1:22">
      <c r="A1549" s="1"/>
      <c r="B1549" s="129"/>
      <c r="C1549" s="13"/>
      <c r="D1549" s="18"/>
      <c r="E1549" s="18"/>
      <c r="F1549" s="4"/>
      <c r="G1549" s="129"/>
      <c r="H1549" s="129"/>
      <c r="I1549" s="129"/>
      <c r="J1549" s="129"/>
      <c r="K1549" s="4"/>
      <c r="L1549" s="13"/>
      <c r="M1549" s="131"/>
      <c r="N1549" s="129"/>
      <c r="O1549" s="129"/>
      <c r="P1549" s="129"/>
      <c r="Q1549" s="129"/>
      <c r="R1549" s="4"/>
      <c r="S1549" s="4"/>
      <c r="T1549" s="4"/>
      <c r="U1549" s="5"/>
      <c r="V1549" s="7"/>
    </row>
    <row r="1550" spans="1:22">
      <c r="A1550" s="1"/>
      <c r="B1550" s="129"/>
      <c r="C1550" s="13"/>
      <c r="D1550" s="18"/>
      <c r="E1550" s="18"/>
      <c r="F1550" s="4"/>
      <c r="G1550" s="129"/>
      <c r="H1550" s="129"/>
      <c r="I1550" s="129"/>
      <c r="J1550" s="129"/>
      <c r="K1550" s="4"/>
      <c r="L1550" s="13"/>
      <c r="M1550" s="131"/>
      <c r="N1550" s="129"/>
      <c r="O1550" s="129"/>
      <c r="P1550" s="129"/>
      <c r="Q1550" s="129"/>
      <c r="R1550" s="4"/>
      <c r="S1550" s="4"/>
      <c r="T1550" s="4"/>
      <c r="U1550" s="5"/>
      <c r="V1550" s="7"/>
    </row>
    <row r="1551" spans="1:22">
      <c r="A1551" s="1"/>
      <c r="B1551" s="129"/>
      <c r="C1551" s="13"/>
      <c r="D1551" s="18"/>
      <c r="E1551" s="18"/>
      <c r="F1551" s="4"/>
      <c r="G1551" s="129"/>
      <c r="H1551" s="129"/>
      <c r="I1551" s="129"/>
      <c r="J1551" s="129"/>
      <c r="K1551" s="4"/>
      <c r="L1551" s="13"/>
      <c r="M1551" s="131"/>
      <c r="N1551" s="129"/>
      <c r="O1551" s="129"/>
      <c r="P1551" s="129"/>
      <c r="Q1551" s="129"/>
      <c r="R1551" s="4"/>
      <c r="S1551" s="4"/>
      <c r="T1551" s="4"/>
      <c r="U1551" s="5"/>
      <c r="V1551" s="7"/>
    </row>
    <row r="1552" spans="1:22">
      <c r="A1552" s="1"/>
      <c r="B1552" s="129"/>
      <c r="C1552" s="13"/>
      <c r="D1552" s="18"/>
      <c r="E1552" s="18"/>
      <c r="F1552" s="4"/>
      <c r="G1552" s="129"/>
      <c r="H1552" s="129"/>
      <c r="I1552" s="129"/>
      <c r="J1552" s="129"/>
      <c r="K1552" s="4"/>
      <c r="L1552" s="13"/>
      <c r="M1552" s="131"/>
      <c r="N1552" s="129"/>
      <c r="O1552" s="129"/>
      <c r="P1552" s="129"/>
      <c r="Q1552" s="129"/>
      <c r="R1552" s="4"/>
      <c r="S1552" s="4"/>
      <c r="T1552" s="4"/>
      <c r="U1552" s="5"/>
      <c r="V1552" s="7"/>
    </row>
    <row r="1553" spans="1:22">
      <c r="A1553" s="1"/>
      <c r="B1553" s="129"/>
      <c r="C1553" s="13"/>
      <c r="D1553" s="18"/>
      <c r="E1553" s="18"/>
      <c r="F1553" s="4"/>
      <c r="G1553" s="129"/>
      <c r="H1553" s="129"/>
      <c r="I1553" s="129"/>
      <c r="J1553" s="129"/>
      <c r="K1553" s="4"/>
      <c r="L1553" s="13"/>
      <c r="M1553" s="131"/>
      <c r="N1553" s="129"/>
      <c r="O1553" s="129"/>
      <c r="P1553" s="129"/>
      <c r="Q1553" s="129"/>
      <c r="R1553" s="4"/>
      <c r="S1553" s="4"/>
      <c r="T1553" s="4"/>
      <c r="U1553" s="5"/>
      <c r="V1553" s="7"/>
    </row>
    <row r="1554" spans="1:22">
      <c r="A1554" s="1"/>
      <c r="B1554" s="129"/>
      <c r="C1554" s="13"/>
      <c r="D1554" s="18"/>
      <c r="E1554" s="18"/>
      <c r="F1554" s="4"/>
      <c r="G1554" s="129"/>
      <c r="H1554" s="129"/>
      <c r="I1554" s="129"/>
      <c r="J1554" s="129"/>
      <c r="K1554" s="4"/>
      <c r="L1554" s="13"/>
      <c r="M1554" s="131"/>
      <c r="N1554" s="129"/>
      <c r="O1554" s="129"/>
      <c r="P1554" s="129"/>
      <c r="Q1554" s="129"/>
      <c r="R1554" s="4"/>
      <c r="S1554" s="4"/>
      <c r="T1554" s="4"/>
      <c r="U1554" s="5"/>
      <c r="V1554" s="7"/>
    </row>
    <row r="1555" spans="1:22">
      <c r="A1555" s="1"/>
      <c r="B1555" s="129"/>
      <c r="C1555" s="13"/>
      <c r="D1555" s="18"/>
      <c r="E1555" s="18"/>
      <c r="F1555" s="4"/>
      <c r="G1555" s="129"/>
      <c r="H1555" s="129"/>
      <c r="I1555" s="129"/>
      <c r="J1555" s="129"/>
      <c r="K1555" s="4"/>
      <c r="L1555" s="13"/>
      <c r="M1555" s="131"/>
      <c r="N1555" s="129"/>
      <c r="O1555" s="129"/>
      <c r="P1555" s="129"/>
      <c r="Q1555" s="129"/>
      <c r="R1555" s="4"/>
      <c r="S1555" s="4"/>
      <c r="T1555" s="4"/>
      <c r="U1555" s="5"/>
      <c r="V1555" s="7"/>
    </row>
    <row r="1556" spans="1:22">
      <c r="A1556" s="1"/>
      <c r="B1556" s="129"/>
      <c r="C1556" s="13"/>
      <c r="D1556" s="18"/>
      <c r="E1556" s="18"/>
      <c r="F1556" s="4"/>
      <c r="G1556" s="129"/>
      <c r="H1556" s="129"/>
      <c r="I1556" s="129"/>
      <c r="J1556" s="129"/>
      <c r="K1556" s="4"/>
      <c r="L1556" s="13"/>
      <c r="M1556" s="131"/>
      <c r="N1556" s="129"/>
      <c r="O1556" s="129"/>
      <c r="P1556" s="129"/>
      <c r="Q1556" s="129"/>
      <c r="R1556" s="4"/>
      <c r="S1556" s="4"/>
      <c r="T1556" s="4"/>
      <c r="U1556" s="5"/>
      <c r="V1556" s="7"/>
    </row>
    <row r="1557" spans="1:22">
      <c r="U1557" s="5"/>
      <c r="V1557" s="7"/>
    </row>
    <row r="1558" spans="1:22">
      <c r="U1558" s="5"/>
      <c r="V1558" s="7"/>
    </row>
    <row r="1559" spans="1:22">
      <c r="U1559" s="5"/>
      <c r="V1559" s="7"/>
    </row>
    <row r="1560" spans="1:22">
      <c r="U1560" s="5"/>
      <c r="V1560" s="7"/>
    </row>
    <row r="1561" spans="1:22">
      <c r="U1561" s="5"/>
      <c r="V1561" s="7"/>
    </row>
    <row r="1562" spans="1:22">
      <c r="U1562" s="5"/>
      <c r="V1562" s="7"/>
    </row>
    <row r="1563" spans="1:22">
      <c r="U1563" s="5"/>
      <c r="V1563" s="7"/>
    </row>
    <row r="1564" spans="1:22">
      <c r="U1564" s="5"/>
      <c r="V1564" s="7"/>
    </row>
    <row r="1565" spans="1:22">
      <c r="U1565" s="5"/>
      <c r="V1565" s="7"/>
    </row>
    <row r="1566" spans="1:22">
      <c r="U1566" s="5"/>
      <c r="V1566" s="7"/>
    </row>
    <row r="1567" spans="1:22">
      <c r="U1567" s="5"/>
      <c r="V1567" s="7"/>
    </row>
    <row r="1568" spans="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c r="U1855" s="5"/>
      <c r="V1855" s="7"/>
    </row>
    <row r="1856" spans="21:22">
      <c r="U1856" s="5"/>
      <c r="V1856" s="7"/>
    </row>
    <row r="1857" spans="21:22">
      <c r="U1857" s="5"/>
      <c r="V1857" s="7"/>
    </row>
    <row r="1858" spans="21:22">
      <c r="U1858" s="5"/>
      <c r="V1858" s="7"/>
    </row>
    <row r="1859" spans="21:22">
      <c r="U1859" s="5"/>
      <c r="V1859" s="7"/>
    </row>
    <row r="1860" spans="21:22">
      <c r="U1860" s="5"/>
      <c r="V1860" s="7"/>
    </row>
    <row r="1861" spans="21:22">
      <c r="U1861" s="5"/>
      <c r="V1861" s="7"/>
    </row>
    <row r="1862" spans="21:22">
      <c r="U1862" s="5"/>
      <c r="V1862" s="7"/>
    </row>
    <row r="1863" spans="21:22" ht="16.5" customHeight="1">
      <c r="U1863" s="5"/>
      <c r="V1863" s="7"/>
    </row>
    <row r="1864" spans="21:22" ht="12" customHeight="1">
      <c r="U1864" s="5"/>
      <c r="V1864" s="7"/>
    </row>
    <row r="1865" spans="21:22" ht="15" customHeight="1">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7"/>
    </row>
    <row r="2069" spans="21:22">
      <c r="U2069" s="5"/>
      <c r="V2069" s="7"/>
    </row>
    <row r="2070" spans="21:22">
      <c r="U2070" s="5"/>
      <c r="V2070" s="7"/>
    </row>
    <row r="2071" spans="21:22">
      <c r="U2071" s="5"/>
      <c r="V2071" s="7"/>
    </row>
    <row r="2072" spans="21:22">
      <c r="U2072" s="5"/>
      <c r="V2072" s="7"/>
    </row>
    <row r="2073" spans="21:22">
      <c r="U2073" s="5"/>
      <c r="V2073" s="7"/>
    </row>
    <row r="2074" spans="21:22">
      <c r="U2074" s="5"/>
      <c r="V2074" s="7"/>
    </row>
    <row r="2075" spans="21:22">
      <c r="U2075" s="5"/>
      <c r="V2075" s="7"/>
    </row>
    <row r="2076" spans="21:22">
      <c r="U2076" s="5"/>
      <c r="V2076" s="7"/>
    </row>
    <row r="2077" spans="21:22">
      <c r="U2077" s="5"/>
      <c r="V2077" s="7"/>
    </row>
    <row r="2078" spans="21:22">
      <c r="U2078" s="5"/>
      <c r="V2078" s="7"/>
    </row>
    <row r="2079" spans="21:22">
      <c r="U2079" s="5"/>
      <c r="V2079" s="7"/>
    </row>
    <row r="2080" spans="21:22">
      <c r="U2080" s="5"/>
      <c r="V2080" s="7"/>
    </row>
    <row r="2081" spans="21:22">
      <c r="U2081" s="5"/>
      <c r="V2081" s="7"/>
    </row>
    <row r="2082" spans="21:22">
      <c r="U2082" s="5"/>
      <c r="V2082" s="14"/>
    </row>
    <row r="2083" spans="21:22">
      <c r="U2083" s="5"/>
      <c r="V2083" s="14"/>
    </row>
    <row r="2084" spans="21:22">
      <c r="U2084" s="5"/>
      <c r="V2084" s="14"/>
    </row>
    <row r="2085" spans="21:22">
      <c r="U2085" s="5"/>
      <c r="V2085" s="14"/>
    </row>
    <row r="2086" spans="21:22">
      <c r="U2086" s="5"/>
      <c r="V2086" s="14"/>
    </row>
    <row r="2087" spans="21:22">
      <c r="U2087" s="5"/>
      <c r="V2087" s="14"/>
    </row>
    <row r="2088" spans="21:22">
      <c r="U2088" s="5"/>
      <c r="V2088" s="14"/>
    </row>
    <row r="2089" spans="21:22">
      <c r="U2089" s="5"/>
      <c r="V2089" s="14"/>
    </row>
    <row r="2090" spans="21:22">
      <c r="U2090" s="5"/>
      <c r="V2090" s="14"/>
    </row>
    <row r="2091" spans="21:22">
      <c r="U2091" s="5"/>
      <c r="V2091" s="14"/>
    </row>
    <row r="2092" spans="21:22">
      <c r="U2092" s="5"/>
      <c r="V2092" s="14"/>
    </row>
    <row r="2093" spans="21:22">
      <c r="U2093" s="5"/>
      <c r="V2093" s="14"/>
    </row>
    <row r="2094" spans="21:22">
      <c r="U2094" s="5"/>
      <c r="V2094" s="14"/>
    </row>
    <row r="2095" spans="21:22">
      <c r="U2095" s="5"/>
      <c r="V2095" s="14"/>
    </row>
    <row r="2096" spans="21:22">
      <c r="U2096" s="5"/>
      <c r="V2096" s="14"/>
    </row>
    <row r="2097" spans="21:22">
      <c r="U2097" s="5"/>
      <c r="V2097" s="14"/>
    </row>
    <row r="2098" spans="21:22">
      <c r="U2098" s="5"/>
      <c r="V2098" s="14"/>
    </row>
    <row r="2099" spans="21:22">
      <c r="U2099" s="5"/>
      <c r="V2099" s="14"/>
    </row>
    <row r="2100" spans="21:22">
      <c r="U2100" s="5"/>
      <c r="V2100" s="14"/>
    </row>
    <row r="2101" spans="21:22">
      <c r="U2101" s="5"/>
      <c r="V2101" s="14"/>
    </row>
    <row r="2102" spans="21:22">
      <c r="U2102" s="5"/>
      <c r="V2102" s="14"/>
    </row>
    <row r="2103" spans="21:22">
      <c r="U2103" s="5"/>
      <c r="V2103" s="14"/>
    </row>
    <row r="2104" spans="21:22">
      <c r="U2104" s="5"/>
      <c r="V2104" s="14"/>
    </row>
    <row r="2105" spans="21:22">
      <c r="U2105" s="5"/>
      <c r="V2105" s="14"/>
    </row>
    <row r="2106" spans="21:22">
      <c r="U2106" s="5"/>
      <c r="V2106" s="14"/>
    </row>
    <row r="2107" spans="21:22">
      <c r="U2107" s="5"/>
      <c r="V2107" s="14"/>
    </row>
    <row r="2108" spans="21:22">
      <c r="U2108" s="5"/>
      <c r="V2108" s="14"/>
    </row>
    <row r="2109" spans="21:22">
      <c r="U2109" s="5"/>
      <c r="V2109" s="14"/>
    </row>
    <row r="2110" spans="21:22">
      <c r="U2110" s="5"/>
      <c r="V2110" s="14"/>
    </row>
    <row r="2111" spans="21:22">
      <c r="U2111" s="5"/>
      <c r="V2111" s="14"/>
    </row>
    <row r="2112" spans="21:22">
      <c r="U2112" s="5"/>
      <c r="V2112" s="14"/>
    </row>
    <row r="2113" spans="21:22">
      <c r="U2113" s="5"/>
      <c r="V2113" s="14"/>
    </row>
    <row r="2114" spans="21:22">
      <c r="U2114" s="5"/>
      <c r="V2114" s="14"/>
    </row>
    <row r="2115" spans="21:22">
      <c r="U2115" s="5"/>
      <c r="V2115" s="14"/>
    </row>
    <row r="2116" spans="21:22">
      <c r="U2116" s="5"/>
      <c r="V2116" s="14"/>
    </row>
    <row r="2117" spans="21:22">
      <c r="U2117" s="5"/>
      <c r="V2117" s="14"/>
    </row>
    <row r="2118" spans="21:22">
      <c r="U2118" s="5"/>
      <c r="V2118" s="14"/>
    </row>
    <row r="2119" spans="21:22">
      <c r="U2119" s="5"/>
      <c r="V2119" s="14"/>
    </row>
    <row r="2120" spans="21:22">
      <c r="U2120" s="5"/>
      <c r="V2120" s="14"/>
    </row>
    <row r="2121" spans="21:22">
      <c r="U2121" s="5"/>
      <c r="V2121" s="14"/>
    </row>
    <row r="2122" spans="21:22">
      <c r="U2122" s="5"/>
      <c r="V2122" s="14"/>
    </row>
    <row r="2123" spans="21:22">
      <c r="U2123" s="5"/>
      <c r="V2123" s="14"/>
    </row>
    <row r="2124" spans="21:22">
      <c r="U2124" s="5"/>
      <c r="V2124" s="14"/>
    </row>
    <row r="2125" spans="21:22">
      <c r="U2125" s="5"/>
      <c r="V2125" s="14"/>
    </row>
    <row r="2126" spans="21:22">
      <c r="U2126" s="5"/>
      <c r="V2126" s="14"/>
    </row>
    <row r="2127" spans="21:22">
      <c r="U2127" s="5"/>
      <c r="V2127" s="14"/>
    </row>
    <row r="2128" spans="21:22">
      <c r="U2128" s="5"/>
      <c r="V2128" s="14"/>
    </row>
    <row r="2129" spans="21:22">
      <c r="U2129" s="5"/>
      <c r="V2129" s="14"/>
    </row>
    <row r="2130" spans="21:22">
      <c r="U2130" s="5"/>
      <c r="V2130" s="14"/>
    </row>
    <row r="2131" spans="21:22">
      <c r="U2131" s="5"/>
      <c r="V2131" s="14"/>
    </row>
    <row r="2132" spans="21:22">
      <c r="U2132" s="5"/>
      <c r="V2132" s="14"/>
    </row>
    <row r="2133" spans="21:22">
      <c r="U2133" s="5"/>
      <c r="V2133" s="14"/>
    </row>
    <row r="2134" spans="21:22">
      <c r="U2134" s="5"/>
      <c r="V2134" s="14"/>
    </row>
    <row r="2135" spans="21:22">
      <c r="U2135" s="5"/>
      <c r="V2135" s="14"/>
    </row>
    <row r="2136" spans="21:22">
      <c r="U2136" s="5"/>
      <c r="V2136" s="14"/>
    </row>
    <row r="2137" spans="21:22">
      <c r="U2137" s="5"/>
      <c r="V2137" s="14"/>
    </row>
    <row r="2138" spans="21:22">
      <c r="U2138" s="5"/>
      <c r="V2138" s="14"/>
    </row>
    <row r="2139" spans="21:22">
      <c r="U2139" s="5"/>
      <c r="V2139" s="14"/>
    </row>
    <row r="2140" spans="21:22">
      <c r="U2140" s="5"/>
      <c r="V2140" s="14"/>
    </row>
    <row r="2141" spans="21:22">
      <c r="U2141" s="5"/>
      <c r="V2141" s="14"/>
    </row>
    <row r="2142" spans="21:22">
      <c r="U2142" s="5"/>
      <c r="V2142" s="14"/>
    </row>
    <row r="2143" spans="21:22">
      <c r="U2143" s="5"/>
      <c r="V2143" s="14"/>
    </row>
    <row r="2144" spans="21:22">
      <c r="U2144" s="5"/>
      <c r="V2144" s="14"/>
    </row>
    <row r="2145" spans="21:22">
      <c r="U2145" s="5"/>
      <c r="V2145" s="14"/>
    </row>
    <row r="2146" spans="21:22">
      <c r="U2146" s="5"/>
      <c r="V2146" s="14"/>
    </row>
    <row r="2147" spans="21:22">
      <c r="U2147" s="5"/>
      <c r="V2147" s="14"/>
    </row>
    <row r="2148" spans="21:22">
      <c r="U2148" s="5"/>
      <c r="V2148" s="14"/>
    </row>
    <row r="2149" spans="21:22">
      <c r="U2149" s="5"/>
      <c r="V2149" s="14"/>
    </row>
    <row r="2150" spans="21:22">
      <c r="U2150" s="5"/>
      <c r="V2150" s="14"/>
    </row>
    <row r="2151" spans="21:22">
      <c r="U2151" s="5"/>
      <c r="V2151" s="14"/>
    </row>
    <row r="2152" spans="21:22">
      <c r="U2152" s="5"/>
      <c r="V2152" s="14"/>
    </row>
    <row r="2153" spans="21:22">
      <c r="U2153" s="5"/>
      <c r="V2153" s="14"/>
    </row>
    <row r="2154" spans="21:22">
      <c r="U2154" s="5"/>
      <c r="V2154" s="14"/>
    </row>
    <row r="2155" spans="21:22">
      <c r="U2155" s="5"/>
      <c r="V2155" s="14"/>
    </row>
    <row r="2156" spans="21:22">
      <c r="U2156" s="5"/>
      <c r="V2156" s="14"/>
    </row>
    <row r="2157" spans="21:22">
      <c r="U2157" s="5"/>
      <c r="V2157" s="14"/>
    </row>
    <row r="2158" spans="21:22">
      <c r="U2158" s="5"/>
      <c r="V2158" s="14"/>
    </row>
    <row r="2159" spans="21:22">
      <c r="U2159" s="5"/>
      <c r="V2159" s="14"/>
    </row>
    <row r="2160" spans="21:22">
      <c r="U2160" s="5"/>
      <c r="V2160" s="14"/>
    </row>
    <row r="2161" spans="21:22">
      <c r="U2161" s="5"/>
      <c r="V2161" s="14"/>
    </row>
    <row r="2162" spans="21:22">
      <c r="U2162" s="5"/>
      <c r="V2162" s="14"/>
    </row>
    <row r="2163" spans="21:22">
      <c r="U2163" s="5"/>
      <c r="V2163" s="14"/>
    </row>
    <row r="2164" spans="21:22">
      <c r="U2164" s="5"/>
      <c r="V2164" s="14"/>
    </row>
    <row r="2165" spans="21:22">
      <c r="U2165" s="5"/>
      <c r="V2165" s="14"/>
    </row>
    <row r="2166" spans="21:22">
      <c r="U2166" s="5"/>
      <c r="V2166" s="14"/>
    </row>
    <row r="2167" spans="21:22">
      <c r="U2167" s="5"/>
      <c r="V2167" s="14"/>
    </row>
    <row r="2168" spans="21:22">
      <c r="U2168" s="5"/>
      <c r="V2168" s="14"/>
    </row>
    <row r="2169" spans="21:22">
      <c r="U2169" s="5"/>
      <c r="V2169" s="14"/>
    </row>
    <row r="2170" spans="21:22">
      <c r="U2170" s="5"/>
      <c r="V2170" s="14"/>
    </row>
    <row r="2171" spans="21:22">
      <c r="U2171" s="5"/>
      <c r="V2171" s="14"/>
    </row>
    <row r="2172" spans="21:22">
      <c r="U2172" s="5"/>
      <c r="V2172" s="14"/>
    </row>
    <row r="2173" spans="21:22">
      <c r="U2173" s="5"/>
      <c r="V2173" s="14"/>
    </row>
    <row r="2174" spans="21:22">
      <c r="U2174" s="5"/>
      <c r="V2174" s="14"/>
    </row>
    <row r="2175" spans="21:22">
      <c r="U2175" s="5"/>
      <c r="V2175" s="14"/>
    </row>
    <row r="2176" spans="21:22">
      <c r="U2176" s="5"/>
      <c r="V2176" s="14"/>
    </row>
    <row r="2177" spans="21:22">
      <c r="U2177" s="5"/>
      <c r="V2177" s="14"/>
    </row>
    <row r="2178" spans="21:22">
      <c r="U2178" s="5"/>
      <c r="V2178" s="14"/>
    </row>
    <row r="2179" spans="21:22">
      <c r="U2179" s="5"/>
      <c r="V2179" s="14"/>
    </row>
    <row r="2180" spans="21:22">
      <c r="U2180" s="5"/>
      <c r="V2180" s="14"/>
    </row>
    <row r="2181" spans="21:22">
      <c r="U2181" s="5"/>
      <c r="V2181" s="14"/>
    </row>
    <row r="2182" spans="21:22">
      <c r="U2182" s="5"/>
      <c r="V2182" s="14"/>
    </row>
    <row r="2183" spans="21:22">
      <c r="U2183" s="5"/>
      <c r="V2183" s="14"/>
    </row>
    <row r="2184" spans="21:22">
      <c r="U2184" s="5"/>
      <c r="V2184" s="14"/>
    </row>
    <row r="2185" spans="21:22">
      <c r="U2185" s="5"/>
      <c r="V2185" s="14"/>
    </row>
    <row r="2186" spans="21:22">
      <c r="U2186" s="5"/>
      <c r="V2186" s="14"/>
    </row>
    <row r="2187" spans="21:22">
      <c r="U2187" s="5"/>
      <c r="V2187" s="14"/>
    </row>
    <row r="2188" spans="21:22">
      <c r="U2188" s="5"/>
      <c r="V2188" s="14"/>
    </row>
    <row r="2189" spans="21:22">
      <c r="U2189" s="5"/>
      <c r="V2189" s="14"/>
    </row>
    <row r="2190" spans="21:22">
      <c r="U2190" s="5"/>
      <c r="V2190" s="14"/>
    </row>
    <row r="2789" spans="35:38">
      <c r="AI2789" s="294" t="s">
        <v>13</v>
      </c>
      <c r="AJ2789" s="294"/>
      <c r="AK2789" s="294"/>
      <c r="AL2789" s="294"/>
    </row>
    <row r="2790" spans="35:38">
      <c r="AI2790" s="3" t="s">
        <v>6</v>
      </c>
      <c r="AJ2790" s="22" t="s">
        <v>0</v>
      </c>
      <c r="AK2790" s="16" t="s">
        <v>12</v>
      </c>
      <c r="AL2790" s="3" t="s">
        <v>14</v>
      </c>
    </row>
    <row r="2791" spans="35:38" ht="18" customHeight="1">
      <c r="AI2791" s="3">
        <v>1</v>
      </c>
      <c r="AJ2791" s="23" t="s">
        <v>28</v>
      </c>
      <c r="AK2791" s="16">
        <f>COUNTIF(D$13:D$1556,"Informe de satisfacción del cliente externo")</f>
        <v>0</v>
      </c>
      <c r="AL2791" s="11" t="e">
        <f t="shared" ref="AL2791:AL2807" si="0">AK2791/$AK$2808</f>
        <v>#DIV/0!</v>
      </c>
    </row>
    <row r="2792" spans="35:38">
      <c r="AI2792" s="3">
        <v>2</v>
      </c>
      <c r="AJ2792" s="24" t="s">
        <v>27</v>
      </c>
      <c r="AK2792" s="16">
        <f>COUNTIF(D$13:D$1556,"Medición o seguimiento de los procesos o análisis de datos")</f>
        <v>0</v>
      </c>
      <c r="AL2792" s="11" t="e">
        <f t="shared" si="0"/>
        <v>#DIV/0!</v>
      </c>
    </row>
    <row r="2793" spans="35:38">
      <c r="AI2793" s="3">
        <v>3</v>
      </c>
      <c r="AJ2793" s="24" t="s">
        <v>22</v>
      </c>
      <c r="AK2793" s="16">
        <f>COUNTIF(D$13:D$1556,"Resultado de Auditorias Interna")</f>
        <v>0</v>
      </c>
      <c r="AL2793" s="11" t="e">
        <f t="shared" si="0"/>
        <v>#DIV/0!</v>
      </c>
    </row>
    <row r="2794" spans="35:38">
      <c r="AI2794" s="3">
        <v>4</v>
      </c>
      <c r="AJ2794" s="24" t="s">
        <v>23</v>
      </c>
      <c r="AK2794" s="16">
        <f>COUNTIF(D$13:D$1556,"Resultado de Auditorias Externa")</f>
        <v>0</v>
      </c>
      <c r="AL2794" s="11" t="e">
        <f t="shared" si="0"/>
        <v>#DIV/0!</v>
      </c>
    </row>
    <row r="2795" spans="35:38">
      <c r="AI2795" s="3">
        <v>5</v>
      </c>
      <c r="AJ2795" s="24" t="s">
        <v>24</v>
      </c>
      <c r="AK2795" s="16">
        <f>COUNTIF(D$13:D$1556,"Informe de satisfacción del cliente Interno.")</f>
        <v>0</v>
      </c>
      <c r="AL2795" s="11" t="e">
        <f t="shared" si="0"/>
        <v>#DIV/0!</v>
      </c>
    </row>
    <row r="2796" spans="35:38">
      <c r="AI2796" s="3">
        <v>6</v>
      </c>
      <c r="AJ2796" s="24" t="s">
        <v>25</v>
      </c>
      <c r="AK2796" s="16">
        <f>COUNTIF(D$13:D$1556,"Mediciones y análisis de los Objetivos de Calidad.")</f>
        <v>0</v>
      </c>
      <c r="AL2796" s="11" t="e">
        <f t="shared" si="0"/>
        <v>#DIV/0!</v>
      </c>
    </row>
    <row r="2797" spans="35:38">
      <c r="AI2797" s="3">
        <v>7</v>
      </c>
      <c r="AJ2797" s="25" t="s">
        <v>26</v>
      </c>
      <c r="AK2797" s="16">
        <f>COUNTIF(D$13:D$1556,"Informe de Entrada para la Revisión por la dirección.")</f>
        <v>0</v>
      </c>
      <c r="AL2797" s="11" t="e">
        <f t="shared" si="0"/>
        <v>#DIV/0!</v>
      </c>
    </row>
    <row r="2798" spans="35:38">
      <c r="AI2798" s="3">
        <v>8</v>
      </c>
      <c r="AJ2798" s="24" t="s">
        <v>39</v>
      </c>
      <c r="AK2798" s="16">
        <v>0</v>
      </c>
      <c r="AL2798" s="11" t="e">
        <f t="shared" si="0"/>
        <v>#DIV/0!</v>
      </c>
    </row>
    <row r="2799" spans="35:38">
      <c r="AI2799" s="3">
        <v>9</v>
      </c>
      <c r="AJ2799" s="24" t="s">
        <v>21</v>
      </c>
      <c r="AK2799" s="16">
        <f>COUNTIF(D$13:D$1556,"Peticiones, quejas, reclamos o solicitudes de los usuarios")</f>
        <v>0</v>
      </c>
      <c r="AL2799" s="11" t="e">
        <f t="shared" si="0"/>
        <v>#DIV/0!</v>
      </c>
    </row>
    <row r="2800" spans="35:38">
      <c r="AI2800" s="3">
        <v>10</v>
      </c>
      <c r="AJ2800" s="24" t="s">
        <v>1</v>
      </c>
      <c r="AK2800" s="16">
        <f>COUNTIF(D$13:D$1556,"Cumplimiento de determinaciones legales o normativas.")</f>
        <v>0</v>
      </c>
      <c r="AL2800" s="11" t="e">
        <f t="shared" si="0"/>
        <v>#DIV/0!</v>
      </c>
    </row>
    <row r="2801" spans="1:38" ht="21" customHeight="1">
      <c r="AI2801" s="3">
        <v>11</v>
      </c>
      <c r="AJ2801" s="26" t="s">
        <v>2</v>
      </c>
      <c r="AK2801" s="16">
        <f>COUNTIF(D$13:D$1556,"Producto y/o Servicio No Conforme")</f>
        <v>0</v>
      </c>
      <c r="AL2801" s="11" t="e">
        <f t="shared" si="0"/>
        <v>#DIV/0!</v>
      </c>
    </row>
    <row r="2802" spans="1:38" ht="20.25" customHeight="1">
      <c r="AI2802" s="3">
        <v>12</v>
      </c>
      <c r="AJ2802" s="23" t="s">
        <v>20</v>
      </c>
      <c r="AK2802" s="16">
        <f t="shared" ref="AK2802:AK2807" si="1">COUNTIF(D$13:D$1556,"Otros")</f>
        <v>0</v>
      </c>
      <c r="AL2802" s="11" t="e">
        <f t="shared" si="0"/>
        <v>#DIV/0!</v>
      </c>
    </row>
    <row r="2803" spans="1:38">
      <c r="A2803" s="13"/>
      <c r="AI2803" s="3">
        <v>13</v>
      </c>
      <c r="AJ2803" s="25" t="s">
        <v>18</v>
      </c>
      <c r="AK2803" s="16">
        <f t="shared" si="1"/>
        <v>0</v>
      </c>
      <c r="AL2803" s="11" t="e">
        <f t="shared" si="0"/>
        <v>#DIV/0!</v>
      </c>
    </row>
    <row r="2804" spans="1:38">
      <c r="A2804" s="13"/>
      <c r="AI2804" s="3">
        <v>14</v>
      </c>
      <c r="AJ2804" s="25" t="s">
        <v>19</v>
      </c>
      <c r="AK2804" s="16">
        <f t="shared" si="1"/>
        <v>0</v>
      </c>
      <c r="AL2804" s="11" t="e">
        <f t="shared" si="0"/>
        <v>#DIV/0!</v>
      </c>
    </row>
    <row r="2805" spans="1:38" ht="15.75" customHeight="1">
      <c r="A2805" s="13"/>
      <c r="AI2805" s="3">
        <v>15</v>
      </c>
      <c r="AJ2805" s="23" t="s">
        <v>37</v>
      </c>
      <c r="AK2805" s="16">
        <f t="shared" si="1"/>
        <v>0</v>
      </c>
      <c r="AL2805" s="11" t="e">
        <f t="shared" si="0"/>
        <v>#DIV/0!</v>
      </c>
    </row>
    <row r="2806" spans="1:38">
      <c r="A2806" s="13"/>
      <c r="AI2806" s="3">
        <v>16</v>
      </c>
      <c r="AJ2806" s="25" t="s">
        <v>38</v>
      </c>
      <c r="AK2806" s="16">
        <f t="shared" si="1"/>
        <v>0</v>
      </c>
      <c r="AL2806" s="11" t="e">
        <f t="shared" si="0"/>
        <v>#DIV/0!</v>
      </c>
    </row>
    <row r="2807" spans="1:38">
      <c r="A2807" s="13"/>
      <c r="AI2807" s="3">
        <v>17</v>
      </c>
      <c r="AJ2807" s="25" t="s">
        <v>3</v>
      </c>
      <c r="AK2807" s="16">
        <f t="shared" si="1"/>
        <v>0</v>
      </c>
      <c r="AL2807" s="11" t="e">
        <f t="shared" si="0"/>
        <v>#DIV/0!</v>
      </c>
    </row>
    <row r="2808" spans="1:38">
      <c r="AI2808" s="292" t="s">
        <v>12</v>
      </c>
      <c r="AJ2808" s="292"/>
      <c r="AK2808" s="16">
        <f>SUM(AK2791:AK2807)</f>
        <v>0</v>
      </c>
      <c r="AL2808" s="12" t="e">
        <f>SUM(AL2791:AL2807)</f>
        <v>#DIV/0!</v>
      </c>
    </row>
    <row r="2809" spans="1:38">
      <c r="AI2809" s="21"/>
      <c r="AJ2809" s="21"/>
      <c r="AK2809" s="8"/>
      <c r="AL2809" s="8"/>
    </row>
    <row r="2810" spans="1:38">
      <c r="AI2810" s="3" t="s">
        <v>6</v>
      </c>
      <c r="AJ2810" s="22" t="s">
        <v>4</v>
      </c>
      <c r="AK2810" s="16" t="s">
        <v>12</v>
      </c>
      <c r="AL2810" s="3" t="s">
        <v>14</v>
      </c>
    </row>
    <row r="2811" spans="1:38">
      <c r="AI2811" s="3">
        <v>1</v>
      </c>
      <c r="AJ2811" s="24" t="s">
        <v>5</v>
      </c>
      <c r="AK2811" s="16" t="e">
        <f>COUNTIF(#REF!,"Acción Preventiva")</f>
        <v>#REF!</v>
      </c>
      <c r="AL2811" s="12" t="e">
        <f>AK2811/$AK$2814</f>
        <v>#REF!</v>
      </c>
    </row>
    <row r="2812" spans="1:38">
      <c r="AI2812" s="3">
        <v>2</v>
      </c>
      <c r="AJ2812" s="24" t="s">
        <v>7</v>
      </c>
      <c r="AK2812" s="16" t="e">
        <f>COUNTIF(#REF!,"Acción Correctiva")</f>
        <v>#REF!</v>
      </c>
      <c r="AL2812" s="12" t="e">
        <f t="shared" ref="AL2812:AL2813" si="2">AK2812/$AK$2814</f>
        <v>#REF!</v>
      </c>
    </row>
    <row r="2813" spans="1:38">
      <c r="AI2813" s="3">
        <v>3</v>
      </c>
      <c r="AJ2813" s="24" t="s">
        <v>16</v>
      </c>
      <c r="AK2813" s="16" t="e">
        <f>COUNTIF(#REF!,"Observación")</f>
        <v>#REF!</v>
      </c>
      <c r="AL2813" s="12" t="e">
        <f t="shared" si="2"/>
        <v>#REF!</v>
      </c>
    </row>
    <row r="2814" spans="1:38">
      <c r="AI2814" s="292" t="s">
        <v>12</v>
      </c>
      <c r="AJ2814" s="292"/>
      <c r="AK2814" s="16" t="e">
        <f>SUM(AK2811:AK2813)</f>
        <v>#REF!</v>
      </c>
      <c r="AL2814" s="12" t="e">
        <f>SUM(AL2811:AL2813)</f>
        <v>#REF!</v>
      </c>
    </row>
    <row r="2815" spans="1:38">
      <c r="AI2815" s="21"/>
      <c r="AJ2815" s="21"/>
      <c r="AK2815" s="8"/>
      <c r="AL2815" s="8"/>
    </row>
    <row r="2816" spans="1:38">
      <c r="AI2816" s="21"/>
      <c r="AJ2816" s="21"/>
      <c r="AK2816" s="8"/>
      <c r="AL2816" s="8"/>
    </row>
    <row r="2817" spans="35:38">
      <c r="AI2817" s="21"/>
      <c r="AJ2817" s="21"/>
      <c r="AK2817" s="8"/>
      <c r="AL2817" s="8"/>
    </row>
    <row r="2818" spans="35:38">
      <c r="AI2818" s="3" t="s">
        <v>6</v>
      </c>
      <c r="AJ2818" s="22" t="s">
        <v>9</v>
      </c>
      <c r="AK2818" s="16" t="s">
        <v>12</v>
      </c>
      <c r="AL2818" s="3" t="s">
        <v>14</v>
      </c>
    </row>
    <row r="2819" spans="35:38">
      <c r="AI2819" s="3">
        <v>1</v>
      </c>
      <c r="AJ2819" s="27" t="s">
        <v>10</v>
      </c>
      <c r="AK2819" s="9">
        <f>COUNTIF(U$13:U$1556,"CERRADA")</f>
        <v>0</v>
      </c>
      <c r="AL2819" s="12" t="e">
        <f>AK2819/$AK$2822</f>
        <v>#DIV/0!</v>
      </c>
    </row>
    <row r="2820" spans="35:38">
      <c r="AI2820" s="3">
        <v>2</v>
      </c>
      <c r="AJ2820" s="28" t="s">
        <v>11</v>
      </c>
      <c r="AK2820" s="9">
        <f>COUNTIF(U$13:U$1556,"ABIERTA")</f>
        <v>0</v>
      </c>
      <c r="AL2820" s="12" t="e">
        <f t="shared" ref="AL2820:AL2821" si="3">AK2820/$AK$2822</f>
        <v>#DIV/0!</v>
      </c>
    </row>
    <row r="2821" spans="35:38">
      <c r="AI2821" s="3">
        <v>3</v>
      </c>
      <c r="AJ2821" s="3" t="s">
        <v>17</v>
      </c>
      <c r="AK2821" s="9">
        <f>COUNTIF(U$13:U$1556,"N.A")</f>
        <v>0</v>
      </c>
      <c r="AL2821" s="12" t="e">
        <f t="shared" si="3"/>
        <v>#DIV/0!</v>
      </c>
    </row>
    <row r="2822" spans="35:38">
      <c r="AI2822" s="292" t="s">
        <v>12</v>
      </c>
      <c r="AJ2822" s="292"/>
      <c r="AK2822" s="16">
        <f>SUM(AK2819:AK2821)</f>
        <v>0</v>
      </c>
      <c r="AL2822" s="12" t="e">
        <f>SUM(AL2819:AL2821)</f>
        <v>#DIV/0!</v>
      </c>
    </row>
    <row r="2823" spans="35:38">
      <c r="AI2823" s="21"/>
      <c r="AJ2823" s="21"/>
      <c r="AK2823" s="8"/>
      <c r="AL2823" s="8"/>
    </row>
  </sheetData>
  <mergeCells count="208">
    <mergeCell ref="E23:E26"/>
    <mergeCell ref="F23:F26"/>
    <mergeCell ref="G23:G26"/>
    <mergeCell ref="H23:H26"/>
    <mergeCell ref="I23:I26"/>
    <mergeCell ref="V23:V26"/>
    <mergeCell ref="M23:M26"/>
    <mergeCell ref="N23:N26"/>
    <mergeCell ref="O23:O26"/>
    <mergeCell ref="P23:P26"/>
    <mergeCell ref="Q23:Q26"/>
    <mergeCell ref="R23:R26"/>
    <mergeCell ref="S23:S26"/>
    <mergeCell ref="T23:T26"/>
    <mergeCell ref="U23:U26"/>
    <mergeCell ref="S13:S14"/>
    <mergeCell ref="T13:T14"/>
    <mergeCell ref="U13:U14"/>
    <mergeCell ref="L13:L14"/>
    <mergeCell ref="C13:C14"/>
    <mergeCell ref="D13:D14"/>
    <mergeCell ref="E13:E14"/>
    <mergeCell ref="F13:F14"/>
    <mergeCell ref="G13:G14"/>
    <mergeCell ref="AI35:AJ35"/>
    <mergeCell ref="R11:S11"/>
    <mergeCell ref="T11:T12"/>
    <mergeCell ref="N11:O11"/>
    <mergeCell ref="H13:H14"/>
    <mergeCell ref="I13:I14"/>
    <mergeCell ref="M13:M14"/>
    <mergeCell ref="N13:N14"/>
    <mergeCell ref="O13:O14"/>
    <mergeCell ref="P13:P14"/>
    <mergeCell ref="Q13:Q14"/>
    <mergeCell ref="R13:R14"/>
    <mergeCell ref="V13:V14"/>
    <mergeCell ref="P11:P12"/>
    <mergeCell ref="L15:L16"/>
    <mergeCell ref="L18:L19"/>
    <mergeCell ref="R15:R19"/>
    <mergeCell ref="S15:S19"/>
    <mergeCell ref="T15:T19"/>
    <mergeCell ref="U15:U19"/>
    <mergeCell ref="V15:V19"/>
    <mergeCell ref="M15:M19"/>
    <mergeCell ref="N15:N19"/>
    <mergeCell ref="O15:O19"/>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V11:V12"/>
    <mergeCell ref="G11:G12"/>
    <mergeCell ref="R10:V10"/>
    <mergeCell ref="I5:N6"/>
    <mergeCell ref="A9:V9"/>
    <mergeCell ref="I7:N8"/>
    <mergeCell ref="A7:E8"/>
    <mergeCell ref="A5:E6"/>
    <mergeCell ref="AI41:AJ41"/>
    <mergeCell ref="F41:F42"/>
    <mergeCell ref="B41:B42"/>
    <mergeCell ref="D41:D42"/>
    <mergeCell ref="B44:B45"/>
    <mergeCell ref="C41:C42"/>
    <mergeCell ref="B49:B50"/>
    <mergeCell ref="C49:C50"/>
    <mergeCell ref="D49:D50"/>
    <mergeCell ref="AI2822:AJ2822"/>
    <mergeCell ref="C44:C45"/>
    <mergeCell ref="F44:F45"/>
    <mergeCell ref="D44:D45"/>
    <mergeCell ref="AI2789:AL2789"/>
    <mergeCell ref="AI2808:AJ2808"/>
    <mergeCell ref="AI2814:AJ2814"/>
    <mergeCell ref="AI55:AJ55"/>
    <mergeCell ref="AI49:AJ49"/>
    <mergeCell ref="F46:F47"/>
    <mergeCell ref="C58:C59"/>
    <mergeCell ref="F51:F54"/>
    <mergeCell ref="F55:F57"/>
    <mergeCell ref="F49:F50"/>
    <mergeCell ref="C46:C47"/>
    <mergeCell ref="D46:D47"/>
    <mergeCell ref="F58:F59"/>
    <mergeCell ref="D55:D57"/>
    <mergeCell ref="C55:C57"/>
    <mergeCell ref="D58:D59"/>
    <mergeCell ref="C51:C54"/>
    <mergeCell ref="D51:D54"/>
    <mergeCell ref="B55:B57"/>
    <mergeCell ref="B58:B59"/>
    <mergeCell ref="B51:B54"/>
    <mergeCell ref="B46:B47"/>
    <mergeCell ref="F11:F12"/>
    <mergeCell ref="I11:I12"/>
    <mergeCell ref="A10:H10"/>
    <mergeCell ref="E11:E12"/>
    <mergeCell ref="H11:H12"/>
    <mergeCell ref="A13:A14"/>
    <mergeCell ref="F15:F19"/>
    <mergeCell ref="G15:G19"/>
    <mergeCell ref="H15:H19"/>
    <mergeCell ref="I15:I19"/>
    <mergeCell ref="A15:A19"/>
    <mergeCell ref="B15:B19"/>
    <mergeCell ref="C15:C19"/>
    <mergeCell ref="D15:D19"/>
    <mergeCell ref="E15:E19"/>
    <mergeCell ref="B13:B14"/>
    <mergeCell ref="A23:A26"/>
    <mergeCell ref="B23:B26"/>
    <mergeCell ref="C23:C26"/>
    <mergeCell ref="D23:D26"/>
    <mergeCell ref="E20:E22"/>
    <mergeCell ref="D20:D22"/>
    <mergeCell ref="C20:C22"/>
    <mergeCell ref="B20:B22"/>
    <mergeCell ref="A20:A22"/>
    <mergeCell ref="P15:P19"/>
    <mergeCell ref="Q15:Q19"/>
    <mergeCell ref="F5:H6"/>
    <mergeCell ref="F7:H8"/>
    <mergeCell ref="V20:V22"/>
    <mergeCell ref="I27:I31"/>
    <mergeCell ref="H27:H31"/>
    <mergeCell ref="G27:G31"/>
    <mergeCell ref="F27:F31"/>
    <mergeCell ref="E27:E31"/>
    <mergeCell ref="D27:D31"/>
    <mergeCell ref="C27:C31"/>
    <mergeCell ref="T27:T31"/>
    <mergeCell ref="U27:U31"/>
    <mergeCell ref="V27:V31"/>
    <mergeCell ref="M20:M22"/>
    <mergeCell ref="N20:N22"/>
    <mergeCell ref="O20:O22"/>
    <mergeCell ref="P20:P22"/>
    <mergeCell ref="Q20:Q22"/>
    <mergeCell ref="R20:R22"/>
    <mergeCell ref="S20:S22"/>
    <mergeCell ref="T20:T22"/>
    <mergeCell ref="U20:U22"/>
    <mergeCell ref="I20:I22"/>
    <mergeCell ref="H20:H22"/>
    <mergeCell ref="G20:G22"/>
    <mergeCell ref="F20:F22"/>
    <mergeCell ref="B27:B31"/>
    <mergeCell ref="A27:A31"/>
    <mergeCell ref="M27:M31"/>
    <mergeCell ref="N27:N31"/>
    <mergeCell ref="O27:O31"/>
    <mergeCell ref="P27:P31"/>
    <mergeCell ref="Q27:Q31"/>
    <mergeCell ref="R27:R31"/>
    <mergeCell ref="S27:S31"/>
    <mergeCell ref="T32:T34"/>
    <mergeCell ref="U32:U34"/>
    <mergeCell ref="V32:V34"/>
    <mergeCell ref="A32:A34"/>
    <mergeCell ref="L32:L34"/>
    <mergeCell ref="M32:M34"/>
    <mergeCell ref="N32:N34"/>
    <mergeCell ref="O32:O34"/>
    <mergeCell ref="P32:P34"/>
    <mergeCell ref="Q32:Q34"/>
    <mergeCell ref="R32:R34"/>
    <mergeCell ref="S32:S34"/>
    <mergeCell ref="I32:I34"/>
    <mergeCell ref="H32:H34"/>
    <mergeCell ref="G32:G34"/>
    <mergeCell ref="F32:F34"/>
    <mergeCell ref="E32:E34"/>
    <mergeCell ref="D32:D34"/>
    <mergeCell ref="C32:C34"/>
    <mergeCell ref="B32:B34"/>
    <mergeCell ref="V35:V38"/>
    <mergeCell ref="A35:A38"/>
    <mergeCell ref="M35:M38"/>
    <mergeCell ref="N35:N38"/>
    <mergeCell ref="O35:O38"/>
    <mergeCell ref="P35:P38"/>
    <mergeCell ref="Q35:Q38"/>
    <mergeCell ref="U35:U38"/>
    <mergeCell ref="R35:R38"/>
    <mergeCell ref="S35:S38"/>
    <mergeCell ref="T35:T38"/>
    <mergeCell ref="I35:I38"/>
    <mergeCell ref="H35:H38"/>
    <mergeCell ref="G35:G38"/>
    <mergeCell ref="F35:F38"/>
    <mergeCell ref="E35:E38"/>
    <mergeCell ref="D35:D38"/>
    <mergeCell ref="C35:C38"/>
    <mergeCell ref="B35:B38"/>
  </mergeCells>
  <dataValidations xWindow="899" yWindow="469" count="2">
    <dataValidation type="list" allowBlank="1" showInputMessage="1" showErrorMessage="1" errorTitle="ERROR SELECCIONAR DE LA LISTA" error="ERROR SELECCIONAR DE LA LISTA" promptTitle="SELECCIONAR DE LA LISTA" prompt="SELECCIONAR DE LA LISTA" sqref="D39:E2017">
      <formula1>$AJ$11:$AJ$34</formula1>
    </dataValidation>
    <dataValidation type="list" allowBlank="1" showInputMessage="1" showErrorMessage="1" errorTitle="Error" error="Seleccionar del listado" promptTitle="Error" prompt="Seleccionar del listado" sqref="U39:U2190">
      <formula1>$AJ$58:$AJ$60</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360"/>
      <c r="C2" s="360"/>
      <c r="D2" s="360"/>
      <c r="E2" s="360"/>
      <c r="F2" s="360"/>
      <c r="G2" s="360"/>
      <c r="H2" s="360"/>
    </row>
    <row r="3" spans="2:31" ht="27.75" customHeight="1" thickBot="1">
      <c r="B3" s="361" t="s">
        <v>47</v>
      </c>
      <c r="C3" s="362"/>
      <c r="D3" s="362"/>
      <c r="E3" s="362"/>
      <c r="F3" s="363"/>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364"/>
      <c r="C4" s="365"/>
      <c r="D4" s="365"/>
      <c r="E4" s="365"/>
      <c r="F4" s="366"/>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367"/>
      <c r="C5" s="368"/>
      <c r="D5" s="368"/>
      <c r="E5" s="368"/>
      <c r="F5" s="369"/>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370" t="s">
        <v>60</v>
      </c>
      <c r="C8" s="47" t="s">
        <v>61</v>
      </c>
      <c r="D8" s="48" t="s">
        <v>62</v>
      </c>
      <c r="E8" s="49">
        <v>1</v>
      </c>
      <c r="F8" s="50">
        <f>IF(E8=1,(1/6)*100,E8*(1/6)*100)</f>
        <v>16.666666666666664</v>
      </c>
      <c r="G8" s="373">
        <f>SUM(F8:F13)</f>
        <v>99.999999999999972</v>
      </c>
      <c r="H8" s="376">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371"/>
      <c r="C9" s="51" t="s">
        <v>63</v>
      </c>
      <c r="D9" s="52" t="s">
        <v>62</v>
      </c>
      <c r="E9" s="53">
        <v>1</v>
      </c>
      <c r="F9" s="54">
        <f>IF(E9=1,(1/6)*100,E9*(1/6)*100)</f>
        <v>16.666666666666664</v>
      </c>
      <c r="G9" s="374"/>
      <c r="H9" s="377"/>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371"/>
      <c r="C10" s="55" t="s">
        <v>64</v>
      </c>
      <c r="D10" s="52" t="s">
        <v>62</v>
      </c>
      <c r="E10" s="53">
        <v>1</v>
      </c>
      <c r="F10" s="54">
        <f t="shared" ref="F10:F12" si="0">IF(E10=1,(1/6)*100,E10*(1/6)*100)</f>
        <v>16.666666666666664</v>
      </c>
      <c r="G10" s="374"/>
      <c r="H10" s="377"/>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371"/>
      <c r="C11" s="56" t="s">
        <v>65</v>
      </c>
      <c r="D11" s="52" t="s">
        <v>62</v>
      </c>
      <c r="E11" s="53">
        <v>1</v>
      </c>
      <c r="F11" s="54">
        <f t="shared" si="0"/>
        <v>16.666666666666664</v>
      </c>
      <c r="G11" s="374"/>
      <c r="H11" s="377"/>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371"/>
      <c r="C12" s="55" t="s">
        <v>66</v>
      </c>
      <c r="D12" s="52" t="s">
        <v>62</v>
      </c>
      <c r="E12" s="53">
        <v>1</v>
      </c>
      <c r="F12" s="54">
        <f t="shared" si="0"/>
        <v>16.666666666666664</v>
      </c>
      <c r="G12" s="374"/>
      <c r="H12" s="377"/>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372"/>
      <c r="C13" s="57" t="s">
        <v>67</v>
      </c>
      <c r="D13" s="52" t="s">
        <v>62</v>
      </c>
      <c r="E13" s="58">
        <v>1</v>
      </c>
      <c r="F13" s="59">
        <f>IF(E13=1,(1/6)*100,E13*(1/6)*100)</f>
        <v>16.666666666666664</v>
      </c>
      <c r="G13" s="375"/>
      <c r="H13" s="378"/>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379" t="s">
        <v>68</v>
      </c>
      <c r="C14" s="60" t="s">
        <v>69</v>
      </c>
      <c r="D14" s="48" t="s">
        <v>62</v>
      </c>
      <c r="E14" s="61">
        <v>1</v>
      </c>
      <c r="F14" s="50">
        <f>IF(E14=1,(1/7)*100,E14*(1/7)*100)</f>
        <v>14.285714285714285</v>
      </c>
      <c r="G14" s="343">
        <f>SUM(F14:F20)</f>
        <v>99.999999999999972</v>
      </c>
      <c r="H14" s="346">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380"/>
      <c r="C15" s="55" t="s">
        <v>70</v>
      </c>
      <c r="D15" s="62" t="s">
        <v>62</v>
      </c>
      <c r="E15" s="63">
        <v>1</v>
      </c>
      <c r="F15" s="54">
        <f>IF(E15=1,(1/7)*100,E15*(1/7)*100)</f>
        <v>14.285714285714285</v>
      </c>
      <c r="G15" s="344"/>
      <c r="H15" s="347"/>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380"/>
      <c r="C16" s="56" t="s">
        <v>71</v>
      </c>
      <c r="D16" s="62" t="s">
        <v>62</v>
      </c>
      <c r="E16" s="64">
        <v>1</v>
      </c>
      <c r="F16" s="54">
        <f t="shared" ref="F16:F20" si="1">IF(E16=1,(1/7)*100,E16*(1/7)*100)</f>
        <v>14.285714285714285</v>
      </c>
      <c r="G16" s="344"/>
      <c r="H16" s="347"/>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380"/>
      <c r="C17" s="56" t="s">
        <v>72</v>
      </c>
      <c r="D17" s="62" t="s">
        <v>62</v>
      </c>
      <c r="E17" s="65">
        <v>1</v>
      </c>
      <c r="F17" s="54">
        <f t="shared" si="1"/>
        <v>14.285714285714285</v>
      </c>
      <c r="G17" s="344"/>
      <c r="H17" s="347"/>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380"/>
      <c r="C18" s="56" t="s">
        <v>73</v>
      </c>
      <c r="D18" s="62" t="s">
        <v>62</v>
      </c>
      <c r="E18" s="65">
        <v>1</v>
      </c>
      <c r="F18" s="54">
        <f t="shared" si="1"/>
        <v>14.285714285714285</v>
      </c>
      <c r="G18" s="344"/>
      <c r="H18" s="347"/>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380"/>
      <c r="C19" s="56" t="s">
        <v>66</v>
      </c>
      <c r="D19" s="62" t="s">
        <v>62</v>
      </c>
      <c r="E19" s="65">
        <v>1</v>
      </c>
      <c r="F19" s="54">
        <f t="shared" si="1"/>
        <v>14.285714285714285</v>
      </c>
      <c r="G19" s="344"/>
      <c r="H19" s="347"/>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381"/>
      <c r="C20" s="57" t="s">
        <v>74</v>
      </c>
      <c r="D20" s="66" t="s">
        <v>62</v>
      </c>
      <c r="E20" s="67">
        <v>1</v>
      </c>
      <c r="F20" s="68">
        <f t="shared" si="1"/>
        <v>14.285714285714285</v>
      </c>
      <c r="G20" s="345"/>
      <c r="H20" s="348"/>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382" t="s">
        <v>75</v>
      </c>
      <c r="C21" s="69" t="s">
        <v>76</v>
      </c>
      <c r="D21" s="48" t="s">
        <v>62</v>
      </c>
      <c r="E21" s="70">
        <v>1</v>
      </c>
      <c r="F21" s="50">
        <f>IF(E21=1,(1/4)*100,E21*(1/4)*100)</f>
        <v>25</v>
      </c>
      <c r="G21" s="343">
        <f>SUM(F21:F24)</f>
        <v>100</v>
      </c>
      <c r="H21" s="346">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383"/>
      <c r="C22" s="71" t="s">
        <v>77</v>
      </c>
      <c r="D22" s="62" t="s">
        <v>62</v>
      </c>
      <c r="E22" s="72">
        <v>1</v>
      </c>
      <c r="F22" s="54">
        <f t="shared" ref="F22:F24" si="2">IF(E22=1,(1/4)*100,E22*(1/4)*100)</f>
        <v>25</v>
      </c>
      <c r="G22" s="344"/>
      <c r="H22" s="347"/>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383"/>
      <c r="C23" s="73" t="s">
        <v>78</v>
      </c>
      <c r="D23" s="62" t="s">
        <v>62</v>
      </c>
      <c r="E23" s="74">
        <v>1</v>
      </c>
      <c r="F23" s="54">
        <f>IF(E23=1,(1/4)*100,E23*(1/4)*100)</f>
        <v>25</v>
      </c>
      <c r="G23" s="344"/>
      <c r="H23" s="347"/>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384"/>
      <c r="C24" s="75" t="s">
        <v>79</v>
      </c>
      <c r="D24" s="66" t="s">
        <v>62</v>
      </c>
      <c r="E24" s="76">
        <v>1</v>
      </c>
      <c r="F24" s="77">
        <f t="shared" si="2"/>
        <v>25</v>
      </c>
      <c r="G24" s="345"/>
      <c r="H24" s="348"/>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379" t="s">
        <v>81</v>
      </c>
      <c r="C26" s="85" t="s">
        <v>82</v>
      </c>
      <c r="D26" s="48" t="s">
        <v>62</v>
      </c>
      <c r="E26" s="70">
        <v>1</v>
      </c>
      <c r="F26" s="86">
        <f>IF(E26=1,(1/2)*100,E26*(1/2)*100)</f>
        <v>50</v>
      </c>
      <c r="G26" s="343">
        <f>SUM(F26:F27)</f>
        <v>100</v>
      </c>
      <c r="H26" s="346">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380"/>
      <c r="C27" s="87" t="s">
        <v>83</v>
      </c>
      <c r="D27" s="88" t="s">
        <v>62</v>
      </c>
      <c r="E27" s="89">
        <v>1</v>
      </c>
      <c r="F27" s="90">
        <f>IF(E27=1,(1/2)*100,E27*(1/2)*100)</f>
        <v>50</v>
      </c>
      <c r="G27" s="345"/>
      <c r="H27" s="348"/>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351" t="s">
        <v>84</v>
      </c>
      <c r="C28" s="47" t="s">
        <v>85</v>
      </c>
      <c r="D28" s="48" t="s">
        <v>62</v>
      </c>
      <c r="E28" s="49">
        <v>1</v>
      </c>
      <c r="F28" s="50">
        <f>IF(E28=1,(1/6)*100,E28*(1/6)*100)</f>
        <v>16.666666666666664</v>
      </c>
      <c r="G28" s="343">
        <f>SUM(F28:F33)</f>
        <v>99.999999999999972</v>
      </c>
      <c r="H28" s="354">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352"/>
      <c r="C29" s="51" t="s">
        <v>86</v>
      </c>
      <c r="D29" s="52" t="s">
        <v>62</v>
      </c>
      <c r="E29" s="53">
        <v>1</v>
      </c>
      <c r="F29" s="54">
        <f>IF(E29=1,(1/6)*100,E29*(1/6)*100)</f>
        <v>16.666666666666664</v>
      </c>
      <c r="G29" s="344"/>
      <c r="H29" s="355"/>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352"/>
      <c r="C30" s="55" t="s">
        <v>87</v>
      </c>
      <c r="D30" s="52" t="s">
        <v>62</v>
      </c>
      <c r="E30" s="53">
        <v>1</v>
      </c>
      <c r="F30" s="54">
        <f t="shared" ref="F30:F32" si="3">IF(E30=1,(1/6)*100,E30*(1/6)*100)</f>
        <v>16.666666666666664</v>
      </c>
      <c r="G30" s="344"/>
      <c r="H30" s="355"/>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352"/>
      <c r="C31" s="56" t="s">
        <v>88</v>
      </c>
      <c r="D31" s="52" t="s">
        <v>62</v>
      </c>
      <c r="E31" s="53">
        <v>1</v>
      </c>
      <c r="F31" s="54">
        <f t="shared" si="3"/>
        <v>16.666666666666664</v>
      </c>
      <c r="G31" s="344"/>
      <c r="H31" s="355"/>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352"/>
      <c r="C32" s="55" t="s">
        <v>89</v>
      </c>
      <c r="D32" s="52" t="s">
        <v>62</v>
      </c>
      <c r="E32" s="53">
        <v>1</v>
      </c>
      <c r="F32" s="54">
        <f t="shared" si="3"/>
        <v>16.666666666666664</v>
      </c>
      <c r="G32" s="344"/>
      <c r="H32" s="355"/>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353"/>
      <c r="C33" s="91" t="s">
        <v>90</v>
      </c>
      <c r="D33" s="92" t="s">
        <v>62</v>
      </c>
      <c r="E33" s="58">
        <v>1</v>
      </c>
      <c r="F33" s="93">
        <f>IF(E33=1,(1/6)*100,E33*(1/6)*100)</f>
        <v>16.666666666666664</v>
      </c>
      <c r="G33" s="345"/>
      <c r="H33" s="356"/>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351" t="s">
        <v>91</v>
      </c>
      <c r="C34" s="47" t="s">
        <v>92</v>
      </c>
      <c r="D34" s="48" t="s">
        <v>62</v>
      </c>
      <c r="E34" s="94">
        <v>1</v>
      </c>
      <c r="F34" s="50">
        <f>IF(E34=1,(1/5)*100,E34*(1/5)*100)</f>
        <v>20</v>
      </c>
      <c r="G34" s="343">
        <f>SUM(F34:F38)</f>
        <v>100</v>
      </c>
      <c r="H34" s="354">
        <f t="shared" ref="H34" si="4">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352"/>
      <c r="C35" s="95" t="s">
        <v>93</v>
      </c>
      <c r="D35" s="62" t="s">
        <v>62</v>
      </c>
      <c r="E35" s="96">
        <v>1</v>
      </c>
      <c r="F35" s="54">
        <f t="shared" ref="F35:F38" si="5">IF(E35=1,(1/5)*100,E35*(1/5)*100)</f>
        <v>20</v>
      </c>
      <c r="G35" s="344"/>
      <c r="H35" s="355"/>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352"/>
      <c r="C36" s="95" t="s">
        <v>94</v>
      </c>
      <c r="D36" s="62" t="s">
        <v>62</v>
      </c>
      <c r="E36" s="96">
        <v>1</v>
      </c>
      <c r="F36" s="54">
        <f t="shared" si="5"/>
        <v>20</v>
      </c>
      <c r="G36" s="344"/>
      <c r="H36" s="355"/>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352"/>
      <c r="C37" s="51" t="s">
        <v>95</v>
      </c>
      <c r="D37" s="52" t="s">
        <v>62</v>
      </c>
      <c r="E37" s="97">
        <v>1</v>
      </c>
      <c r="F37" s="54">
        <f t="shared" si="5"/>
        <v>20</v>
      </c>
      <c r="G37" s="344"/>
      <c r="H37" s="355"/>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353"/>
      <c r="C38" s="98" t="s">
        <v>96</v>
      </c>
      <c r="D38" s="92" t="s">
        <v>62</v>
      </c>
      <c r="E38" s="99">
        <v>1</v>
      </c>
      <c r="F38" s="93">
        <f t="shared" si="5"/>
        <v>20</v>
      </c>
      <c r="G38" s="345"/>
      <c r="H38" s="356"/>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351" t="s">
        <v>97</v>
      </c>
      <c r="C39" s="47" t="s">
        <v>98</v>
      </c>
      <c r="D39" s="48" t="s">
        <v>62</v>
      </c>
      <c r="E39" s="94">
        <v>1</v>
      </c>
      <c r="F39" s="100">
        <f>IF(E39=1,(1/3)*100,E39*(1/3)*100)</f>
        <v>33.333333333333329</v>
      </c>
      <c r="G39" s="343">
        <f>SUM(F39:F41)</f>
        <v>99.999999999999986</v>
      </c>
      <c r="H39" s="346">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352"/>
      <c r="C40" s="95" t="s">
        <v>99</v>
      </c>
      <c r="D40" s="62" t="s">
        <v>62</v>
      </c>
      <c r="E40" s="96">
        <v>1</v>
      </c>
      <c r="F40" s="59">
        <f t="shared" ref="F40:F50" si="6">IF(E40=1,(1/3)*100,E40*(1/3)*100)</f>
        <v>33.333333333333329</v>
      </c>
      <c r="G40" s="344"/>
      <c r="H40" s="347"/>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353"/>
      <c r="C41" s="91" t="s">
        <v>100</v>
      </c>
      <c r="D41" s="66" t="s">
        <v>62</v>
      </c>
      <c r="E41" s="101">
        <v>1</v>
      </c>
      <c r="F41" s="93">
        <f t="shared" si="6"/>
        <v>33.333333333333329</v>
      </c>
      <c r="G41" s="345"/>
      <c r="H41" s="348"/>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351" t="s">
        <v>101</v>
      </c>
      <c r="C42" s="47" t="s">
        <v>102</v>
      </c>
      <c r="D42" s="48" t="s">
        <v>62</v>
      </c>
      <c r="E42" s="94">
        <v>1</v>
      </c>
      <c r="F42" s="100">
        <f>IF(E42=1,(1/3)*100,E42*(1/3)*100)</f>
        <v>33.333333333333329</v>
      </c>
      <c r="G42" s="343">
        <f>SUM(F42:F44)</f>
        <v>99.999999999999986</v>
      </c>
      <c r="H42" s="346">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352"/>
      <c r="C43" s="51" t="s">
        <v>103</v>
      </c>
      <c r="D43" s="62" t="s">
        <v>62</v>
      </c>
      <c r="E43" s="96">
        <v>1</v>
      </c>
      <c r="F43" s="59">
        <f t="shared" si="6"/>
        <v>33.333333333333329</v>
      </c>
      <c r="G43" s="344"/>
      <c r="H43" s="347"/>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353"/>
      <c r="C44" s="98" t="s">
        <v>104</v>
      </c>
      <c r="D44" s="66" t="s">
        <v>62</v>
      </c>
      <c r="E44" s="101">
        <v>1</v>
      </c>
      <c r="F44" s="93">
        <f t="shared" si="6"/>
        <v>33.333333333333329</v>
      </c>
      <c r="G44" s="345"/>
      <c r="H44" s="348"/>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351" t="s">
        <v>105</v>
      </c>
      <c r="C45" s="47" t="s">
        <v>106</v>
      </c>
      <c r="D45" s="48" t="s">
        <v>62</v>
      </c>
      <c r="E45" s="94">
        <v>1</v>
      </c>
      <c r="F45" s="100">
        <f>IF(E45=1,(1/3)*100,E45*(1/3)*100)</f>
        <v>33.333333333333329</v>
      </c>
      <c r="G45" s="343">
        <f>SUM(F45:F47)</f>
        <v>99.999999999999986</v>
      </c>
      <c r="H45" s="346">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352"/>
      <c r="C46" s="95" t="s">
        <v>107</v>
      </c>
      <c r="D46" s="62" t="s">
        <v>62</v>
      </c>
      <c r="E46" s="96">
        <v>1</v>
      </c>
      <c r="F46" s="59">
        <f t="shared" si="6"/>
        <v>33.333333333333329</v>
      </c>
      <c r="G46" s="344"/>
      <c r="H46" s="347"/>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353"/>
      <c r="C47" s="91" t="s">
        <v>108</v>
      </c>
      <c r="D47" s="66" t="s">
        <v>62</v>
      </c>
      <c r="E47" s="101">
        <v>1</v>
      </c>
      <c r="F47" s="93">
        <f t="shared" si="6"/>
        <v>33.333333333333329</v>
      </c>
      <c r="G47" s="345"/>
      <c r="H47" s="348"/>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351" t="s">
        <v>109</v>
      </c>
      <c r="C48" s="47" t="s">
        <v>110</v>
      </c>
      <c r="D48" s="48" t="s">
        <v>62</v>
      </c>
      <c r="E48" s="94">
        <v>1</v>
      </c>
      <c r="F48" s="100">
        <f>IF(E48=1,(1/3)*100,E48*(1/3)*100)</f>
        <v>33.333333333333329</v>
      </c>
      <c r="G48" s="343">
        <f>SUM(F48:F50)</f>
        <v>99.999999999999986</v>
      </c>
      <c r="H48" s="346">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352"/>
      <c r="C49" s="51" t="s">
        <v>111</v>
      </c>
      <c r="D49" s="62" t="s">
        <v>62</v>
      </c>
      <c r="E49" s="96">
        <v>1</v>
      </c>
      <c r="F49" s="59">
        <f t="shared" si="6"/>
        <v>33.333333333333329</v>
      </c>
      <c r="G49" s="344"/>
      <c r="H49" s="347"/>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353"/>
      <c r="C50" s="98" t="s">
        <v>112</v>
      </c>
      <c r="D50" s="66" t="s">
        <v>62</v>
      </c>
      <c r="E50" s="101">
        <v>1</v>
      </c>
      <c r="F50" s="93">
        <f t="shared" si="6"/>
        <v>33.333333333333329</v>
      </c>
      <c r="G50" s="345"/>
      <c r="H50" s="348"/>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351" t="s">
        <v>113</v>
      </c>
      <c r="C51" s="47" t="s">
        <v>114</v>
      </c>
      <c r="D51" s="48" t="s">
        <v>62</v>
      </c>
      <c r="E51" s="70">
        <v>1</v>
      </c>
      <c r="F51" s="50">
        <f>IF(E51=1,(1/4)*100,E51*(1/4)*100)</f>
        <v>25</v>
      </c>
      <c r="G51" s="343">
        <f>SUM(F51:F54)</f>
        <v>100</v>
      </c>
      <c r="H51" s="346">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352"/>
      <c r="C52" s="95" t="s">
        <v>115</v>
      </c>
      <c r="D52" s="62" t="s">
        <v>62</v>
      </c>
      <c r="E52" s="72">
        <v>1</v>
      </c>
      <c r="F52" s="54">
        <f t="shared" ref="F52" si="7">IF(E52=1,(1/4)*100,E52*(1/4)*100)</f>
        <v>25</v>
      </c>
      <c r="G52" s="344"/>
      <c r="H52" s="347"/>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352"/>
      <c r="C53" s="95" t="s">
        <v>116</v>
      </c>
      <c r="D53" s="62" t="s">
        <v>62</v>
      </c>
      <c r="E53" s="74">
        <v>1</v>
      </c>
      <c r="F53" s="54">
        <f>IF(E53=1,(1/4)*100,E53*(1/4)*100)</f>
        <v>25</v>
      </c>
      <c r="G53" s="344"/>
      <c r="H53" s="347"/>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353"/>
      <c r="C54" s="91" t="s">
        <v>117</v>
      </c>
      <c r="D54" s="66" t="s">
        <v>62</v>
      </c>
      <c r="E54" s="76">
        <v>1</v>
      </c>
      <c r="F54" s="77">
        <f t="shared" ref="F54" si="8">IF(E54=1,(1/4)*100,E54*(1/4)*100)</f>
        <v>25</v>
      </c>
      <c r="G54" s="345"/>
      <c r="H54" s="348"/>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351" t="s">
        <v>118</v>
      </c>
      <c r="C55" s="47" t="s">
        <v>119</v>
      </c>
      <c r="D55" s="48" t="s">
        <v>62</v>
      </c>
      <c r="E55" s="94">
        <v>1</v>
      </c>
      <c r="F55" s="50">
        <f>IF(E55=1,(1/5)*100,E55*(1/5)*100)</f>
        <v>20</v>
      </c>
      <c r="G55" s="343">
        <f>SUM(F55:F59)</f>
        <v>100</v>
      </c>
      <c r="H55" s="354">
        <f t="shared" ref="H55" si="9">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352"/>
      <c r="C56" s="95" t="s">
        <v>120</v>
      </c>
      <c r="D56" s="62" t="s">
        <v>62</v>
      </c>
      <c r="E56" s="96">
        <v>1</v>
      </c>
      <c r="F56" s="54">
        <f t="shared" ref="F56:F64" si="10">IF(E56=1,(1/5)*100,E56*(1/5)*100)</f>
        <v>20</v>
      </c>
      <c r="G56" s="344"/>
      <c r="H56" s="355"/>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352"/>
      <c r="C57" s="95" t="s">
        <v>121</v>
      </c>
      <c r="D57" s="62" t="s">
        <v>62</v>
      </c>
      <c r="E57" s="96">
        <v>1</v>
      </c>
      <c r="F57" s="54">
        <f t="shared" si="10"/>
        <v>20</v>
      </c>
      <c r="G57" s="344"/>
      <c r="H57" s="355"/>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352"/>
      <c r="C58" s="95" t="s">
        <v>122</v>
      </c>
      <c r="D58" s="52" t="s">
        <v>62</v>
      </c>
      <c r="E58" s="97">
        <v>1</v>
      </c>
      <c r="F58" s="54">
        <f t="shared" si="10"/>
        <v>20</v>
      </c>
      <c r="G58" s="344"/>
      <c r="H58" s="355"/>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353"/>
      <c r="C59" s="91" t="s">
        <v>123</v>
      </c>
      <c r="D59" s="92" t="s">
        <v>62</v>
      </c>
      <c r="E59" s="99">
        <v>1</v>
      </c>
      <c r="F59" s="93">
        <f t="shared" si="10"/>
        <v>20</v>
      </c>
      <c r="G59" s="345"/>
      <c r="H59" s="356"/>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357" t="s">
        <v>124</v>
      </c>
      <c r="C60" s="47" t="s">
        <v>125</v>
      </c>
      <c r="D60" s="48" t="s">
        <v>62</v>
      </c>
      <c r="E60" s="94">
        <v>1</v>
      </c>
      <c r="F60" s="50">
        <f>IF(E60=1,(1/5)*100,E60*(1/5)*100)</f>
        <v>20</v>
      </c>
      <c r="G60" s="343">
        <f>SUM(F60:F64)</f>
        <v>100</v>
      </c>
      <c r="H60" s="354">
        <f t="shared" ref="H60" si="11">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358"/>
      <c r="C61" s="95" t="s">
        <v>126</v>
      </c>
      <c r="D61" s="62" t="s">
        <v>62</v>
      </c>
      <c r="E61" s="96">
        <v>1</v>
      </c>
      <c r="F61" s="54">
        <f t="shared" si="10"/>
        <v>20</v>
      </c>
      <c r="G61" s="344"/>
      <c r="H61" s="355"/>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358"/>
      <c r="C62" s="95" t="s">
        <v>127</v>
      </c>
      <c r="D62" s="62" t="s">
        <v>62</v>
      </c>
      <c r="E62" s="96">
        <v>1</v>
      </c>
      <c r="F62" s="54">
        <f t="shared" si="10"/>
        <v>20</v>
      </c>
      <c r="G62" s="344"/>
      <c r="H62" s="355"/>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358"/>
      <c r="C63" s="95" t="s">
        <v>128</v>
      </c>
      <c r="D63" s="52" t="s">
        <v>62</v>
      </c>
      <c r="E63" s="97">
        <v>1</v>
      </c>
      <c r="F63" s="54">
        <f t="shared" si="10"/>
        <v>20</v>
      </c>
      <c r="G63" s="344"/>
      <c r="H63" s="355"/>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359"/>
      <c r="C64" s="91" t="s">
        <v>129</v>
      </c>
      <c r="D64" s="92" t="s">
        <v>62</v>
      </c>
      <c r="E64" s="99">
        <v>1</v>
      </c>
      <c r="F64" s="93">
        <f t="shared" si="10"/>
        <v>20</v>
      </c>
      <c r="G64" s="345"/>
      <c r="H64" s="356"/>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351" t="s">
        <v>130</v>
      </c>
      <c r="C65" s="47" t="s">
        <v>131</v>
      </c>
      <c r="D65" s="48" t="s">
        <v>62</v>
      </c>
      <c r="E65" s="49">
        <v>1</v>
      </c>
      <c r="F65" s="50">
        <f>IF(E65=1,(1/6)*100,E65*(1/6)*100)</f>
        <v>16.666666666666664</v>
      </c>
      <c r="G65" s="343">
        <f>SUM(F65:F70)</f>
        <v>99.999999999999972</v>
      </c>
      <c r="H65" s="354">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352"/>
      <c r="C66" s="95" t="s">
        <v>132</v>
      </c>
      <c r="D66" s="52" t="s">
        <v>62</v>
      </c>
      <c r="E66" s="53">
        <v>1</v>
      </c>
      <c r="F66" s="54">
        <f>IF(E66=1,(1/6)*100,E66*(1/6)*100)</f>
        <v>16.666666666666664</v>
      </c>
      <c r="G66" s="344"/>
      <c r="H66" s="355"/>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352"/>
      <c r="C67" s="95" t="s">
        <v>133</v>
      </c>
      <c r="D67" s="52" t="s">
        <v>62</v>
      </c>
      <c r="E67" s="53">
        <v>1</v>
      </c>
      <c r="F67" s="54">
        <f t="shared" ref="F67:F69" si="12">IF(E67=1,(1/6)*100,E67*(1/6)*100)</f>
        <v>16.666666666666664</v>
      </c>
      <c r="G67" s="344"/>
      <c r="H67" s="355"/>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352"/>
      <c r="C68" s="95" t="s">
        <v>134</v>
      </c>
      <c r="D68" s="52" t="s">
        <v>62</v>
      </c>
      <c r="E68" s="53">
        <v>1</v>
      </c>
      <c r="F68" s="54">
        <f t="shared" si="12"/>
        <v>16.666666666666664</v>
      </c>
      <c r="G68" s="344"/>
      <c r="H68" s="355"/>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352"/>
      <c r="C69" s="95" t="s">
        <v>135</v>
      </c>
      <c r="D69" s="52" t="s">
        <v>62</v>
      </c>
      <c r="E69" s="53">
        <v>1</v>
      </c>
      <c r="F69" s="54">
        <f t="shared" si="12"/>
        <v>16.666666666666664</v>
      </c>
      <c r="G69" s="344"/>
      <c r="H69" s="355"/>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353"/>
      <c r="C70" s="91" t="s">
        <v>136</v>
      </c>
      <c r="D70" s="92" t="s">
        <v>62</v>
      </c>
      <c r="E70" s="58">
        <v>1</v>
      </c>
      <c r="F70" s="93">
        <f>IF(E70=1,(1/6)*100,E70*(1/6)*100)</f>
        <v>16.666666666666664</v>
      </c>
      <c r="G70" s="345"/>
      <c r="H70" s="356"/>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351" t="s">
        <v>137</v>
      </c>
      <c r="C71" s="47" t="s">
        <v>138</v>
      </c>
      <c r="D71" s="48" t="s">
        <v>62</v>
      </c>
      <c r="E71" s="94">
        <v>1</v>
      </c>
      <c r="F71" s="100">
        <f>IF(E71=1,(1/10)*100,E71*(1/10)*100)</f>
        <v>10</v>
      </c>
      <c r="G71" s="343">
        <f>SUM(F71:F80)</f>
        <v>100</v>
      </c>
      <c r="H71" s="346">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352"/>
      <c r="C72" s="95" t="s">
        <v>139</v>
      </c>
      <c r="D72" s="62" t="s">
        <v>62</v>
      </c>
      <c r="E72" s="96">
        <v>1</v>
      </c>
      <c r="F72" s="59">
        <f t="shared" ref="F72:F80" si="13">IF(E72=1,(1/10)*100,E72*(1/10)*100)</f>
        <v>10</v>
      </c>
      <c r="G72" s="344"/>
      <c r="H72" s="347"/>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352"/>
      <c r="C73" s="95" t="s">
        <v>140</v>
      </c>
      <c r="D73" s="62" t="s">
        <v>62</v>
      </c>
      <c r="E73" s="96">
        <v>1</v>
      </c>
      <c r="F73" s="59">
        <f t="shared" si="13"/>
        <v>10</v>
      </c>
      <c r="G73" s="344"/>
      <c r="H73" s="347"/>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352"/>
      <c r="C74" s="95" t="s">
        <v>141</v>
      </c>
      <c r="D74" s="62" t="s">
        <v>62</v>
      </c>
      <c r="E74" s="96">
        <v>1</v>
      </c>
      <c r="F74" s="59">
        <f t="shared" si="13"/>
        <v>10</v>
      </c>
      <c r="G74" s="344"/>
      <c r="H74" s="347"/>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352"/>
      <c r="C75" s="95" t="s">
        <v>142</v>
      </c>
      <c r="D75" s="62" t="s">
        <v>62</v>
      </c>
      <c r="E75" s="96">
        <v>1</v>
      </c>
      <c r="F75" s="59">
        <f t="shared" si="13"/>
        <v>10</v>
      </c>
      <c r="G75" s="344"/>
      <c r="H75" s="347"/>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352"/>
      <c r="C76" s="95" t="s">
        <v>143</v>
      </c>
      <c r="D76" s="62" t="s">
        <v>62</v>
      </c>
      <c r="E76" s="96">
        <v>1</v>
      </c>
      <c r="F76" s="59">
        <f t="shared" si="13"/>
        <v>10</v>
      </c>
      <c r="G76" s="344"/>
      <c r="H76" s="347"/>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352"/>
      <c r="C77" s="95" t="s">
        <v>144</v>
      </c>
      <c r="D77" s="62" t="s">
        <v>62</v>
      </c>
      <c r="E77" s="96">
        <v>1</v>
      </c>
      <c r="F77" s="59">
        <f t="shared" si="13"/>
        <v>10</v>
      </c>
      <c r="G77" s="344"/>
      <c r="H77" s="347"/>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352"/>
      <c r="C78" s="95" t="s">
        <v>145</v>
      </c>
      <c r="D78" s="62" t="s">
        <v>62</v>
      </c>
      <c r="E78" s="96">
        <v>1</v>
      </c>
      <c r="F78" s="59">
        <f t="shared" si="13"/>
        <v>10</v>
      </c>
      <c r="G78" s="344"/>
      <c r="H78" s="347"/>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352"/>
      <c r="C79" s="95" t="s">
        <v>146</v>
      </c>
      <c r="D79" s="62" t="s">
        <v>62</v>
      </c>
      <c r="E79" s="96">
        <v>1</v>
      </c>
      <c r="F79" s="59">
        <f t="shared" si="13"/>
        <v>10</v>
      </c>
      <c r="G79" s="344"/>
      <c r="H79" s="347"/>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353"/>
      <c r="C80" s="91" t="s">
        <v>147</v>
      </c>
      <c r="D80" s="66" t="s">
        <v>62</v>
      </c>
      <c r="E80" s="101">
        <v>1</v>
      </c>
      <c r="F80" s="93">
        <f t="shared" si="13"/>
        <v>10</v>
      </c>
      <c r="G80" s="345"/>
      <c r="H80" s="348"/>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351" t="s">
        <v>148</v>
      </c>
      <c r="C81" s="47" t="s">
        <v>149</v>
      </c>
      <c r="D81" s="48" t="s">
        <v>62</v>
      </c>
      <c r="E81" s="70">
        <v>1</v>
      </c>
      <c r="F81" s="50">
        <f>IF(E81=1,(1/4)*100,E81*(1/4)*100)</f>
        <v>25</v>
      </c>
      <c r="G81" s="343">
        <f>SUM(F81:F84)</f>
        <v>100</v>
      </c>
      <c r="H81" s="346">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352"/>
      <c r="C82" s="95" t="s">
        <v>150</v>
      </c>
      <c r="D82" s="62" t="s">
        <v>62</v>
      </c>
      <c r="E82" s="72">
        <v>1</v>
      </c>
      <c r="F82" s="54">
        <f t="shared" ref="F82" si="14">IF(E82=1,(1/4)*100,E82*(1/4)*100)</f>
        <v>25</v>
      </c>
      <c r="G82" s="344"/>
      <c r="H82" s="347"/>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352"/>
      <c r="C83" s="95" t="s">
        <v>151</v>
      </c>
      <c r="D83" s="62" t="s">
        <v>62</v>
      </c>
      <c r="E83" s="74">
        <v>1</v>
      </c>
      <c r="F83" s="54">
        <f>IF(E83=1,(1/4)*100,E83*(1/4)*100)</f>
        <v>25</v>
      </c>
      <c r="G83" s="344"/>
      <c r="H83" s="347"/>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353"/>
      <c r="C84" s="91" t="s">
        <v>152</v>
      </c>
      <c r="D84" s="66" t="s">
        <v>62</v>
      </c>
      <c r="E84" s="76">
        <v>1</v>
      </c>
      <c r="F84" s="77">
        <f t="shared" ref="F84" si="15">IF(E84=1,(1/4)*100,E84*(1/4)*100)</f>
        <v>25</v>
      </c>
      <c r="G84" s="345"/>
      <c r="H84" s="348"/>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351" t="s">
        <v>153</v>
      </c>
      <c r="C85" s="102" t="s">
        <v>154</v>
      </c>
      <c r="D85" s="103" t="s">
        <v>62</v>
      </c>
      <c r="E85" s="94">
        <v>1</v>
      </c>
      <c r="F85" s="100">
        <f>IF(E85=1,(1/3)*100,E85*(1/3)*100)</f>
        <v>33.333333333333329</v>
      </c>
      <c r="G85" s="343">
        <f>SUM(F85:F87)</f>
        <v>99.999999999999986</v>
      </c>
      <c r="H85" s="346">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352"/>
      <c r="C86" s="104" t="s">
        <v>155</v>
      </c>
      <c r="D86" s="105" t="s">
        <v>62</v>
      </c>
      <c r="E86" s="96">
        <v>1</v>
      </c>
      <c r="F86" s="59">
        <f t="shared" ref="F86:F87" si="16">IF(E86=1,(1/3)*100,E86*(1/3)*100)</f>
        <v>33.333333333333329</v>
      </c>
      <c r="G86" s="344"/>
      <c r="H86" s="347"/>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353"/>
      <c r="C87" s="106" t="s">
        <v>156</v>
      </c>
      <c r="D87" s="107" t="s">
        <v>62</v>
      </c>
      <c r="E87" s="101">
        <v>1</v>
      </c>
      <c r="F87" s="93">
        <f t="shared" si="16"/>
        <v>33.333333333333329</v>
      </c>
      <c r="G87" s="345"/>
      <c r="H87" s="348"/>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351" t="s">
        <v>157</v>
      </c>
      <c r="C88" s="108" t="s">
        <v>158</v>
      </c>
      <c r="D88" s="48" t="s">
        <v>62</v>
      </c>
      <c r="E88" s="94">
        <v>1</v>
      </c>
      <c r="F88" s="50">
        <f>IF(E88=1,(1/5)*100,E88*(1/5)*100)</f>
        <v>20</v>
      </c>
      <c r="G88" s="343">
        <f>SUM(F88:F92)</f>
        <v>100</v>
      </c>
      <c r="H88" s="354">
        <f t="shared" ref="H88" si="17">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352"/>
      <c r="C89" s="109" t="s">
        <v>159</v>
      </c>
      <c r="D89" s="62" t="s">
        <v>62</v>
      </c>
      <c r="E89" s="96">
        <v>1</v>
      </c>
      <c r="F89" s="54">
        <f t="shared" ref="F89:F92" si="18">IF(E89=1,(1/5)*100,E89*(1/5)*100)</f>
        <v>20</v>
      </c>
      <c r="G89" s="344"/>
      <c r="H89" s="355"/>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352"/>
      <c r="C90" s="109" t="s">
        <v>160</v>
      </c>
      <c r="D90" s="62" t="s">
        <v>62</v>
      </c>
      <c r="E90" s="96">
        <v>1</v>
      </c>
      <c r="F90" s="54">
        <f t="shared" si="18"/>
        <v>20</v>
      </c>
      <c r="G90" s="344"/>
      <c r="H90" s="355"/>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352"/>
      <c r="C91" s="109" t="s">
        <v>161</v>
      </c>
      <c r="D91" s="52" t="s">
        <v>62</v>
      </c>
      <c r="E91" s="97">
        <v>1</v>
      </c>
      <c r="F91" s="54">
        <f t="shared" si="18"/>
        <v>20</v>
      </c>
      <c r="G91" s="344"/>
      <c r="H91" s="355"/>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353"/>
      <c r="C92" s="110" t="s">
        <v>162</v>
      </c>
      <c r="D92" s="92" t="s">
        <v>62</v>
      </c>
      <c r="E92" s="99">
        <v>1</v>
      </c>
      <c r="F92" s="93">
        <f t="shared" si="18"/>
        <v>20</v>
      </c>
      <c r="G92" s="345"/>
      <c r="H92" s="356"/>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351" t="s">
        <v>163</v>
      </c>
      <c r="C93" s="111" t="s">
        <v>164</v>
      </c>
      <c r="D93" s="48" t="s">
        <v>62</v>
      </c>
      <c r="E93" s="70">
        <v>1</v>
      </c>
      <c r="F93" s="50">
        <f>IF(E93=1,(1/4)*100,E93*(1/4)*100)</f>
        <v>25</v>
      </c>
      <c r="G93" s="343">
        <f>SUM(F93:F96)</f>
        <v>100</v>
      </c>
      <c r="H93" s="346">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352"/>
      <c r="C94" s="112" t="s">
        <v>165</v>
      </c>
      <c r="D94" s="62" t="s">
        <v>62</v>
      </c>
      <c r="E94" s="72">
        <v>1</v>
      </c>
      <c r="F94" s="54">
        <f t="shared" ref="F94" si="19">IF(E94=1,(1/4)*100,E94*(1/4)*100)</f>
        <v>25</v>
      </c>
      <c r="G94" s="344"/>
      <c r="H94" s="347"/>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352"/>
      <c r="C95" s="112" t="s">
        <v>166</v>
      </c>
      <c r="D95" s="62" t="s">
        <v>62</v>
      </c>
      <c r="E95" s="74">
        <v>1</v>
      </c>
      <c r="F95" s="54">
        <f>IF(E95=1,(1/4)*100,E95*(1/4)*100)</f>
        <v>25</v>
      </c>
      <c r="G95" s="344"/>
      <c r="H95" s="347"/>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353"/>
      <c r="C96" s="110" t="s">
        <v>167</v>
      </c>
      <c r="D96" s="66" t="s">
        <v>62</v>
      </c>
      <c r="E96" s="76">
        <v>1</v>
      </c>
      <c r="F96" s="77">
        <f t="shared" ref="F96" si="20">IF(E96=1,(1/4)*100,E96*(1/4)*100)</f>
        <v>25</v>
      </c>
      <c r="G96" s="345"/>
      <c r="H96" s="348"/>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351" t="s">
        <v>168</v>
      </c>
      <c r="C97" s="111" t="s">
        <v>169</v>
      </c>
      <c r="D97" s="48" t="s">
        <v>62</v>
      </c>
      <c r="E97" s="94">
        <v>1</v>
      </c>
      <c r="F97" s="100">
        <f>IF(E97=1,(1/3)*100,E97*(1/3)*100)</f>
        <v>33.333333333333329</v>
      </c>
      <c r="G97" s="343">
        <f>SUM(F97:F99)</f>
        <v>99.999999999999986</v>
      </c>
      <c r="H97" s="346">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352"/>
      <c r="C98" s="112" t="s">
        <v>170</v>
      </c>
      <c r="D98" s="62" t="s">
        <v>62</v>
      </c>
      <c r="E98" s="96">
        <v>1</v>
      </c>
      <c r="F98" s="59">
        <f t="shared" ref="F98:F102" si="21">IF(E98=1,(1/3)*100,E98*(1/3)*100)</f>
        <v>33.333333333333329</v>
      </c>
      <c r="G98" s="344"/>
      <c r="H98" s="347"/>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353"/>
      <c r="C99" s="110" t="s">
        <v>171</v>
      </c>
      <c r="D99" s="66" t="s">
        <v>62</v>
      </c>
      <c r="E99" s="101">
        <v>1</v>
      </c>
      <c r="F99" s="93">
        <f t="shared" si="21"/>
        <v>33.333333333333329</v>
      </c>
      <c r="G99" s="345"/>
      <c r="H99" s="348"/>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351" t="s">
        <v>172</v>
      </c>
      <c r="C100" s="111" t="s">
        <v>173</v>
      </c>
      <c r="D100" s="48" t="s">
        <v>62</v>
      </c>
      <c r="E100" s="94">
        <v>1</v>
      </c>
      <c r="F100" s="100">
        <f>IF(E100=1,(1/3)*100,E100*(1/3)*100)</f>
        <v>33.333333333333329</v>
      </c>
      <c r="G100" s="343">
        <f>SUM(F100:F102)</f>
        <v>99.999999999999986</v>
      </c>
      <c r="H100" s="346">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352"/>
      <c r="C101" s="112" t="s">
        <v>174</v>
      </c>
      <c r="D101" s="62" t="s">
        <v>62</v>
      </c>
      <c r="E101" s="96">
        <v>1</v>
      </c>
      <c r="F101" s="59">
        <f t="shared" si="21"/>
        <v>33.333333333333329</v>
      </c>
      <c r="G101" s="344"/>
      <c r="H101" s="347"/>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353"/>
      <c r="C102" s="110" t="s">
        <v>175</v>
      </c>
      <c r="D102" s="66" t="s">
        <v>62</v>
      </c>
      <c r="E102" s="101">
        <v>1</v>
      </c>
      <c r="F102" s="93">
        <f t="shared" si="21"/>
        <v>33.333333333333329</v>
      </c>
      <c r="G102" s="345"/>
      <c r="H102" s="348"/>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351" t="s">
        <v>176</v>
      </c>
      <c r="C103" s="111" t="s">
        <v>177</v>
      </c>
      <c r="D103" s="103" t="s">
        <v>62</v>
      </c>
      <c r="E103" s="70">
        <v>1</v>
      </c>
      <c r="F103" s="50">
        <f t="shared" ref="F103:F108" si="22">IF(E103=1,(1/2)*100,E103*(1/2)*100)</f>
        <v>50</v>
      </c>
      <c r="G103" s="343">
        <f>SUM(F103:F104)</f>
        <v>100</v>
      </c>
      <c r="H103" s="346">
        <f t="shared" ref="H103:H107" si="23">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353"/>
      <c r="C104" s="110" t="s">
        <v>178</v>
      </c>
      <c r="D104" s="107" t="s">
        <v>62</v>
      </c>
      <c r="E104" s="113">
        <v>1</v>
      </c>
      <c r="F104" s="77">
        <f t="shared" si="22"/>
        <v>50</v>
      </c>
      <c r="G104" s="345"/>
      <c r="H104" s="348"/>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351" t="s">
        <v>179</v>
      </c>
      <c r="C105" s="111" t="s">
        <v>180</v>
      </c>
      <c r="D105" s="103" t="s">
        <v>62</v>
      </c>
      <c r="E105" s="70">
        <v>1</v>
      </c>
      <c r="F105" s="50">
        <f t="shared" si="22"/>
        <v>50</v>
      </c>
      <c r="G105" s="343">
        <f>SUM(F105:F106)</f>
        <v>100</v>
      </c>
      <c r="H105" s="346">
        <f t="shared" si="23"/>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353"/>
      <c r="C106" s="114" t="s">
        <v>181</v>
      </c>
      <c r="D106" s="107" t="s">
        <v>62</v>
      </c>
      <c r="E106" s="113">
        <v>1</v>
      </c>
      <c r="F106" s="77">
        <f t="shared" si="22"/>
        <v>50</v>
      </c>
      <c r="G106" s="345"/>
      <c r="H106" s="348"/>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351" t="s">
        <v>182</v>
      </c>
      <c r="C107" s="111" t="s">
        <v>183</v>
      </c>
      <c r="D107" s="103" t="s">
        <v>62</v>
      </c>
      <c r="E107" s="70">
        <v>1</v>
      </c>
      <c r="F107" s="50">
        <f t="shared" si="22"/>
        <v>50</v>
      </c>
      <c r="G107" s="343">
        <f>SUM(F107:F108)</f>
        <v>100</v>
      </c>
      <c r="H107" s="346">
        <f t="shared" si="23"/>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353"/>
      <c r="C108" s="110" t="s">
        <v>184</v>
      </c>
      <c r="D108" s="107" t="s">
        <v>62</v>
      </c>
      <c r="E108" s="113">
        <v>1</v>
      </c>
      <c r="F108" s="77">
        <f t="shared" si="22"/>
        <v>50</v>
      </c>
      <c r="G108" s="345"/>
      <c r="H108" s="348"/>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351" t="s">
        <v>187</v>
      </c>
      <c r="C110" s="111" t="s">
        <v>188</v>
      </c>
      <c r="D110" s="48" t="s">
        <v>62</v>
      </c>
      <c r="E110" s="70">
        <v>1</v>
      </c>
      <c r="F110" s="50">
        <f>IF(E110=1,(1/4)*100,E110*(1/4)*100)</f>
        <v>25</v>
      </c>
      <c r="G110" s="343">
        <f>SUM(F110:F113)</f>
        <v>100</v>
      </c>
      <c r="H110" s="346">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352"/>
      <c r="C111" s="112" t="s">
        <v>189</v>
      </c>
      <c r="D111" s="62" t="s">
        <v>62</v>
      </c>
      <c r="E111" s="72">
        <v>1</v>
      </c>
      <c r="F111" s="54">
        <f t="shared" ref="F111" si="24">IF(E111=1,(1/4)*100,E111*(1/4)*100)</f>
        <v>25</v>
      </c>
      <c r="G111" s="344"/>
      <c r="H111" s="347"/>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352"/>
      <c r="C112" s="112" t="s">
        <v>190</v>
      </c>
      <c r="D112" s="62" t="s">
        <v>62</v>
      </c>
      <c r="E112" s="74">
        <v>1</v>
      </c>
      <c r="F112" s="54">
        <f>IF(E112=1,(1/4)*100,E112*(1/4)*100)</f>
        <v>25</v>
      </c>
      <c r="G112" s="344"/>
      <c r="H112" s="347"/>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353"/>
      <c r="C113" s="110" t="s">
        <v>191</v>
      </c>
      <c r="D113" s="66" t="s">
        <v>62</v>
      </c>
      <c r="E113" s="76">
        <v>1</v>
      </c>
      <c r="F113" s="77">
        <f t="shared" ref="F113" si="25">IF(E113=1,(1/4)*100,E113*(1/4)*100)</f>
        <v>25</v>
      </c>
      <c r="G113" s="345"/>
      <c r="H113" s="348"/>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351" t="s">
        <v>192</v>
      </c>
      <c r="C114" s="111" t="s">
        <v>193</v>
      </c>
      <c r="D114" s="48" t="s">
        <v>62</v>
      </c>
      <c r="E114" s="94">
        <v>1</v>
      </c>
      <c r="F114" s="50">
        <f>IF(E114=1,(1/5)*100,E114*(1/5)*100)</f>
        <v>20</v>
      </c>
      <c r="G114" s="343">
        <f>SUM(F114:F118)</f>
        <v>100</v>
      </c>
      <c r="H114" s="354">
        <f t="shared" ref="H114" si="26">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352"/>
      <c r="C115" s="112" t="s">
        <v>194</v>
      </c>
      <c r="D115" s="62" t="s">
        <v>62</v>
      </c>
      <c r="E115" s="96">
        <v>1</v>
      </c>
      <c r="F115" s="54">
        <f t="shared" ref="F115:F118" si="27">IF(E115=1,(1/5)*100,E115*(1/5)*100)</f>
        <v>20</v>
      </c>
      <c r="G115" s="344"/>
      <c r="H115" s="355"/>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352"/>
      <c r="C116" s="112" t="s">
        <v>195</v>
      </c>
      <c r="D116" s="62" t="s">
        <v>62</v>
      </c>
      <c r="E116" s="96">
        <v>1</v>
      </c>
      <c r="F116" s="54">
        <f t="shared" si="27"/>
        <v>20</v>
      </c>
      <c r="G116" s="344"/>
      <c r="H116" s="355"/>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352"/>
      <c r="C117" s="112" t="s">
        <v>196</v>
      </c>
      <c r="D117" s="52" t="s">
        <v>62</v>
      </c>
      <c r="E117" s="97">
        <v>1</v>
      </c>
      <c r="F117" s="54">
        <f t="shared" si="27"/>
        <v>20</v>
      </c>
      <c r="G117" s="344"/>
      <c r="H117" s="355"/>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353"/>
      <c r="C118" s="110" t="s">
        <v>197</v>
      </c>
      <c r="D118" s="92" t="s">
        <v>62</v>
      </c>
      <c r="E118" s="99">
        <v>1</v>
      </c>
      <c r="F118" s="93">
        <f t="shared" si="27"/>
        <v>20</v>
      </c>
      <c r="G118" s="345"/>
      <c r="H118" s="356"/>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351" t="s">
        <v>198</v>
      </c>
      <c r="C119" s="111" t="s">
        <v>199</v>
      </c>
      <c r="D119" s="48" t="s">
        <v>62</v>
      </c>
      <c r="E119" s="94">
        <v>1</v>
      </c>
      <c r="F119" s="100">
        <f>IF(E119=1,(1/3)*100,E119*(1/3)*100)</f>
        <v>33.333333333333329</v>
      </c>
      <c r="G119" s="343">
        <f>SUM(F119:F121)</f>
        <v>99.999999999999986</v>
      </c>
      <c r="H119" s="346">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352"/>
      <c r="C120" s="112" t="s">
        <v>200</v>
      </c>
      <c r="D120" s="62" t="s">
        <v>62</v>
      </c>
      <c r="E120" s="96">
        <v>1</v>
      </c>
      <c r="F120" s="59">
        <f t="shared" ref="F120:F124" si="28">IF(E120=1,(1/3)*100,E120*(1/3)*100)</f>
        <v>33.333333333333329</v>
      </c>
      <c r="G120" s="344"/>
      <c r="H120" s="347"/>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353"/>
      <c r="C121" s="110" t="s">
        <v>201</v>
      </c>
      <c r="D121" s="66" t="s">
        <v>62</v>
      </c>
      <c r="E121" s="101">
        <v>1</v>
      </c>
      <c r="F121" s="93">
        <f t="shared" si="28"/>
        <v>33.333333333333329</v>
      </c>
      <c r="G121" s="345"/>
      <c r="H121" s="348"/>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351" t="s">
        <v>202</v>
      </c>
      <c r="C122" s="111" t="s">
        <v>203</v>
      </c>
      <c r="D122" s="48" t="s">
        <v>62</v>
      </c>
      <c r="E122" s="94">
        <v>1</v>
      </c>
      <c r="F122" s="100">
        <f>IF(E122=1,(1/3)*100,E122*(1/3)*100)</f>
        <v>33.333333333333329</v>
      </c>
      <c r="G122" s="343">
        <f>SUM(F122:F124)</f>
        <v>99.999999999999986</v>
      </c>
      <c r="H122" s="346">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352"/>
      <c r="C123" s="112" t="s">
        <v>204</v>
      </c>
      <c r="D123" s="62" t="s">
        <v>62</v>
      </c>
      <c r="E123" s="96">
        <v>1</v>
      </c>
      <c r="F123" s="59">
        <f t="shared" si="28"/>
        <v>33.333333333333329</v>
      </c>
      <c r="G123" s="344"/>
      <c r="H123" s="347"/>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353"/>
      <c r="C124" s="110" t="s">
        <v>205</v>
      </c>
      <c r="D124" s="66" t="s">
        <v>62</v>
      </c>
      <c r="E124" s="101">
        <v>1</v>
      </c>
      <c r="F124" s="93">
        <f t="shared" si="28"/>
        <v>33.333333333333329</v>
      </c>
      <c r="G124" s="345"/>
      <c r="H124" s="348"/>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351" t="s">
        <v>206</v>
      </c>
      <c r="C125" s="111" t="s">
        <v>207</v>
      </c>
      <c r="D125" s="103" t="s">
        <v>62</v>
      </c>
      <c r="E125" s="70">
        <v>1</v>
      </c>
      <c r="F125" s="50">
        <f>IF(E125=1,(1/2)*100,E125*(1/2)*100)</f>
        <v>50</v>
      </c>
      <c r="G125" s="343">
        <f>SUM(F125:F126)</f>
        <v>100</v>
      </c>
      <c r="H125" s="346">
        <f t="shared" ref="H125:H127" si="29">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353"/>
      <c r="C126" s="110" t="s">
        <v>208</v>
      </c>
      <c r="D126" s="107" t="s">
        <v>62</v>
      </c>
      <c r="E126" s="113">
        <v>1</v>
      </c>
      <c r="F126" s="77">
        <f>IF(E126=1,(1/2)*100,E126*(1/2)*100)</f>
        <v>50</v>
      </c>
      <c r="G126" s="345"/>
      <c r="H126" s="348"/>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351" t="s">
        <v>209</v>
      </c>
      <c r="C127" s="111" t="s">
        <v>210</v>
      </c>
      <c r="D127" s="103" t="s">
        <v>62</v>
      </c>
      <c r="E127" s="70">
        <v>1</v>
      </c>
      <c r="F127" s="50">
        <f>IF(E127=1,(1/2)*100,E127*(1/2)*100)</f>
        <v>50</v>
      </c>
      <c r="G127" s="343">
        <f>SUM(F127:F128)</f>
        <v>100</v>
      </c>
      <c r="H127" s="346">
        <f t="shared" si="29"/>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353"/>
      <c r="C128" s="110" t="s">
        <v>211</v>
      </c>
      <c r="D128" s="107" t="s">
        <v>62</v>
      </c>
      <c r="E128" s="113">
        <v>1</v>
      </c>
      <c r="F128" s="77">
        <f>IF(E128=1,(1/2)*100,E128*(1/2)*100)</f>
        <v>50</v>
      </c>
      <c r="G128" s="345"/>
      <c r="H128" s="348"/>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351" t="s">
        <v>214</v>
      </c>
      <c r="C130" s="111" t="s">
        <v>215</v>
      </c>
      <c r="D130" s="48" t="s">
        <v>62</v>
      </c>
      <c r="E130" s="94">
        <v>1</v>
      </c>
      <c r="F130" s="50">
        <f>IF(E130=1,(1/5)*100,E130*(1/5)*100)</f>
        <v>20</v>
      </c>
      <c r="G130" s="343">
        <f>SUM(F130:F134)</f>
        <v>100</v>
      </c>
      <c r="H130" s="354">
        <f t="shared" ref="H130" si="30">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352"/>
      <c r="C131" s="112" t="s">
        <v>216</v>
      </c>
      <c r="D131" s="62" t="s">
        <v>62</v>
      </c>
      <c r="E131" s="96">
        <v>1</v>
      </c>
      <c r="F131" s="54">
        <f t="shared" ref="F131:F139" si="31">IF(E131=1,(1/5)*100,E131*(1/5)*100)</f>
        <v>20</v>
      </c>
      <c r="G131" s="344"/>
      <c r="H131" s="355"/>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352"/>
      <c r="C132" s="112" t="s">
        <v>217</v>
      </c>
      <c r="D132" s="62" t="s">
        <v>62</v>
      </c>
      <c r="E132" s="96">
        <v>1</v>
      </c>
      <c r="F132" s="54">
        <f t="shared" si="31"/>
        <v>20</v>
      </c>
      <c r="G132" s="344"/>
      <c r="H132" s="355"/>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352"/>
      <c r="C133" s="112" t="s">
        <v>218</v>
      </c>
      <c r="D133" s="52" t="s">
        <v>62</v>
      </c>
      <c r="E133" s="97">
        <v>1</v>
      </c>
      <c r="F133" s="54">
        <f t="shared" si="31"/>
        <v>20</v>
      </c>
      <c r="G133" s="344"/>
      <c r="H133" s="355"/>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353"/>
      <c r="C134" s="110" t="s">
        <v>219</v>
      </c>
      <c r="D134" s="92" t="s">
        <v>62</v>
      </c>
      <c r="E134" s="99">
        <v>1</v>
      </c>
      <c r="F134" s="93">
        <f t="shared" si="31"/>
        <v>20</v>
      </c>
      <c r="G134" s="345"/>
      <c r="H134" s="356"/>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351" t="s">
        <v>220</v>
      </c>
      <c r="C135" s="111" t="s">
        <v>221</v>
      </c>
      <c r="D135" s="48" t="s">
        <v>62</v>
      </c>
      <c r="E135" s="94">
        <v>1</v>
      </c>
      <c r="F135" s="50">
        <f>IF(E135=1,(1/5)*100,E135*(1/5)*100)</f>
        <v>20</v>
      </c>
      <c r="G135" s="343">
        <f>SUM(F135:F139)</f>
        <v>100</v>
      </c>
      <c r="H135" s="354">
        <f t="shared" ref="H135" si="32">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352"/>
      <c r="C136" s="112" t="s">
        <v>222</v>
      </c>
      <c r="D136" s="62" t="s">
        <v>62</v>
      </c>
      <c r="E136" s="96">
        <v>1</v>
      </c>
      <c r="F136" s="54">
        <f t="shared" si="31"/>
        <v>20</v>
      </c>
      <c r="G136" s="344"/>
      <c r="H136" s="355"/>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352"/>
      <c r="C137" s="112" t="s">
        <v>223</v>
      </c>
      <c r="D137" s="62" t="s">
        <v>62</v>
      </c>
      <c r="E137" s="96">
        <v>1</v>
      </c>
      <c r="F137" s="54">
        <f t="shared" si="31"/>
        <v>20</v>
      </c>
      <c r="G137" s="344"/>
      <c r="H137" s="355"/>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352"/>
      <c r="C138" s="112" t="s">
        <v>224</v>
      </c>
      <c r="D138" s="52" t="s">
        <v>62</v>
      </c>
      <c r="E138" s="97">
        <v>1</v>
      </c>
      <c r="F138" s="54">
        <f t="shared" si="31"/>
        <v>20</v>
      </c>
      <c r="G138" s="344"/>
      <c r="H138" s="355"/>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353"/>
      <c r="C139" s="110" t="s">
        <v>225</v>
      </c>
      <c r="D139" s="92" t="s">
        <v>62</v>
      </c>
      <c r="E139" s="99">
        <v>1</v>
      </c>
      <c r="F139" s="93">
        <f t="shared" si="31"/>
        <v>20</v>
      </c>
      <c r="G139" s="345"/>
      <c r="H139" s="356"/>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351" t="s">
        <v>226</v>
      </c>
      <c r="C140" s="111" t="s">
        <v>227</v>
      </c>
      <c r="D140" s="48" t="s">
        <v>62</v>
      </c>
      <c r="E140" s="94">
        <v>1</v>
      </c>
      <c r="F140" s="100">
        <f>IF(E140=1,(1/3)*100,E140*(1/3)*100)</f>
        <v>33.333333333333329</v>
      </c>
      <c r="G140" s="343">
        <f>SUM(F140:F142)</f>
        <v>99.999999999999986</v>
      </c>
      <c r="H140" s="346">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352"/>
      <c r="C141" s="112" t="s">
        <v>228</v>
      </c>
      <c r="D141" s="62" t="s">
        <v>62</v>
      </c>
      <c r="E141" s="96">
        <v>1</v>
      </c>
      <c r="F141" s="59">
        <f t="shared" ref="F141:F145" si="33">IF(E141=1,(1/3)*100,E141*(1/3)*100)</f>
        <v>33.333333333333329</v>
      </c>
      <c r="G141" s="344"/>
      <c r="H141" s="347"/>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353"/>
      <c r="C142" s="110" t="s">
        <v>229</v>
      </c>
      <c r="D142" s="66" t="s">
        <v>62</v>
      </c>
      <c r="E142" s="101">
        <v>1</v>
      </c>
      <c r="F142" s="93">
        <f t="shared" si="33"/>
        <v>33.333333333333329</v>
      </c>
      <c r="G142" s="345"/>
      <c r="H142" s="348"/>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351" t="s">
        <v>230</v>
      </c>
      <c r="C143" s="111" t="s">
        <v>231</v>
      </c>
      <c r="D143" s="48" t="s">
        <v>62</v>
      </c>
      <c r="E143" s="94">
        <v>1</v>
      </c>
      <c r="F143" s="100">
        <f>IF(E143=1,(1/3)*100,E143*(1/3)*100)</f>
        <v>33.333333333333329</v>
      </c>
      <c r="G143" s="343">
        <f>SUM(F143:F145)</f>
        <v>99.999999999999986</v>
      </c>
      <c r="H143" s="346">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352"/>
      <c r="C144" s="112" t="s">
        <v>232</v>
      </c>
      <c r="D144" s="62" t="s">
        <v>62</v>
      </c>
      <c r="E144" s="96">
        <v>1</v>
      </c>
      <c r="F144" s="59">
        <f t="shared" si="33"/>
        <v>33.333333333333329</v>
      </c>
      <c r="G144" s="344"/>
      <c r="H144" s="347"/>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353"/>
      <c r="C145" s="110" t="s">
        <v>233</v>
      </c>
      <c r="D145" s="66" t="s">
        <v>62</v>
      </c>
      <c r="E145" s="101">
        <v>1</v>
      </c>
      <c r="F145" s="93">
        <f t="shared" si="33"/>
        <v>33.333333333333329</v>
      </c>
      <c r="G145" s="345"/>
      <c r="H145" s="348"/>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351" t="s">
        <v>234</v>
      </c>
      <c r="C146" s="111" t="s">
        <v>235</v>
      </c>
      <c r="D146" s="48" t="s">
        <v>62</v>
      </c>
      <c r="E146" s="70">
        <v>1</v>
      </c>
      <c r="F146" s="50">
        <f>IF(E146=1,(1/4)*100,E146*(1/4)*100)</f>
        <v>25</v>
      </c>
      <c r="G146" s="343">
        <f>SUM(F146:F149)</f>
        <v>100</v>
      </c>
      <c r="H146" s="346">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352"/>
      <c r="C147" s="112" t="s">
        <v>236</v>
      </c>
      <c r="D147" s="62" t="s">
        <v>62</v>
      </c>
      <c r="E147" s="72">
        <v>1</v>
      </c>
      <c r="F147" s="54">
        <f t="shared" ref="F147" si="34">IF(E147=1,(1/4)*100,E147*(1/4)*100)</f>
        <v>25</v>
      </c>
      <c r="G147" s="344"/>
      <c r="H147" s="347"/>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352"/>
      <c r="C148" s="112" t="s">
        <v>237</v>
      </c>
      <c r="D148" s="62" t="s">
        <v>62</v>
      </c>
      <c r="E148" s="74">
        <v>1</v>
      </c>
      <c r="F148" s="54">
        <f>IF(E148=1,(1/4)*100,E148*(1/4)*100)</f>
        <v>25</v>
      </c>
      <c r="G148" s="344"/>
      <c r="H148" s="347"/>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353"/>
      <c r="C149" s="110" t="s">
        <v>238</v>
      </c>
      <c r="D149" s="66" t="s">
        <v>62</v>
      </c>
      <c r="E149" s="76">
        <v>1</v>
      </c>
      <c r="F149" s="77">
        <f t="shared" ref="F149" si="35">IF(E149=1,(1/4)*100,E149*(1/4)*100)</f>
        <v>25</v>
      </c>
      <c r="G149" s="345"/>
      <c r="H149" s="348"/>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340" t="s">
        <v>239</v>
      </c>
      <c r="C150" s="112" t="s">
        <v>240</v>
      </c>
      <c r="D150" s="48" t="s">
        <v>62</v>
      </c>
      <c r="E150" s="70">
        <v>1</v>
      </c>
      <c r="F150" s="50">
        <f>IF(E150=1,(1/4)*100,E150*(1/4)*100)</f>
        <v>25</v>
      </c>
      <c r="G150" s="343">
        <f>SUM(F150:F153)</f>
        <v>100</v>
      </c>
      <c r="H150" s="346">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341"/>
      <c r="C151" s="112" t="s">
        <v>241</v>
      </c>
      <c r="D151" s="62" t="s">
        <v>62</v>
      </c>
      <c r="E151" s="72">
        <v>1</v>
      </c>
      <c r="F151" s="54">
        <f t="shared" ref="F151" si="36">IF(E151=1,(1/4)*100,E151*(1/4)*100)</f>
        <v>25</v>
      </c>
      <c r="G151" s="344"/>
      <c r="H151" s="347"/>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341"/>
      <c r="C152" s="112" t="s">
        <v>242</v>
      </c>
      <c r="D152" s="62" t="s">
        <v>62</v>
      </c>
      <c r="E152" s="74">
        <v>1</v>
      </c>
      <c r="F152" s="54">
        <f>IF(E152=1,(1/4)*100,E152*(1/4)*100)</f>
        <v>25</v>
      </c>
      <c r="G152" s="344"/>
      <c r="H152" s="347"/>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342"/>
      <c r="C153" s="112" t="s">
        <v>243</v>
      </c>
      <c r="D153" s="66" t="s">
        <v>62</v>
      </c>
      <c r="E153" s="76">
        <v>1</v>
      </c>
      <c r="F153" s="77">
        <f t="shared" ref="F153" si="37">IF(E153=1,(1/4)*100,E153*(1/4)*100)</f>
        <v>25</v>
      </c>
      <c r="G153" s="345"/>
      <c r="H153" s="348"/>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349" t="s">
        <v>244</v>
      </c>
      <c r="F155" s="350"/>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 ref="B42:B44"/>
    <mergeCell ref="G42:G44"/>
    <mergeCell ref="H42:H44"/>
    <mergeCell ref="B45:B47"/>
    <mergeCell ref="G45:G47"/>
    <mergeCell ref="H45:H47"/>
    <mergeCell ref="B34:B38"/>
    <mergeCell ref="G34:G38"/>
    <mergeCell ref="H34:H38"/>
    <mergeCell ref="B39:B41"/>
    <mergeCell ref="G39:G41"/>
    <mergeCell ref="H39:H41"/>
    <mergeCell ref="B55:B59"/>
    <mergeCell ref="G55:G59"/>
    <mergeCell ref="H55:H59"/>
    <mergeCell ref="B60:B64"/>
    <mergeCell ref="G60:G64"/>
    <mergeCell ref="H60:H64"/>
    <mergeCell ref="B48:B50"/>
    <mergeCell ref="G48:G50"/>
    <mergeCell ref="H48:H50"/>
    <mergeCell ref="B51:B54"/>
    <mergeCell ref="G51:G54"/>
    <mergeCell ref="H51:H54"/>
    <mergeCell ref="B81:B84"/>
    <mergeCell ref="G81:G84"/>
    <mergeCell ref="H81:H84"/>
    <mergeCell ref="B85:B87"/>
    <mergeCell ref="G85:G87"/>
    <mergeCell ref="H85:H87"/>
    <mergeCell ref="B65:B70"/>
    <mergeCell ref="G65:G70"/>
    <mergeCell ref="H65:H70"/>
    <mergeCell ref="B71:B80"/>
    <mergeCell ref="G71:G80"/>
    <mergeCell ref="H71:H80"/>
    <mergeCell ref="B97:B99"/>
    <mergeCell ref="G97:G99"/>
    <mergeCell ref="H97:H99"/>
    <mergeCell ref="B100:B102"/>
    <mergeCell ref="G100:G102"/>
    <mergeCell ref="H100:H102"/>
    <mergeCell ref="B88:B92"/>
    <mergeCell ref="G88:G92"/>
    <mergeCell ref="H88:H92"/>
    <mergeCell ref="B93:B96"/>
    <mergeCell ref="G93:G96"/>
    <mergeCell ref="H93:H96"/>
    <mergeCell ref="B107:B108"/>
    <mergeCell ref="G107:G108"/>
    <mergeCell ref="H107:H108"/>
    <mergeCell ref="B110:B113"/>
    <mergeCell ref="G110:G113"/>
    <mergeCell ref="H110:H113"/>
    <mergeCell ref="B103:B104"/>
    <mergeCell ref="G103:G104"/>
    <mergeCell ref="H103:H104"/>
    <mergeCell ref="B105:B106"/>
    <mergeCell ref="G105:G106"/>
    <mergeCell ref="H105:H106"/>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50:B153"/>
    <mergeCell ref="G150:G153"/>
    <mergeCell ref="H150:H153"/>
    <mergeCell ref="E155:F155"/>
    <mergeCell ref="B143:B145"/>
    <mergeCell ref="G143:G145"/>
    <mergeCell ref="H143:H145"/>
    <mergeCell ref="B146:B149"/>
    <mergeCell ref="G146:G149"/>
    <mergeCell ref="H146:H1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Seguimiento ACPM</vt:lpstr>
      <vt:lpstr>Medición Acciones</vt:lpstr>
      <vt:lpstr>Abierta</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ZFIP-SIG</cp:lastModifiedBy>
  <cp:lastPrinted>2017-09-07T20:49:58Z</cp:lastPrinted>
  <dcterms:created xsi:type="dcterms:W3CDTF">2013-10-27T13:56:03Z</dcterms:created>
  <dcterms:modified xsi:type="dcterms:W3CDTF">2019-03-22T15:40:51Z</dcterms:modified>
</cp:coreProperties>
</file>