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heckCompatibility="1" autoCompressPictures="0"/>
  <bookViews>
    <workbookView xWindow="0" yWindow="0" windowWidth="20490" windowHeight="7455"/>
  </bookViews>
  <sheets>
    <sheet name="Evaluación" sheetId="4" r:id="rId1"/>
    <sheet name="Valoración" sheetId="5" r:id="rId2"/>
    <sheet name="Indicador Comparativo 205-2016" sheetId="7" r:id="rId3"/>
    <sheet name="Comparativo 2015-2016" sheetId="6" r:id="rId4"/>
  </sheets>
  <definedNames>
    <definedName name="_xlnm._FilterDatabase" localSheetId="0" hidden="1">Evaluación!$B$7:$T$58</definedName>
    <definedName name="_xlnm.Print_Area" localSheetId="0">Evaluación!$B$1:$U$95</definedName>
    <definedName name="_xlnm.Print_Titles" localSheetId="0">Evaluación!$5:$7</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21" i="4" l="1"/>
  <c r="D6" i="6"/>
  <c r="C6" i="6"/>
  <c r="N27" i="4"/>
  <c r="N28" i="4"/>
  <c r="N29" i="4"/>
  <c r="AA8" i="4"/>
  <c r="AA9" i="4"/>
  <c r="AA10" i="4"/>
  <c r="AA11" i="4"/>
  <c r="AA12" i="4"/>
  <c r="AA13" i="4"/>
  <c r="AA14" i="4"/>
  <c r="AA15" i="4"/>
  <c r="AA16" i="4"/>
  <c r="AA17" i="4"/>
  <c r="AA18" i="4"/>
  <c r="AA19" i="4"/>
  <c r="AA20" i="4"/>
  <c r="AA22" i="4"/>
  <c r="AA23" i="4"/>
  <c r="Z59" i="4"/>
  <c r="Y59" i="4"/>
  <c r="X59" i="4"/>
  <c r="N58" i="4"/>
  <c r="N57" i="4"/>
  <c r="N56" i="4"/>
  <c r="N55" i="4"/>
  <c r="N53" i="4"/>
  <c r="N54" i="4"/>
  <c r="N52" i="4"/>
  <c r="N51" i="4"/>
  <c r="N50" i="4"/>
  <c r="N49" i="4"/>
  <c r="N48" i="4"/>
  <c r="N47" i="4"/>
  <c r="N46" i="4"/>
  <c r="N26" i="4"/>
  <c r="N20" i="4"/>
  <c r="N12" i="4"/>
  <c r="N11" i="4"/>
  <c r="N10" i="4"/>
  <c r="N8" i="4"/>
  <c r="N41" i="4"/>
  <c r="N39" i="4"/>
  <c r="N19" i="4"/>
  <c r="N25" i="4"/>
  <c r="N44" i="4"/>
  <c r="N31" i="4"/>
  <c r="N32" i="4"/>
  <c r="N38" i="4"/>
  <c r="N37" i="4"/>
  <c r="N35" i="4"/>
  <c r="N34" i="4"/>
  <c r="N13" i="4"/>
  <c r="N17" i="4"/>
  <c r="N16" i="4"/>
  <c r="N15" i="4"/>
  <c r="N14" i="4"/>
  <c r="N22" i="4"/>
  <c r="N45" i="4"/>
  <c r="N43" i="4"/>
  <c r="N42" i="4"/>
  <c r="N40" i="4"/>
  <c r="N18" i="4"/>
  <c r="N33" i="4"/>
  <c r="N23" i="4"/>
  <c r="AA59" i="4"/>
  <c r="J68" i="4"/>
  <c r="K66" i="4"/>
  <c r="K67" i="4"/>
  <c r="K65" i="4"/>
</calcChain>
</file>

<file path=xl/sharedStrings.xml><?xml version="1.0" encoding="utf-8"?>
<sst xmlns="http://schemas.openxmlformats.org/spreadsheetml/2006/main" count="740" uniqueCount="524">
  <si>
    <t>Fortaleza</t>
    <phoneticPr fontId="5" type="noConversion"/>
  </si>
  <si>
    <t>TRATAMIENTO</t>
  </si>
  <si>
    <t>Fuente del riesgo (Amenaza)</t>
  </si>
  <si>
    <t>MEDIDAS PREVENTIVAS</t>
  </si>
  <si>
    <t>MEDIDAS DE DETECCIÓN</t>
  </si>
  <si>
    <t>MEDIDAS DE PROTECCIÓN</t>
  </si>
  <si>
    <t>IDENTIFICACIÓN</t>
  </si>
  <si>
    <t>NIVEL DE RIESGO</t>
  </si>
  <si>
    <t>Escala de Consecuencias</t>
  </si>
  <si>
    <t>CONSECUENCIA</t>
  </si>
  <si>
    <t>EVALUACIÓN</t>
  </si>
  <si>
    <t>VALORACIÓN DEL RIESGO</t>
  </si>
  <si>
    <t>MEDIO</t>
    <phoneticPr fontId="5" type="noConversion"/>
  </si>
  <si>
    <t xml:space="preserve">Dirigir y controlar las operaciones que se presenten al interior de la Zona Franca Internacional de Pereira, para un funcionamiento adecuado y eficaz. </t>
    <phoneticPr fontId="5" type="noConversion"/>
  </si>
  <si>
    <t xml:space="preserve"> Impacto</t>
    <phoneticPr fontId="5" type="noConversion"/>
  </si>
  <si>
    <t>Alto</t>
    <phoneticPr fontId="5" type="noConversion"/>
  </si>
  <si>
    <t>Medio</t>
    <phoneticPr fontId="5" type="noConversion"/>
  </si>
  <si>
    <t>Bajo</t>
    <phoneticPr fontId="5" type="noConversion"/>
  </si>
  <si>
    <t>¿Qué puede suceder en mi proceso?</t>
  </si>
  <si>
    <t>RIESGO</t>
  </si>
  <si>
    <t>PROCESO</t>
  </si>
  <si>
    <t>Descripción</t>
  </si>
  <si>
    <t>Causas</t>
  </si>
  <si>
    <t>Escala de Probabilidad</t>
  </si>
  <si>
    <t>PROBABILIDAD</t>
  </si>
  <si>
    <t>Cómo sucede el riesgo?</t>
  </si>
  <si>
    <t>Quién lo ocasiona (persona)?</t>
  </si>
  <si>
    <t>Por qué se ocasiona el riesgo?</t>
  </si>
  <si>
    <t>Consecuencia que ocasiona el riesgo en caso de materializarse</t>
  </si>
  <si>
    <t>Controles actuales que se tiene para este riesgo</t>
  </si>
  <si>
    <t>CRITERIOS DE VALORACIÓN</t>
  </si>
  <si>
    <t>Posibilidad de ocurrencia de un riesgo, que el riesgo se materialice.</t>
  </si>
  <si>
    <t>Alta</t>
  </si>
  <si>
    <t>Media</t>
  </si>
  <si>
    <t>Baja</t>
  </si>
  <si>
    <t>Daño que se deriva de la consecuencia de un riesgo. Es el impacto en términos: Económico - Operacionales - Imagen.</t>
  </si>
  <si>
    <t>EVALUACIÓN DEL RIESGO</t>
  </si>
  <si>
    <t>Igual a 5</t>
  </si>
  <si>
    <t>De 10 a 20</t>
  </si>
  <si>
    <t>De 30 a 60</t>
  </si>
  <si>
    <t>BAJO</t>
    <phoneticPr fontId="5" type="noConversion"/>
  </si>
  <si>
    <t>ALTO</t>
    <phoneticPr fontId="5" type="noConversion"/>
  </si>
  <si>
    <t>Administrar los sistemas de gestión, cumpliendo los requerimientos de las normas certificadas, para garantizar la eficiencia, eficacia y efectividad.</t>
  </si>
  <si>
    <t xml:space="preserve">Gerencia General </t>
    <phoneticPr fontId="5" type="noConversion"/>
  </si>
  <si>
    <t>OBJETIVO</t>
    <phoneticPr fontId="5" type="noConversion"/>
  </si>
  <si>
    <t xml:space="preserve">Asegurar la eficacia conveniencia y adecuación del sistema de gestión para dirigir cada uno de los procesos a través del seguimiento de objetivos e indicadores. </t>
  </si>
  <si>
    <t xml:space="preserve">Mantener personal idóneo contratado y capacitado para asegurar el cumplimiento de las necesidades de los procesos de acuerdo a los requerimientos de los sistemas de gestión </t>
  </si>
  <si>
    <t xml:space="preserve">Comité de gerencia. </t>
  </si>
  <si>
    <t xml:space="preserve">Identificar,  analizar e implementar las diferentes estrategias comerciales que permitan el cierre exitoso de negocios en la Zona Franca Internacional de Pereira mediante la promoción del régimen franco. </t>
  </si>
  <si>
    <t>Fecha de revisión</t>
  </si>
  <si>
    <t>Alto</t>
    <phoneticPr fontId="1" type="noConversion"/>
  </si>
  <si>
    <t>Medio</t>
    <phoneticPr fontId="1" type="noConversion"/>
  </si>
  <si>
    <t>Bajo</t>
    <phoneticPr fontId="1" type="noConversion"/>
  </si>
  <si>
    <t xml:space="preserve">Concecuencia </t>
    <phoneticPr fontId="1" type="noConversion"/>
  </si>
  <si>
    <t xml:space="preserve">Valor </t>
    <phoneticPr fontId="1" type="noConversion"/>
  </si>
  <si>
    <t xml:space="preserve">Bajo </t>
    <phoneticPr fontId="1" type="noConversion"/>
  </si>
  <si>
    <t xml:space="preserve">Medio </t>
    <phoneticPr fontId="1" type="noConversion"/>
  </si>
  <si>
    <t xml:space="preserve">Alto </t>
    <phoneticPr fontId="1" type="noConversion"/>
  </si>
  <si>
    <t xml:space="preserve">Probabilidad </t>
    <phoneticPr fontId="1" type="noConversion"/>
  </si>
  <si>
    <t xml:space="preserve">ESCALA DE EVALUACIÓN </t>
  </si>
  <si>
    <t xml:space="preserve">Proceso utilizado por la organización para determinar la magnitud de los riesgos en la organización, con relación a los criterios: probabilidad  por concecuenncia. </t>
  </si>
  <si>
    <t>Medio</t>
  </si>
  <si>
    <t xml:space="preserve">Operaciones </t>
  </si>
  <si>
    <t>ANÁLISIS</t>
  </si>
  <si>
    <t>* No tener definida la planeación estratégica</t>
  </si>
  <si>
    <t xml:space="preserve">Media </t>
  </si>
  <si>
    <t>MATRIZ DE IDENTIFICACIÓN DEL RIESGO ZONA FRANCA INTERNACIONAL DE PEREIRA</t>
  </si>
  <si>
    <t>F. APROBACIÓN</t>
  </si>
  <si>
    <t>PÁGINA</t>
  </si>
  <si>
    <t>1 de 1</t>
    <phoneticPr fontId="0" type="noConversion"/>
  </si>
  <si>
    <t xml:space="preserve">FO-CL-14 </t>
  </si>
  <si>
    <t xml:space="preserve">Controlar adecuadamente los equipos y sistemas de la Zona Franca Internacional de Pereira, brindando seguridad informática.  </t>
  </si>
  <si>
    <t>Administrar los recursos económicos que le brinde sostenibilidad financiera a la Zona Franca Internacional de Pereira.</t>
  </si>
  <si>
    <t xml:space="preserve">* Perdidas económicas y de información.                                     
</t>
  </si>
  <si>
    <t xml:space="preserve">* No cierre exitoso.                         *Perdida de competitividad.  </t>
  </si>
  <si>
    <t xml:space="preserve">* Incursión de competidores con estrategias diferenciadoras.                 </t>
  </si>
  <si>
    <t xml:space="preserve">*Fuga de información a la competencia.                             </t>
  </si>
  <si>
    <t xml:space="preserve">*Falla en las medidas de protección.    </t>
  </si>
  <si>
    <t xml:space="preserve">* Procesos sin acciones de mejora. 
</t>
  </si>
  <si>
    <t>* Pérdida de información clave por sustracción, eliminación o deterioro (procedimientos, manuales, anexos, entre otros)</t>
  </si>
  <si>
    <t xml:space="preserve">
* Reportes a centrales de riesgos.
</t>
  </si>
  <si>
    <t xml:space="preserve">*Manipulación de información.                 </t>
  </si>
  <si>
    <t xml:space="preserve">* Violación de contraseñas.            </t>
  </si>
  <si>
    <t xml:space="preserve">*Perdida ó robo de información confidencial.                         </t>
  </si>
  <si>
    <t xml:space="preserve">*Calificar a un usuario que no cumpla con lo establecido. </t>
  </si>
  <si>
    <t>* Cambio en la normatividad del régimen franco.</t>
  </si>
  <si>
    <t>* Ambiente macroeconómico poco favorable.</t>
  </si>
  <si>
    <t xml:space="preserve">*Soborno. </t>
  </si>
  <si>
    <t>Entidades gubernamentales.</t>
  </si>
  <si>
    <t xml:space="preserve">* Disminución en las ventas
*Perdida de confiabilidad del cliente. </t>
  </si>
  <si>
    <t xml:space="preserve">* Estrategias de venta y valores agregados diferentes a los incentivos tributarios.                                                                                                                        </t>
  </si>
  <si>
    <t xml:space="preserve">Generar estrategias diferenciadoras en cuanto los servicios que pueda ofrecer la ZFIP. </t>
  </si>
  <si>
    <t>Participación en los diferentes escenarios que involucran la normatividad.</t>
  </si>
  <si>
    <t>N/A</t>
  </si>
  <si>
    <t xml:space="preserve">* Cambios en las condiciones en el mercado Colombiano.           </t>
  </si>
  <si>
    <t>Revisión a las tendencias del mercado.</t>
  </si>
  <si>
    <t xml:space="preserve">* Procesos sin indicadores de gestión y sin medición. </t>
  </si>
  <si>
    <t>* No cumplimiento de requisitos de la norma y estándares.</t>
  </si>
  <si>
    <t xml:space="preserve">*Omisión de responsabilidades por parte de los procesos. </t>
  </si>
  <si>
    <t xml:space="preserve">*Procesos. </t>
  </si>
  <si>
    <t>*Auditorias Internas por lo menos una vez al año.</t>
  </si>
  <si>
    <t>Auditorias Internas.</t>
  </si>
  <si>
    <t xml:space="preserve">Comité de Gerencia </t>
  </si>
  <si>
    <t xml:space="preserve">Indicadores de Gestión </t>
  </si>
  <si>
    <t xml:space="preserve">*No se evidencia una mejora continua en los procesos. </t>
  </si>
  <si>
    <t xml:space="preserve">*Perdida de dinamismo y mejor opciones de hacer las cosas mejor. </t>
  </si>
  <si>
    <t xml:space="preserve">Informes de Gestión. </t>
  </si>
  <si>
    <t xml:space="preserve">* Robo de información importante de la empresa.
* Eliminación de un procedimiento del sistema.   </t>
  </si>
  <si>
    <t>* Perdida completa de la información.</t>
  </si>
  <si>
    <t xml:space="preserve">*Revisión documental a procedimiento </t>
  </si>
  <si>
    <t xml:space="preserve">*Por robo, perdida ó eliminación involuntaria de información.           * Inadecuado esquema de seguridad en los procedimientos y manuales.      </t>
  </si>
  <si>
    <t>*Copias de seguridad de la información.                                            * Contraseñas de acceso y/o no tener al publico estas especificaciones.</t>
  </si>
  <si>
    <t xml:space="preserve">* Sanciones ó multas a la empresa.                                             </t>
  </si>
  <si>
    <t xml:space="preserve">*Usuarios de Computo Y/0 personal externo de la organización. </t>
  </si>
  <si>
    <t>* Perdida de confidencialidad de la información.</t>
  </si>
  <si>
    <t xml:space="preserve">Contraseñas Seguras </t>
  </si>
  <si>
    <t xml:space="preserve">*Usuarios de Computo y/o personal externo de la organización. </t>
  </si>
  <si>
    <t xml:space="preserve">Bloqueo del computador y celular permanente. </t>
  </si>
  <si>
    <t xml:space="preserve">Detección por parte del afectado. </t>
  </si>
  <si>
    <t xml:space="preserve">*Por falta de conocimiento y/o negligencia del director de operaciones y/o quien tenga las responsabilidad del cumplimiento. 
</t>
  </si>
  <si>
    <t xml:space="preserve"> *Por falta de competencia del personal.                                          * Falta de capacitación del personal.                                      
* Y no aplicar los controles de seguridad (discrepancias de carga, revisión de formularios, inspección del producto terminado, lista de inspección )     </t>
  </si>
  <si>
    <t xml:space="preserve">* Mala imagen de la empresa.
* Sanciones legales.                      * Faltas gravísimas, graves y leves.                                              * Perdida de la declaratoria. </t>
  </si>
  <si>
    <t>Capacitación al personal de operaciones.</t>
  </si>
  <si>
    <t>Verificación documental  del sistema.</t>
  </si>
  <si>
    <t>Altos estándares de seguridad  física y de información.</t>
  </si>
  <si>
    <t xml:space="preserve">Generando alarmas en los sistemas. </t>
  </si>
  <si>
    <t xml:space="preserve">* Documentación falsa o información errónea.                                           * Desconocimiento del trabajador de operaciones y/o usuarios calificados.                                    </t>
  </si>
  <si>
    <t xml:space="preserve">Personal externo no identificado, usuarios calificados y usuario operador. </t>
  </si>
  <si>
    <t xml:space="preserve">*Sanciones Legales. </t>
  </si>
  <si>
    <t xml:space="preserve">Cumplir con el procedimiento de calificación de usuarios. </t>
  </si>
  <si>
    <t>Notificación de la DIAN</t>
  </si>
  <si>
    <t xml:space="preserve">Comité de calificación de usuarios. </t>
  </si>
  <si>
    <t xml:space="preserve">*Sanciones Legales, tanto para usuario calificado como para el usuario operador. </t>
  </si>
  <si>
    <t xml:space="preserve">Indicadores de Gestión. </t>
  </si>
  <si>
    <t xml:space="preserve">* Producto  contaminado.
</t>
  </si>
  <si>
    <t xml:space="preserve">*Inexactitud en las operaciones de comercio exterior. </t>
  </si>
  <si>
    <t>*Proceso.</t>
  </si>
  <si>
    <t xml:space="preserve">Aplicación de procedimientos del manual de recursos humanos. </t>
  </si>
  <si>
    <t xml:space="preserve">Ocurrencia de riesgos potenciales </t>
  </si>
  <si>
    <t xml:space="preserve">Aplicación de procedimientos internos </t>
  </si>
  <si>
    <t>*  Infiltración y  conspiración interna.</t>
  </si>
  <si>
    <t>*Toma de decisiones equivocadas</t>
  </si>
  <si>
    <t>Decisiones no acordes a la estrategia, decisiones tomadas en momentos de presión</t>
  </si>
  <si>
    <t>Indicadores de Gestión</t>
  </si>
  <si>
    <t>*Incumplimiento a Requisitos Legales</t>
  </si>
  <si>
    <t xml:space="preserve">Sistema Integrado de Gestión con sus respectivas matrices legales </t>
  </si>
  <si>
    <t>Matriz de Requisitos Legales</t>
  </si>
  <si>
    <t>Evaluación a Matriz de Requisitos Legales</t>
  </si>
  <si>
    <t>Seguimiento a la Matriz de Requisitos Legales</t>
  </si>
  <si>
    <t>Seguimiento involucrados</t>
  </si>
  <si>
    <t xml:space="preserve">*Perdida de información contable </t>
  </si>
  <si>
    <t xml:space="preserve">*Personas externas y proveedores y entidades financieras. </t>
  </si>
  <si>
    <t xml:space="preserve">* Reporte a centrales de riesgo en la que se evidencia que la ZFIP no es un cliente confiable. </t>
  </si>
  <si>
    <t xml:space="preserve"> 
*Perdida de confiabilidad crediticia. </t>
  </si>
  <si>
    <t xml:space="preserve">Cuadro de pagos con alimentación constante. </t>
  </si>
  <si>
    <t xml:space="preserve">Control de correspondencia, cuadro de pagos. </t>
  </si>
  <si>
    <t xml:space="preserve">*Aprovechamiento negativo por parte de los funcionarios responsables de la información financiera. </t>
  </si>
  <si>
    <t xml:space="preserve">*Responsables del procesos y personal externo con acceso a la información. </t>
  </si>
  <si>
    <t xml:space="preserve">*Clausula de confidencialidad,  procesos de selección adecuados. </t>
  </si>
  <si>
    <t xml:space="preserve">Baja </t>
  </si>
  <si>
    <t xml:space="preserve">Clausula de confidencialidad,  procesos de selección adecuados. </t>
  </si>
  <si>
    <t>Ocurrencia del riesgo.</t>
  </si>
  <si>
    <t>*Control de correspondencia, cuadro de pagos. * Control en registro magnético y físico de los documentos recibidos</t>
  </si>
  <si>
    <t xml:space="preserve">*Robo.         </t>
  </si>
  <si>
    <t xml:space="preserve">Personas externas a la organización y responsables del proceso. </t>
  </si>
  <si>
    <t xml:space="preserve">* Recepción de información por retrasos en tiempo que debe ser máximo de 30 Días.  
* Falta de control adecuado de tiempos de conservación y destrucción de los documentos en el archivo, de acuerdo a la legislación  y contable.
* No solicitar la suficiente información al proveedor sobre su actividad económica.                                                                                                    * UPS sin mantenimiento preventivo causados por la no programación o no aprobación económica.
* No tener control de las personas externas al proceso que ingresen.
* No tener control de los dispositivos externos como USB, discos duros, IPOD, etc.              * Implicaciones legales y judiciales y trastornos  nivel interno de la compañía.
</t>
  </si>
  <si>
    <t xml:space="preserve">*Revisión detallada de documentos suministrados por asociado del negocio. </t>
  </si>
  <si>
    <t xml:space="preserve">Back Up y Control de llaves. </t>
  </si>
  <si>
    <t xml:space="preserve">*Perdida de fondos de las cuentas bancarias. * Disminución del fondo de caja menor para atender las necesidades urgentes.                            </t>
  </si>
  <si>
    <t xml:space="preserve">*Controles a las personas, control de llaves, token bancarios. </t>
  </si>
  <si>
    <t xml:space="preserve">En la ocurrencia del riesgo. </t>
  </si>
  <si>
    <t>*No pago de impuestos</t>
  </si>
  <si>
    <t xml:space="preserve">*Cuando no se cumple con las fecha establecidas para realizar el pago de impuestos municipales y nacionales </t>
  </si>
  <si>
    <t>*Responsables del proceso.</t>
  </si>
  <si>
    <t xml:space="preserve">*Falta de conocimiento, falta de capacitación. </t>
  </si>
  <si>
    <t>Comercial</t>
    <phoneticPr fontId="5" type="noConversion"/>
  </si>
  <si>
    <t xml:space="preserve">Otras Zonas Francas. </t>
  </si>
  <si>
    <t>Terceros.</t>
  </si>
  <si>
    <t xml:space="preserve">* Sentido de pertenencia con la organización.   *Salida de un funcionario con acceso a información. *Soborno.                            </t>
  </si>
  <si>
    <t>*Perdida de clientes, sabotaje de estrategia.</t>
  </si>
  <si>
    <t>Seguimiento a clientes.</t>
  </si>
  <si>
    <t xml:space="preserve">Conocimiento detallado de la competencia.   </t>
  </si>
  <si>
    <t>Acuerdo de confidencialidad</t>
  </si>
  <si>
    <t>Comité comercial</t>
  </si>
  <si>
    <t>Incentivos a los empleados. Buen ambiente laboral.</t>
  </si>
  <si>
    <t xml:space="preserve">Seguimiento a clientes. </t>
  </si>
  <si>
    <t>Personal externo no identificado.</t>
  </si>
  <si>
    <t xml:space="preserve">Procedimientos de Operaciones. </t>
  </si>
  <si>
    <t xml:space="preserve">* Auxiliar Contable tiene equivocaciones.                             *No pago de obligaciones financieras. *Perdida de documentación que valide la obligación. </t>
  </si>
  <si>
    <t xml:space="preserve">*Calendario Tributario actualizado, actualización constante. </t>
  </si>
  <si>
    <t>Calendario Tributario actualizado.</t>
  </si>
  <si>
    <t xml:space="preserve">Notificaciones. </t>
  </si>
  <si>
    <t xml:space="preserve">*Asegurar el cumplimiento de un asociado de negocio, cuando en realidad no cumple con los procedimientos establecidos por la empresa. </t>
  </si>
  <si>
    <t xml:space="preserve">*Procesos </t>
  </si>
  <si>
    <t xml:space="preserve">*Por una mala gestión en la investigación de documentación. *Omisión de los procedimientos internos. </t>
  </si>
  <si>
    <t xml:space="preserve">Aplicación de procedimientos de Asociado de negocio. </t>
  </si>
  <si>
    <t xml:space="preserve">Procesos responsables de la seguridad. </t>
  </si>
  <si>
    <t xml:space="preserve">En el momento de ocurrencia. </t>
  </si>
  <si>
    <t xml:space="preserve">Implementación a medidas de seguridad. </t>
  </si>
  <si>
    <t xml:space="preserve">*Aplicación de procedimientos de gestión del riesgos. </t>
  </si>
  <si>
    <t xml:space="preserve">Aplicación de procedimiento plan de emergencia. </t>
  </si>
  <si>
    <t>CLASIFICACIÓN DE AMENAZAS</t>
  </si>
  <si>
    <t xml:space="preserve">EVITAR </t>
  </si>
  <si>
    <t xml:space="preserve">CONTROLAR </t>
  </si>
  <si>
    <t xml:space="preserve">ELIMINAR </t>
  </si>
  <si>
    <t>X</t>
  </si>
  <si>
    <t xml:space="preserve">*Directora de Recursos Humanos. </t>
  </si>
  <si>
    <t>*No aplicación de procedimientos establecidos.</t>
  </si>
  <si>
    <t xml:space="preserve">*Aplicación de procedimientos de selección. </t>
  </si>
  <si>
    <t xml:space="preserve">Monitoreo de adaptación </t>
  </si>
  <si>
    <t>Periodo de prueba</t>
  </si>
  <si>
    <t xml:space="preserve">* Selección no apropiada. </t>
  </si>
  <si>
    <t xml:space="preserve">*Luego de realizar pruebas de ingreso ó aleatorias, el resultado es positivo. </t>
  </si>
  <si>
    <t xml:space="preserve">*Personal. </t>
  </si>
  <si>
    <t>Pruebas de consumo</t>
  </si>
  <si>
    <t>* No se aplicaron adecuadamente los procesos para la selección, visitas domiciliarias y requisitos de la contratación incompletos.
* No se realiza seguimiento y control a la dotación del personal critico de la empresa.
* No se realiza seguimiento y control a la documentación del personal de la empresa.</t>
  </si>
  <si>
    <t xml:space="preserve">* Perdidas económicas, información, confiabilidad de clientes.                                     </t>
  </si>
  <si>
    <t xml:space="preserve">*Personal interno de la organización. </t>
  </si>
  <si>
    <t xml:space="preserve">*Contaminación  de mercancías  en las operaciones de comercio exterior </t>
  </si>
  <si>
    <t xml:space="preserve">*Procedimiento de revisión de antecedentes Y referenciación poco efectivo.                                  * Bandas delincuenciales dentro de la organización.
* Robo o extravío de hojas de vida de cargos críticos.
* Robo y falsificación de la información de la carnetización de toda la empresa.
* Robo y falsificación de la dotación de la empresa.
* Suplantación del personal.  *Rebelión de empleados con normas, políticas y procedimientos </t>
  </si>
  <si>
    <t>*Filtración de información, espionaje corporativo, hurto interno, chantaje y extorción a funcionarios.                                    *Sabotaje a operaciones aduaneras. 
* Contaminación  de mercancía que ingrese a la Zona Franca Internacional de Pereira, con sustancias ilícitas, explosivos, armas y/o contrabando. 
* Perdida y extravió de elementos de la empresa y personales.</t>
  </si>
  <si>
    <t>*Verificación de referencias y antecedentes, visita domiciliaria</t>
  </si>
  <si>
    <t xml:space="preserve">*Filtros que se utilizan para seleccionar al personal mas idóneo no lleven al resultado esperado. </t>
  </si>
  <si>
    <t xml:space="preserve">* Procesos improductivos. *Errores en los procesos. </t>
  </si>
  <si>
    <t xml:space="preserve">*Resultados positivos en las pruebas de alcohol y sustancias psicoactivas. </t>
  </si>
  <si>
    <t xml:space="preserve">*Factores extra laborales. </t>
  </si>
  <si>
    <t xml:space="preserve">*Improductividad en los procesos. * Accidentes de trabajado *Consumo en las instalaciones. *Síndrome de abstinencia. </t>
  </si>
  <si>
    <t xml:space="preserve">*Monitoreo periódico a los resultados y plan de acción. </t>
  </si>
  <si>
    <t xml:space="preserve">Programa de no consumo de alcohol y drogas </t>
  </si>
  <si>
    <t xml:space="preserve">*No cumplimiento de los Manuales, Políticas y Procedimientos en los procesos. </t>
  </si>
  <si>
    <t xml:space="preserve">* No garantía de la eficiencia, eficacia y efectividad de los procesos. </t>
  </si>
  <si>
    <t xml:space="preserve">*Perdida de talento humano.             *Perdida de competitividad al internar de la empresa. </t>
  </si>
  <si>
    <t xml:space="preserve">*Comité de Asesor, el cual aporta a la mejora continua de la organización. </t>
  </si>
  <si>
    <t>*Personal interno ó externo de la organización.</t>
  </si>
  <si>
    <t xml:space="preserve">*Claves de Acceso a Equipos las Cuale se modifican trimestralmente. </t>
  </si>
  <si>
    <t xml:space="preserve">*No Respuesta a eventos críticos. </t>
  </si>
  <si>
    <t xml:space="preserve">*La organización no se encuentra preparada para la respuesta ante eventos críticos. </t>
  </si>
  <si>
    <t xml:space="preserve">*Falta de identificación y planeación para atender una situación critica. </t>
  </si>
  <si>
    <t xml:space="preserve">*Impactos económicos, perdidas humanas. </t>
  </si>
  <si>
    <t xml:space="preserve">*Procedimientos de emergencias y de respuesta a eventos críticos. </t>
  </si>
  <si>
    <t xml:space="preserve">*Amenazas y riesgos de falla física. </t>
  </si>
  <si>
    <t>*Desconocimiento de medidas de seguridad por parte de trabajadores internos. *Bandas delincuenciales al margen de la ley.</t>
  </si>
  <si>
    <t xml:space="preserve">*Impactos económicos.   *Perdidas Humanas.                            *Afectaciones a las instalaciones. </t>
  </si>
  <si>
    <t xml:space="preserve">Capacitaciones de actuación ante emergencias. </t>
  </si>
  <si>
    <t xml:space="preserve">*Impactos económicos. *Mala imagen de la empresa al realizar negocios con empresas ficticias. </t>
  </si>
  <si>
    <t xml:space="preserve">Visitas a asociados de negocio. </t>
  </si>
  <si>
    <t xml:space="preserve">En el momento de solicitud de crédito. </t>
  </si>
  <si>
    <t xml:space="preserve">*Chantaje por parte de los funcionarios, suministro de información a la competencia ó personal que puedan ocasionar daños. </t>
  </si>
  <si>
    <t xml:space="preserve">*Perdidas económicas, perdida de declaratoria, perdida de seguridad de altos directivos. </t>
  </si>
  <si>
    <t xml:space="preserve">Manejo de confidencialidad de la información. </t>
  </si>
  <si>
    <t xml:space="preserve">* Pérdida de documentos soporte del pago.
* Valores errados.
* Ingreso de personas no autorizadas al proceso financiero.
* Infección de virus.                                                                                                                                                      
* Extracción de información de datos críticos de la compañía por parte de los propios colaboradores.     *Falla por la vida útil de disco duro de back up.                                            </t>
  </si>
  <si>
    <t xml:space="preserve">*Sanciones de la DIAN.
* Malos reportes ante la DIAN.  
* Información financiera al grupo que no permita tomar las decisiones adecuadas.
* Falta de disponibilidad de la información a los usuarios. *Uso inadecuado de la información. 
</t>
  </si>
  <si>
    <t xml:space="preserve">
* Revisiones periódicas de información crítica digitada en Mekano.
* Registro de visitantes.                                                                        * Registro del control de llaves.
* Instalación y actualización de antivirus en cada computador de la compañía.                                                       *Control en documentos emitidos por el sistema contable.                  *Back Up</t>
  </si>
  <si>
    <t>Revisiones periódicas de información crítica digitada en Mecano.</t>
  </si>
  <si>
    <t xml:space="preserve">*Delincuencia común ó abuso de confianza. </t>
  </si>
  <si>
    <t xml:space="preserve">Capacitación de seguridad informática. </t>
  </si>
  <si>
    <t xml:space="preserve">* Sanciones por la DIAN y la secretaria de hacienda municipal.  </t>
  </si>
  <si>
    <t>Tecnología e Informática</t>
  </si>
  <si>
    <t xml:space="preserve">* Virus Informáticos.                    </t>
  </si>
  <si>
    <t xml:space="preserve"> * No existe rendimiento adeudado de equipos y por lo tanto de usuarios. </t>
  </si>
  <si>
    <t xml:space="preserve">*Capacitación a usuarios de medidas informáticas con riesgos. </t>
  </si>
  <si>
    <t xml:space="preserve">*Abrir email empresarial en computadores diferentes al equipo asignado.      *Acceso por parte de profesionales en seguridad informática a correos corporativos. </t>
  </si>
  <si>
    <t xml:space="preserve">*Desacato de los usuarios en el manejo confidencial de la información en el correo corporativo, tanto del computador como del celular. *Espionaje por parte de personas externas. </t>
  </si>
  <si>
    <t xml:space="preserve">*Los impactos dependen de robo de la información ya que puede causar hasta la misma iliquidez de la empresa. </t>
  </si>
  <si>
    <t xml:space="preserve">*Contraseñas seguras tanto para equipos y correos corporativos, en el caso de celulares, solo se autoriza para instalar en el momento que el dueño del celular sea el mismo dueño del correo, ya que en cas  de robo ó perdida podrá reporta de inmediato el bloqueo del mismo.   </t>
  </si>
  <si>
    <t xml:space="preserve">Lo estipulado en el manual de tecnología e informática. </t>
  </si>
  <si>
    <t xml:space="preserve">*Caída de internet, lo cual interrumpe las operaciones de la empresa. </t>
  </si>
  <si>
    <t xml:space="preserve">Acceso restringido a las redes empresariales. </t>
  </si>
  <si>
    <t xml:space="preserve">*Vandalismo                             *Vida útil vencida, fallas eléctricas y otros.                                              * Elementos de seguridad electrónica con fallas. </t>
  </si>
  <si>
    <t xml:space="preserve">*Procesos improductivos, desactivación de alarmas y no grabación de video- cámaras. </t>
  </si>
  <si>
    <t xml:space="preserve">Mantenimiento preventivo para los  equipos. </t>
  </si>
  <si>
    <t>CÓDIGO</t>
  </si>
  <si>
    <t>VERSIÓN</t>
  </si>
  <si>
    <t>No realizando la debida planeación estratégica con las personas que deben de estar involucradas</t>
  </si>
  <si>
    <t>Falta de Planeación, Falta de priorización, Falta de presupuesto, Desconocimiento General</t>
  </si>
  <si>
    <t>Tomar decisiones estratégicas sin un norte definido y estructurado de acuerdo a unos objetivos específicos</t>
  </si>
  <si>
    <t xml:space="preserve">Seguimiento a planeación estratégica determinada.  </t>
  </si>
  <si>
    <t>Mala planeación, mala estructuración de los procesos, incumplimiento a los sistemas integrados de gestión, falta de conocimiento, falta de capacitación.</t>
  </si>
  <si>
    <t>Impactos económicos(sobrecostos operativos y/o generales), multas y sanciones, demandas, perdida de clientes, perdida de credibilidad y confianza.</t>
  </si>
  <si>
    <t>Seguimiento y Control a las políticas establecidas y acompañamiento permanente a las áreas. Capacitaciones y Know How</t>
  </si>
  <si>
    <t>Incumplimiento a las fechas y/o requisitos establecidas dentro del marco de la ley. Incumplimiento a los requisitos legales que no están bajo la ley.</t>
  </si>
  <si>
    <t>Todas las áreas involucradas con los diferentes requisitos</t>
  </si>
  <si>
    <t>Impactos económicos(sobrecostos operativos y/o generales), multas y sanciones, demandas, perdida de clientes, perdida de credibilidad y confianza, perdida de la declaratoria de Régimen Franco.</t>
  </si>
  <si>
    <t>No construcción y medición de los procesos</t>
  </si>
  <si>
    <t>Control, análisis y Reporte de acuerdo a los indicadores. Ejecución de indicadores de la alta gerencia</t>
  </si>
  <si>
    <t xml:space="preserve">Pirámide de indicadores, Verificación de procedimiento de monitoreo y medición.  </t>
  </si>
  <si>
    <t>*Cambio por parte del Gobierno Nacional de las condiciones actuales del régimen y de los decretos y normas ligados al mismo.</t>
  </si>
  <si>
    <t>Decisiones del gobierno para aumentar las cargas impositivas.</t>
  </si>
  <si>
    <t xml:space="preserve">Asistencia a la cámara Nacional de Zonas Francas. </t>
  </si>
  <si>
    <t>Condiciones del mercado, inflación, desempleo, factores socio-políticos</t>
  </si>
  <si>
    <t xml:space="preserve">* Balanza comercial negativa, des aceleración económica, perdida de competitividad.            </t>
  </si>
  <si>
    <t xml:space="preserve">*Perdidas económicas. </t>
  </si>
  <si>
    <t>*Contar con incentivos no ligados al régimen franco como son los incentivos locales.</t>
  </si>
  <si>
    <t>Incentivar estrategias de región-país con proexport.</t>
  </si>
  <si>
    <t>*Al ser un gremio tan competido por la existencia de tantos parques, la diferenciación de uno con una propuesta de mayor interés a la nuestra puede representar perdida de cliente</t>
  </si>
  <si>
    <t>*Por la diferenciación en valores agregados de productos y servicios que ofrezcan otros parques similares a los nuestros.</t>
  </si>
  <si>
    <t xml:space="preserve">* Seguimiento a clientes potenciales.                                   *Contar con una propuesta de valor agregado diferenciadora y que no se base solo en los beneficios del régimen.                                * Participación en escenarios donde se dan los cambios en la normatividad del régimen franco, como la cámara de zonas francas de la Andi.                     *Conocimiento detallado de la competencia.                            *Análisis de clientes </t>
  </si>
  <si>
    <t xml:space="preserve">Contar con una propuesta de valor agregado diferenciadora y que no se base solo en los beneficios del régimen.  </t>
  </si>
  <si>
    <t>*Por parte de terceros ofrecer dinero u objetos a los funcionarios de la empresa para obtener información confidencial y privilegiada.</t>
  </si>
  <si>
    <t xml:space="preserve">* Se puede ocasionar por envidia.      *Para entorpecer los procesos comerciales de la ZFIP. *Para robar clientes.  </t>
  </si>
  <si>
    <t>*Contar con acuerdos de confidencialidad y multas frente a la violación del mismo. *Fidelización de los clientes.  *Comité semanal comercial. *Análisis detallado de las áreas de oportunidad del cliente desde ZFIP.</t>
  </si>
  <si>
    <t xml:space="preserve">*Infiltración en inteligencia de mercados.          </t>
  </si>
  <si>
    <t>*Segmentar el manejo de la información solo para los funcionarios del área comercial y la gerencia. *Guardar estricta confidencialidad de los clientes y bases de datos.</t>
  </si>
  <si>
    <t>*Afectación de la imagen de la ZFIP.</t>
  </si>
  <si>
    <t xml:space="preserve">*Uso inadecuado de la imagen. *Terrorismo, narcotráfico ó lavado de activos. </t>
  </si>
  <si>
    <t xml:space="preserve">*Implementación de medidas de seguridad a través del sistema de gestión BASC e ISO 28000. </t>
  </si>
  <si>
    <t xml:space="preserve">BAJOS </t>
  </si>
  <si>
    <t xml:space="preserve">MEDIOS </t>
  </si>
  <si>
    <t>ALTOS</t>
  </si>
  <si>
    <t xml:space="preserve">TOTAL </t>
  </si>
  <si>
    <t xml:space="preserve">Ponderación </t>
  </si>
  <si>
    <t xml:space="preserve">RIESGOS BAJOS </t>
  </si>
  <si>
    <t xml:space="preserve">RIESGOS MEDIOS </t>
  </si>
  <si>
    <t xml:space="preserve">RIESGOS ALTOS </t>
  </si>
  <si>
    <t xml:space="preserve">TOTAL DE RIESGOS </t>
  </si>
  <si>
    <t xml:space="preserve">* Falta de gestión por parte de, coordinador de sistemas ó por infraccíon del usuario. </t>
  </si>
  <si>
    <t xml:space="preserve">Adecuado inventario de equipos de computo. </t>
  </si>
  <si>
    <t xml:space="preserve">* Vencimiento de antivirus, descagas provocados por lo usuarios, USB infectadas, uso de paginas no autorizadas por la empresa. </t>
  </si>
  <si>
    <t xml:space="preserve">lnventario de licencias, politicas de seguridad informartica. </t>
  </si>
  <si>
    <t>*Errores de conexión en intenet.</t>
  </si>
  <si>
    <t xml:space="preserve">*Errores de conexión. *Insuficiencia en cuanto la capacidad de usuarios.   *Des configuración de redes y datos. *Bloqueos estatico de dispositivos electronicos. </t>
  </si>
  <si>
    <t xml:space="preserve">Daños en la malla, intrusión, </t>
  </si>
  <si>
    <t>Accidente de trabajo</t>
  </si>
  <si>
    <t>Presencia de maleza en la parte exterior de la  malla perimetral</t>
  </si>
  <si>
    <t>Fácil ocultamiento de personas</t>
  </si>
  <si>
    <t>Recomendación de seguridad industrial</t>
  </si>
  <si>
    <t>Vigilancia permanente por parte de los  rondero con control de punto de marcación mediante baston electrónico.</t>
  </si>
  <si>
    <t>Técnico</t>
  </si>
  <si>
    <t>Realizar la planeación, ejecución, supervisión y control de las obras civiles que se generen en la Zona Franca Internacional de Pereira para una optima operación de la misma.</t>
  </si>
  <si>
    <t>Los proponentes sugeridos para la ejecución de obra no cotizan</t>
  </si>
  <si>
    <t>La junta directiva sugiere los pronentes de la ejecución de obras</t>
  </si>
  <si>
    <t>Junta Directiva</t>
  </si>
  <si>
    <t>La necesidad de tener alternativas de comparación en los costos, teniendo en cuenta las ventajas que da el regimen</t>
  </si>
  <si>
    <t>No se realizan las obras en los tiempos requeridos</t>
  </si>
  <si>
    <t>La junta directiva busca alternativas una vez se vencen los plazos de entrega de propuestas</t>
  </si>
  <si>
    <t>x</t>
  </si>
  <si>
    <t>Búsqueda de nuevas alternativas de cotización competitivas</t>
  </si>
  <si>
    <t>Vencimientos de Término entrega de propuestas</t>
  </si>
  <si>
    <t>No cumplir con las obligaciones establecidas en el plan maestro</t>
  </si>
  <si>
    <t>La junta directiva no autoriza la ejecución de obras de compromiso de plan maestro pendientes</t>
  </si>
  <si>
    <t>Incumpllimiento de plan Maestro. Sanción por DIAN</t>
  </si>
  <si>
    <t xml:space="preserve">Detección de obras faltantes del plan maestro. Notificación a DIAN </t>
  </si>
  <si>
    <t>No existe la necesidad de ejecución de obras de acuerdo a lo establecido en el plan maestro dado el crecimiento del parque</t>
  </si>
  <si>
    <t xml:space="preserve">Notificación a DIAN </t>
  </si>
  <si>
    <t>Revisión y Seguimiento a Compromisos  Plan Maestro</t>
  </si>
  <si>
    <t>No cumplir con normas y estándares de construcción</t>
  </si>
  <si>
    <t>Al ser contratados los cálculos, éstos no cumplan con normas</t>
  </si>
  <si>
    <t>Contratistas</t>
  </si>
  <si>
    <t>Desconocimiento de la norma y estandar por parte del contratista</t>
  </si>
  <si>
    <t>No se aprueba en curaduría los diseños de obra</t>
  </si>
  <si>
    <t>Revisión de normas y estandares por parte del contratante</t>
  </si>
  <si>
    <t>Bajo</t>
  </si>
  <si>
    <t>Consulta con el contratista sobre actualizaciones de norma</t>
  </si>
  <si>
    <t xml:space="preserve"> Actualizaciones de norma y estándares</t>
  </si>
  <si>
    <t>Revisión de diseños</t>
  </si>
  <si>
    <t>Conocimiento de  información sobre diseño constructivos al interior del parque</t>
  </si>
  <si>
    <t xml:space="preserve">Entrega de planos: estudios, cotizaciones, clientes y posibles clientes </t>
  </si>
  <si>
    <t xml:space="preserve">estudios, cotizaciones, clientes y posibles clientes </t>
  </si>
  <si>
    <t>Necesidad del área comercial, técnica y junta directiva</t>
  </si>
  <si>
    <t>Información puede llegar a manos delictivas</t>
  </si>
  <si>
    <t>Facilidad de intrusión mediante escalamiento del árboles y posible caída del tronco sobre el sistema de enmallado.</t>
  </si>
  <si>
    <t>Personal externo no identificado, usuarios calificados y usuario operador, visitantes, proveedores y contratistas</t>
  </si>
  <si>
    <t>Crecimiento de árboles cerca al cerramiento perimetral, fuertes lluvias que pueden ocasionar desprendimiento de ramas dañando la malla.</t>
  </si>
  <si>
    <t>Acceso de intrusos dentro del parque.</t>
  </si>
  <si>
    <t>Vigilancia permanente por parte de los  ronderos con control de punto de marcación mediante bastón electrónico, CCTV 24/7.</t>
  </si>
  <si>
    <t>Revisiones por parte del personal de mantenimiento para evitar que las ramas sobrepasen el perimetro.</t>
  </si>
  <si>
    <t>Reporte por medio de indicador de seguridad externa</t>
  </si>
  <si>
    <t>Mantenimiento preventivo  y capacitaciones permanentes al personal de seguridad  y mantenimiento.</t>
  </si>
  <si>
    <t xml:space="preserve">Alto </t>
  </si>
  <si>
    <t>Reporte por medio de rondero, CCTV.</t>
  </si>
  <si>
    <t>Tapas de las cajas eléctricas, aguas lluvias, residuales y comunicación destapadas</t>
  </si>
  <si>
    <t>Dejar áreas de manipulación sin ninguna protección (como tapas metálicas, plásticas, entre otras) y sin señalizar.</t>
  </si>
  <si>
    <t>Contratistas, personal de obra de Usuario Operador.</t>
  </si>
  <si>
    <t>Falta de capacitación del personal y de supervisión.</t>
  </si>
  <si>
    <t>Capacitación por parte del área de SST y supervisión de la empresa contratante.</t>
  </si>
  <si>
    <t>Reporte por medio de rondero, CCTV, SST.</t>
  </si>
  <si>
    <t>Contratación de personal altamente calificado para realizar mantenimientos dentro del parque y tapas instaladas con seguro.</t>
  </si>
  <si>
    <t>Posibilidad de ingreso de personas y/o vehículos  no autorizados</t>
  </si>
  <si>
    <t>vulnerabilidad al interior de la Zona Franca por ingreso de personal no autorizado.</t>
  </si>
  <si>
    <t>Capacitaci{on al personal de seguridad y servicio al cliente.</t>
  </si>
  <si>
    <t>Ingreso a Zona Franca controlado por servicio a cliente y personal de seguridad y CCTV.</t>
  </si>
  <si>
    <t>Mala programación de mantenimientos al perimetro por parte de la copropiedad.</t>
  </si>
  <si>
    <t>Falta de mantenimiento en el perimetro externo a la Zona Franca.</t>
  </si>
  <si>
    <t>Plan de mantenimiento apropiado</t>
  </si>
  <si>
    <t>Reporte por parte del proceso ambiental y personal de mantenimiento</t>
  </si>
  <si>
    <t>Mantenimiento preventivo.</t>
  </si>
  <si>
    <t>Seguridad</t>
  </si>
  <si>
    <t>De 31 a 60</t>
  </si>
  <si>
    <t>De 6 a 30</t>
  </si>
  <si>
    <t>Resultado. Gestión del Riesgo</t>
  </si>
  <si>
    <t>Gestión Humana</t>
  </si>
  <si>
    <t xml:space="preserve">Administración y Financiero </t>
  </si>
  <si>
    <t>Garantizar el cumplimiento de las disposiciones legales que regulan y son aplicables a la  Zona Franca Internacional de Pereira</t>
  </si>
  <si>
    <t>Jurídico</t>
  </si>
  <si>
    <t>No cumplimiento del ordenamiento jurídico consignado en la matriz de requisitos legales</t>
  </si>
  <si>
    <t>Por negligencia, olvido, falta de consulta e interpretación de las normas</t>
  </si>
  <si>
    <t>Personal encargado de los procesos</t>
  </si>
  <si>
    <t>Falta de actualización, revisión y consulta de las normas</t>
  </si>
  <si>
    <t>Sanciones pecuniarias, demandas externas, detrimento patrimonial</t>
  </si>
  <si>
    <t>Actualización de matriz, LEGISMOVIL, códigos LEGIS con actualización periódica</t>
  </si>
  <si>
    <t>Actualización permanente, capacitaciones</t>
  </si>
  <si>
    <t>LEGISMOVIL, LEGIS, medios de comunicación</t>
  </si>
  <si>
    <t>Organismos capacitadores y de actualización confiables</t>
  </si>
  <si>
    <t>Redacción e inclusión de cláusulas que perjudique los interes de la compañía</t>
  </si>
  <si>
    <t>Elaboración incorrecta de documentos legales
Conceptos legales equivocados</t>
  </si>
  <si>
    <t>Descuido al momento de elaboración de documentos y emisión de conceptos</t>
  </si>
  <si>
    <t>Desconocimiento de norma y ámbito de aplicación</t>
  </si>
  <si>
    <t>Se poseen modelos y minutas adecuadas a la normatividad actual vigente
Capacitación en temas puntuales relativos a la actividad de la empresa</t>
  </si>
  <si>
    <t>Adecuación de modelos y minutas  existentes a la normatividad actual vigente</t>
  </si>
  <si>
    <t>Revisión y consulta de normas en medios establecidos por la empresa</t>
  </si>
  <si>
    <t>No registro oportuno de actas de asamblea de accionistas</t>
  </si>
  <si>
    <t>Olvido o descuido en la elaboración del acta</t>
  </si>
  <si>
    <t>Dirección Jurídica</t>
  </si>
  <si>
    <t xml:space="preserve">Plazos cortos para la elaboración y entrega de actas </t>
  </si>
  <si>
    <t>Actos sujetos a registro mercantil no sean oponibles a terceros</t>
  </si>
  <si>
    <t>La Dirección Jurídica es quien elabora las actas de asamblea al ser secretaria desiganada de la misma</t>
  </si>
  <si>
    <t>Revisión permanente de actas elaboradas</t>
  </si>
  <si>
    <t xml:space="preserve"> Elaboración oprotuna de acta (programación de actividades del proceso)</t>
  </si>
  <si>
    <t>No cumplimiento de las obligaciones consigandas en los requisitos de asciados de negocio (Seguridad - Prevención de Lavado de Activos y Financiación del Terrorismo)</t>
  </si>
  <si>
    <t xml:space="preserve">Ingreso de Usuarios, proveedores, contratistas y accionistas a la Zona Franca </t>
  </si>
  <si>
    <t>Olvido en solicitud de docuemntación. Consulta inadecuada en las páginas de verficación.</t>
  </si>
  <si>
    <t>Sanciones por entidades competentes</t>
  </si>
  <si>
    <t xml:space="preserve">Capacitaciones y control de directo del proceso. Revisión y actualuzación de información </t>
  </si>
  <si>
    <t>Aplicación de procedimientos de asociados de negocio, SIPLA,  y actualización de datos y verficación de antecedentes</t>
  </si>
  <si>
    <t>Consullta en las páginas señaladas en los procdimientos</t>
  </si>
  <si>
    <t>Verificación periódica de los datos de todos los actores</t>
  </si>
  <si>
    <t>20 de abril de 2016</t>
  </si>
  <si>
    <t xml:space="preserve">* No cumplir con las obligaciones establecidas del decreto 2685 de 1999 para el usuario operador y los usuarios calificados de zona franca artículos 409  operadores y 409-1 usuarios calificados.                                         
</t>
  </si>
  <si>
    <t xml:space="preserve">*Por falta de competencia del personal de aprobación cartillas                                      * Falta de capacitación del personal de aprobación cartillas    </t>
  </si>
  <si>
    <t>*Verificación documental y cruce de información con entidades de apoyo. 
* Formato establecido en el sistema de gestión que incluye los requisitos para calificación de usuarios</t>
  </si>
  <si>
    <t xml:space="preserve">* Alteración o contaminación del contenedor                                        * Desconocimiento de procedimientos por parte de los usuarios calificados. * Fallas en medios de comunicación (internet, sistema de control de inventarios, sistemas informáticos aduaneros, inventarios de zonas francas y Appolo)    </t>
  </si>
  <si>
    <t xml:space="preserve">*Usuarios Calificados
* Personal de Operaciones </t>
  </si>
  <si>
    <t xml:space="preserve">*Usuario calificado en complicidad con agentes externos.  *Complicidad en la empresa transportadora, comercializadora y/o productora.  
*Errores en digitación y conteo de mercancía                             </t>
  </si>
  <si>
    <t xml:space="preserve">*Procedimientos de Operaciones      
</t>
  </si>
  <si>
    <t>Cumplir con los procedimientos.
Retroalimentación de Usuarios
*Verificaciones previas acordadas con usuarios 
* Delegamiento puntual de funciones</t>
  </si>
  <si>
    <t xml:space="preserve">Notificación de la DIAN y DANE ,  
Auditoría Externa </t>
  </si>
  <si>
    <t xml:space="preserve">*Usuarios Calificados y/o Terceros. 
</t>
  </si>
  <si>
    <t xml:space="preserve">*Por falta de competencia y capacitación del personal.                                                                           *Omisión a los controles para los procedimiento de seguridad establecidos. </t>
  </si>
  <si>
    <t xml:space="preserve">* Mala imagen de la empresa.
* Sanciones legales. </t>
  </si>
  <si>
    <t>* Verificación de precintos.              * Acceso restringido al centro de operaciones.  *Reporte de actividades sospechosas. 
Capacitación del personal</t>
  </si>
  <si>
    <t>Capacitación del personal</t>
  </si>
  <si>
    <t xml:space="preserve">Inspecciones físicas de precintos al ingreso de la carga
</t>
  </si>
  <si>
    <t>Planificación de la Planeación Estratégica - Comité de Gerencia - Comité específicos</t>
  </si>
  <si>
    <t>Seguimiento de Indicadores de Procesos</t>
  </si>
  <si>
    <t>21 de Abril de 2016</t>
  </si>
  <si>
    <t xml:space="preserve">Alta Dirección - Junta Directiva Gerencia </t>
  </si>
  <si>
    <t>Confiabilidad en una Planeación por la alta Gerencia. Comités de Gerencia y demás, junta directiva, Asamblea  de Socios</t>
  </si>
  <si>
    <t>Alta Dirección (Gerencia, Junta Directiva, Accionistas)</t>
  </si>
  <si>
    <t>Sistema Integrados de Gestión, Comités de Gerencia y  Comités especificos, Junta directiva, junta de socios</t>
  </si>
  <si>
    <t>Comité de Gerencia y Comité Asesor. Reuniones entre procesos entrategicos, reuniones entre Gerencia y Junta Directiva</t>
  </si>
  <si>
    <t xml:space="preserve">Falta de Capacitación, falta de seguimiento por el U.O y/o Externos, por omisión, por falta de administración y control de los mismos, por delegar el control en terceros. </t>
  </si>
  <si>
    <t>Poca cultura Organizacional, falta de capacitación, falta de conocimiento.</t>
  </si>
  <si>
    <t>Seguimiento y Control (Cartelera, comité de gerencia, comites especificos)</t>
  </si>
  <si>
    <t xml:space="preserve">Software no licenciado                                                      </t>
  </si>
  <si>
    <t xml:space="preserve">* Fecha de vencimiento, falta de renovación, instaación y/o  desinstalación por el usuario                                </t>
  </si>
  <si>
    <t>*Usuarios de Computo y/o responsable del procesos. 
*Proceso Tecnología e Informático</t>
  </si>
  <si>
    <t>* Control de inventarios de licencias.  - Asignación de equipos de cómputo</t>
  </si>
  <si>
    <t>lnventario de licencias. - Asignación de equipos de cómputo</t>
  </si>
  <si>
    <t>lnventario de licencias</t>
  </si>
  <si>
    <t xml:space="preserve"> * Desconocimiento de creación de contraseñas seguras y no cambio de las mismas en el periodo establecido y documentado                       </t>
  </si>
  <si>
    <t xml:space="preserve">* Por dejar el email abierto, por estar visibles y escritas en lugares no seguros. Autoguardado de contraseñas                          </t>
  </si>
  <si>
    <t xml:space="preserve">* Cambio y actualización de contraseñas como plazo máximo el último día hábil de cada trimestre,  y adopción de medidas disciplinarias. </t>
  </si>
  <si>
    <t>Cambio de contraseñas con 12 caractererez minimo. Manual de TI</t>
  </si>
  <si>
    <t>Auditorías de seguimiento</t>
  </si>
  <si>
    <t xml:space="preserve">*Usuarios de Computo y/o responsable del procesos. 
* Usuario externo
</t>
  </si>
  <si>
    <t xml:space="preserve">Capacitación a los usuarios sobre ataques informáticos </t>
  </si>
  <si>
    <t>Consola de administración de cada equipo</t>
  </si>
  <si>
    <t xml:space="preserve">* Ataque Informático                                       </t>
  </si>
  <si>
    <t>*Usuario externo que mediante internet accede a la información de la empresa</t>
  </si>
  <si>
    <t>* Software malicioso externo</t>
  </si>
  <si>
    <t>* No instalación de antivirus y descargas no autorizadas por los usuarios. 
* Bloqueos de equipos de seguridad</t>
  </si>
  <si>
    <t>Robo o pérdida de información, dinero</t>
  </si>
  <si>
    <t>Antivirus (protección local en estaciones de trabajo), firewall local, políticas y estándares de seguridad informáticas, administración total de la red</t>
  </si>
  <si>
    <t>Capacitación a los usuarios sora ataques informáticos. Antivirus (protección local en estaciones de trabajo), firewall local, políticas y estándares de seguridad informáticas, administración total de la red</t>
  </si>
  <si>
    <t>Alertas y monitoreo de la red</t>
  </si>
  <si>
    <t>*Fallas en las empresa con quien se contrata el servicio, cortes de energia, falla de la UPS, accidente físico.</t>
  </si>
  <si>
    <t xml:space="preserve">* Retrasos en la operación de los procesos </t>
  </si>
  <si>
    <t>*Proceso de tecnología e informática encargado del mantenimiento adecuado del mismo. * Plan de contingencia Re cableada, Red inhalabrica *, módem usb</t>
  </si>
  <si>
    <t xml:space="preserve">Mantener los dispositivos, router y swches conectados a una red electrica regulada. Dos canales difernentes de comunicaciones </t>
  </si>
  <si>
    <t xml:space="preserve">*Usuarios de Computo y/o personal externo de la organización.
*Medio ambiente </t>
  </si>
  <si>
    <t>*Por fallas, des configuración ó daño en los equipos, las cuales impiden su adecuado uso. 
Instalaciones no adecuadas para el correcto funcionamiento</t>
  </si>
  <si>
    <t>*Fallas en los equipos de computo, sistema de alarmas, video cámaras, sistemas de control de ingresos</t>
  </si>
  <si>
    <t>Soporte técnico</t>
  </si>
  <si>
    <t>Manteniemiento Correctivo</t>
  </si>
  <si>
    <t>Estudio Diágnóstico de fallas</t>
  </si>
  <si>
    <t>21 de abril de 2016</t>
  </si>
  <si>
    <t>20de abril de 2016</t>
  </si>
  <si>
    <t xml:space="preserve">*Copias de Seguridad semanales
*Documentación compartida en online </t>
  </si>
  <si>
    <t xml:space="preserve">Capacitaciones, simulacors  e identificación de respuesta ante emergencias. Planes de contingencia.   </t>
  </si>
  <si>
    <t xml:space="preserve"> falla funcional, daño accidental, daño malicioso ó terrorista y acción criminal. </t>
  </si>
  <si>
    <t xml:space="preserve">Capacitaciones, simulacro de actuación ante emergencias. </t>
  </si>
  <si>
    <t xml:space="preserve">*Determinación de un inadecuado asociado del negocio. </t>
  </si>
  <si>
    <t>22 de abril de 2016</t>
  </si>
  <si>
    <t>22 de abil de 2016</t>
  </si>
  <si>
    <t>Notificaciones con junta directiva</t>
  </si>
  <si>
    <t>22 de Abril de 2016</t>
  </si>
  <si>
    <t>Oficina de ingresos que controla el ingreso y salida de personal externo, usuarios calificados y usuario operador, visitantes, proveedores y contratistas</t>
  </si>
  <si>
    <t>Control de accesos en el ingreso y salida  de empleados, contratistas, visitantes, proveedores y vehiculos</t>
  </si>
  <si>
    <t xml:space="preserve">No se cuenta con sistemas tecnológicos adecuados para que el ingreso sea más controlado ya que al momento el proceso es manual y de uso </t>
  </si>
  <si>
    <t>Intrusión de persona no autorizadas</t>
  </si>
  <si>
    <t>Identificación de correspondencia y paquetes sospechosos</t>
  </si>
  <si>
    <t>Alguna correspondencia  paquetes son entregados por personas no identficadas de emresas reconocidas que realicen el oficio. Desayunos sorpresas, cartas, almuezos…entre otros</t>
  </si>
  <si>
    <t>Personal informal de entrega de correspondencia</t>
  </si>
  <si>
    <t xml:space="preserve">Falta de políticaas y procedimientos claros para autorizar el ingreso de este tipo de objetos </t>
  </si>
  <si>
    <t>Atentados, pèrdida de vidas humanas, daños estruturales</t>
  </si>
  <si>
    <t xml:space="preserve">Rondas permanentes a los puntos críticos y CCTV. </t>
  </si>
  <si>
    <t>Capacitación al personal de control de ingresos, vigilancia. Simularos con acopañamiento de las autirdades competentes</t>
  </si>
  <si>
    <t>Revisiòn y requisa de correspondencia, llamada de autorización al personal requerido, càmaras de cctv, filtros de revisiòn de correspondencia y paquetes sospechosos</t>
  </si>
  <si>
    <t>Identificacion de personal y empresas recurrentes de entrega de correspondencia y paquetes, comunicaciòn permanente con los usuaios</t>
  </si>
  <si>
    <t xml:space="preserve">*Clonación de cuentas bancarias - tarjetas de crédito      * Asalto a funcionario que transporte dinero.                                   * Empresa fachada ó de dudosa procedencia.  *Por parte de los funcionarios que ingresen al proceso financiero. </t>
  </si>
  <si>
    <t>Contraseñas a los sistemas e computo, Contaseñas bancarias,  oficina independiente. Políticas de seguridad  Equipo de seguridad informátcia (protocolos de seguridad)</t>
  </si>
  <si>
    <t xml:space="preserve">Total </t>
  </si>
  <si>
    <t>Lavado de Activos</t>
  </si>
  <si>
    <t>Al moento de calificción del usuario aplica al momento de la verificacion de accionistas y representante legal
Cuando es usuario calificado en operación se realiza en la veeirficcion de operaciones de comercio extrior y colombia</t>
  </si>
  <si>
    <t>Usuarios Potenciales
Usuarios calificados y clientes</t>
  </si>
  <si>
    <t>Por falta de conocimietno de los clientes - falta de investigación</t>
  </si>
  <si>
    <t>Sanciones de las entidades de control - Mala reputación de la compañía</t>
  </si>
  <si>
    <t xml:space="preserve">Verificación de antencedentes de accionsitas  -  verifcación de operaciónes mnsales aleatorias de los usuarios </t>
  </si>
  <si>
    <t xml:space="preserve">Alta </t>
  </si>
  <si>
    <t>Se reliza verificación de antecedentes de accionistas y representate elga de las empresas por calificar</t>
  </si>
  <si>
    <t>Realzando validación ante entidades de control - realizando inspecciones mensuales a los usuarios en operación</t>
  </si>
  <si>
    <t>Junio 06 de 2016</t>
  </si>
  <si>
    <t>Generación de reporte a la UIAF de acuerdo al instructivo
Instructivo de reporte a la UIAF IN-OP-02</t>
  </si>
  <si>
    <t xml:space="preserve">Sistema Integrado de Gestión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</si>
</sst>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quot;$&quot;* #,##0_-;_-&quot;$&quot;* &quot;-&quot;_-;_-@_-"/>
    <numFmt numFmtId="41" formatCode="_-* #,##0_-;\-* #,##0_-;_-* &quot;-&quot;_-;_-@_-"/>
    <numFmt numFmtId="164" formatCode="_ * #,##0.00_ ;_ * \-#,##0.00_ ;_ * &quot;-&quot;??_ ;_ @_ "/>
    <numFmt numFmtId="165" formatCode="0.0"/>
    <numFmt numFmtId="166" formatCode="_ [$€-2]\ * #,##0.00_ ;_ [$€-2]\ * \-#,##0.00_ ;_ [$€-2]\ * &quot;-&quot;??_ "/>
  </numFmts>
  <fonts count="23" x14ac:knownFonts="1">
    <font>
      <sz val="10"/>
      <name val="Arial"/>
    </font>
    <font>
      <sz val="10"/>
      <name val="Arial"/>
      <family val="2"/>
    </font>
    <font>
      <sz val="10"/>
      <name val="Tahoma"/>
      <family val="2"/>
    </font>
    <font>
      <b/>
      <sz val="10"/>
      <name val="Tahoma"/>
      <family val="2"/>
    </font>
    <font>
      <i/>
      <sz val="10"/>
      <name val="Arial"/>
      <family val="2"/>
    </font>
    <font>
      <sz val="8"/>
      <name val="Verdana"/>
      <family val="2"/>
    </font>
    <font>
      <u/>
      <sz val="10"/>
      <color theme="10"/>
      <name val="Arial"/>
      <family val="2"/>
    </font>
    <font>
      <u/>
      <sz val="10"/>
      <color theme="11"/>
      <name val="Arial"/>
      <family val="2"/>
    </font>
    <font>
      <sz val="12"/>
      <name val="Arial"/>
      <family val="2"/>
    </font>
    <font>
      <sz val="10"/>
      <name val="Verdana"/>
      <family val="2"/>
    </font>
    <font>
      <b/>
      <sz val="12"/>
      <name val="Arial"/>
      <family val="2"/>
    </font>
    <font>
      <sz val="16"/>
      <name val="Arial"/>
      <family val="2"/>
    </font>
    <font>
      <b/>
      <sz val="16"/>
      <name val="Arial"/>
      <family val="2"/>
    </font>
    <font>
      <sz val="18"/>
      <name val="Arial"/>
      <family val="2"/>
    </font>
    <font>
      <b/>
      <sz val="18"/>
      <name val="Arial"/>
      <family val="2"/>
    </font>
    <font>
      <b/>
      <sz val="20"/>
      <name val="Arial"/>
      <family val="2"/>
    </font>
    <font>
      <sz val="20"/>
      <name val="Arial"/>
      <family val="2"/>
    </font>
    <font>
      <b/>
      <sz val="14"/>
      <name val="Arial"/>
      <family val="2"/>
    </font>
    <font>
      <sz val="14"/>
      <name val="Arial"/>
      <family val="2"/>
    </font>
    <font>
      <b/>
      <sz val="18"/>
      <color rgb="FFFF0000"/>
      <name val="Arial"/>
      <family val="2"/>
    </font>
    <font>
      <sz val="14"/>
      <name val="Arial"/>
      <family val="2"/>
    </font>
    <font>
      <b/>
      <sz val="18"/>
      <name val="Arial"/>
      <family val="2"/>
    </font>
    <font>
      <sz val="11"/>
      <name val="Arial"/>
      <family val="2"/>
    </font>
  </fonts>
  <fills count="24">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57"/>
        <bgColor indexed="64"/>
      </patternFill>
    </fill>
    <fill>
      <patternFill patternType="solid">
        <fgColor indexed="10"/>
        <bgColor indexed="64"/>
      </patternFill>
    </fill>
    <fill>
      <patternFill patternType="solid">
        <fgColor theme="0"/>
        <bgColor indexed="64"/>
      </patternFill>
    </fill>
    <fill>
      <patternFill patternType="solid">
        <fgColor theme="4"/>
        <bgColor indexed="64"/>
      </patternFill>
    </fill>
    <fill>
      <patternFill patternType="solid">
        <fgColor indexed="9"/>
        <bgColor indexed="64"/>
      </patternFill>
    </fill>
    <fill>
      <patternFill patternType="solid">
        <fgColor indexed="53"/>
        <bgColor indexed="64"/>
      </patternFill>
    </fill>
    <fill>
      <patternFill patternType="solid">
        <fgColor indexed="13"/>
        <bgColor indexed="64"/>
      </patternFill>
    </fill>
    <fill>
      <patternFill patternType="solid">
        <fgColor rgb="FFBF61D6"/>
        <bgColor indexed="64"/>
      </patternFill>
    </fill>
    <fill>
      <patternFill patternType="solid">
        <fgColor rgb="FFFF6600"/>
        <bgColor indexed="64"/>
      </patternFill>
    </fill>
    <fill>
      <patternFill patternType="solid">
        <fgColor theme="7" tint="-0.249977111117893"/>
        <bgColor indexed="64"/>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9"/>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rgb="FF45BFFF"/>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right style="thin">
        <color auto="1"/>
      </right>
      <top style="medium">
        <color auto="1"/>
      </top>
      <bottom style="medium">
        <color auto="1"/>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medium">
        <color auto="1"/>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medium">
        <color auto="1"/>
      </bottom>
      <diagonal/>
    </border>
    <border>
      <left style="thin">
        <color auto="1"/>
      </left>
      <right/>
      <top style="thin">
        <color auto="1"/>
      </top>
      <bottom/>
      <diagonal/>
    </border>
    <border>
      <left style="medium">
        <color auto="1"/>
      </left>
      <right style="medium">
        <color auto="1"/>
      </right>
      <top/>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diagonal/>
    </border>
    <border>
      <left/>
      <right style="medium">
        <color auto="1"/>
      </right>
      <top/>
      <bottom/>
      <diagonal/>
    </border>
    <border>
      <left style="thin">
        <color auto="1"/>
      </left>
      <right style="medium">
        <color auto="1"/>
      </right>
      <top/>
      <bottom style="thin">
        <color auto="1"/>
      </bottom>
      <diagonal/>
    </border>
    <border>
      <left/>
      <right/>
      <top style="thin">
        <color auto="1"/>
      </top>
      <bottom style="thin">
        <color auto="1"/>
      </bottom>
      <diagonal/>
    </border>
    <border>
      <left/>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s>
  <cellStyleXfs count="224">
    <xf numFmtId="0" fontId="0" fillId="0" borderId="0"/>
    <xf numFmtId="166"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41"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9"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04">
    <xf numFmtId="0" fontId="0" fillId="0" borderId="0" xfId="0"/>
    <xf numFmtId="0" fontId="2" fillId="0" borderId="0" xfId="0" applyFont="1"/>
    <xf numFmtId="0" fontId="3" fillId="0" borderId="0" xfId="0" applyFont="1" applyFill="1" applyBorder="1" applyAlignment="1">
      <alignment vertical="center"/>
    </xf>
    <xf numFmtId="0" fontId="4" fillId="0" borderId="0" xfId="0" applyFont="1" applyBorder="1" applyAlignment="1">
      <alignment horizontal="center" vertical="top" wrapText="1"/>
    </xf>
    <xf numFmtId="0" fontId="9" fillId="0" borderId="0" xfId="17"/>
    <xf numFmtId="0" fontId="8" fillId="0" borderId="0" xfId="17" applyFont="1"/>
    <xf numFmtId="0" fontId="10" fillId="0" borderId="17" xfId="17" applyFont="1" applyBorder="1" applyAlignment="1">
      <alignment horizontal="center" vertical="center" wrapText="1"/>
    </xf>
    <xf numFmtId="0" fontId="10" fillId="0" borderId="16" xfId="17" applyFont="1" applyBorder="1" applyAlignment="1">
      <alignment horizontal="center" vertical="center" wrapText="1"/>
    </xf>
    <xf numFmtId="0" fontId="10" fillId="0" borderId="30" xfId="17" applyFont="1" applyBorder="1" applyAlignment="1">
      <alignment horizontal="center" vertical="center" wrapText="1"/>
    </xf>
    <xf numFmtId="0" fontId="10" fillId="0" borderId="0" xfId="17" applyFont="1" applyBorder="1" applyAlignment="1">
      <alignment horizontal="center" vertical="center" wrapText="1"/>
    </xf>
    <xf numFmtId="0" fontId="10" fillId="0" borderId="17" xfId="17" applyFont="1" applyFill="1" applyBorder="1" applyAlignment="1">
      <alignment horizontal="center" vertical="center" wrapText="1"/>
    </xf>
    <xf numFmtId="0" fontId="10" fillId="0" borderId="16" xfId="17" applyFont="1" applyFill="1" applyBorder="1" applyAlignment="1">
      <alignment horizontal="center" vertical="center" wrapText="1"/>
    </xf>
    <xf numFmtId="0" fontId="10" fillId="0" borderId="15" xfId="17" applyFont="1" applyBorder="1" applyAlignment="1">
      <alignment horizontal="center" vertical="center" wrapText="1"/>
    </xf>
    <xf numFmtId="0" fontId="10" fillId="0" borderId="6" xfId="17" applyFont="1" applyBorder="1" applyAlignment="1">
      <alignment horizontal="center" vertical="center" wrapText="1"/>
    </xf>
    <xf numFmtId="0" fontId="10" fillId="10" borderId="3" xfId="17" applyFont="1" applyFill="1" applyBorder="1" applyAlignment="1">
      <alignment horizontal="center" vertical="center" wrapText="1"/>
    </xf>
    <xf numFmtId="0" fontId="10" fillId="11" borderId="9" xfId="17" applyFont="1" applyFill="1" applyBorder="1" applyAlignment="1">
      <alignment horizontal="center" vertical="center" wrapText="1"/>
    </xf>
    <xf numFmtId="0" fontId="10" fillId="0" borderId="31" xfId="17" applyFont="1" applyBorder="1" applyAlignment="1">
      <alignment horizontal="center" vertical="center" wrapText="1"/>
    </xf>
    <xf numFmtId="0" fontId="10" fillId="0" borderId="32" xfId="17" applyFont="1" applyBorder="1" applyAlignment="1">
      <alignment horizontal="center" vertical="center" wrapText="1"/>
    </xf>
    <xf numFmtId="0" fontId="10" fillId="6" borderId="10" xfId="17" applyFont="1" applyFill="1" applyBorder="1" applyAlignment="1">
      <alignment horizontal="center" vertical="center" wrapText="1"/>
    </xf>
    <xf numFmtId="0" fontId="10" fillId="10" borderId="1" xfId="17" applyFont="1" applyFill="1" applyBorder="1" applyAlignment="1">
      <alignment horizontal="center" vertical="center" wrapText="1"/>
    </xf>
    <xf numFmtId="0" fontId="10" fillId="10" borderId="8" xfId="17" applyFont="1" applyFill="1" applyBorder="1" applyAlignment="1">
      <alignment horizontal="center" vertical="center" wrapText="1"/>
    </xf>
    <xf numFmtId="0" fontId="10" fillId="0" borderId="33" xfId="17" applyFont="1" applyBorder="1" applyAlignment="1">
      <alignment horizontal="center" vertical="center" wrapText="1"/>
    </xf>
    <xf numFmtId="0" fontId="10" fillId="0" borderId="34" xfId="17" applyFont="1" applyBorder="1" applyAlignment="1">
      <alignment horizontal="center" vertical="center" wrapText="1"/>
    </xf>
    <xf numFmtId="0" fontId="10" fillId="6" borderId="26" xfId="17" applyFont="1" applyFill="1" applyBorder="1" applyAlignment="1">
      <alignment horizontal="center" vertical="center" wrapText="1"/>
    </xf>
    <xf numFmtId="0" fontId="10" fillId="6" borderId="24" xfId="17" applyFont="1" applyFill="1" applyBorder="1" applyAlignment="1">
      <alignment horizontal="center" vertical="center" wrapText="1"/>
    </xf>
    <xf numFmtId="0" fontId="10" fillId="10" borderId="35" xfId="17" applyFont="1" applyFill="1" applyBorder="1" applyAlignment="1">
      <alignment horizontal="center" vertical="center" wrapText="1"/>
    </xf>
    <xf numFmtId="0" fontId="10" fillId="0" borderId="36" xfId="17" applyFont="1" applyBorder="1" applyAlignment="1">
      <alignment horizontal="center" vertical="center" wrapText="1"/>
    </xf>
    <xf numFmtId="0" fontId="10" fillId="0" borderId="37" xfId="17" applyFont="1" applyBorder="1" applyAlignment="1">
      <alignment horizontal="center" vertical="center" wrapText="1"/>
    </xf>
    <xf numFmtId="0" fontId="10" fillId="0" borderId="0" xfId="17" applyFont="1" applyAlignment="1">
      <alignment horizontal="center" vertical="center" wrapText="1"/>
    </xf>
    <xf numFmtId="0" fontId="10" fillId="0" borderId="7" xfId="17" applyFont="1" applyBorder="1" applyAlignment="1">
      <alignment horizontal="center" vertical="center" wrapText="1"/>
    </xf>
    <xf numFmtId="0" fontId="10" fillId="0" borderId="0" xfId="17" applyFont="1"/>
    <xf numFmtId="0" fontId="10" fillId="12" borderId="5" xfId="17" applyFont="1" applyFill="1" applyBorder="1" applyAlignment="1">
      <alignment horizontal="center" vertical="center" wrapText="1"/>
    </xf>
    <xf numFmtId="0" fontId="10" fillId="18" borderId="14" xfId="17" applyFont="1" applyFill="1" applyBorder="1" applyAlignment="1">
      <alignment horizontal="center" vertical="center" wrapText="1"/>
    </xf>
    <xf numFmtId="0" fontId="11" fillId="0" borderId="24" xfId="0" applyFont="1" applyBorder="1" applyAlignment="1">
      <alignment horizontal="left" vertical="center" wrapText="1"/>
    </xf>
    <xf numFmtId="165" fontId="11" fillId="0" borderId="24" xfId="3" applyNumberFormat="1" applyFont="1" applyFill="1" applyBorder="1" applyAlignment="1">
      <alignment horizontal="center" vertical="center" wrapText="1"/>
    </xf>
    <xf numFmtId="0" fontId="11" fillId="0" borderId="1" xfId="0" applyFont="1" applyBorder="1" applyAlignment="1">
      <alignment horizontal="left" vertical="center" wrapText="1"/>
    </xf>
    <xf numFmtId="165" fontId="11" fillId="0" borderId="1" xfId="3" applyNumberFormat="1" applyFont="1" applyFill="1" applyBorder="1" applyAlignment="1">
      <alignment horizontal="center" vertical="center" wrapText="1"/>
    </xf>
    <xf numFmtId="0" fontId="11" fillId="0" borderId="12" xfId="0" applyFont="1" applyBorder="1" applyAlignment="1">
      <alignment horizontal="left" vertical="center" wrapText="1"/>
    </xf>
    <xf numFmtId="165" fontId="11" fillId="0" borderId="12" xfId="3" applyNumberFormat="1" applyFont="1" applyFill="1" applyBorder="1" applyAlignment="1">
      <alignment horizontal="center" vertical="center" wrapText="1"/>
    </xf>
    <xf numFmtId="0" fontId="14" fillId="2" borderId="35"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3" fillId="2" borderId="9"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4" fillId="4" borderId="3" xfId="0" applyNumberFormat="1" applyFont="1" applyFill="1" applyBorder="1" applyAlignment="1">
      <alignment horizontal="center" vertical="center" wrapText="1"/>
    </xf>
    <xf numFmtId="42" fontId="14" fillId="14" borderId="3" xfId="0" applyNumberFormat="1" applyFont="1" applyFill="1" applyBorder="1" applyAlignment="1">
      <alignment horizontal="center" vertical="center" textRotation="90" wrapText="1"/>
    </xf>
    <xf numFmtId="165" fontId="13" fillId="21" borderId="3" xfId="3" applyNumberFormat="1" applyFont="1" applyFill="1" applyBorder="1" applyAlignment="1">
      <alignment horizontal="center" vertical="center" wrapText="1"/>
    </xf>
    <xf numFmtId="165" fontId="13" fillId="21" borderId="44" xfId="3" applyNumberFormat="1" applyFont="1" applyFill="1" applyBorder="1" applyAlignment="1">
      <alignment horizontal="center" vertical="center" wrapText="1"/>
    </xf>
    <xf numFmtId="0" fontId="13" fillId="0" borderId="24" xfId="0" applyFont="1" applyBorder="1" applyAlignment="1">
      <alignment horizontal="left" vertical="center" wrapText="1"/>
    </xf>
    <xf numFmtId="0" fontId="13" fillId="9" borderId="24" xfId="0" applyFont="1" applyFill="1" applyBorder="1" applyAlignment="1">
      <alignment horizontal="left" vertical="center" wrapText="1"/>
    </xf>
    <xf numFmtId="165" fontId="13" fillId="0" borderId="24" xfId="3" applyNumberFormat="1" applyFont="1" applyFill="1" applyBorder="1" applyAlignment="1">
      <alignment horizontal="center" vertical="center" wrapText="1"/>
    </xf>
    <xf numFmtId="0" fontId="13" fillId="0" borderId="1" xfId="0" applyFont="1" applyBorder="1" applyAlignment="1">
      <alignment horizontal="left" vertical="center" wrapText="1"/>
    </xf>
    <xf numFmtId="165" fontId="13" fillId="0" borderId="1" xfId="3" applyNumberFormat="1" applyFont="1" applyFill="1" applyBorder="1" applyAlignment="1">
      <alignment horizontal="center" vertical="center" wrapText="1"/>
    </xf>
    <xf numFmtId="0" fontId="13" fillId="0" borderId="12" xfId="0" applyFont="1" applyBorder="1" applyAlignment="1">
      <alignment horizontal="left" vertical="center" wrapText="1"/>
    </xf>
    <xf numFmtId="0" fontId="13" fillId="9" borderId="12" xfId="0" applyFont="1" applyFill="1" applyBorder="1" applyAlignment="1">
      <alignment horizontal="left" vertical="center" wrapText="1"/>
    </xf>
    <xf numFmtId="165" fontId="13" fillId="0" borderId="12" xfId="3" applyNumberFormat="1" applyFont="1" applyFill="1" applyBorder="1" applyAlignment="1">
      <alignment horizontal="center" vertical="center" wrapText="1"/>
    </xf>
    <xf numFmtId="0" fontId="13" fillId="0" borderId="12" xfId="0" applyFont="1" applyBorder="1" applyAlignment="1">
      <alignment vertical="center" wrapText="1"/>
    </xf>
    <xf numFmtId="0" fontId="13" fillId="0" borderId="0" xfId="0" applyFont="1" applyAlignment="1">
      <alignment vertical="center"/>
    </xf>
    <xf numFmtId="0" fontId="13" fillId="0" borderId="1" xfId="0" applyFont="1" applyBorder="1" applyAlignment="1">
      <alignment vertical="center" wrapText="1"/>
    </xf>
    <xf numFmtId="9" fontId="14" fillId="0" borderId="35" xfId="0" applyNumberFormat="1" applyFont="1" applyBorder="1" applyAlignment="1">
      <alignment horizontal="left" vertical="center"/>
    </xf>
    <xf numFmtId="0" fontId="14" fillId="0" borderId="24" xfId="0" applyFont="1" applyBorder="1" applyAlignment="1">
      <alignment horizontal="center" vertical="center"/>
    </xf>
    <xf numFmtId="9" fontId="14" fillId="0" borderId="26" xfId="0" applyNumberFormat="1" applyFont="1" applyBorder="1" applyAlignment="1">
      <alignment horizontal="center" vertical="center"/>
    </xf>
    <xf numFmtId="9" fontId="14" fillId="0" borderId="8" xfId="0" applyNumberFormat="1" applyFont="1" applyBorder="1" applyAlignment="1">
      <alignment horizontal="left" vertical="center"/>
    </xf>
    <xf numFmtId="0" fontId="14" fillId="0" borderId="1" xfId="0" applyFont="1" applyBorder="1" applyAlignment="1">
      <alignment horizontal="center" vertical="center"/>
    </xf>
    <xf numFmtId="9" fontId="14" fillId="0" borderId="10" xfId="0" applyNumberFormat="1" applyFont="1" applyBorder="1" applyAlignment="1">
      <alignment horizontal="center" vertical="center"/>
    </xf>
    <xf numFmtId="9" fontId="14" fillId="0" borderId="9" xfId="0" applyNumberFormat="1" applyFont="1" applyBorder="1" applyAlignment="1">
      <alignment horizontal="left" vertical="center"/>
    </xf>
    <xf numFmtId="0" fontId="14" fillId="0" borderId="3" xfId="0" applyFont="1" applyBorder="1" applyAlignment="1">
      <alignment horizontal="center" vertical="center"/>
    </xf>
    <xf numFmtId="9" fontId="14" fillId="0" borderId="14" xfId="0" applyNumberFormat="1" applyFont="1" applyBorder="1" applyAlignment="1">
      <alignment horizontal="center" vertical="center"/>
    </xf>
    <xf numFmtId="0" fontId="14" fillId="22" borderId="15" xfId="0" applyFont="1" applyFill="1" applyBorder="1" applyAlignment="1">
      <alignment horizontal="center" vertical="center"/>
    </xf>
    <xf numFmtId="0" fontId="14" fillId="22" borderId="16" xfId="0" applyFont="1" applyFill="1" applyBorder="1" applyAlignment="1">
      <alignment horizontal="center" vertical="center"/>
    </xf>
    <xf numFmtId="9" fontId="14" fillId="22" borderId="17" xfId="0" applyNumberFormat="1" applyFont="1" applyFill="1" applyBorder="1" applyAlignment="1">
      <alignment horizontal="center" vertical="center"/>
    </xf>
    <xf numFmtId="0" fontId="13" fillId="7" borderId="0" xfId="0" applyFont="1" applyFill="1" applyAlignment="1">
      <alignment vertical="center" wrapText="1"/>
    </xf>
    <xf numFmtId="0" fontId="13" fillId="0" borderId="0" xfId="0" applyFont="1" applyAlignment="1">
      <alignment vertical="center" wrapText="1"/>
    </xf>
    <xf numFmtId="0" fontId="12" fillId="3" borderId="3" xfId="0" applyNumberFormat="1" applyFont="1" applyFill="1" applyBorder="1" applyAlignment="1">
      <alignment horizontal="center" vertical="center" textRotation="90" wrapText="1"/>
    </xf>
    <xf numFmtId="0" fontId="11" fillId="0" borderId="24" xfId="0" applyFont="1" applyBorder="1" applyAlignment="1">
      <alignment vertical="center" wrapText="1"/>
    </xf>
    <xf numFmtId="0" fontId="11" fillId="0" borderId="1" xfId="0" applyFont="1" applyBorder="1" applyAlignment="1">
      <alignment vertical="center" wrapText="1"/>
    </xf>
    <xf numFmtId="0" fontId="16" fillId="0" borderId="1" xfId="0" applyFont="1" applyBorder="1" applyAlignment="1">
      <alignment vertical="center" wrapText="1"/>
    </xf>
    <xf numFmtId="0" fontId="16" fillId="0" borderId="12" xfId="0" applyFont="1" applyBorder="1" applyAlignment="1">
      <alignment horizontal="left" vertical="center" wrapText="1"/>
    </xf>
    <xf numFmtId="0" fontId="16" fillId="0" borderId="12" xfId="0" applyFont="1" applyBorder="1" applyAlignment="1">
      <alignment vertical="center" wrapText="1"/>
    </xf>
    <xf numFmtId="165" fontId="16" fillId="0" borderId="12" xfId="3" applyNumberFormat="1" applyFont="1" applyFill="1" applyBorder="1" applyAlignment="1">
      <alignment horizontal="center" vertical="center" wrapText="1"/>
    </xf>
    <xf numFmtId="0" fontId="11" fillId="7" borderId="24" xfId="0" applyFont="1" applyFill="1" applyBorder="1" applyAlignment="1">
      <alignment horizontal="left" vertical="center" wrapText="1"/>
    </xf>
    <xf numFmtId="0" fontId="11" fillId="0" borderId="24" xfId="0" applyFont="1" applyBorder="1" applyAlignment="1">
      <alignment horizontal="justify" vertical="center" wrapText="1"/>
    </xf>
    <xf numFmtId="0" fontId="11" fillId="7" borderId="1" xfId="0" applyFont="1" applyFill="1" applyBorder="1" applyAlignment="1">
      <alignment horizontal="left" vertical="center" wrapText="1"/>
    </xf>
    <xf numFmtId="0" fontId="11" fillId="0" borderId="1" xfId="0" applyFont="1" applyBorder="1" applyAlignment="1">
      <alignment horizontal="justify" vertical="center" wrapText="1"/>
    </xf>
    <xf numFmtId="0" fontId="11" fillId="7" borderId="1" xfId="0" applyFont="1" applyFill="1" applyBorder="1" applyAlignment="1">
      <alignment horizontal="justify" vertical="center" wrapText="1"/>
    </xf>
    <xf numFmtId="0" fontId="12" fillId="23" borderId="1" xfId="0" applyFont="1" applyFill="1" applyBorder="1" applyAlignment="1">
      <alignment vertical="center" wrapText="1"/>
    </xf>
    <xf numFmtId="0" fontId="15" fillId="23" borderId="12" xfId="0" applyFont="1" applyFill="1" applyBorder="1" applyAlignment="1">
      <alignment vertical="center" wrapText="1"/>
    </xf>
    <xf numFmtId="0" fontId="12" fillId="23" borderId="24" xfId="0" applyFont="1" applyFill="1" applyBorder="1" applyAlignment="1">
      <alignment vertical="center" wrapText="1"/>
    </xf>
    <xf numFmtId="0" fontId="18" fillId="7" borderId="1" xfId="0" applyFont="1" applyFill="1" applyBorder="1" applyAlignment="1">
      <alignment horizontal="left" vertical="center" wrapText="1"/>
    </xf>
    <xf numFmtId="0" fontId="18" fillId="0" borderId="1" xfId="0" applyFont="1" applyBorder="1" applyAlignment="1">
      <alignment horizontal="left" vertical="center" wrapText="1"/>
    </xf>
    <xf numFmtId="165" fontId="18" fillId="0" borderId="1" xfId="3" applyNumberFormat="1" applyFont="1" applyFill="1" applyBorder="1" applyAlignment="1">
      <alignment horizontal="left" vertical="center" wrapText="1"/>
    </xf>
    <xf numFmtId="0" fontId="17" fillId="23" borderId="1" xfId="0" applyFont="1" applyFill="1" applyBorder="1" applyAlignment="1">
      <alignment horizontal="left" vertical="center" wrapText="1"/>
    </xf>
    <xf numFmtId="165" fontId="16" fillId="0" borderId="1" xfId="3" applyNumberFormat="1" applyFont="1" applyFill="1" applyBorder="1" applyAlignment="1">
      <alignment horizontal="center" vertical="center" wrapText="1"/>
    </xf>
    <xf numFmtId="0" fontId="15" fillId="23" borderId="1" xfId="0" applyFont="1" applyFill="1" applyBorder="1" applyAlignment="1">
      <alignment vertical="center" wrapText="1"/>
    </xf>
    <xf numFmtId="0" fontId="16" fillId="0" borderId="1" xfId="0" applyFont="1" applyBorder="1" applyAlignment="1">
      <alignment horizontal="left"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1" fillId="0" borderId="24"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1" xfId="0" applyFont="1" applyBorder="1" applyAlignment="1">
      <alignment horizontal="center" vertical="center"/>
    </xf>
    <xf numFmtId="0" fontId="20" fillId="17"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0" fillId="19" borderId="1" xfId="0" applyFont="1" applyFill="1" applyBorder="1" applyAlignment="1">
      <alignment horizontal="center" vertical="center" wrapText="1"/>
    </xf>
    <xf numFmtId="1" fontId="20" fillId="17" borderId="24" xfId="3" applyNumberFormat="1" applyFont="1" applyFill="1" applyBorder="1" applyAlignment="1">
      <alignment horizontal="center" vertical="center" wrapText="1"/>
    </xf>
    <xf numFmtId="1" fontId="20" fillId="18" borderId="1" xfId="3" applyNumberFormat="1" applyFont="1" applyFill="1" applyBorder="1" applyAlignment="1">
      <alignment horizontal="center" vertical="center" wrapText="1"/>
    </xf>
    <xf numFmtId="1" fontId="20" fillId="17" borderId="1" xfId="3" applyNumberFormat="1" applyFont="1" applyFill="1" applyBorder="1" applyAlignment="1">
      <alignment horizontal="center" vertical="center" wrapText="1"/>
    </xf>
    <xf numFmtId="0" fontId="20" fillId="0" borderId="12" xfId="2" applyNumberFormat="1" applyFont="1" applyBorder="1" applyAlignment="1">
      <alignment horizontal="center" vertical="center" wrapText="1"/>
    </xf>
    <xf numFmtId="1" fontId="20" fillId="17" borderId="12" xfId="3" applyNumberFormat="1" applyFont="1" applyFill="1" applyBorder="1" applyAlignment="1">
      <alignment horizontal="center" vertical="center" wrapText="1"/>
    </xf>
    <xf numFmtId="1" fontId="20" fillId="19" borderId="12" xfId="3" applyNumberFormat="1" applyFont="1" applyFill="1" applyBorder="1" applyAlignment="1">
      <alignment horizontal="center" vertical="center" wrapText="1"/>
    </xf>
    <xf numFmtId="0" fontId="20" fillId="0" borderId="24" xfId="2" applyNumberFormat="1" applyFont="1" applyBorder="1" applyAlignment="1">
      <alignment horizontal="center" vertical="center" wrapText="1"/>
    </xf>
    <xf numFmtId="1" fontId="20" fillId="13" borderId="24" xfId="3" applyNumberFormat="1" applyFont="1" applyFill="1" applyBorder="1" applyAlignment="1">
      <alignment horizontal="center" vertical="center" wrapText="1"/>
    </xf>
    <xf numFmtId="1" fontId="20" fillId="19" borderId="24" xfId="3" applyNumberFormat="1" applyFont="1" applyFill="1" applyBorder="1" applyAlignment="1">
      <alignment horizontal="center" vertical="center" wrapText="1"/>
    </xf>
    <xf numFmtId="0" fontId="20" fillId="0" borderId="1" xfId="2" applyNumberFormat="1" applyFont="1" applyBorder="1" applyAlignment="1">
      <alignment horizontal="center" vertical="center" wrapText="1"/>
    </xf>
    <xf numFmtId="1" fontId="20" fillId="19" borderId="1" xfId="3" applyNumberFormat="1" applyFont="1" applyFill="1" applyBorder="1" applyAlignment="1">
      <alignment horizontal="center" vertical="center" wrapText="1"/>
    </xf>
    <xf numFmtId="0" fontId="20" fillId="7" borderId="1" xfId="2" applyNumberFormat="1" applyFont="1" applyFill="1" applyBorder="1" applyAlignment="1">
      <alignment horizontal="center" vertical="center" wrapText="1"/>
    </xf>
    <xf numFmtId="1" fontId="20" fillId="13" borderId="1" xfId="3" applyNumberFormat="1" applyFont="1" applyFill="1" applyBorder="1" applyAlignment="1">
      <alignment horizontal="center" vertical="center" wrapText="1"/>
    </xf>
    <xf numFmtId="0" fontId="20" fillId="7" borderId="12" xfId="2" applyNumberFormat="1" applyFont="1" applyFill="1" applyBorder="1" applyAlignment="1">
      <alignment horizontal="center" vertical="center" wrapText="1"/>
    </xf>
    <xf numFmtId="1" fontId="20" fillId="13" borderId="12" xfId="3" applyNumberFormat="1" applyFont="1" applyFill="1" applyBorder="1" applyAlignment="1">
      <alignment horizontal="center" vertical="center" wrapText="1"/>
    </xf>
    <xf numFmtId="1" fontId="20" fillId="16" borderId="24" xfId="3"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14" fillId="8" borderId="24" xfId="0" applyFont="1" applyFill="1" applyBorder="1" applyAlignment="1">
      <alignment horizontal="center" vertical="center" wrapText="1"/>
    </xf>
    <xf numFmtId="0" fontId="20" fillId="0" borderId="24" xfId="2" applyNumberFormat="1" applyFont="1" applyBorder="1" applyAlignment="1">
      <alignment horizontal="center" vertical="center" wrapText="1"/>
    </xf>
    <xf numFmtId="0" fontId="20" fillId="0" borderId="1" xfId="2" applyNumberFormat="1" applyFont="1" applyBorder="1" applyAlignment="1">
      <alignment horizontal="center" vertical="center" wrapText="1"/>
    </xf>
    <xf numFmtId="1" fontId="20" fillId="19" borderId="24" xfId="3" applyNumberFormat="1" applyFont="1" applyFill="1" applyBorder="1" applyAlignment="1">
      <alignment horizontal="center" vertical="center" wrapText="1"/>
    </xf>
    <xf numFmtId="1" fontId="20" fillId="19" borderId="1" xfId="3" applyNumberFormat="1" applyFont="1" applyFill="1" applyBorder="1" applyAlignment="1">
      <alignment horizontal="center" vertical="center" wrapText="1"/>
    </xf>
    <xf numFmtId="0" fontId="17" fillId="23" borderId="24" xfId="0" applyFont="1" applyFill="1" applyBorder="1" applyAlignment="1">
      <alignment horizontal="left" vertical="center" wrapText="1"/>
    </xf>
    <xf numFmtId="0" fontId="18" fillId="7" borderId="24" xfId="0" applyFont="1" applyFill="1" applyBorder="1" applyAlignment="1">
      <alignment horizontal="left" vertical="center" wrapText="1"/>
    </xf>
    <xf numFmtId="0" fontId="20" fillId="7" borderId="24" xfId="0" applyFont="1" applyFill="1" applyBorder="1" applyAlignment="1">
      <alignment horizontal="center" vertical="center" wrapText="1"/>
    </xf>
    <xf numFmtId="0" fontId="20" fillId="0" borderId="24" xfId="0" applyFont="1" applyBorder="1" applyAlignment="1">
      <alignment horizontal="center" vertical="center" wrapText="1"/>
    </xf>
    <xf numFmtId="0" fontId="20" fillId="17" borderId="24" xfId="0" applyFont="1" applyFill="1" applyBorder="1" applyAlignment="1">
      <alignment horizontal="center" vertical="center" wrapText="1"/>
    </xf>
    <xf numFmtId="0" fontId="20" fillId="19" borderId="24" xfId="0" applyFont="1" applyFill="1" applyBorder="1" applyAlignment="1">
      <alignment horizontal="center" vertical="center" wrapText="1"/>
    </xf>
    <xf numFmtId="0" fontId="18" fillId="0" borderId="24" xfId="0" applyFont="1" applyBorder="1" applyAlignment="1">
      <alignment horizontal="left" vertical="center" wrapText="1"/>
    </xf>
    <xf numFmtId="0" fontId="17" fillId="23" borderId="12" xfId="0" applyFont="1" applyFill="1" applyBorder="1" applyAlignment="1">
      <alignment horizontal="left" vertical="center" wrapText="1"/>
    </xf>
    <xf numFmtId="0" fontId="18" fillId="7" borderId="12" xfId="0" applyFont="1" applyFill="1" applyBorder="1" applyAlignment="1">
      <alignment horizontal="left" vertical="center" wrapText="1"/>
    </xf>
    <xf numFmtId="0" fontId="20" fillId="7" borderId="12" xfId="0" applyFont="1" applyFill="1" applyBorder="1" applyAlignment="1">
      <alignment horizontal="center" vertical="center" wrapText="1"/>
    </xf>
    <xf numFmtId="0" fontId="20" fillId="0" borderId="12" xfId="0" applyFont="1" applyBorder="1" applyAlignment="1">
      <alignment horizontal="center" vertical="center" wrapText="1"/>
    </xf>
    <xf numFmtId="0" fontId="20" fillId="17" borderId="12" xfId="0" applyFont="1" applyFill="1" applyBorder="1" applyAlignment="1">
      <alignment horizontal="center" vertical="center" wrapText="1"/>
    </xf>
    <xf numFmtId="0" fontId="20" fillId="19" borderId="12" xfId="0" applyFont="1" applyFill="1" applyBorder="1" applyAlignment="1">
      <alignment horizontal="center" vertical="center" wrapText="1"/>
    </xf>
    <xf numFmtId="0" fontId="18" fillId="0" borderId="12" xfId="0" applyFont="1" applyBorder="1" applyAlignment="1">
      <alignment horizontal="left" vertical="center" wrapText="1"/>
    </xf>
    <xf numFmtId="0" fontId="19" fillId="0" borderId="0" xfId="0" applyFont="1" applyFill="1" applyAlignment="1">
      <alignment vertical="center" wrapText="1"/>
    </xf>
    <xf numFmtId="0" fontId="14" fillId="7"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14" fillId="23" borderId="1" xfId="0" applyFont="1" applyFill="1" applyBorder="1" applyAlignment="1">
      <alignment vertical="center" wrapText="1"/>
    </xf>
    <xf numFmtId="0" fontId="14" fillId="23" borderId="24" xfId="0" applyFont="1" applyFill="1" applyBorder="1" applyAlignment="1">
      <alignment vertical="center" wrapText="1"/>
    </xf>
    <xf numFmtId="17" fontId="13" fillId="0" borderId="26" xfId="0" applyNumberFormat="1" applyFont="1" applyBorder="1" applyAlignment="1">
      <alignment horizontal="center" vertical="center" wrapText="1"/>
    </xf>
    <xf numFmtId="17" fontId="13" fillId="0" borderId="10" xfId="0" applyNumberFormat="1" applyFont="1" applyBorder="1" applyAlignment="1">
      <alignment horizontal="center" vertical="center" wrapText="1"/>
    </xf>
    <xf numFmtId="0" fontId="14" fillId="23" borderId="12" xfId="0" applyFont="1" applyFill="1" applyBorder="1" applyAlignment="1">
      <alignment vertical="center" wrapText="1"/>
    </xf>
    <xf numFmtId="0" fontId="12" fillId="23" borderId="12" xfId="0" applyFont="1" applyFill="1" applyBorder="1" applyAlignment="1">
      <alignment vertical="center" wrapText="1"/>
    </xf>
    <xf numFmtId="0" fontId="11" fillId="0" borderId="12" xfId="0" applyFont="1" applyBorder="1" applyAlignment="1">
      <alignment horizontal="justify" vertical="center" wrapText="1"/>
    </xf>
    <xf numFmtId="0" fontId="11" fillId="7" borderId="12" xfId="0" applyFont="1" applyFill="1" applyBorder="1" applyAlignment="1">
      <alignment horizontal="justify" vertical="center" wrapText="1"/>
    </xf>
    <xf numFmtId="0" fontId="11" fillId="0" borderId="12" xfId="0" applyFont="1" applyBorder="1" applyAlignment="1">
      <alignment vertical="center" wrapText="1"/>
    </xf>
    <xf numFmtId="165" fontId="18" fillId="0" borderId="24" xfId="3" applyNumberFormat="1" applyFont="1" applyFill="1" applyBorder="1" applyAlignment="1">
      <alignment horizontal="left" vertical="center" wrapText="1"/>
    </xf>
    <xf numFmtId="0" fontId="13" fillId="0" borderId="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xf>
    <xf numFmtId="0" fontId="13" fillId="0" borderId="10" xfId="0" applyFont="1" applyBorder="1" applyAlignment="1">
      <alignment horizontal="center" vertical="center"/>
    </xf>
    <xf numFmtId="0" fontId="13" fillId="0" borderId="11" xfId="0" applyFont="1" applyBorder="1" applyAlignment="1">
      <alignment horizontal="center" vertical="center"/>
    </xf>
    <xf numFmtId="0" fontId="13" fillId="0" borderId="12" xfId="0" applyFont="1" applyBorder="1" applyAlignment="1">
      <alignment horizontal="center" vertical="center"/>
    </xf>
    <xf numFmtId="0" fontId="13" fillId="0" borderId="13" xfId="0" applyFont="1" applyBorder="1" applyAlignment="1">
      <alignment horizontal="center" vertical="center"/>
    </xf>
    <xf numFmtId="0" fontId="13" fillId="0" borderId="47" xfId="0" applyFont="1" applyBorder="1" applyAlignment="1">
      <alignment horizontal="center" vertical="center" wrapText="1"/>
    </xf>
    <xf numFmtId="0" fontId="13" fillId="0" borderId="46" xfId="0" applyFont="1" applyBorder="1" applyAlignment="1">
      <alignment horizontal="center" vertical="center" wrapText="1"/>
    </xf>
    <xf numFmtId="0" fontId="13" fillId="0" borderId="52" xfId="0" applyFont="1" applyBorder="1" applyAlignment="1">
      <alignment horizontal="center" vertical="center" wrapText="1"/>
    </xf>
    <xf numFmtId="0" fontId="11" fillId="0" borderId="1" xfId="0" applyFont="1" applyBorder="1" applyAlignment="1">
      <alignment horizontal="center" vertical="center" wrapText="1"/>
    </xf>
    <xf numFmtId="0" fontId="18" fillId="0" borderId="24" xfId="2" applyNumberFormat="1" applyFont="1" applyBorder="1" applyAlignment="1">
      <alignment horizontal="center" vertical="center" wrapText="1"/>
    </xf>
    <xf numFmtId="0" fontId="18" fillId="0" borderId="1" xfId="2" applyNumberFormat="1" applyFont="1" applyBorder="1" applyAlignment="1">
      <alignment horizontal="center" vertical="center" wrapText="1"/>
    </xf>
    <xf numFmtId="0" fontId="18" fillId="0" borderId="12" xfId="2" applyNumberFormat="1" applyFont="1" applyBorder="1" applyAlignment="1">
      <alignment horizontal="center" vertical="center" wrapText="1"/>
    </xf>
    <xf numFmtId="1" fontId="18" fillId="19" borderId="12" xfId="3" applyNumberFormat="1" applyFont="1" applyFill="1" applyBorder="1" applyAlignment="1">
      <alignment horizontal="center" vertical="center" wrapText="1"/>
    </xf>
    <xf numFmtId="0" fontId="11" fillId="0" borderId="24" xfId="0" applyFont="1" applyBorder="1" applyAlignment="1">
      <alignment horizontal="center" vertical="center" wrapText="1"/>
    </xf>
    <xf numFmtId="0" fontId="11" fillId="0" borderId="1" xfId="0" applyFont="1" applyBorder="1" applyAlignment="1">
      <alignment horizontal="center" vertical="center" wrapText="1"/>
    </xf>
    <xf numFmtId="0" fontId="20" fillId="0" borderId="24" xfId="2" applyNumberFormat="1" applyFont="1" applyBorder="1" applyAlignment="1">
      <alignment horizontal="center" vertical="center" wrapText="1"/>
    </xf>
    <xf numFmtId="1" fontId="20" fillId="19" borderId="24" xfId="3" applyNumberFormat="1" applyFont="1" applyFill="1" applyBorder="1" applyAlignment="1">
      <alignment horizontal="center" vertical="center" wrapText="1"/>
    </xf>
    <xf numFmtId="0" fontId="18" fillId="7" borderId="1" xfId="0" applyFont="1" applyFill="1" applyBorder="1" applyAlignment="1">
      <alignment horizontal="center" vertical="center" wrapText="1"/>
    </xf>
    <xf numFmtId="0" fontId="18" fillId="7" borderId="12" xfId="0" applyFont="1" applyFill="1" applyBorder="1" applyAlignment="1">
      <alignment horizontal="center" vertical="center" wrapText="1"/>
    </xf>
    <xf numFmtId="0" fontId="18" fillId="0" borderId="24" xfId="0" applyFont="1" applyBorder="1" applyAlignment="1">
      <alignment vertical="center" wrapText="1"/>
    </xf>
    <xf numFmtId="0" fontId="18" fillId="0" borderId="1" xfId="0" applyFont="1" applyBorder="1" applyAlignment="1">
      <alignment vertical="center" wrapText="1"/>
    </xf>
    <xf numFmtId="0" fontId="1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8" fillId="0" borderId="12" xfId="0" applyFont="1" applyBorder="1" applyAlignment="1">
      <alignment horizontal="justify" vertical="center" wrapText="1"/>
    </xf>
    <xf numFmtId="0" fontId="18" fillId="0" borderId="12" xfId="0" applyFont="1" applyBorder="1" applyAlignment="1">
      <alignment horizontal="center" vertical="center" wrapText="1"/>
    </xf>
    <xf numFmtId="17" fontId="13" fillId="0" borderId="17" xfId="0" applyNumberFormat="1" applyFont="1" applyBorder="1" applyAlignment="1">
      <alignment horizontal="center" vertical="center" wrapText="1"/>
    </xf>
    <xf numFmtId="0" fontId="12" fillId="23" borderId="35" xfId="0" applyFont="1" applyFill="1" applyBorder="1" applyAlignment="1">
      <alignment vertical="center" wrapText="1"/>
    </xf>
    <xf numFmtId="0" fontId="11" fillId="0" borderId="26" xfId="0" applyFont="1" applyBorder="1" applyAlignment="1">
      <alignment horizontal="center" vertical="center" wrapText="1"/>
    </xf>
    <xf numFmtId="0" fontId="12" fillId="23" borderId="8" xfId="0" applyFont="1" applyFill="1" applyBorder="1" applyAlignment="1">
      <alignment vertical="center" wrapText="1"/>
    </xf>
    <xf numFmtId="0" fontId="11" fillId="0" borderId="10" xfId="0" applyFont="1" applyBorder="1" applyAlignment="1">
      <alignment vertical="center" wrapText="1"/>
    </xf>
    <xf numFmtId="0" fontId="11" fillId="0" borderId="10" xfId="0" applyFont="1" applyBorder="1" applyAlignment="1">
      <alignment horizontal="center" vertical="center" wrapText="1"/>
    </xf>
    <xf numFmtId="0" fontId="12" fillId="23" borderId="11" xfId="0" applyFont="1" applyFill="1" applyBorder="1" applyAlignment="1">
      <alignment vertical="center" wrapText="1"/>
    </xf>
    <xf numFmtId="0" fontId="11" fillId="0" borderId="13" xfId="0" applyFont="1" applyBorder="1" applyAlignment="1">
      <alignment horizontal="justify" vertical="center" wrapText="1"/>
    </xf>
    <xf numFmtId="0" fontId="20" fillId="0" borderId="35" xfId="2" applyNumberFormat="1" applyFont="1" applyBorder="1" applyAlignment="1">
      <alignment horizontal="center" vertical="center" wrapText="1"/>
    </xf>
    <xf numFmtId="0" fontId="18" fillId="0" borderId="26" xfId="2" applyNumberFormat="1" applyFont="1" applyBorder="1" applyAlignment="1">
      <alignment horizontal="center" vertical="center" wrapText="1"/>
    </xf>
    <xf numFmtId="0" fontId="20" fillId="0" borderId="8" xfId="0" applyFont="1" applyBorder="1" applyAlignment="1">
      <alignment horizontal="center" vertical="center" wrapText="1"/>
    </xf>
    <xf numFmtId="0" fontId="20" fillId="0" borderId="10" xfId="0" applyFont="1" applyBorder="1" applyAlignment="1">
      <alignment horizontal="center" vertical="center" wrapText="1"/>
    </xf>
    <xf numFmtId="0" fontId="18"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18" fillId="0" borderId="13" xfId="0" applyFont="1" applyBorder="1" applyAlignment="1">
      <alignment horizontal="center" vertical="center" wrapText="1"/>
    </xf>
    <xf numFmtId="1" fontId="20" fillId="17" borderId="48" xfId="3" applyNumberFormat="1" applyFont="1" applyFill="1" applyBorder="1" applyAlignment="1">
      <alignment horizontal="center" vertical="center" wrapText="1"/>
    </xf>
    <xf numFmtId="0" fontId="20" fillId="17" borderId="53" xfId="0" applyFont="1" applyFill="1" applyBorder="1" applyAlignment="1">
      <alignment horizontal="center" vertical="center" wrapText="1"/>
    </xf>
    <xf numFmtId="0" fontId="20" fillId="18" borderId="53" xfId="0" applyFont="1" applyFill="1" applyBorder="1" applyAlignment="1">
      <alignment horizontal="center" vertical="center" wrapText="1"/>
    </xf>
    <xf numFmtId="0" fontId="20" fillId="17" borderId="54" xfId="0" applyFont="1" applyFill="1" applyBorder="1" applyAlignment="1">
      <alignment horizontal="center" vertical="center" wrapText="1"/>
    </xf>
    <xf numFmtId="0" fontId="11" fillId="0" borderId="48" xfId="0" applyFont="1" applyBorder="1" applyAlignment="1">
      <alignment horizontal="center" vertical="center" wrapText="1"/>
    </xf>
    <xf numFmtId="0" fontId="11" fillId="0" borderId="53" xfId="0" applyFont="1" applyBorder="1" applyAlignment="1">
      <alignment horizontal="center" vertical="center" wrapText="1"/>
    </xf>
    <xf numFmtId="0" fontId="22" fillId="0" borderId="53" xfId="0" applyFont="1" applyBorder="1" applyAlignment="1">
      <alignment horizontal="center" vertical="center" wrapText="1"/>
    </xf>
    <xf numFmtId="165" fontId="11" fillId="0" borderId="54" xfId="3" applyNumberFormat="1" applyFont="1" applyFill="1" applyBorder="1" applyAlignment="1">
      <alignment horizontal="center" vertical="center" wrapText="1"/>
    </xf>
    <xf numFmtId="1" fontId="20" fillId="19" borderId="35" xfId="3" applyNumberFormat="1" applyFont="1" applyFill="1" applyBorder="1" applyAlignment="1">
      <alignment horizontal="center" vertical="center" wrapText="1"/>
    </xf>
    <xf numFmtId="1" fontId="20" fillId="19" borderId="26" xfId="3" applyNumberFormat="1" applyFont="1" applyFill="1" applyBorder="1" applyAlignment="1">
      <alignment horizontal="center" vertical="center" wrapText="1"/>
    </xf>
    <xf numFmtId="0" fontId="20" fillId="19" borderId="8" xfId="0" applyFont="1" applyFill="1" applyBorder="1" applyAlignment="1">
      <alignment horizontal="center" vertical="center" wrapText="1"/>
    </xf>
    <xf numFmtId="0" fontId="20" fillId="19" borderId="10" xfId="0" applyFont="1" applyFill="1" applyBorder="1" applyAlignment="1">
      <alignment horizontal="center" vertical="center" wrapText="1"/>
    </xf>
    <xf numFmtId="0" fontId="20" fillId="19" borderId="11" xfId="0" applyFont="1" applyFill="1" applyBorder="1" applyAlignment="1">
      <alignment horizontal="center" vertical="center" wrapText="1"/>
    </xf>
    <xf numFmtId="0" fontId="20" fillId="19" borderId="13" xfId="0" applyFont="1" applyFill="1" applyBorder="1" applyAlignment="1">
      <alignment horizontal="center" vertical="center" wrapText="1"/>
    </xf>
    <xf numFmtId="0" fontId="11" fillId="0" borderId="35" xfId="0" applyFont="1" applyBorder="1" applyAlignment="1">
      <alignment horizontal="center" vertical="center" wrapText="1"/>
    </xf>
    <xf numFmtId="0" fontId="11" fillId="0" borderId="8" xfId="0" applyFont="1" applyBorder="1" applyAlignment="1">
      <alignment horizontal="center" vertical="center" wrapText="1"/>
    </xf>
    <xf numFmtId="165" fontId="11" fillId="0" borderId="11" xfId="3" applyNumberFormat="1" applyFont="1" applyFill="1" applyBorder="1" applyAlignment="1">
      <alignment horizontal="center" vertical="center" wrapText="1"/>
    </xf>
    <xf numFmtId="0" fontId="8" fillId="0" borderId="24" xfId="0" applyFont="1" applyBorder="1" applyAlignment="1">
      <alignment horizontal="left" vertical="center" wrapText="1"/>
    </xf>
    <xf numFmtId="0" fontId="18" fillId="0" borderId="24" xfId="0" applyFont="1" applyBorder="1" applyAlignment="1">
      <alignment horizontal="center" vertical="center" wrapText="1"/>
    </xf>
    <xf numFmtId="0" fontId="11" fillId="0" borderId="3"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0" xfId="0" applyFont="1" applyBorder="1" applyAlignment="1">
      <alignment horizontal="center" vertical="center" wrapText="1"/>
    </xf>
    <xf numFmtId="0" fontId="1" fillId="0" borderId="24" xfId="0" applyFont="1" applyBorder="1" applyAlignment="1">
      <alignment horizontal="center"/>
    </xf>
    <xf numFmtId="0" fontId="1" fillId="0" borderId="1" xfId="0" applyFont="1" applyBorder="1" applyAlignment="1">
      <alignment horizontal="center"/>
    </xf>
    <xf numFmtId="0" fontId="1" fillId="0" borderId="3" xfId="0" applyFont="1" applyBorder="1" applyAlignment="1">
      <alignment horizontal="center"/>
    </xf>
    <xf numFmtId="0" fontId="1" fillId="0" borderId="0" xfId="0" applyFont="1" applyAlignment="1">
      <alignment horizontal="center"/>
    </xf>
    <xf numFmtId="9" fontId="1" fillId="0" borderId="35" xfId="0" applyNumberFormat="1" applyFont="1" applyBorder="1" applyAlignment="1">
      <alignment horizontal="center"/>
    </xf>
    <xf numFmtId="9" fontId="1" fillId="0" borderId="8" xfId="0" applyNumberFormat="1" applyFont="1" applyBorder="1" applyAlignment="1">
      <alignment horizontal="center"/>
    </xf>
    <xf numFmtId="9" fontId="1" fillId="0" borderId="9" xfId="0" applyNumberFormat="1" applyFont="1" applyBorder="1" applyAlignment="1">
      <alignment horizontal="center"/>
    </xf>
    <xf numFmtId="0" fontId="1" fillId="0" borderId="26" xfId="0" applyFont="1" applyBorder="1" applyAlignment="1">
      <alignment horizontal="center"/>
    </xf>
    <xf numFmtId="0" fontId="1" fillId="0" borderId="10" xfId="0" applyFont="1" applyBorder="1" applyAlignment="1">
      <alignment horizontal="center"/>
    </xf>
    <xf numFmtId="0" fontId="1" fillId="0" borderId="14" xfId="0" applyFont="1" applyBorder="1" applyAlignment="1">
      <alignment horizontal="center"/>
    </xf>
    <xf numFmtId="9" fontId="1" fillId="0" borderId="15" xfId="0" applyNumberFormat="1" applyFont="1" applyFill="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2" fillId="23" borderId="3" xfId="0" applyFont="1" applyFill="1" applyBorder="1" applyAlignment="1">
      <alignment vertical="center" wrapText="1"/>
    </xf>
    <xf numFmtId="0" fontId="18" fillId="0" borderId="3" xfId="0" applyFont="1" applyBorder="1" applyAlignment="1">
      <alignment horizontal="left" vertical="center" wrapText="1"/>
    </xf>
    <xf numFmtId="0" fontId="11" fillId="0" borderId="3" xfId="0" applyFont="1" applyBorder="1" applyAlignment="1">
      <alignment horizontal="left" vertical="center" wrapText="1"/>
    </xf>
    <xf numFmtId="0" fontId="20" fillId="0" borderId="3" xfId="2" applyNumberFormat="1" applyFont="1" applyBorder="1" applyAlignment="1">
      <alignment horizontal="center" vertical="center" wrapText="1"/>
    </xf>
    <xf numFmtId="0" fontId="18" fillId="0" borderId="3" xfId="2" applyNumberFormat="1" applyFont="1" applyBorder="1" applyAlignment="1">
      <alignment horizontal="center" vertical="center" wrapText="1"/>
    </xf>
    <xf numFmtId="1" fontId="20" fillId="19" borderId="3" xfId="3" applyNumberFormat="1" applyFont="1" applyFill="1" applyBorder="1" applyAlignment="1">
      <alignment horizontal="center" vertical="center" wrapText="1"/>
    </xf>
    <xf numFmtId="165" fontId="11" fillId="0" borderId="3" xfId="3" applyNumberFormat="1" applyFont="1" applyFill="1" applyBorder="1" applyAlignment="1">
      <alignment horizontal="center" vertical="center" wrapText="1"/>
    </xf>
    <xf numFmtId="0" fontId="11" fillId="0" borderId="3" xfId="0" applyFont="1" applyBorder="1" applyAlignment="1">
      <alignment vertical="center" wrapText="1"/>
    </xf>
    <xf numFmtId="1" fontId="18" fillId="19" borderId="3" xfId="3" applyNumberFormat="1" applyFont="1" applyFill="1" applyBorder="1" applyAlignment="1">
      <alignment horizontal="center" vertical="center" wrapText="1"/>
    </xf>
    <xf numFmtId="165" fontId="16" fillId="0" borderId="24" xfId="3" applyNumberFormat="1" applyFont="1" applyFill="1" applyBorder="1" applyAlignment="1">
      <alignment horizontal="center" vertical="center" wrapText="1"/>
    </xf>
    <xf numFmtId="165" fontId="16" fillId="0" borderId="1" xfId="3" applyNumberFormat="1" applyFont="1" applyFill="1" applyBorder="1" applyAlignment="1">
      <alignment horizontal="center" vertical="center" wrapText="1"/>
    </xf>
    <xf numFmtId="0" fontId="18" fillId="7" borderId="24" xfId="0" applyFont="1" applyFill="1" applyBorder="1" applyAlignment="1">
      <alignment horizontal="center" vertical="center" wrapText="1"/>
    </xf>
    <xf numFmtId="0" fontId="18" fillId="7" borderId="1" xfId="0" applyFont="1" applyFill="1" applyBorder="1" applyAlignment="1">
      <alignment horizontal="center" vertical="center" wrapText="1"/>
    </xf>
    <xf numFmtId="1" fontId="17" fillId="0" borderId="35" xfId="0" applyNumberFormat="1" applyFont="1" applyBorder="1" applyAlignment="1">
      <alignment horizontal="center" vertical="center" textRotation="90" wrapText="1"/>
    </xf>
    <xf numFmtId="1" fontId="17" fillId="0" borderId="8" xfId="0" applyNumberFormat="1" applyFont="1" applyBorder="1" applyAlignment="1">
      <alignment horizontal="center" vertical="center" textRotation="90" wrapText="1"/>
    </xf>
    <xf numFmtId="1" fontId="17" fillId="0" borderId="11" xfId="0" applyNumberFormat="1" applyFont="1" applyBorder="1" applyAlignment="1">
      <alignment horizontal="center" vertical="center" textRotation="90" wrapText="1"/>
    </xf>
    <xf numFmtId="0" fontId="18" fillId="7" borderId="12" xfId="0" applyFont="1" applyFill="1" applyBorder="1" applyAlignment="1">
      <alignment horizontal="center" vertical="center" wrapText="1"/>
    </xf>
    <xf numFmtId="165" fontId="11" fillId="0" borderId="1" xfId="3" applyNumberFormat="1"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46" xfId="0" applyFont="1" applyBorder="1" applyAlignment="1">
      <alignment horizontal="center" vertical="center" wrapText="1"/>
    </xf>
    <xf numFmtId="0" fontId="14" fillId="7" borderId="22" xfId="0" applyFont="1" applyFill="1" applyBorder="1" applyAlignment="1">
      <alignment horizontal="center" vertical="center" textRotation="90" wrapText="1"/>
    </xf>
    <xf numFmtId="0" fontId="14" fillId="7" borderId="18" xfId="0" applyFont="1" applyFill="1" applyBorder="1" applyAlignment="1">
      <alignment horizontal="center" vertical="center" textRotation="90" wrapText="1"/>
    </xf>
    <xf numFmtId="0" fontId="14" fillId="7" borderId="55" xfId="0" applyFont="1" applyFill="1" applyBorder="1" applyAlignment="1">
      <alignment horizontal="center" vertical="center" textRotation="90" wrapText="1"/>
    </xf>
    <xf numFmtId="0" fontId="13" fillId="7" borderId="23" xfId="0" applyFont="1" applyFill="1" applyBorder="1" applyAlignment="1">
      <alignment horizontal="center" vertical="center" wrapText="1"/>
    </xf>
    <xf numFmtId="0" fontId="13" fillId="7" borderId="19" xfId="0" applyFont="1" applyFill="1" applyBorder="1" applyAlignment="1">
      <alignment horizontal="center" vertical="center" wrapText="1"/>
    </xf>
    <xf numFmtId="0" fontId="13" fillId="7" borderId="56" xfId="0" applyFont="1" applyFill="1" applyBorder="1" applyAlignment="1">
      <alignment horizontal="center" vertical="center" wrapText="1"/>
    </xf>
    <xf numFmtId="0" fontId="16" fillId="0" borderId="24" xfId="0" applyFont="1" applyBorder="1" applyAlignment="1">
      <alignment horizontal="center" vertical="center" wrapText="1"/>
    </xf>
    <xf numFmtId="0" fontId="16" fillId="0" borderId="1" xfId="0" applyFont="1" applyBorder="1" applyAlignment="1">
      <alignment horizontal="center" vertical="center" wrapText="1"/>
    </xf>
    <xf numFmtId="0" fontId="16" fillId="0" borderId="24" xfId="0" applyFont="1" applyBorder="1" applyAlignment="1">
      <alignment horizontal="left" vertical="center" wrapText="1"/>
    </xf>
    <xf numFmtId="0" fontId="16" fillId="0" borderId="1" xfId="0" applyFont="1" applyBorder="1" applyAlignment="1">
      <alignment horizontal="left" vertical="center" wrapText="1"/>
    </xf>
    <xf numFmtId="0" fontId="15" fillId="23" borderId="24" xfId="0" applyFont="1" applyFill="1" applyBorder="1" applyAlignment="1">
      <alignment vertical="center" wrapText="1"/>
    </xf>
    <xf numFmtId="0" fontId="15" fillId="23" borderId="1" xfId="0" applyFont="1" applyFill="1" applyBorder="1" applyAlignment="1">
      <alignment vertical="center" wrapText="1"/>
    </xf>
    <xf numFmtId="0" fontId="12" fillId="23" borderId="1" xfId="0" applyFont="1" applyFill="1" applyBorder="1" applyAlignment="1">
      <alignment vertical="center" wrapText="1"/>
    </xf>
    <xf numFmtId="0" fontId="18" fillId="0" borderId="1" xfId="0" applyFont="1" applyBorder="1" applyAlignment="1">
      <alignment horizontal="left" vertical="center" wrapText="1"/>
    </xf>
    <xf numFmtId="17" fontId="16" fillId="0" borderId="26" xfId="0" applyNumberFormat="1" applyFont="1" applyBorder="1" applyAlignment="1">
      <alignment horizontal="center" vertical="center" wrapText="1"/>
    </xf>
    <xf numFmtId="17" fontId="16" fillId="0" borderId="10" xfId="0" applyNumberFormat="1" applyFont="1" applyBorder="1" applyAlignment="1">
      <alignment horizontal="center" vertical="center" wrapText="1"/>
    </xf>
    <xf numFmtId="0" fontId="11" fillId="0" borderId="1" xfId="0" applyFont="1" applyBorder="1" applyAlignment="1">
      <alignment horizontal="center" vertical="center" wrapText="1"/>
    </xf>
    <xf numFmtId="0" fontId="20" fillId="0" borderId="1" xfId="2" applyNumberFormat="1" applyFont="1" applyBorder="1" applyAlignment="1">
      <alignment horizontal="center" vertical="center" wrapText="1"/>
    </xf>
    <xf numFmtId="1" fontId="20" fillId="16" borderId="1" xfId="3" applyNumberFormat="1" applyFont="1" applyFill="1" applyBorder="1" applyAlignment="1">
      <alignment horizontal="center" vertical="center" wrapText="1"/>
    </xf>
    <xf numFmtId="1" fontId="20" fillId="19" borderId="1" xfId="3" applyNumberFormat="1" applyFont="1" applyFill="1" applyBorder="1" applyAlignment="1">
      <alignment horizontal="center" vertical="center" wrapText="1"/>
    </xf>
    <xf numFmtId="1" fontId="20" fillId="19" borderId="24" xfId="3" applyNumberFormat="1" applyFont="1" applyFill="1" applyBorder="1" applyAlignment="1">
      <alignment horizontal="center" vertical="center" wrapText="1"/>
    </xf>
    <xf numFmtId="2" fontId="14" fillId="11" borderId="11" xfId="0" applyNumberFormat="1" applyFont="1" applyFill="1" applyBorder="1" applyAlignment="1">
      <alignment horizontal="center" vertical="center"/>
    </xf>
    <xf numFmtId="2" fontId="14" fillId="11" borderId="12" xfId="0" applyNumberFormat="1" applyFont="1" applyFill="1" applyBorder="1" applyAlignment="1">
      <alignment horizontal="center" vertical="center"/>
    </xf>
    <xf numFmtId="2" fontId="14" fillId="11" borderId="13" xfId="0" applyNumberFormat="1" applyFont="1" applyFill="1" applyBorder="1" applyAlignment="1">
      <alignment horizontal="center" vertical="center"/>
    </xf>
    <xf numFmtId="0" fontId="13" fillId="0" borderId="0" xfId="0" applyFont="1" applyBorder="1" applyAlignment="1">
      <alignment horizontal="center" vertical="center" wrapText="1"/>
    </xf>
    <xf numFmtId="0" fontId="21" fillId="22" borderId="22" xfId="0" applyFont="1" applyFill="1" applyBorder="1" applyAlignment="1">
      <alignment horizontal="center" vertical="center" wrapText="1"/>
    </xf>
    <xf numFmtId="0" fontId="14" fillId="22" borderId="23" xfId="0" applyFont="1" applyFill="1" applyBorder="1" applyAlignment="1">
      <alignment horizontal="center" vertical="center" wrapText="1"/>
    </xf>
    <xf numFmtId="0" fontId="14" fillId="22" borderId="28" xfId="0" applyFont="1" applyFill="1" applyBorder="1" applyAlignment="1">
      <alignment horizontal="center" vertical="center" wrapText="1"/>
    </xf>
    <xf numFmtId="0" fontId="13" fillId="0" borderId="15" xfId="0" applyFont="1" applyBorder="1" applyAlignment="1">
      <alignment horizontal="justify" vertical="center"/>
    </xf>
    <xf numFmtId="0" fontId="13" fillId="0" borderId="16" xfId="0" applyFont="1" applyBorder="1" applyAlignment="1">
      <alignment horizontal="justify" vertical="center"/>
    </xf>
    <xf numFmtId="0" fontId="13" fillId="0" borderId="17" xfId="0" applyFont="1" applyBorder="1" applyAlignment="1">
      <alignment horizontal="justify" vertical="center"/>
    </xf>
    <xf numFmtId="2" fontId="14" fillId="6" borderId="35" xfId="0" applyNumberFormat="1" applyFont="1" applyFill="1" applyBorder="1" applyAlignment="1">
      <alignment horizontal="center" vertical="center"/>
    </xf>
    <xf numFmtId="2" fontId="14" fillId="6" borderId="24" xfId="0" applyNumberFormat="1" applyFont="1" applyFill="1" applyBorder="1" applyAlignment="1">
      <alignment horizontal="center" vertical="center"/>
    </xf>
    <xf numFmtId="2" fontId="21" fillId="6" borderId="24" xfId="0" applyNumberFormat="1" applyFont="1" applyFill="1" applyBorder="1" applyAlignment="1">
      <alignment horizontal="center" vertical="center"/>
    </xf>
    <xf numFmtId="2" fontId="14" fillId="6" borderId="26" xfId="0" applyNumberFormat="1" applyFont="1" applyFill="1" applyBorder="1" applyAlignment="1">
      <alignment horizontal="center" vertical="center"/>
    </xf>
    <xf numFmtId="2" fontId="14" fillId="10" borderId="8" xfId="0" applyNumberFormat="1" applyFont="1" applyFill="1" applyBorder="1" applyAlignment="1">
      <alignment horizontal="center" vertical="center"/>
    </xf>
    <xf numFmtId="2" fontId="14" fillId="10" borderId="1" xfId="0" applyNumberFormat="1" applyFont="1" applyFill="1" applyBorder="1" applyAlignment="1">
      <alignment horizontal="center" vertical="center"/>
    </xf>
    <xf numFmtId="2" fontId="21" fillId="10" borderId="1" xfId="0" applyNumberFormat="1" applyFont="1" applyFill="1" applyBorder="1" applyAlignment="1">
      <alignment horizontal="center" vertical="center"/>
    </xf>
    <xf numFmtId="2" fontId="14" fillId="10" borderId="10" xfId="0" applyNumberFormat="1" applyFont="1" applyFill="1" applyBorder="1" applyAlignment="1">
      <alignment horizontal="center" vertical="center"/>
    </xf>
    <xf numFmtId="0" fontId="20" fillId="0" borderId="24" xfId="2" applyNumberFormat="1" applyFont="1" applyBorder="1" applyAlignment="1">
      <alignment horizontal="center" vertical="center" wrapText="1"/>
    </xf>
    <xf numFmtId="0" fontId="20" fillId="7" borderId="24" xfId="2" applyNumberFormat="1" applyFont="1" applyFill="1" applyBorder="1" applyAlignment="1">
      <alignment horizontal="center" vertical="center" wrapText="1"/>
    </xf>
    <xf numFmtId="0" fontId="20" fillId="7" borderId="1" xfId="2" applyNumberFormat="1" applyFont="1" applyFill="1" applyBorder="1" applyAlignment="1">
      <alignment horizontal="center" vertical="center" wrapText="1"/>
    </xf>
    <xf numFmtId="1" fontId="20" fillId="13" borderId="24" xfId="3" applyNumberFormat="1" applyFont="1" applyFill="1" applyBorder="1" applyAlignment="1">
      <alignment horizontal="center" vertical="center" wrapText="1"/>
    </xf>
    <xf numFmtId="1" fontId="20" fillId="13" borderId="1" xfId="3" applyNumberFormat="1" applyFont="1" applyFill="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4" fillId="7" borderId="15" xfId="0" applyFont="1" applyFill="1" applyBorder="1" applyAlignment="1">
      <alignment horizontal="center" vertical="center" wrapText="1"/>
    </xf>
    <xf numFmtId="0" fontId="14" fillId="7" borderId="16"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14" fillId="0" borderId="15" xfId="0" applyFont="1" applyBorder="1" applyAlignment="1">
      <alignment horizontal="center" vertical="center" wrapText="1"/>
    </xf>
    <xf numFmtId="0" fontId="14" fillId="0" borderId="16" xfId="0" applyFont="1" applyBorder="1" applyAlignment="1">
      <alignment horizontal="center" vertical="center" wrapText="1"/>
    </xf>
    <xf numFmtId="14" fontId="13" fillId="0" borderId="16" xfId="0" applyNumberFormat="1" applyFont="1" applyBorder="1" applyAlignment="1">
      <alignment horizontal="center" vertical="center" wrapText="1"/>
    </xf>
    <xf numFmtId="0" fontId="14" fillId="0" borderId="17" xfId="0" applyFont="1" applyBorder="1" applyAlignment="1">
      <alignment horizontal="center" vertical="center" wrapText="1"/>
    </xf>
    <xf numFmtId="0" fontId="13" fillId="0" borderId="17" xfId="0" applyFont="1" applyBorder="1" applyAlignment="1">
      <alignment horizontal="center" vertical="center" wrapText="1"/>
    </xf>
    <xf numFmtId="0" fontId="14" fillId="5" borderId="4" xfId="0" applyFont="1" applyFill="1" applyBorder="1" applyAlignment="1">
      <alignment horizontal="center" vertical="center" wrapText="1"/>
    </xf>
    <xf numFmtId="0" fontId="14" fillId="5" borderId="0" xfId="0" applyFont="1" applyFill="1" applyBorder="1" applyAlignment="1">
      <alignment horizontal="center" vertical="center" wrapText="1"/>
    </xf>
    <xf numFmtId="0" fontId="14" fillId="5" borderId="51" xfId="0" applyFont="1" applyFill="1" applyBorder="1" applyAlignment="1">
      <alignment horizontal="center" vertical="center" wrapText="1"/>
    </xf>
    <xf numFmtId="0" fontId="14" fillId="20" borderId="29" xfId="0" applyNumberFormat="1" applyFont="1" applyFill="1" applyBorder="1" applyAlignment="1">
      <alignment horizontal="center" vertical="center" wrapText="1"/>
    </xf>
    <xf numFmtId="0" fontId="14" fillId="20" borderId="45" xfId="0" applyNumberFormat="1" applyFont="1" applyFill="1" applyBorder="1" applyAlignment="1">
      <alignment horizontal="center" vertical="center" wrapText="1"/>
    </xf>
    <xf numFmtId="0" fontId="14" fillId="8" borderId="24" xfId="0" applyNumberFormat="1" applyFont="1" applyFill="1" applyBorder="1" applyAlignment="1">
      <alignment horizontal="center" vertical="center" wrapText="1"/>
    </xf>
    <xf numFmtId="0" fontId="14" fillId="8" borderId="25" xfId="0" applyNumberFormat="1" applyFont="1" applyFill="1" applyBorder="1" applyAlignment="1">
      <alignment horizontal="center" vertical="center" wrapText="1"/>
    </xf>
    <xf numFmtId="0" fontId="14" fillId="15" borderId="18" xfId="0" applyFont="1" applyFill="1" applyBorder="1" applyAlignment="1">
      <alignment horizontal="center" vertical="center" wrapText="1"/>
    </xf>
    <xf numFmtId="0" fontId="14" fillId="15" borderId="19" xfId="0" applyFont="1" applyFill="1" applyBorder="1" applyAlignment="1">
      <alignment horizontal="center" vertical="center" wrapText="1"/>
    </xf>
    <xf numFmtId="0" fontId="14" fillId="2" borderId="22" xfId="0" applyFont="1" applyFill="1" applyBorder="1" applyAlignment="1">
      <alignment horizontal="center" vertical="center" textRotation="90" wrapText="1"/>
    </xf>
    <xf numFmtId="0" fontId="14" fillId="2" borderId="18" xfId="0" applyFont="1" applyFill="1" applyBorder="1" applyAlignment="1">
      <alignment horizontal="center" vertical="center" textRotation="90" wrapText="1"/>
    </xf>
    <xf numFmtId="0" fontId="14" fillId="8" borderId="24" xfId="0" applyFont="1" applyFill="1" applyBorder="1" applyAlignment="1">
      <alignment horizontal="center" vertical="center" wrapText="1"/>
    </xf>
    <xf numFmtId="0" fontId="14" fillId="2" borderId="50" xfId="0" applyFont="1" applyFill="1" applyBorder="1" applyAlignment="1">
      <alignment horizontal="center" vertical="center" textRotation="90" wrapText="1"/>
    </xf>
    <xf numFmtId="0" fontId="14" fillId="2" borderId="4" xfId="0" applyFont="1" applyFill="1" applyBorder="1" applyAlignment="1">
      <alignment horizontal="center" vertical="center" textRotation="90" wrapText="1"/>
    </xf>
    <xf numFmtId="0" fontId="12" fillId="7" borderId="35" xfId="0" applyFont="1" applyFill="1" applyBorder="1" applyAlignment="1">
      <alignment horizontal="center" vertical="center" textRotation="90" wrapText="1"/>
    </xf>
    <xf numFmtId="0" fontId="12" fillId="7" borderId="8" xfId="0" applyFont="1" applyFill="1" applyBorder="1" applyAlignment="1">
      <alignment horizontal="center" vertical="center" textRotation="90" wrapText="1"/>
    </xf>
    <xf numFmtId="0" fontId="12" fillId="7" borderId="11" xfId="0" applyFont="1" applyFill="1" applyBorder="1" applyAlignment="1">
      <alignment horizontal="center" vertical="center" textRotation="90" wrapText="1"/>
    </xf>
    <xf numFmtId="0" fontId="11" fillId="7" borderId="24"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14" fillId="8" borderId="25" xfId="0" applyFont="1" applyFill="1" applyBorder="1" applyAlignment="1">
      <alignment horizontal="center" vertical="center" wrapText="1"/>
    </xf>
    <xf numFmtId="0" fontId="14" fillId="8" borderId="48" xfId="0" applyFont="1" applyFill="1" applyBorder="1" applyAlignment="1">
      <alignment horizontal="center" vertical="center" wrapText="1"/>
    </xf>
    <xf numFmtId="0" fontId="14" fillId="8" borderId="49" xfId="0" applyFont="1" applyFill="1" applyBorder="1" applyAlignment="1">
      <alignment horizontal="center" vertical="center" wrapText="1"/>
    </xf>
    <xf numFmtId="0" fontId="14" fillId="7" borderId="35" xfId="0" applyFont="1" applyFill="1" applyBorder="1" applyAlignment="1">
      <alignment horizontal="center" vertical="center" textRotation="90" wrapText="1"/>
    </xf>
    <xf numFmtId="0" fontId="14" fillId="7" borderId="8" xfId="0" applyFont="1" applyFill="1" applyBorder="1" applyAlignment="1">
      <alignment horizontal="center" vertical="center" textRotation="90" wrapText="1"/>
    </xf>
    <xf numFmtId="0" fontId="14" fillId="7" borderId="11" xfId="0" applyFont="1" applyFill="1" applyBorder="1" applyAlignment="1">
      <alignment horizontal="center" vertical="center" textRotation="90" wrapText="1"/>
    </xf>
    <xf numFmtId="0" fontId="13" fillId="7" borderId="24"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3" fillId="7" borderId="12" xfId="0" applyFont="1" applyFill="1" applyBorder="1" applyAlignment="1">
      <alignment horizontal="center" vertical="center" wrapText="1"/>
    </xf>
    <xf numFmtId="0" fontId="11" fillId="7" borderId="3" xfId="0" applyFont="1" applyFill="1" applyBorder="1" applyAlignment="1">
      <alignment horizontal="center" vertical="center" wrapText="1"/>
    </xf>
    <xf numFmtId="0" fontId="12" fillId="7" borderId="9" xfId="0" applyFont="1" applyFill="1" applyBorder="1" applyAlignment="1">
      <alignment horizontal="center" vertical="center" textRotation="90" wrapText="1"/>
    </xf>
    <xf numFmtId="0" fontId="16" fillId="7" borderId="24" xfId="0" applyFont="1" applyFill="1" applyBorder="1" applyAlignment="1">
      <alignment horizontal="center" vertical="center" wrapText="1"/>
    </xf>
    <xf numFmtId="0" fontId="16" fillId="7" borderId="1" xfId="0" applyFont="1" applyFill="1" applyBorder="1" applyAlignment="1">
      <alignment horizontal="center" vertical="center" wrapText="1"/>
    </xf>
    <xf numFmtId="0" fontId="16" fillId="7" borderId="12" xfId="0" applyFont="1" applyFill="1" applyBorder="1" applyAlignment="1">
      <alignment horizontal="center" vertical="center" wrapText="1"/>
    </xf>
    <xf numFmtId="0" fontId="15" fillId="7" borderId="35" xfId="0" applyFont="1" applyFill="1" applyBorder="1" applyAlignment="1">
      <alignment horizontal="center" vertical="center" textRotation="90" wrapText="1"/>
    </xf>
    <xf numFmtId="0" fontId="15" fillId="7" borderId="8" xfId="0" applyFont="1" applyFill="1" applyBorder="1" applyAlignment="1">
      <alignment horizontal="center" vertical="center" textRotation="90" wrapText="1"/>
    </xf>
    <xf numFmtId="0" fontId="15" fillId="7" borderId="11" xfId="0" applyFont="1" applyFill="1" applyBorder="1" applyAlignment="1">
      <alignment horizontal="center" vertical="center" textRotation="90" wrapText="1"/>
    </xf>
    <xf numFmtId="0" fontId="11" fillId="7" borderId="1" xfId="0" applyFont="1" applyFill="1" applyBorder="1" applyAlignment="1">
      <alignment horizontal="left" vertical="center" wrapText="1"/>
    </xf>
    <xf numFmtId="0" fontId="11" fillId="0" borderId="1" xfId="0" applyFont="1" applyBorder="1" applyAlignment="1">
      <alignment horizontal="left" vertical="center" wrapText="1"/>
    </xf>
    <xf numFmtId="1" fontId="12" fillId="0" borderId="35" xfId="0" applyNumberFormat="1" applyFont="1" applyBorder="1" applyAlignment="1">
      <alignment horizontal="center" vertical="center" textRotation="90" wrapText="1"/>
    </xf>
    <xf numFmtId="1" fontId="12" fillId="0" borderId="8" xfId="0" applyNumberFormat="1" applyFont="1" applyBorder="1" applyAlignment="1">
      <alignment horizontal="center" vertical="center" textRotation="90" wrapText="1"/>
    </xf>
    <xf numFmtId="1" fontId="12" fillId="0" borderId="11" xfId="0" applyNumberFormat="1" applyFont="1" applyBorder="1" applyAlignment="1">
      <alignment horizontal="center" vertical="center" textRotation="90" wrapText="1"/>
    </xf>
    <xf numFmtId="0" fontId="11" fillId="0" borderId="25"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2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0" xfId="0" applyFont="1" applyBorder="1" applyAlignment="1">
      <alignment horizontal="center" vertical="center" wrapText="1"/>
    </xf>
    <xf numFmtId="17" fontId="13" fillId="0" borderId="28" xfId="0" applyNumberFormat="1" applyFont="1" applyBorder="1" applyAlignment="1">
      <alignment horizontal="center" vertical="center" wrapText="1"/>
    </xf>
    <xf numFmtId="17" fontId="13" fillId="0" borderId="52" xfId="0" applyNumberFormat="1" applyFont="1" applyBorder="1" applyAlignment="1">
      <alignment horizontal="center" vertical="center" wrapText="1"/>
    </xf>
    <xf numFmtId="0" fontId="3" fillId="0" borderId="0" xfId="0" applyFont="1" applyAlignment="1">
      <alignment horizontal="center"/>
    </xf>
    <xf numFmtId="0" fontId="3" fillId="12" borderId="41" xfId="0" applyFont="1" applyFill="1" applyBorder="1" applyAlignment="1">
      <alignment horizontal="center" vertical="center"/>
    </xf>
    <xf numFmtId="0" fontId="3" fillId="12" borderId="21" xfId="0" applyFont="1" applyFill="1" applyBorder="1" applyAlignment="1">
      <alignment horizontal="center" vertical="center"/>
    </xf>
    <xf numFmtId="0" fontId="3" fillId="12" borderId="42" xfId="0" applyFont="1" applyFill="1" applyBorder="1" applyAlignment="1">
      <alignment horizontal="center" vertical="center"/>
    </xf>
    <xf numFmtId="0" fontId="2" fillId="0" borderId="18" xfId="0" applyFont="1" applyBorder="1" applyAlignment="1">
      <alignment horizontal="justify" vertical="center"/>
    </xf>
    <xf numFmtId="0" fontId="2" fillId="0" borderId="19" xfId="0" applyFont="1" applyBorder="1" applyAlignment="1">
      <alignment horizontal="justify" vertical="center"/>
    </xf>
    <xf numFmtId="0" fontId="2" fillId="0" borderId="20" xfId="0" applyFont="1" applyBorder="1" applyAlignment="1">
      <alignment horizontal="justify" vertical="center"/>
    </xf>
    <xf numFmtId="2" fontId="3" fillId="6" borderId="24" xfId="0" applyNumberFormat="1" applyFont="1" applyFill="1" applyBorder="1" applyAlignment="1">
      <alignment horizontal="center" vertical="center"/>
    </xf>
    <xf numFmtId="2" fontId="3" fillId="6" borderId="26" xfId="0" applyNumberFormat="1" applyFont="1" applyFill="1" applyBorder="1" applyAlignment="1">
      <alignment horizontal="center" vertical="center"/>
    </xf>
    <xf numFmtId="2" fontId="3" fillId="6" borderId="35" xfId="0" applyNumberFormat="1" applyFont="1" applyFill="1" applyBorder="1" applyAlignment="1">
      <alignment horizontal="center" vertical="center"/>
    </xf>
    <xf numFmtId="0" fontId="3" fillId="12" borderId="15" xfId="0" applyFont="1" applyFill="1" applyBorder="1" applyAlignment="1">
      <alignment horizontal="center" vertical="center"/>
    </xf>
    <xf numFmtId="0" fontId="3" fillId="12" borderId="16" xfId="0" applyFont="1" applyFill="1" applyBorder="1" applyAlignment="1">
      <alignment horizontal="center" vertical="center"/>
    </xf>
    <xf numFmtId="0" fontId="3" fillId="12" borderId="17" xfId="0" applyFont="1" applyFill="1" applyBorder="1" applyAlignment="1">
      <alignment horizontal="center" vertical="center"/>
    </xf>
    <xf numFmtId="1" fontId="2" fillId="0" borderId="2" xfId="0" applyNumberFormat="1" applyFont="1" applyBorder="1" applyAlignment="1">
      <alignment horizontal="center" vertical="center"/>
    </xf>
    <xf numFmtId="1" fontId="2" fillId="0" borderId="38" xfId="0" applyNumberFormat="1" applyFont="1" applyBorder="1" applyAlignment="1">
      <alignment horizontal="center" vertical="center"/>
    </xf>
    <xf numFmtId="1" fontId="2" fillId="0" borderId="27" xfId="0" applyNumberFormat="1" applyFont="1" applyBorder="1" applyAlignment="1">
      <alignment horizontal="center" vertical="center"/>
    </xf>
    <xf numFmtId="1" fontId="2" fillId="0" borderId="39" xfId="0" applyNumberFormat="1" applyFont="1" applyBorder="1" applyAlignment="1">
      <alignment horizontal="center" vertical="center"/>
    </xf>
    <xf numFmtId="0" fontId="3" fillId="12" borderId="22" xfId="0" applyFont="1" applyFill="1" applyBorder="1" applyAlignment="1">
      <alignment horizontal="center" vertical="center"/>
    </xf>
    <xf numFmtId="0" fontId="3" fillId="12" borderId="23" xfId="0" applyFont="1" applyFill="1" applyBorder="1" applyAlignment="1">
      <alignment horizontal="center" vertical="center"/>
    </xf>
    <xf numFmtId="0" fontId="3" fillId="12" borderId="28" xfId="0" applyFont="1" applyFill="1" applyBorder="1" applyAlignment="1">
      <alignment horizontal="center" vertical="center"/>
    </xf>
    <xf numFmtId="0" fontId="2" fillId="0" borderId="15" xfId="0" applyFont="1" applyBorder="1" applyAlignment="1">
      <alignment horizontal="justify" vertical="center"/>
    </xf>
    <xf numFmtId="0" fontId="2" fillId="0" borderId="16" xfId="0" applyFont="1" applyBorder="1" applyAlignment="1">
      <alignment horizontal="justify" vertical="center"/>
    </xf>
    <xf numFmtId="0" fontId="2" fillId="0" borderId="17" xfId="0" applyFont="1" applyBorder="1" applyAlignment="1">
      <alignment horizontal="justify" vertical="center"/>
    </xf>
    <xf numFmtId="0" fontId="2" fillId="0" borderId="22" xfId="0" applyFont="1" applyBorder="1" applyAlignment="1">
      <alignment horizontal="justify" vertical="center" wrapText="1"/>
    </xf>
    <xf numFmtId="0" fontId="2" fillId="0" borderId="23" xfId="0" applyFont="1" applyBorder="1" applyAlignment="1">
      <alignment horizontal="justify" vertical="center" wrapText="1"/>
    </xf>
    <xf numFmtId="0" fontId="2" fillId="0" borderId="28" xfId="0" applyFont="1" applyBorder="1" applyAlignment="1">
      <alignment horizontal="justify" vertical="center" wrapText="1"/>
    </xf>
    <xf numFmtId="41" fontId="2" fillId="0" borderId="36" xfId="8" applyFont="1" applyBorder="1" applyAlignment="1">
      <alignment horizontal="center" vertical="center"/>
    </xf>
    <xf numFmtId="41" fontId="2" fillId="0" borderId="40" xfId="8" applyFont="1" applyBorder="1" applyAlignment="1">
      <alignment horizontal="center" vertical="center"/>
    </xf>
    <xf numFmtId="41" fontId="2" fillId="0" borderId="33" xfId="8" applyFont="1" applyBorder="1" applyAlignment="1">
      <alignment horizontal="center" vertical="center"/>
    </xf>
    <xf numFmtId="41" fontId="2" fillId="0" borderId="38" xfId="8" applyFont="1" applyBorder="1" applyAlignment="1">
      <alignment horizontal="center" vertical="center"/>
    </xf>
    <xf numFmtId="41" fontId="2" fillId="0" borderId="43" xfId="8" applyFont="1" applyBorder="1" applyAlignment="1">
      <alignment horizontal="center" vertical="center"/>
    </xf>
    <xf numFmtId="41" fontId="2" fillId="0" borderId="39" xfId="8" applyFont="1" applyBorder="1" applyAlignment="1">
      <alignment horizontal="center" vertical="center"/>
    </xf>
    <xf numFmtId="1" fontId="2" fillId="0" borderId="25" xfId="0" applyNumberFormat="1" applyFont="1" applyBorder="1" applyAlignment="1">
      <alignment horizontal="center" vertical="center"/>
    </xf>
    <xf numFmtId="1" fontId="2" fillId="0" borderId="40" xfId="0" applyNumberFormat="1" applyFont="1" applyBorder="1" applyAlignment="1">
      <alignment horizontal="center" vertical="center"/>
    </xf>
    <xf numFmtId="0" fontId="10" fillId="0" borderId="0" xfId="17" applyFont="1" applyAlignment="1">
      <alignment horizontal="center"/>
    </xf>
    <xf numFmtId="2" fontId="3" fillId="10" borderId="8" xfId="0" applyNumberFormat="1" applyFont="1" applyFill="1" applyBorder="1" applyAlignment="1">
      <alignment horizontal="center" vertical="center"/>
    </xf>
    <xf numFmtId="2" fontId="3" fillId="10" borderId="1" xfId="0" applyNumberFormat="1" applyFont="1" applyFill="1" applyBorder="1" applyAlignment="1">
      <alignment horizontal="center" vertical="center"/>
    </xf>
    <xf numFmtId="2" fontId="3" fillId="11" borderId="11" xfId="0" applyNumberFormat="1" applyFont="1" applyFill="1" applyBorder="1" applyAlignment="1">
      <alignment horizontal="center" vertical="center"/>
    </xf>
    <xf numFmtId="2" fontId="3" fillId="11" borderId="12" xfId="0" applyNumberFormat="1" applyFont="1" applyFill="1" applyBorder="1" applyAlignment="1">
      <alignment horizontal="center" vertical="center"/>
    </xf>
    <xf numFmtId="0" fontId="2" fillId="0" borderId="35" xfId="0" applyFont="1" applyBorder="1" applyAlignment="1">
      <alignment horizontal="center"/>
    </xf>
    <xf numFmtId="0" fontId="2" fillId="0" borderId="24" xfId="0" applyFont="1" applyBorder="1" applyAlignment="1">
      <alignment horizontal="center"/>
    </xf>
    <xf numFmtId="0" fontId="2" fillId="0" borderId="8" xfId="0" applyFont="1" applyBorder="1" applyAlignment="1">
      <alignment horizontal="center"/>
    </xf>
    <xf numFmtId="0" fontId="2" fillId="0" borderId="1" xfId="0" applyFont="1" applyBorder="1" applyAlignment="1">
      <alignment horizontal="center"/>
    </xf>
    <xf numFmtId="0" fontId="2" fillId="0" borderId="11" xfId="0" applyFont="1" applyBorder="1" applyAlignment="1">
      <alignment horizontal="center"/>
    </xf>
    <xf numFmtId="0" fontId="2" fillId="0" borderId="12" xfId="0" applyFont="1" applyBorder="1" applyAlignment="1">
      <alignment horizontal="center"/>
    </xf>
    <xf numFmtId="2" fontId="3" fillId="10" borderId="10" xfId="0" applyNumberFormat="1" applyFont="1" applyFill="1" applyBorder="1" applyAlignment="1">
      <alignment horizontal="center" vertical="center"/>
    </xf>
    <xf numFmtId="2" fontId="3" fillId="11" borderId="13" xfId="0" applyNumberFormat="1" applyFont="1" applyFill="1" applyBorder="1" applyAlignment="1">
      <alignment horizontal="center" vertical="center"/>
    </xf>
  </cellXfs>
  <cellStyles count="224">
    <cellStyle name="Euro" xfId="1"/>
    <cellStyle name="Hipervínculo" xfId="4" builtinId="8" hidden="1"/>
    <cellStyle name="Hipervínculo" xfId="6" builtinId="8" hidden="1"/>
    <cellStyle name="Hipervínculo" xfId="9" builtinId="8" hidden="1"/>
    <cellStyle name="Hipervínculo" xfId="11" builtinId="8" hidden="1"/>
    <cellStyle name="Hipervínculo" xfId="13" builtinId="8" hidden="1"/>
    <cellStyle name="Hipervínculo" xfId="15"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visitado" xfId="5" builtinId="9" hidden="1"/>
    <cellStyle name="Hipervínculo visitado" xfId="7"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Millares" xfId="2" builtinId="3"/>
    <cellStyle name="Millares [0]" xfId="8" builtinId="6"/>
    <cellStyle name="Normal" xfId="0" builtinId="0"/>
    <cellStyle name="Normal 2" xfId="17"/>
    <cellStyle name="Porcentaje" xfId="3" builtinId="5"/>
  </cellStyles>
  <dxfs count="3">
    <dxf>
      <fill>
        <patternFill>
          <bgColor rgb="FFFFFF00"/>
        </patternFill>
      </fill>
    </dxf>
    <dxf>
      <fill>
        <patternFill>
          <bgColor theme="9" tint="-0.24994659260841701"/>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chartsheet" Target="chartsheets/sheet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 IDENTIFICACIÓN DEL RIESGO ZONA FRANCA INTERNACIONAL DE PEREIRA</a:t>
            </a:r>
          </a:p>
          <a:p>
            <a:pPr>
              <a:defRPr/>
            </a:pPr>
            <a:r>
              <a:rPr lang="es-CO"/>
              <a:t>2015</a:t>
            </a:r>
            <a:r>
              <a:rPr lang="es-CO" baseline="0"/>
              <a:t> - 2016</a:t>
            </a:r>
            <a:endParaRPr lang="es-CO"/>
          </a:p>
        </c:rich>
      </c:tx>
      <c:overlay val="0"/>
    </c:title>
    <c:autoTitleDeleted val="0"/>
    <c:plotArea>
      <c:layout/>
      <c:barChart>
        <c:barDir val="col"/>
        <c:grouping val="clustered"/>
        <c:varyColors val="0"/>
        <c:ser>
          <c:idx val="0"/>
          <c:order val="0"/>
          <c:tx>
            <c:strRef>
              <c:f>'Comparativo 2015-2016'!$C$2</c:f>
              <c:strCache>
                <c:ptCount val="1"/>
                <c:pt idx="0">
                  <c:v>2015</c:v>
                </c:pt>
              </c:strCache>
            </c:strRef>
          </c:tx>
          <c:invertIfNegative val="0"/>
          <c:dLbls>
            <c:txPr>
              <a:bodyPr/>
              <a:lstStyle/>
              <a:p>
                <a:pPr>
                  <a:defRPr sz="1100"/>
                </a:pPr>
                <a:endParaRPr lang="es-CO"/>
              </a:p>
            </c:txPr>
            <c:dLblPos val="outEnd"/>
            <c:showLegendKey val="0"/>
            <c:showVal val="1"/>
            <c:showCatName val="0"/>
            <c:showSerName val="0"/>
            <c:showPercent val="0"/>
            <c:showBubbleSize val="0"/>
            <c:showLeaderLines val="0"/>
          </c:dLbls>
          <c:cat>
            <c:strRef>
              <c:f>'Comparativo 2015-2016'!$B$3:$B$6</c:f>
              <c:strCache>
                <c:ptCount val="4"/>
                <c:pt idx="0">
                  <c:v>RIESGOS BAJOS </c:v>
                </c:pt>
                <c:pt idx="1">
                  <c:v>RIESGOS MEDIOS </c:v>
                </c:pt>
                <c:pt idx="2">
                  <c:v>RIESGOS ALTOS </c:v>
                </c:pt>
                <c:pt idx="3">
                  <c:v>Total </c:v>
                </c:pt>
              </c:strCache>
            </c:strRef>
          </c:cat>
          <c:val>
            <c:numRef>
              <c:f>'Comparativo 2015-2016'!$C$3:$C$6</c:f>
              <c:numCache>
                <c:formatCode>General</c:formatCode>
                <c:ptCount val="4"/>
                <c:pt idx="0">
                  <c:v>25</c:v>
                </c:pt>
                <c:pt idx="1">
                  <c:v>20</c:v>
                </c:pt>
                <c:pt idx="2">
                  <c:v>5</c:v>
                </c:pt>
                <c:pt idx="3">
                  <c:v>50</c:v>
                </c:pt>
              </c:numCache>
            </c:numRef>
          </c:val>
        </c:ser>
        <c:ser>
          <c:idx val="1"/>
          <c:order val="1"/>
          <c:tx>
            <c:strRef>
              <c:f>'Comparativo 2015-2016'!$D$2</c:f>
              <c:strCache>
                <c:ptCount val="1"/>
                <c:pt idx="0">
                  <c:v>2016</c:v>
                </c:pt>
              </c:strCache>
            </c:strRef>
          </c:tx>
          <c:invertIfNegative val="0"/>
          <c:dLbls>
            <c:dLbl>
              <c:idx val="1"/>
              <c:layout>
                <c:manualLayout>
                  <c:x val="0"/>
                  <c:y val="-3.3425500202247306E-2"/>
                </c:manualLayout>
              </c:layout>
              <c:dLblPos val="outEnd"/>
              <c:showLegendKey val="0"/>
              <c:showVal val="1"/>
              <c:showCatName val="0"/>
              <c:showSerName val="0"/>
              <c:showPercent val="0"/>
              <c:showBubbleSize val="0"/>
            </c:dLbl>
            <c:dLbl>
              <c:idx val="3"/>
              <c:layout>
                <c:manualLayout>
                  <c:x val="-1.0003227362867955E-16"/>
                  <c:y val="-1.8801843863764111E-2"/>
                </c:manualLayout>
              </c:layout>
              <c:dLblPos val="outEnd"/>
              <c:showLegendKey val="0"/>
              <c:showVal val="1"/>
              <c:showCatName val="0"/>
              <c:showSerName val="0"/>
              <c:showPercent val="0"/>
              <c:showBubbleSize val="0"/>
            </c:dLbl>
            <c:txPr>
              <a:bodyPr/>
              <a:lstStyle/>
              <a:p>
                <a:pPr>
                  <a:defRPr sz="1100" b="1"/>
                </a:pPr>
                <a:endParaRPr lang="es-CO"/>
              </a:p>
            </c:txPr>
            <c:dLblPos val="outEnd"/>
            <c:showLegendKey val="0"/>
            <c:showVal val="1"/>
            <c:showCatName val="0"/>
            <c:showSerName val="0"/>
            <c:showPercent val="0"/>
            <c:showBubbleSize val="0"/>
            <c:showLeaderLines val="0"/>
          </c:dLbls>
          <c:cat>
            <c:strRef>
              <c:f>'Comparativo 2015-2016'!$B$3:$B$6</c:f>
              <c:strCache>
                <c:ptCount val="4"/>
                <c:pt idx="0">
                  <c:v>RIESGOS BAJOS </c:v>
                </c:pt>
                <c:pt idx="1">
                  <c:v>RIESGOS MEDIOS </c:v>
                </c:pt>
                <c:pt idx="2">
                  <c:v>RIESGOS ALTOS </c:v>
                </c:pt>
                <c:pt idx="3">
                  <c:v>Total </c:v>
                </c:pt>
              </c:strCache>
            </c:strRef>
          </c:cat>
          <c:val>
            <c:numRef>
              <c:f>'Comparativo 2015-2016'!$D$3:$D$6</c:f>
              <c:numCache>
                <c:formatCode>General</c:formatCode>
                <c:ptCount val="4"/>
                <c:pt idx="0">
                  <c:v>13</c:v>
                </c:pt>
                <c:pt idx="1">
                  <c:v>28</c:v>
                </c:pt>
                <c:pt idx="2">
                  <c:v>7</c:v>
                </c:pt>
                <c:pt idx="3">
                  <c:v>48</c:v>
                </c:pt>
              </c:numCache>
            </c:numRef>
          </c:val>
        </c:ser>
        <c:dLbls>
          <c:dLblPos val="outEnd"/>
          <c:showLegendKey val="0"/>
          <c:showVal val="1"/>
          <c:showCatName val="0"/>
          <c:showSerName val="0"/>
          <c:showPercent val="0"/>
          <c:showBubbleSize val="0"/>
        </c:dLbls>
        <c:gapWidth val="150"/>
        <c:axId val="190405632"/>
        <c:axId val="190411520"/>
      </c:barChart>
      <c:catAx>
        <c:axId val="190405632"/>
        <c:scaling>
          <c:orientation val="minMax"/>
        </c:scaling>
        <c:delete val="0"/>
        <c:axPos val="b"/>
        <c:majorTickMark val="out"/>
        <c:minorTickMark val="none"/>
        <c:tickLblPos val="nextTo"/>
        <c:txPr>
          <a:bodyPr/>
          <a:lstStyle/>
          <a:p>
            <a:pPr>
              <a:defRPr sz="1200" b="1"/>
            </a:pPr>
            <a:endParaRPr lang="es-CO"/>
          </a:p>
        </c:txPr>
        <c:crossAx val="190411520"/>
        <c:crosses val="autoZero"/>
        <c:auto val="1"/>
        <c:lblAlgn val="ctr"/>
        <c:lblOffset val="100"/>
        <c:noMultiLvlLbl val="0"/>
      </c:catAx>
      <c:valAx>
        <c:axId val="190411520"/>
        <c:scaling>
          <c:orientation val="minMax"/>
        </c:scaling>
        <c:delete val="0"/>
        <c:axPos val="l"/>
        <c:majorGridlines/>
        <c:title>
          <c:tx>
            <c:rich>
              <a:bodyPr rot="-5400000" vert="horz"/>
              <a:lstStyle/>
              <a:p>
                <a:pPr>
                  <a:defRPr sz="1800"/>
                </a:pPr>
                <a:r>
                  <a:rPr lang="es-CO" sz="1800"/>
                  <a:t>Número</a:t>
                </a:r>
                <a:r>
                  <a:rPr lang="es-CO" sz="1800" baseline="0"/>
                  <a:t> de Riesgos</a:t>
                </a:r>
                <a:endParaRPr lang="es-CO" sz="1800"/>
              </a:p>
            </c:rich>
          </c:tx>
          <c:overlay val="0"/>
        </c:title>
        <c:numFmt formatCode="General" sourceLinked="1"/>
        <c:majorTickMark val="out"/>
        <c:minorTickMark val="none"/>
        <c:tickLblPos val="nextTo"/>
        <c:crossAx val="190405632"/>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352877</xdr:colOff>
      <xdr:row>1</xdr:row>
      <xdr:rowOff>186019</xdr:rowOff>
    </xdr:from>
    <xdr:to>
      <xdr:col>5</xdr:col>
      <xdr:colOff>228600</xdr:colOff>
      <xdr:row>1</xdr:row>
      <xdr:rowOff>949765</xdr:rowOff>
    </xdr:to>
    <xdr:pic>
      <xdr:nvPicPr>
        <xdr:cNvPr id="3" name="Imagen 2"/>
        <xdr:cNvPicPr>
          <a:picLocks noChangeAspect="1"/>
        </xdr:cNvPicPr>
      </xdr:nvPicPr>
      <xdr:blipFill>
        <a:blip xmlns:r="http://schemas.openxmlformats.org/officeDocument/2006/relationships" r:embed="rId1"/>
        <a:stretch>
          <a:fillRect/>
        </a:stretch>
      </xdr:blipFill>
      <xdr:spPr>
        <a:xfrm>
          <a:off x="5559877" y="313019"/>
          <a:ext cx="2034723" cy="7637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9291544" cy="6051176"/>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68"/>
  <sheetViews>
    <sheetView showGridLines="0" tabSelected="1" view="pageBreakPreview" topLeftCell="A18" zoomScale="40" zoomScaleNormal="25" zoomScaleSheetLayoutView="40" zoomScalePageLayoutView="75" workbookViewId="0">
      <selection activeCell="D18" sqref="D18"/>
    </sheetView>
  </sheetViews>
  <sheetFormatPr baseColWidth="10" defaultColWidth="33.85546875" defaultRowHeight="23.25" x14ac:dyDescent="0.2"/>
  <cols>
    <col min="1" max="1" width="2.140625" style="56" customWidth="1"/>
    <col min="2" max="2" width="17.42578125" style="56" customWidth="1"/>
    <col min="3" max="3" width="23.140625" style="56" customWidth="1"/>
    <col min="4" max="4" width="62.28515625" style="56" bestFit="1" customWidth="1"/>
    <col min="5" max="8" width="28.28515625" style="56" customWidth="1"/>
    <col min="9" max="9" width="76.5703125" style="56" bestFit="1" customWidth="1"/>
    <col min="10" max="13" width="15.7109375" style="56" customWidth="1"/>
    <col min="14" max="14" width="29" style="56" customWidth="1"/>
    <col min="15" max="15" width="9.42578125" style="56" customWidth="1"/>
    <col min="16" max="16" width="15.5703125" style="56" customWidth="1"/>
    <col min="17" max="17" width="9.42578125" style="56" customWidth="1"/>
    <col min="18" max="18" width="31" style="56" customWidth="1"/>
    <col min="19" max="19" width="28" style="56" customWidth="1"/>
    <col min="20" max="20" width="29.42578125" style="56" customWidth="1"/>
    <col min="21" max="23" width="17.7109375" style="56" customWidth="1"/>
    <col min="24" max="27" width="33.85546875" style="56" customWidth="1"/>
    <col min="28" max="16384" width="33.85546875" style="56"/>
  </cols>
  <sheetData>
    <row r="1" spans="2:28" ht="9" customHeight="1" thickBot="1" x14ac:dyDescent="0.25"/>
    <row r="2" spans="2:28" s="70" customFormat="1" ht="78.95" customHeight="1" thickBot="1" x14ac:dyDescent="0.25">
      <c r="B2" s="299" t="s">
        <v>66</v>
      </c>
      <c r="C2" s="300"/>
      <c r="D2" s="300"/>
      <c r="E2" s="300"/>
      <c r="F2" s="300"/>
      <c r="G2" s="300"/>
      <c r="H2" s="300"/>
      <c r="I2" s="300"/>
      <c r="J2" s="300"/>
      <c r="K2" s="300"/>
      <c r="L2" s="300"/>
      <c r="M2" s="300"/>
      <c r="N2" s="300"/>
      <c r="O2" s="300"/>
      <c r="P2" s="300"/>
      <c r="Q2" s="300"/>
      <c r="R2" s="300"/>
      <c r="S2" s="300"/>
      <c r="T2" s="300"/>
      <c r="U2" s="301"/>
      <c r="V2" s="141"/>
      <c r="W2" s="141"/>
    </row>
    <row r="3" spans="2:28" s="71" customFormat="1" ht="39" customHeight="1" thickBot="1" x14ac:dyDescent="0.25">
      <c r="B3" s="302" t="s">
        <v>271</v>
      </c>
      <c r="C3" s="303"/>
      <c r="D3" s="303"/>
      <c r="E3" s="303"/>
      <c r="F3" s="303" t="s">
        <v>67</v>
      </c>
      <c r="G3" s="303"/>
      <c r="H3" s="303"/>
      <c r="I3" s="303" t="s">
        <v>272</v>
      </c>
      <c r="J3" s="303"/>
      <c r="K3" s="303"/>
      <c r="L3" s="303"/>
      <c r="M3" s="303" t="s">
        <v>68</v>
      </c>
      <c r="N3" s="303"/>
      <c r="O3" s="303"/>
      <c r="P3" s="303"/>
      <c r="Q3" s="303"/>
      <c r="R3" s="303"/>
      <c r="S3" s="303"/>
      <c r="T3" s="303"/>
      <c r="U3" s="305"/>
      <c r="V3" s="142"/>
      <c r="W3" s="142"/>
    </row>
    <row r="4" spans="2:28" s="71" customFormat="1" ht="32.1" customHeight="1" thickBot="1" x14ac:dyDescent="0.25">
      <c r="B4" s="297" t="s">
        <v>70</v>
      </c>
      <c r="C4" s="298"/>
      <c r="D4" s="298"/>
      <c r="E4" s="298"/>
      <c r="F4" s="304">
        <v>41094</v>
      </c>
      <c r="G4" s="304"/>
      <c r="H4" s="304"/>
      <c r="I4" s="298">
        <v>1</v>
      </c>
      <c r="J4" s="298"/>
      <c r="K4" s="298"/>
      <c r="L4" s="298"/>
      <c r="M4" s="298" t="s">
        <v>69</v>
      </c>
      <c r="N4" s="298"/>
      <c r="O4" s="298"/>
      <c r="P4" s="298"/>
      <c r="Q4" s="298"/>
      <c r="R4" s="298"/>
      <c r="S4" s="298"/>
      <c r="T4" s="298"/>
      <c r="U4" s="306"/>
      <c r="V4" s="143"/>
      <c r="W4" s="154"/>
    </row>
    <row r="5" spans="2:28" s="71" customFormat="1" ht="54.95" customHeight="1" thickBot="1" x14ac:dyDescent="0.25">
      <c r="B5" s="314" t="s">
        <v>6</v>
      </c>
      <c r="C5" s="315"/>
      <c r="D5" s="315"/>
      <c r="E5" s="315"/>
      <c r="F5" s="315"/>
      <c r="G5" s="315"/>
      <c r="H5" s="315"/>
      <c r="I5" s="315"/>
      <c r="J5" s="307" t="s">
        <v>11</v>
      </c>
      <c r="K5" s="308"/>
      <c r="L5" s="308"/>
      <c r="M5" s="308"/>
      <c r="N5" s="308"/>
      <c r="O5" s="308"/>
      <c r="P5" s="308"/>
      <c r="Q5" s="308"/>
      <c r="R5" s="308"/>
      <c r="S5" s="308"/>
      <c r="T5" s="308"/>
      <c r="U5" s="309"/>
    </row>
    <row r="6" spans="2:28" s="71" customFormat="1" ht="75" customHeight="1" thickBot="1" x14ac:dyDescent="0.25">
      <c r="B6" s="316" t="s">
        <v>20</v>
      </c>
      <c r="C6" s="319" t="s">
        <v>44</v>
      </c>
      <c r="D6" s="39" t="s">
        <v>19</v>
      </c>
      <c r="E6" s="40" t="s">
        <v>21</v>
      </c>
      <c r="F6" s="40" t="s">
        <v>2</v>
      </c>
      <c r="G6" s="40" t="s">
        <v>22</v>
      </c>
      <c r="H6" s="40" t="s">
        <v>14</v>
      </c>
      <c r="I6" s="40" t="s">
        <v>0</v>
      </c>
      <c r="J6" s="318" t="s">
        <v>63</v>
      </c>
      <c r="K6" s="318"/>
      <c r="L6" s="318"/>
      <c r="M6" s="318"/>
      <c r="N6" s="121" t="s">
        <v>10</v>
      </c>
      <c r="O6" s="327" t="s">
        <v>201</v>
      </c>
      <c r="P6" s="328"/>
      <c r="Q6" s="329"/>
      <c r="R6" s="312" t="s">
        <v>1</v>
      </c>
      <c r="S6" s="312"/>
      <c r="T6" s="313"/>
      <c r="U6" s="310" t="s">
        <v>49</v>
      </c>
      <c r="X6" s="277" t="s">
        <v>310</v>
      </c>
      <c r="Y6" s="277"/>
      <c r="Z6" s="277"/>
      <c r="AA6" s="277"/>
      <c r="AB6" s="140"/>
    </row>
    <row r="7" spans="2:28" s="71" customFormat="1" ht="174" customHeight="1" thickBot="1" x14ac:dyDescent="0.25">
      <c r="B7" s="317"/>
      <c r="C7" s="320"/>
      <c r="D7" s="41" t="s">
        <v>18</v>
      </c>
      <c r="E7" s="42" t="s">
        <v>25</v>
      </c>
      <c r="F7" s="42" t="s">
        <v>26</v>
      </c>
      <c r="G7" s="42" t="s">
        <v>27</v>
      </c>
      <c r="H7" s="42" t="s">
        <v>28</v>
      </c>
      <c r="I7" s="42" t="s">
        <v>29</v>
      </c>
      <c r="J7" s="72" t="s">
        <v>23</v>
      </c>
      <c r="K7" s="72" t="s">
        <v>24</v>
      </c>
      <c r="L7" s="72" t="s">
        <v>8</v>
      </c>
      <c r="M7" s="72" t="s">
        <v>9</v>
      </c>
      <c r="N7" s="43" t="s">
        <v>7</v>
      </c>
      <c r="O7" s="44" t="s">
        <v>202</v>
      </c>
      <c r="P7" s="44" t="s">
        <v>203</v>
      </c>
      <c r="Q7" s="44" t="s">
        <v>204</v>
      </c>
      <c r="R7" s="45" t="s">
        <v>3</v>
      </c>
      <c r="S7" s="45" t="s">
        <v>4</v>
      </c>
      <c r="T7" s="46" t="s">
        <v>5</v>
      </c>
      <c r="U7" s="311"/>
      <c r="X7" s="94" t="s">
        <v>306</v>
      </c>
      <c r="Y7" s="95" t="s">
        <v>307</v>
      </c>
      <c r="Z7" s="95" t="s">
        <v>308</v>
      </c>
      <c r="AA7" s="96" t="s">
        <v>309</v>
      </c>
    </row>
    <row r="8" spans="2:28" s="71" customFormat="1" ht="225.75" customHeight="1" thickBot="1" x14ac:dyDescent="0.25">
      <c r="B8" s="330" t="s">
        <v>43</v>
      </c>
      <c r="C8" s="333" t="s">
        <v>45</v>
      </c>
      <c r="D8" s="145" t="s">
        <v>64</v>
      </c>
      <c r="E8" s="47" t="s">
        <v>273</v>
      </c>
      <c r="F8" s="47" t="s">
        <v>445</v>
      </c>
      <c r="G8" s="47" t="s">
        <v>274</v>
      </c>
      <c r="H8" s="47" t="s">
        <v>275</v>
      </c>
      <c r="I8" s="48" t="s">
        <v>446</v>
      </c>
      <c r="J8" s="122">
        <v>2</v>
      </c>
      <c r="K8" s="166" t="s">
        <v>33</v>
      </c>
      <c r="L8" s="122">
        <v>10</v>
      </c>
      <c r="M8" s="166" t="s">
        <v>33</v>
      </c>
      <c r="N8" s="104">
        <f>J8*L8</f>
        <v>20</v>
      </c>
      <c r="O8" s="124" t="s">
        <v>205</v>
      </c>
      <c r="P8" s="124"/>
      <c r="Q8" s="124"/>
      <c r="R8" s="49" t="s">
        <v>442</v>
      </c>
      <c r="S8" s="49" t="s">
        <v>443</v>
      </c>
      <c r="T8" s="49" t="s">
        <v>276</v>
      </c>
      <c r="U8" s="146" t="s">
        <v>444</v>
      </c>
      <c r="X8" s="162">
        <v>1</v>
      </c>
      <c r="Y8" s="163"/>
      <c r="Z8" s="163"/>
      <c r="AA8" s="164">
        <f>SUM(X8:Z8)</f>
        <v>1</v>
      </c>
    </row>
    <row r="9" spans="2:28" s="71" customFormat="1" ht="252" customHeight="1" thickBot="1" x14ac:dyDescent="0.25">
      <c r="B9" s="331"/>
      <c r="C9" s="334"/>
      <c r="D9" s="144" t="s">
        <v>141</v>
      </c>
      <c r="E9" s="50" t="s">
        <v>142</v>
      </c>
      <c r="F9" s="50" t="s">
        <v>447</v>
      </c>
      <c r="G9" s="50" t="s">
        <v>277</v>
      </c>
      <c r="H9" s="50" t="s">
        <v>278</v>
      </c>
      <c r="I9" s="50" t="s">
        <v>448</v>
      </c>
      <c r="J9" s="123">
        <v>2</v>
      </c>
      <c r="K9" s="167" t="s">
        <v>33</v>
      </c>
      <c r="L9" s="123">
        <v>10</v>
      </c>
      <c r="M9" s="123" t="s">
        <v>33</v>
      </c>
      <c r="N9" s="105">
        <v>10</v>
      </c>
      <c r="O9" s="125"/>
      <c r="P9" s="125" t="s">
        <v>205</v>
      </c>
      <c r="Q9" s="125"/>
      <c r="R9" s="51" t="s">
        <v>279</v>
      </c>
      <c r="S9" s="51" t="s">
        <v>449</v>
      </c>
      <c r="T9" s="51" t="s">
        <v>143</v>
      </c>
      <c r="U9" s="146" t="s">
        <v>444</v>
      </c>
      <c r="X9" s="155"/>
      <c r="Y9" s="120">
        <v>1</v>
      </c>
      <c r="Z9" s="120"/>
      <c r="AA9" s="156">
        <f t="shared" ref="AA9:AA23" si="0">SUM(X9:Z9)</f>
        <v>1</v>
      </c>
    </row>
    <row r="10" spans="2:28" s="71" customFormat="1" ht="342" customHeight="1" thickBot="1" x14ac:dyDescent="0.25">
      <c r="B10" s="331"/>
      <c r="C10" s="334"/>
      <c r="D10" s="144" t="s">
        <v>144</v>
      </c>
      <c r="E10" s="50" t="s">
        <v>280</v>
      </c>
      <c r="F10" s="50" t="s">
        <v>281</v>
      </c>
      <c r="G10" s="50" t="s">
        <v>450</v>
      </c>
      <c r="H10" s="50" t="s">
        <v>282</v>
      </c>
      <c r="I10" s="50" t="s">
        <v>145</v>
      </c>
      <c r="J10" s="123">
        <v>1</v>
      </c>
      <c r="K10" s="123" t="s">
        <v>34</v>
      </c>
      <c r="L10" s="123">
        <v>20</v>
      </c>
      <c r="M10" s="167" t="s">
        <v>32</v>
      </c>
      <c r="N10" s="106">
        <f>J10*L10</f>
        <v>20</v>
      </c>
      <c r="O10" s="125"/>
      <c r="P10" s="125" t="s">
        <v>205</v>
      </c>
      <c r="Q10" s="125"/>
      <c r="R10" s="51" t="s">
        <v>146</v>
      </c>
      <c r="S10" s="51" t="s">
        <v>147</v>
      </c>
      <c r="T10" s="51" t="s">
        <v>148</v>
      </c>
      <c r="U10" s="146" t="s">
        <v>444</v>
      </c>
      <c r="X10" s="155">
        <v>1</v>
      </c>
      <c r="Y10" s="120"/>
      <c r="Z10" s="120"/>
      <c r="AA10" s="156">
        <f t="shared" si="0"/>
        <v>1</v>
      </c>
    </row>
    <row r="11" spans="2:28" s="71" customFormat="1" ht="255" customHeight="1" thickBot="1" x14ac:dyDescent="0.25">
      <c r="B11" s="332"/>
      <c r="C11" s="335"/>
      <c r="D11" s="148" t="s">
        <v>96</v>
      </c>
      <c r="E11" s="52" t="s">
        <v>283</v>
      </c>
      <c r="F11" s="52" t="s">
        <v>281</v>
      </c>
      <c r="G11" s="52" t="s">
        <v>451</v>
      </c>
      <c r="H11" s="50" t="s">
        <v>278</v>
      </c>
      <c r="I11" s="53" t="s">
        <v>284</v>
      </c>
      <c r="J11" s="107">
        <v>1</v>
      </c>
      <c r="K11" s="107" t="s">
        <v>34</v>
      </c>
      <c r="L11" s="107">
        <v>5</v>
      </c>
      <c r="M11" s="107" t="s">
        <v>34</v>
      </c>
      <c r="N11" s="108">
        <f>J11*L11</f>
        <v>5</v>
      </c>
      <c r="O11" s="109" t="s">
        <v>205</v>
      </c>
      <c r="P11" s="109"/>
      <c r="Q11" s="109"/>
      <c r="R11" s="54" t="s">
        <v>149</v>
      </c>
      <c r="S11" s="54" t="s">
        <v>452</v>
      </c>
      <c r="T11" s="54" t="s">
        <v>285</v>
      </c>
      <c r="U11" s="146" t="s">
        <v>444</v>
      </c>
      <c r="X11" s="155">
        <v>1</v>
      </c>
      <c r="Y11" s="120"/>
      <c r="Z11" s="120"/>
      <c r="AA11" s="156">
        <f t="shared" si="0"/>
        <v>1</v>
      </c>
    </row>
    <row r="12" spans="2:28" s="71" customFormat="1" ht="159" customHeight="1" thickBot="1" x14ac:dyDescent="0.25">
      <c r="B12" s="321" t="s">
        <v>175</v>
      </c>
      <c r="C12" s="324" t="s">
        <v>48</v>
      </c>
      <c r="D12" s="86" t="s">
        <v>85</v>
      </c>
      <c r="E12" s="33" t="s">
        <v>286</v>
      </c>
      <c r="F12" s="33" t="s">
        <v>88</v>
      </c>
      <c r="G12" s="33" t="s">
        <v>287</v>
      </c>
      <c r="H12" s="33" t="s">
        <v>89</v>
      </c>
      <c r="I12" s="33" t="s">
        <v>90</v>
      </c>
      <c r="J12" s="110">
        <v>2</v>
      </c>
      <c r="K12" s="110" t="s">
        <v>65</v>
      </c>
      <c r="L12" s="110">
        <v>5</v>
      </c>
      <c r="M12" s="110" t="s">
        <v>34</v>
      </c>
      <c r="N12" s="111">
        <f>J12*L12</f>
        <v>10</v>
      </c>
      <c r="O12" s="112"/>
      <c r="P12" s="112" t="s">
        <v>205</v>
      </c>
      <c r="Q12" s="112"/>
      <c r="R12" s="73" t="s">
        <v>91</v>
      </c>
      <c r="S12" s="34" t="s">
        <v>288</v>
      </c>
      <c r="T12" s="97" t="s">
        <v>93</v>
      </c>
      <c r="U12" s="146" t="s">
        <v>485</v>
      </c>
      <c r="X12" s="155"/>
      <c r="Y12" s="120">
        <v>1</v>
      </c>
      <c r="Z12" s="120"/>
      <c r="AA12" s="156">
        <f t="shared" si="0"/>
        <v>1</v>
      </c>
    </row>
    <row r="13" spans="2:28" s="71" customFormat="1" ht="134.1" customHeight="1" thickBot="1" x14ac:dyDescent="0.25">
      <c r="B13" s="322"/>
      <c r="C13" s="325"/>
      <c r="D13" s="84" t="s">
        <v>86</v>
      </c>
      <c r="E13" s="35" t="s">
        <v>94</v>
      </c>
      <c r="F13" s="74" t="s">
        <v>289</v>
      </c>
      <c r="G13" s="35" t="s">
        <v>290</v>
      </c>
      <c r="H13" s="74" t="s">
        <v>291</v>
      </c>
      <c r="I13" s="74" t="s">
        <v>292</v>
      </c>
      <c r="J13" s="113">
        <v>1</v>
      </c>
      <c r="K13" s="113" t="s">
        <v>34</v>
      </c>
      <c r="L13" s="113">
        <v>5</v>
      </c>
      <c r="M13" s="113" t="s">
        <v>34</v>
      </c>
      <c r="N13" s="106">
        <f t="shared" ref="N13:N17" si="1">J13*L13</f>
        <v>5</v>
      </c>
      <c r="O13" s="114"/>
      <c r="P13" s="114" t="s">
        <v>205</v>
      </c>
      <c r="Q13" s="114"/>
      <c r="R13" s="98" t="s">
        <v>93</v>
      </c>
      <c r="S13" s="98" t="s">
        <v>95</v>
      </c>
      <c r="T13" s="74" t="s">
        <v>293</v>
      </c>
      <c r="U13" s="146" t="s">
        <v>485</v>
      </c>
      <c r="X13" s="155">
        <v>1</v>
      </c>
      <c r="Y13" s="120"/>
      <c r="Z13" s="120"/>
      <c r="AA13" s="156">
        <f t="shared" si="0"/>
        <v>1</v>
      </c>
    </row>
    <row r="14" spans="2:28" s="71" customFormat="1" ht="381" customHeight="1" thickBot="1" x14ac:dyDescent="0.25">
      <c r="B14" s="322"/>
      <c r="C14" s="325"/>
      <c r="D14" s="84" t="s">
        <v>75</v>
      </c>
      <c r="E14" s="35" t="s">
        <v>294</v>
      </c>
      <c r="F14" s="35" t="s">
        <v>176</v>
      </c>
      <c r="G14" s="35" t="s">
        <v>295</v>
      </c>
      <c r="H14" s="35" t="s">
        <v>74</v>
      </c>
      <c r="I14" s="35" t="s">
        <v>296</v>
      </c>
      <c r="J14" s="113">
        <v>1</v>
      </c>
      <c r="K14" s="113" t="s">
        <v>34</v>
      </c>
      <c r="L14" s="113">
        <v>5</v>
      </c>
      <c r="M14" s="113" t="s">
        <v>34</v>
      </c>
      <c r="N14" s="106">
        <f t="shared" si="1"/>
        <v>5</v>
      </c>
      <c r="O14" s="114"/>
      <c r="P14" s="114" t="s">
        <v>205</v>
      </c>
      <c r="Q14" s="114"/>
      <c r="R14" s="74" t="s">
        <v>297</v>
      </c>
      <c r="S14" s="74" t="s">
        <v>180</v>
      </c>
      <c r="T14" s="74" t="s">
        <v>181</v>
      </c>
      <c r="U14" s="146" t="s">
        <v>485</v>
      </c>
      <c r="X14" s="155">
        <v>1</v>
      </c>
      <c r="Y14" s="120"/>
      <c r="Z14" s="120"/>
      <c r="AA14" s="156">
        <f t="shared" si="0"/>
        <v>1</v>
      </c>
    </row>
    <row r="15" spans="2:28" s="71" customFormat="1" ht="225" customHeight="1" thickBot="1" x14ac:dyDescent="0.25">
      <c r="B15" s="322"/>
      <c r="C15" s="325"/>
      <c r="D15" s="84" t="s">
        <v>87</v>
      </c>
      <c r="E15" s="35" t="s">
        <v>298</v>
      </c>
      <c r="F15" s="35" t="s">
        <v>177</v>
      </c>
      <c r="G15" s="35" t="s">
        <v>299</v>
      </c>
      <c r="H15" s="35" t="s">
        <v>73</v>
      </c>
      <c r="I15" s="35" t="s">
        <v>300</v>
      </c>
      <c r="J15" s="113">
        <v>1</v>
      </c>
      <c r="K15" s="113" t="s">
        <v>34</v>
      </c>
      <c r="L15" s="113">
        <v>5</v>
      </c>
      <c r="M15" s="113" t="s">
        <v>34</v>
      </c>
      <c r="N15" s="106">
        <f t="shared" si="1"/>
        <v>5</v>
      </c>
      <c r="O15" s="114" t="s">
        <v>205</v>
      </c>
      <c r="P15" s="114"/>
      <c r="Q15" s="114"/>
      <c r="R15" s="36" t="s">
        <v>182</v>
      </c>
      <c r="S15" s="36" t="s">
        <v>185</v>
      </c>
      <c r="T15" s="36" t="s">
        <v>183</v>
      </c>
      <c r="U15" s="146" t="s">
        <v>485</v>
      </c>
      <c r="X15" s="155">
        <v>1</v>
      </c>
      <c r="Y15" s="120"/>
      <c r="Z15" s="120"/>
      <c r="AA15" s="156">
        <f t="shared" si="0"/>
        <v>1</v>
      </c>
    </row>
    <row r="16" spans="2:28" s="71" customFormat="1" ht="209.1" customHeight="1" thickBot="1" x14ac:dyDescent="0.25">
      <c r="B16" s="322"/>
      <c r="C16" s="325"/>
      <c r="D16" s="84" t="s">
        <v>301</v>
      </c>
      <c r="E16" s="35" t="s">
        <v>76</v>
      </c>
      <c r="F16" s="35" t="s">
        <v>127</v>
      </c>
      <c r="G16" s="35" t="s">
        <v>178</v>
      </c>
      <c r="H16" s="35" t="s">
        <v>179</v>
      </c>
      <c r="I16" s="35" t="s">
        <v>302</v>
      </c>
      <c r="J16" s="113">
        <v>1</v>
      </c>
      <c r="K16" s="113" t="s">
        <v>34</v>
      </c>
      <c r="L16" s="113">
        <v>5</v>
      </c>
      <c r="M16" s="113" t="s">
        <v>34</v>
      </c>
      <c r="N16" s="106">
        <f t="shared" si="1"/>
        <v>5</v>
      </c>
      <c r="O16" s="114" t="s">
        <v>205</v>
      </c>
      <c r="P16" s="114"/>
      <c r="Q16" s="114"/>
      <c r="R16" s="36" t="s">
        <v>184</v>
      </c>
      <c r="S16" s="36" t="s">
        <v>185</v>
      </c>
      <c r="T16" s="36" t="s">
        <v>92</v>
      </c>
      <c r="U16" s="146" t="s">
        <v>485</v>
      </c>
      <c r="X16" s="155">
        <v>1</v>
      </c>
      <c r="Y16" s="120"/>
      <c r="Z16" s="120"/>
      <c r="AA16" s="156">
        <f t="shared" si="0"/>
        <v>1</v>
      </c>
    </row>
    <row r="17" spans="2:27" s="71" customFormat="1" ht="180" customHeight="1" thickBot="1" x14ac:dyDescent="0.25">
      <c r="B17" s="323"/>
      <c r="C17" s="326"/>
      <c r="D17" s="149" t="s">
        <v>303</v>
      </c>
      <c r="E17" s="37" t="s">
        <v>304</v>
      </c>
      <c r="F17" s="37" t="s">
        <v>186</v>
      </c>
      <c r="G17" s="37" t="s">
        <v>77</v>
      </c>
      <c r="H17" s="37" t="s">
        <v>216</v>
      </c>
      <c r="I17" s="37" t="s">
        <v>305</v>
      </c>
      <c r="J17" s="107">
        <v>1</v>
      </c>
      <c r="K17" s="107" t="s">
        <v>34</v>
      </c>
      <c r="L17" s="107">
        <v>5</v>
      </c>
      <c r="M17" s="107" t="s">
        <v>34</v>
      </c>
      <c r="N17" s="108">
        <f t="shared" si="1"/>
        <v>5</v>
      </c>
      <c r="O17" s="109"/>
      <c r="P17" s="109" t="s">
        <v>205</v>
      </c>
      <c r="Q17" s="109"/>
      <c r="R17" s="38" t="s">
        <v>187</v>
      </c>
      <c r="S17" s="38" t="s">
        <v>187</v>
      </c>
      <c r="T17" s="38" t="s">
        <v>187</v>
      </c>
      <c r="U17" s="146" t="s">
        <v>485</v>
      </c>
      <c r="X17" s="155">
        <v>1</v>
      </c>
      <c r="Y17" s="120"/>
      <c r="Z17" s="120"/>
      <c r="AA17" s="156">
        <f t="shared" si="0"/>
        <v>1</v>
      </c>
    </row>
    <row r="18" spans="2:27" s="71" customFormat="1" ht="330" customHeight="1" thickBot="1" x14ac:dyDescent="0.25">
      <c r="B18" s="321" t="s">
        <v>62</v>
      </c>
      <c r="C18" s="324" t="s">
        <v>13</v>
      </c>
      <c r="D18" s="86" t="s">
        <v>427</v>
      </c>
      <c r="E18" s="33" t="s">
        <v>119</v>
      </c>
      <c r="F18" s="73" t="s">
        <v>217</v>
      </c>
      <c r="G18" s="33" t="s">
        <v>120</v>
      </c>
      <c r="H18" s="33" t="s">
        <v>121</v>
      </c>
      <c r="I18" s="33" t="s">
        <v>350</v>
      </c>
      <c r="J18" s="110">
        <v>2</v>
      </c>
      <c r="K18" s="166" t="s">
        <v>33</v>
      </c>
      <c r="L18" s="110">
        <v>20</v>
      </c>
      <c r="M18" s="110" t="s">
        <v>32</v>
      </c>
      <c r="N18" s="111">
        <f t="shared" ref="N18:N23" si="2">J18*L18</f>
        <v>40</v>
      </c>
      <c r="O18" s="112"/>
      <c r="P18" s="112" t="s">
        <v>205</v>
      </c>
      <c r="Q18" s="112"/>
      <c r="R18" s="34" t="s">
        <v>122</v>
      </c>
      <c r="S18" s="34" t="s">
        <v>123</v>
      </c>
      <c r="T18" s="34" t="s">
        <v>125</v>
      </c>
      <c r="U18" s="146" t="s">
        <v>426</v>
      </c>
      <c r="X18" s="155"/>
      <c r="Y18" s="120">
        <v>1</v>
      </c>
      <c r="Z18" s="120"/>
      <c r="AA18" s="156">
        <f t="shared" si="0"/>
        <v>1</v>
      </c>
    </row>
    <row r="19" spans="2:27" s="71" customFormat="1" ht="221.1" customHeight="1" thickBot="1" x14ac:dyDescent="0.25">
      <c r="B19" s="322"/>
      <c r="C19" s="325"/>
      <c r="D19" s="84" t="s">
        <v>84</v>
      </c>
      <c r="E19" s="35" t="s">
        <v>126</v>
      </c>
      <c r="F19" s="35" t="s">
        <v>127</v>
      </c>
      <c r="G19" s="74" t="s">
        <v>428</v>
      </c>
      <c r="H19" s="35" t="s">
        <v>128</v>
      </c>
      <c r="I19" s="74" t="s">
        <v>429</v>
      </c>
      <c r="J19" s="113">
        <v>1</v>
      </c>
      <c r="K19" s="113" t="s">
        <v>34</v>
      </c>
      <c r="L19" s="113">
        <v>20</v>
      </c>
      <c r="M19" s="113" t="s">
        <v>32</v>
      </c>
      <c r="N19" s="105">
        <f>L19*J19</f>
        <v>20</v>
      </c>
      <c r="O19" s="114"/>
      <c r="P19" s="114" t="s">
        <v>205</v>
      </c>
      <c r="Q19" s="114"/>
      <c r="R19" s="36" t="s">
        <v>129</v>
      </c>
      <c r="S19" s="74" t="s">
        <v>130</v>
      </c>
      <c r="T19" s="74" t="s">
        <v>131</v>
      </c>
      <c r="U19" s="146" t="s">
        <v>426</v>
      </c>
      <c r="X19" s="155"/>
      <c r="Y19" s="120">
        <v>1</v>
      </c>
      <c r="Z19" s="120"/>
      <c r="AA19" s="156">
        <f t="shared" si="0"/>
        <v>1</v>
      </c>
    </row>
    <row r="20" spans="2:27" s="71" customFormat="1" ht="339.95" customHeight="1" thickBot="1" x14ac:dyDescent="0.25">
      <c r="B20" s="322"/>
      <c r="C20" s="325"/>
      <c r="D20" s="84" t="s">
        <v>135</v>
      </c>
      <c r="E20" s="88" t="s">
        <v>430</v>
      </c>
      <c r="F20" s="165" t="s">
        <v>431</v>
      </c>
      <c r="G20" s="35" t="s">
        <v>432</v>
      </c>
      <c r="H20" s="35" t="s">
        <v>132</v>
      </c>
      <c r="I20" s="165" t="s">
        <v>433</v>
      </c>
      <c r="J20" s="113">
        <v>2</v>
      </c>
      <c r="K20" s="167" t="s">
        <v>61</v>
      </c>
      <c r="L20" s="113">
        <v>10</v>
      </c>
      <c r="M20" s="113" t="s">
        <v>34</v>
      </c>
      <c r="N20" s="106">
        <f>J20*L20</f>
        <v>20</v>
      </c>
      <c r="O20" s="114"/>
      <c r="P20" s="114" t="s">
        <v>205</v>
      </c>
      <c r="Q20" s="114"/>
      <c r="R20" s="36" t="s">
        <v>434</v>
      </c>
      <c r="S20" s="74" t="s">
        <v>435</v>
      </c>
      <c r="T20" s="36" t="s">
        <v>133</v>
      </c>
      <c r="U20" s="146" t="s">
        <v>426</v>
      </c>
      <c r="X20" s="155">
        <v>1</v>
      </c>
      <c r="Y20" s="120"/>
      <c r="Z20" s="120"/>
      <c r="AA20" s="156">
        <f t="shared" si="0"/>
        <v>1</v>
      </c>
    </row>
    <row r="21" spans="2:27" s="71" customFormat="1" ht="339.95" customHeight="1" thickBot="1" x14ac:dyDescent="0.25">
      <c r="B21" s="337"/>
      <c r="C21" s="336"/>
      <c r="D21" s="233" t="s">
        <v>512</v>
      </c>
      <c r="E21" s="234" t="s">
        <v>513</v>
      </c>
      <c r="F21" s="216" t="s">
        <v>514</v>
      </c>
      <c r="G21" s="235" t="s">
        <v>515</v>
      </c>
      <c r="H21" s="235" t="s">
        <v>516</v>
      </c>
      <c r="I21" s="216" t="s">
        <v>517</v>
      </c>
      <c r="J21" s="236">
        <v>1</v>
      </c>
      <c r="K21" s="237" t="s">
        <v>34</v>
      </c>
      <c r="L21" s="236">
        <v>20</v>
      </c>
      <c r="M21" s="237" t="s">
        <v>518</v>
      </c>
      <c r="N21" s="106">
        <f>J21*L21</f>
        <v>20</v>
      </c>
      <c r="O21" s="238"/>
      <c r="P21" s="241" t="s">
        <v>335</v>
      </c>
      <c r="Q21" s="238"/>
      <c r="R21" s="239" t="s">
        <v>519</v>
      </c>
      <c r="S21" s="240" t="s">
        <v>520</v>
      </c>
      <c r="T21" s="239" t="s">
        <v>522</v>
      </c>
      <c r="U21" s="146" t="s">
        <v>521</v>
      </c>
      <c r="X21" s="217"/>
      <c r="Y21" s="218"/>
      <c r="Z21" s="218"/>
      <c r="AA21" s="219"/>
    </row>
    <row r="22" spans="2:27" s="71" customFormat="1" ht="267.95" customHeight="1" thickBot="1" x14ac:dyDescent="0.25">
      <c r="B22" s="323"/>
      <c r="C22" s="326"/>
      <c r="D22" s="149" t="s">
        <v>134</v>
      </c>
      <c r="E22" s="37" t="s">
        <v>218</v>
      </c>
      <c r="F22" s="37" t="s">
        <v>436</v>
      </c>
      <c r="G22" s="37" t="s">
        <v>437</v>
      </c>
      <c r="H22" s="37" t="s">
        <v>438</v>
      </c>
      <c r="I22" s="37" t="s">
        <v>439</v>
      </c>
      <c r="J22" s="107">
        <v>2</v>
      </c>
      <c r="K22" s="168" t="s">
        <v>33</v>
      </c>
      <c r="L22" s="107">
        <v>10</v>
      </c>
      <c r="M22" s="168" t="s">
        <v>33</v>
      </c>
      <c r="N22" s="108">
        <f t="shared" ref="N22" si="3">J22*L22</f>
        <v>20</v>
      </c>
      <c r="O22" s="109" t="s">
        <v>205</v>
      </c>
      <c r="P22" s="169" t="s">
        <v>335</v>
      </c>
      <c r="Q22" s="109"/>
      <c r="R22" s="38" t="s">
        <v>440</v>
      </c>
      <c r="S22" s="38" t="s">
        <v>441</v>
      </c>
      <c r="T22" s="38" t="s">
        <v>124</v>
      </c>
      <c r="U22" s="146" t="s">
        <v>426</v>
      </c>
      <c r="X22" s="155">
        <v>1</v>
      </c>
      <c r="Y22" s="120"/>
      <c r="Z22" s="120"/>
      <c r="AA22" s="156">
        <f t="shared" si="0"/>
        <v>1</v>
      </c>
    </row>
    <row r="23" spans="2:27" s="71" customFormat="1" ht="408.95" customHeight="1" x14ac:dyDescent="0.2">
      <c r="B23" s="341" t="s">
        <v>390</v>
      </c>
      <c r="C23" s="338" t="s">
        <v>46</v>
      </c>
      <c r="D23" s="263" t="s">
        <v>140</v>
      </c>
      <c r="E23" s="261" t="s">
        <v>219</v>
      </c>
      <c r="F23" s="259" t="s">
        <v>136</v>
      </c>
      <c r="G23" s="261" t="s">
        <v>215</v>
      </c>
      <c r="H23" s="261" t="s">
        <v>220</v>
      </c>
      <c r="I23" s="259" t="s">
        <v>221</v>
      </c>
      <c r="J23" s="292">
        <v>1</v>
      </c>
      <c r="K23" s="292" t="s">
        <v>34</v>
      </c>
      <c r="L23" s="292">
        <v>10</v>
      </c>
      <c r="M23" s="293" t="s">
        <v>33</v>
      </c>
      <c r="N23" s="295">
        <f t="shared" si="2"/>
        <v>10</v>
      </c>
      <c r="O23" s="273"/>
      <c r="P23" s="273" t="s">
        <v>205</v>
      </c>
      <c r="Q23" s="273"/>
      <c r="R23" s="242" t="s">
        <v>137</v>
      </c>
      <c r="S23" s="242" t="s">
        <v>138</v>
      </c>
      <c r="T23" s="242" t="s">
        <v>139</v>
      </c>
      <c r="U23" s="267" t="s">
        <v>426</v>
      </c>
      <c r="X23" s="155"/>
      <c r="Y23" s="120">
        <v>1</v>
      </c>
      <c r="Z23" s="120"/>
      <c r="AA23" s="156">
        <f t="shared" si="0"/>
        <v>1</v>
      </c>
    </row>
    <row r="24" spans="2:27" s="71" customFormat="1" ht="372.95" customHeight="1" thickBot="1" x14ac:dyDescent="0.25">
      <c r="B24" s="342"/>
      <c r="C24" s="339"/>
      <c r="D24" s="264"/>
      <c r="E24" s="262"/>
      <c r="F24" s="260"/>
      <c r="G24" s="262"/>
      <c r="H24" s="262"/>
      <c r="I24" s="260"/>
      <c r="J24" s="270"/>
      <c r="K24" s="270"/>
      <c r="L24" s="270"/>
      <c r="M24" s="294"/>
      <c r="N24" s="296"/>
      <c r="O24" s="272"/>
      <c r="P24" s="272"/>
      <c r="Q24" s="272"/>
      <c r="R24" s="243"/>
      <c r="S24" s="243"/>
      <c r="T24" s="243"/>
      <c r="U24" s="268"/>
      <c r="X24" s="155"/>
      <c r="Y24" s="120">
        <v>1</v>
      </c>
      <c r="Z24" s="120"/>
      <c r="AA24" s="156">
        <v>1</v>
      </c>
    </row>
    <row r="25" spans="2:27" s="71" customFormat="1" ht="273" customHeight="1" x14ac:dyDescent="0.2">
      <c r="B25" s="342"/>
      <c r="C25" s="339"/>
      <c r="D25" s="92" t="s">
        <v>211</v>
      </c>
      <c r="E25" s="93" t="s">
        <v>222</v>
      </c>
      <c r="F25" s="93" t="s">
        <v>206</v>
      </c>
      <c r="G25" s="93" t="s">
        <v>207</v>
      </c>
      <c r="H25" s="93" t="s">
        <v>223</v>
      </c>
      <c r="I25" s="75" t="s">
        <v>208</v>
      </c>
      <c r="J25" s="113">
        <v>1</v>
      </c>
      <c r="K25" s="113" t="s">
        <v>34</v>
      </c>
      <c r="L25" s="113">
        <v>10</v>
      </c>
      <c r="M25" s="115" t="s">
        <v>33</v>
      </c>
      <c r="N25" s="116">
        <f>J25*L25</f>
        <v>10</v>
      </c>
      <c r="O25" s="114"/>
      <c r="P25" s="114" t="s">
        <v>205</v>
      </c>
      <c r="Q25" s="114"/>
      <c r="R25" s="91" t="s">
        <v>208</v>
      </c>
      <c r="S25" s="91" t="s">
        <v>209</v>
      </c>
      <c r="T25" s="91" t="s">
        <v>210</v>
      </c>
      <c r="U25" s="267" t="s">
        <v>485</v>
      </c>
      <c r="X25" s="155"/>
      <c r="Y25" s="120">
        <v>1</v>
      </c>
      <c r="Z25" s="120"/>
      <c r="AA25" s="156">
        <v>1</v>
      </c>
    </row>
    <row r="26" spans="2:27" s="71" customFormat="1" ht="222.95" customHeight="1" thickBot="1" x14ac:dyDescent="0.25">
      <c r="B26" s="343"/>
      <c r="C26" s="340"/>
      <c r="D26" s="85" t="s">
        <v>224</v>
      </c>
      <c r="E26" s="76" t="s">
        <v>212</v>
      </c>
      <c r="F26" s="76" t="s">
        <v>213</v>
      </c>
      <c r="G26" s="76" t="s">
        <v>225</v>
      </c>
      <c r="H26" s="76" t="s">
        <v>226</v>
      </c>
      <c r="I26" s="77" t="s">
        <v>227</v>
      </c>
      <c r="J26" s="107">
        <v>2</v>
      </c>
      <c r="K26" s="107" t="s">
        <v>33</v>
      </c>
      <c r="L26" s="107">
        <v>5</v>
      </c>
      <c r="M26" s="117" t="s">
        <v>34</v>
      </c>
      <c r="N26" s="118">
        <f>J26*L26</f>
        <v>10</v>
      </c>
      <c r="O26" s="109"/>
      <c r="P26" s="109" t="s">
        <v>205</v>
      </c>
      <c r="Q26" s="109"/>
      <c r="R26" s="78" t="s">
        <v>228</v>
      </c>
      <c r="S26" s="78" t="s">
        <v>214</v>
      </c>
      <c r="T26" s="78" t="s">
        <v>228</v>
      </c>
      <c r="U26" s="268"/>
      <c r="X26" s="155"/>
      <c r="Y26" s="120">
        <v>1</v>
      </c>
      <c r="Z26" s="120"/>
      <c r="AA26" s="156">
        <v>1</v>
      </c>
    </row>
    <row r="27" spans="2:27" s="71" customFormat="1" ht="177" customHeight="1" thickBot="1" x14ac:dyDescent="0.25">
      <c r="B27" s="253" t="s">
        <v>523</v>
      </c>
      <c r="C27" s="256" t="s">
        <v>42</v>
      </c>
      <c r="D27" s="145" t="s">
        <v>97</v>
      </c>
      <c r="E27" s="47" t="s">
        <v>98</v>
      </c>
      <c r="F27" s="47" t="s">
        <v>99</v>
      </c>
      <c r="G27" s="47" t="s">
        <v>229</v>
      </c>
      <c r="H27" s="47" t="s">
        <v>230</v>
      </c>
      <c r="I27" s="47" t="s">
        <v>100</v>
      </c>
      <c r="J27" s="110">
        <v>2</v>
      </c>
      <c r="K27" s="166" t="s">
        <v>61</v>
      </c>
      <c r="L27" s="110">
        <v>20</v>
      </c>
      <c r="M27" s="166" t="s">
        <v>368</v>
      </c>
      <c r="N27" s="118">
        <f t="shared" ref="N27:N29" si="4">J27*L27</f>
        <v>40</v>
      </c>
      <c r="O27" s="112"/>
      <c r="P27" s="112" t="s">
        <v>205</v>
      </c>
      <c r="Q27" s="112"/>
      <c r="R27" s="49" t="s">
        <v>102</v>
      </c>
      <c r="S27" s="49" t="s">
        <v>101</v>
      </c>
      <c r="T27" s="49" t="s">
        <v>103</v>
      </c>
      <c r="U27" s="146" t="s">
        <v>486</v>
      </c>
      <c r="X27" s="155">
        <v>1</v>
      </c>
      <c r="Y27" s="120"/>
      <c r="Z27" s="120"/>
      <c r="AA27" s="156">
        <v>1</v>
      </c>
    </row>
    <row r="28" spans="2:27" s="71" customFormat="1" ht="164.1" customHeight="1" thickBot="1" x14ac:dyDescent="0.25">
      <c r="B28" s="254"/>
      <c r="C28" s="257"/>
      <c r="D28" s="144" t="s">
        <v>78</v>
      </c>
      <c r="E28" s="50" t="s">
        <v>104</v>
      </c>
      <c r="F28" s="50" t="s">
        <v>99</v>
      </c>
      <c r="G28" s="50" t="s">
        <v>105</v>
      </c>
      <c r="H28" s="50" t="s">
        <v>231</v>
      </c>
      <c r="I28" s="50" t="s">
        <v>232</v>
      </c>
      <c r="J28" s="113">
        <v>2</v>
      </c>
      <c r="K28" s="113" t="s">
        <v>33</v>
      </c>
      <c r="L28" s="113">
        <v>5</v>
      </c>
      <c r="M28" s="113" t="s">
        <v>34</v>
      </c>
      <c r="N28" s="118">
        <f t="shared" si="4"/>
        <v>10</v>
      </c>
      <c r="O28" s="114"/>
      <c r="P28" s="114" t="s">
        <v>205</v>
      </c>
      <c r="Q28" s="114"/>
      <c r="R28" s="51" t="s">
        <v>102</v>
      </c>
      <c r="S28" s="51" t="s">
        <v>47</v>
      </c>
      <c r="T28" s="51" t="s">
        <v>106</v>
      </c>
      <c r="U28" s="146" t="s">
        <v>486</v>
      </c>
      <c r="X28" s="155"/>
      <c r="Y28" s="120">
        <v>1</v>
      </c>
      <c r="Z28" s="120"/>
      <c r="AA28" s="156">
        <v>1</v>
      </c>
    </row>
    <row r="29" spans="2:27" s="71" customFormat="1" ht="254.1" customHeight="1" thickBot="1" x14ac:dyDescent="0.25">
      <c r="B29" s="254"/>
      <c r="C29" s="257"/>
      <c r="D29" s="144" t="s">
        <v>79</v>
      </c>
      <c r="E29" s="50" t="s">
        <v>107</v>
      </c>
      <c r="F29" s="50" t="s">
        <v>233</v>
      </c>
      <c r="G29" s="50" t="s">
        <v>110</v>
      </c>
      <c r="H29" s="50" t="s">
        <v>108</v>
      </c>
      <c r="I29" s="50" t="s">
        <v>111</v>
      </c>
      <c r="J29" s="113">
        <v>1</v>
      </c>
      <c r="K29" s="113" t="s">
        <v>34</v>
      </c>
      <c r="L29" s="113">
        <v>5</v>
      </c>
      <c r="M29" s="113" t="s">
        <v>159</v>
      </c>
      <c r="N29" s="118">
        <f t="shared" si="4"/>
        <v>5</v>
      </c>
      <c r="O29" s="114" t="s">
        <v>205</v>
      </c>
      <c r="P29" s="114"/>
      <c r="Q29" s="114"/>
      <c r="R29" s="51" t="s">
        <v>487</v>
      </c>
      <c r="S29" s="51" t="s">
        <v>109</v>
      </c>
      <c r="T29" s="51" t="s">
        <v>234</v>
      </c>
      <c r="U29" s="146" t="s">
        <v>486</v>
      </c>
      <c r="X29" s="155">
        <v>1</v>
      </c>
      <c r="Y29" s="120"/>
      <c r="Z29" s="120"/>
      <c r="AA29" s="156">
        <v>1</v>
      </c>
    </row>
    <row r="30" spans="2:27" s="71" customFormat="1" ht="189.95" customHeight="1" thickBot="1" x14ac:dyDescent="0.25">
      <c r="B30" s="254"/>
      <c r="C30" s="257"/>
      <c r="D30" s="144" t="s">
        <v>235</v>
      </c>
      <c r="E30" s="57" t="s">
        <v>236</v>
      </c>
      <c r="F30" s="50" t="s">
        <v>196</v>
      </c>
      <c r="G30" s="50" t="s">
        <v>237</v>
      </c>
      <c r="H30" s="50" t="s">
        <v>238</v>
      </c>
      <c r="I30" s="50" t="s">
        <v>239</v>
      </c>
      <c r="J30" s="113">
        <v>2</v>
      </c>
      <c r="K30" s="113" t="s">
        <v>65</v>
      </c>
      <c r="L30" s="113">
        <v>10</v>
      </c>
      <c r="M30" s="113" t="s">
        <v>65</v>
      </c>
      <c r="N30" s="105">
        <v>20</v>
      </c>
      <c r="O30" s="114" t="s">
        <v>205</v>
      </c>
      <c r="P30" s="114"/>
      <c r="Q30" s="114"/>
      <c r="R30" s="51" t="s">
        <v>488</v>
      </c>
      <c r="S30" s="51" t="s">
        <v>197</v>
      </c>
      <c r="T30" s="51" t="s">
        <v>198</v>
      </c>
      <c r="U30" s="146" t="s">
        <v>486</v>
      </c>
      <c r="X30" s="155"/>
      <c r="Y30" s="120">
        <v>1</v>
      </c>
      <c r="Z30" s="120"/>
      <c r="AA30" s="156">
        <v>1</v>
      </c>
    </row>
    <row r="31" spans="2:27" s="71" customFormat="1" ht="288" customHeight="1" thickBot="1" x14ac:dyDescent="0.25">
      <c r="B31" s="254"/>
      <c r="C31" s="257"/>
      <c r="D31" s="144" t="s">
        <v>240</v>
      </c>
      <c r="E31" s="57" t="s">
        <v>489</v>
      </c>
      <c r="F31" s="50" t="s">
        <v>186</v>
      </c>
      <c r="G31" s="50" t="s">
        <v>241</v>
      </c>
      <c r="H31" s="50" t="s">
        <v>242</v>
      </c>
      <c r="I31" s="50" t="s">
        <v>199</v>
      </c>
      <c r="J31" s="113">
        <v>2</v>
      </c>
      <c r="K31" s="167" t="s">
        <v>33</v>
      </c>
      <c r="L31" s="113">
        <v>10</v>
      </c>
      <c r="M31" s="167" t="s">
        <v>61</v>
      </c>
      <c r="N31" s="106">
        <f>+J31*L31</f>
        <v>20</v>
      </c>
      <c r="O31" s="114" t="s">
        <v>205</v>
      </c>
      <c r="P31" s="114"/>
      <c r="Q31" s="114"/>
      <c r="R31" s="51" t="s">
        <v>490</v>
      </c>
      <c r="S31" s="51" t="s">
        <v>200</v>
      </c>
      <c r="T31" s="51" t="s">
        <v>243</v>
      </c>
      <c r="U31" s="146" t="s">
        <v>486</v>
      </c>
      <c r="X31" s="155">
        <v>1</v>
      </c>
      <c r="Y31" s="120"/>
      <c r="Z31" s="120"/>
      <c r="AA31" s="156">
        <v>1</v>
      </c>
    </row>
    <row r="32" spans="2:27" s="71" customFormat="1" ht="268.5" customHeight="1" thickBot="1" x14ac:dyDescent="0.25">
      <c r="B32" s="255"/>
      <c r="C32" s="258"/>
      <c r="D32" s="148" t="s">
        <v>491</v>
      </c>
      <c r="E32" s="55" t="s">
        <v>192</v>
      </c>
      <c r="F32" s="52" t="s">
        <v>193</v>
      </c>
      <c r="G32" s="52" t="s">
        <v>194</v>
      </c>
      <c r="H32" s="52" t="s">
        <v>244</v>
      </c>
      <c r="I32" s="52" t="s">
        <v>166</v>
      </c>
      <c r="J32" s="107">
        <v>1</v>
      </c>
      <c r="K32" s="107" t="s">
        <v>34</v>
      </c>
      <c r="L32" s="107">
        <v>5</v>
      </c>
      <c r="M32" s="107" t="s">
        <v>34</v>
      </c>
      <c r="N32" s="108">
        <f>+L32*J32</f>
        <v>5</v>
      </c>
      <c r="O32" s="109" t="s">
        <v>205</v>
      </c>
      <c r="P32" s="109"/>
      <c r="Q32" s="109"/>
      <c r="R32" s="54" t="s">
        <v>195</v>
      </c>
      <c r="S32" s="54" t="s">
        <v>245</v>
      </c>
      <c r="T32" s="54" t="s">
        <v>195</v>
      </c>
      <c r="U32" s="146" t="s">
        <v>486</v>
      </c>
      <c r="X32" s="155">
        <v>1</v>
      </c>
      <c r="Y32" s="120"/>
      <c r="Z32" s="120"/>
      <c r="AA32" s="156">
        <v>1</v>
      </c>
    </row>
    <row r="33" spans="2:27" s="71" customFormat="1" ht="147.75" customHeight="1" thickBot="1" x14ac:dyDescent="0.25">
      <c r="B33" s="321" t="s">
        <v>391</v>
      </c>
      <c r="C33" s="324" t="s">
        <v>72</v>
      </c>
      <c r="D33" s="86" t="s">
        <v>80</v>
      </c>
      <c r="E33" s="33" t="s">
        <v>152</v>
      </c>
      <c r="F33" s="33" t="s">
        <v>151</v>
      </c>
      <c r="G33" s="214" t="s">
        <v>188</v>
      </c>
      <c r="H33" s="79" t="s">
        <v>153</v>
      </c>
      <c r="I33" s="80" t="s">
        <v>162</v>
      </c>
      <c r="J33" s="110">
        <v>2</v>
      </c>
      <c r="K33" s="110" t="s">
        <v>33</v>
      </c>
      <c r="L33" s="110">
        <v>10</v>
      </c>
      <c r="M33" s="110" t="s">
        <v>65</v>
      </c>
      <c r="N33" s="119">
        <f>J33*L33</f>
        <v>20</v>
      </c>
      <c r="O33" s="112" t="s">
        <v>205</v>
      </c>
      <c r="P33" s="112"/>
      <c r="Q33" s="112"/>
      <c r="R33" s="34" t="s">
        <v>154</v>
      </c>
      <c r="S33" s="34" t="s">
        <v>246</v>
      </c>
      <c r="T33" s="34" t="s">
        <v>155</v>
      </c>
      <c r="U33" s="146" t="s">
        <v>492</v>
      </c>
      <c r="X33" s="155"/>
      <c r="Y33" s="120"/>
      <c r="Z33" s="120">
        <v>1</v>
      </c>
      <c r="AA33" s="156">
        <v>1</v>
      </c>
    </row>
    <row r="34" spans="2:27" s="71" customFormat="1" ht="156" customHeight="1" thickBot="1" x14ac:dyDescent="0.25">
      <c r="B34" s="322"/>
      <c r="C34" s="325"/>
      <c r="D34" s="84" t="s">
        <v>81</v>
      </c>
      <c r="E34" s="35" t="s">
        <v>156</v>
      </c>
      <c r="F34" s="35" t="s">
        <v>157</v>
      </c>
      <c r="G34" s="88" t="s">
        <v>247</v>
      </c>
      <c r="H34" s="81" t="s">
        <v>248</v>
      </c>
      <c r="I34" s="35" t="s">
        <v>158</v>
      </c>
      <c r="J34" s="113">
        <v>1</v>
      </c>
      <c r="K34" s="113" t="s">
        <v>159</v>
      </c>
      <c r="L34" s="113">
        <v>5</v>
      </c>
      <c r="M34" s="113" t="s">
        <v>34</v>
      </c>
      <c r="N34" s="106">
        <f>+J34*L34</f>
        <v>5</v>
      </c>
      <c r="O34" s="114"/>
      <c r="P34" s="114" t="s">
        <v>205</v>
      </c>
      <c r="Q34" s="114"/>
      <c r="R34" s="36" t="s">
        <v>160</v>
      </c>
      <c r="S34" s="36" t="s">
        <v>161</v>
      </c>
      <c r="T34" s="36" t="s">
        <v>249</v>
      </c>
      <c r="U34" s="146" t="s">
        <v>492</v>
      </c>
      <c r="X34" s="155">
        <v>1</v>
      </c>
      <c r="Y34" s="120"/>
      <c r="Z34" s="120"/>
      <c r="AA34" s="156">
        <v>1</v>
      </c>
    </row>
    <row r="35" spans="2:27" s="71" customFormat="1" ht="348.95" customHeight="1" x14ac:dyDescent="0.2">
      <c r="B35" s="322"/>
      <c r="C35" s="325"/>
      <c r="D35" s="265" t="s">
        <v>150</v>
      </c>
      <c r="E35" s="269" t="s">
        <v>250</v>
      </c>
      <c r="F35" s="269" t="s">
        <v>164</v>
      </c>
      <c r="G35" s="266" t="s">
        <v>165</v>
      </c>
      <c r="H35" s="344" t="s">
        <v>251</v>
      </c>
      <c r="I35" s="345" t="s">
        <v>252</v>
      </c>
      <c r="J35" s="270">
        <v>2</v>
      </c>
      <c r="K35" s="270" t="s">
        <v>33</v>
      </c>
      <c r="L35" s="270">
        <v>20</v>
      </c>
      <c r="M35" s="270" t="s">
        <v>32</v>
      </c>
      <c r="N35" s="271">
        <f>+J35*L35</f>
        <v>40</v>
      </c>
      <c r="O35" s="272"/>
      <c r="P35" s="272" t="s">
        <v>205</v>
      </c>
      <c r="Q35" s="272"/>
      <c r="R35" s="250" t="s">
        <v>253</v>
      </c>
      <c r="S35" s="250" t="s">
        <v>253</v>
      </c>
      <c r="T35" s="250" t="s">
        <v>167</v>
      </c>
      <c r="U35" s="355" t="s">
        <v>492</v>
      </c>
      <c r="X35" s="352"/>
      <c r="Y35" s="353"/>
      <c r="Z35" s="353">
        <v>1</v>
      </c>
      <c r="AA35" s="354">
        <v>1</v>
      </c>
    </row>
    <row r="36" spans="2:27" s="71" customFormat="1" ht="363" customHeight="1" x14ac:dyDescent="0.2">
      <c r="B36" s="322"/>
      <c r="C36" s="325"/>
      <c r="D36" s="265"/>
      <c r="E36" s="269"/>
      <c r="F36" s="269"/>
      <c r="G36" s="266"/>
      <c r="H36" s="344"/>
      <c r="I36" s="345"/>
      <c r="J36" s="270"/>
      <c r="K36" s="270"/>
      <c r="L36" s="270"/>
      <c r="M36" s="270"/>
      <c r="N36" s="271"/>
      <c r="O36" s="272"/>
      <c r="P36" s="272"/>
      <c r="Q36" s="272"/>
      <c r="R36" s="250"/>
      <c r="S36" s="250"/>
      <c r="T36" s="250"/>
      <c r="U36" s="356"/>
      <c r="X36" s="352"/>
      <c r="Y36" s="353"/>
      <c r="Z36" s="353"/>
      <c r="AA36" s="354"/>
    </row>
    <row r="37" spans="2:27" s="71" customFormat="1" ht="344.25" customHeight="1" x14ac:dyDescent="0.2">
      <c r="B37" s="322"/>
      <c r="C37" s="325"/>
      <c r="D37" s="84" t="s">
        <v>163</v>
      </c>
      <c r="E37" s="35" t="s">
        <v>509</v>
      </c>
      <c r="F37" s="82" t="s">
        <v>164</v>
      </c>
      <c r="G37" s="82" t="s">
        <v>254</v>
      </c>
      <c r="H37" s="83" t="s">
        <v>168</v>
      </c>
      <c r="I37" s="82" t="s">
        <v>169</v>
      </c>
      <c r="J37" s="113">
        <v>1</v>
      </c>
      <c r="K37" s="113" t="s">
        <v>34</v>
      </c>
      <c r="L37" s="113">
        <v>10</v>
      </c>
      <c r="M37" s="167" t="s">
        <v>61</v>
      </c>
      <c r="N37" s="106">
        <f>+J37*L37</f>
        <v>10</v>
      </c>
      <c r="O37" s="114"/>
      <c r="P37" s="114" t="s">
        <v>205</v>
      </c>
      <c r="Q37" s="114"/>
      <c r="R37" s="36" t="s">
        <v>510</v>
      </c>
      <c r="S37" s="36" t="s">
        <v>170</v>
      </c>
      <c r="T37" s="36" t="s">
        <v>255</v>
      </c>
      <c r="U37" s="147" t="s">
        <v>493</v>
      </c>
      <c r="X37" s="155">
        <v>1</v>
      </c>
      <c r="Y37" s="120"/>
      <c r="Z37" s="120"/>
      <c r="AA37" s="156">
        <v>1</v>
      </c>
    </row>
    <row r="38" spans="2:27" s="71" customFormat="1" ht="205.5" customHeight="1" thickBot="1" x14ac:dyDescent="0.25">
      <c r="B38" s="323"/>
      <c r="C38" s="326"/>
      <c r="D38" s="149" t="s">
        <v>171</v>
      </c>
      <c r="E38" s="37" t="s">
        <v>172</v>
      </c>
      <c r="F38" s="150" t="s">
        <v>173</v>
      </c>
      <c r="G38" s="150" t="s">
        <v>174</v>
      </c>
      <c r="H38" s="151" t="s">
        <v>256</v>
      </c>
      <c r="I38" s="150" t="s">
        <v>189</v>
      </c>
      <c r="J38" s="107">
        <v>1</v>
      </c>
      <c r="K38" s="107" t="s">
        <v>159</v>
      </c>
      <c r="L38" s="107">
        <v>5</v>
      </c>
      <c r="M38" s="107" t="s">
        <v>34</v>
      </c>
      <c r="N38" s="108">
        <f>+J38*L38</f>
        <v>5</v>
      </c>
      <c r="O38" s="109" t="s">
        <v>205</v>
      </c>
      <c r="P38" s="109"/>
      <c r="Q38" s="109"/>
      <c r="R38" s="38" t="s">
        <v>190</v>
      </c>
      <c r="S38" s="38" t="s">
        <v>190</v>
      </c>
      <c r="T38" s="38" t="s">
        <v>191</v>
      </c>
      <c r="U38" s="147" t="s">
        <v>493</v>
      </c>
      <c r="X38" s="155">
        <v>1</v>
      </c>
      <c r="Y38" s="120"/>
      <c r="Z38" s="120"/>
      <c r="AA38" s="156">
        <v>1</v>
      </c>
    </row>
    <row r="39" spans="2:27" s="71" customFormat="1" ht="155.1" customHeight="1" thickBot="1" x14ac:dyDescent="0.25">
      <c r="B39" s="346" t="s">
        <v>257</v>
      </c>
      <c r="C39" s="349" t="s">
        <v>71</v>
      </c>
      <c r="D39" s="183" t="s">
        <v>453</v>
      </c>
      <c r="E39" s="73" t="s">
        <v>454</v>
      </c>
      <c r="F39" s="176" t="s">
        <v>455</v>
      </c>
      <c r="G39" s="73" t="s">
        <v>315</v>
      </c>
      <c r="H39" s="73" t="s">
        <v>112</v>
      </c>
      <c r="I39" s="184" t="s">
        <v>456</v>
      </c>
      <c r="J39" s="190">
        <v>2</v>
      </c>
      <c r="K39" s="166" t="s">
        <v>61</v>
      </c>
      <c r="L39" s="172">
        <v>20</v>
      </c>
      <c r="M39" s="191" t="s">
        <v>32</v>
      </c>
      <c r="N39" s="197">
        <f>L39*J39</f>
        <v>40</v>
      </c>
      <c r="O39" s="205" t="s">
        <v>205</v>
      </c>
      <c r="P39" s="173"/>
      <c r="Q39" s="206"/>
      <c r="R39" s="201" t="s">
        <v>457</v>
      </c>
      <c r="S39" s="211" t="s">
        <v>458</v>
      </c>
      <c r="T39" s="170" t="s">
        <v>316</v>
      </c>
      <c r="U39" s="146" t="s">
        <v>444</v>
      </c>
      <c r="X39" s="155">
        <v>1</v>
      </c>
      <c r="Y39" s="120"/>
      <c r="Z39" s="120"/>
      <c r="AA39" s="156">
        <v>1</v>
      </c>
    </row>
    <row r="40" spans="2:27" s="71" customFormat="1" ht="150" customHeight="1" thickBot="1" x14ac:dyDescent="0.25">
      <c r="B40" s="347"/>
      <c r="C40" s="350"/>
      <c r="D40" s="185" t="s">
        <v>82</v>
      </c>
      <c r="E40" s="177" t="s">
        <v>459</v>
      </c>
      <c r="F40" s="74" t="s">
        <v>113</v>
      </c>
      <c r="G40" s="177" t="s">
        <v>460</v>
      </c>
      <c r="H40" s="74" t="s">
        <v>114</v>
      </c>
      <c r="I40" s="186" t="s">
        <v>461</v>
      </c>
      <c r="J40" s="192">
        <v>1</v>
      </c>
      <c r="K40" s="102" t="s">
        <v>34</v>
      </c>
      <c r="L40" s="102">
        <v>5</v>
      </c>
      <c r="M40" s="193" t="s">
        <v>34</v>
      </c>
      <c r="N40" s="198">
        <f t="shared" ref="N40:N45" si="5">L40*J40</f>
        <v>5</v>
      </c>
      <c r="O40" s="207" t="s">
        <v>205</v>
      </c>
      <c r="P40" s="103"/>
      <c r="Q40" s="208"/>
      <c r="R40" s="202" t="s">
        <v>462</v>
      </c>
      <c r="S40" s="212" t="s">
        <v>463</v>
      </c>
      <c r="T40" s="171" t="s">
        <v>115</v>
      </c>
      <c r="U40" s="146" t="s">
        <v>444</v>
      </c>
      <c r="X40" s="155">
        <v>1</v>
      </c>
      <c r="Y40" s="120"/>
      <c r="Z40" s="120"/>
      <c r="AA40" s="156">
        <v>1</v>
      </c>
    </row>
    <row r="41" spans="2:27" s="71" customFormat="1" ht="156" customHeight="1" thickBot="1" x14ac:dyDescent="0.25">
      <c r="B41" s="347"/>
      <c r="C41" s="350"/>
      <c r="D41" s="185" t="s">
        <v>258</v>
      </c>
      <c r="E41" s="177" t="s">
        <v>317</v>
      </c>
      <c r="F41" s="74" t="s">
        <v>464</v>
      </c>
      <c r="G41" s="251" t="s">
        <v>470</v>
      </c>
      <c r="H41" s="74" t="s">
        <v>259</v>
      </c>
      <c r="I41" s="186" t="s">
        <v>260</v>
      </c>
      <c r="J41" s="192">
        <v>2</v>
      </c>
      <c r="K41" s="102" t="s">
        <v>65</v>
      </c>
      <c r="L41" s="102">
        <v>10</v>
      </c>
      <c r="M41" s="194" t="s">
        <v>33</v>
      </c>
      <c r="N41" s="199">
        <f>J41*L41</f>
        <v>20</v>
      </c>
      <c r="O41" s="207"/>
      <c r="P41" s="103" t="s">
        <v>205</v>
      </c>
      <c r="Q41" s="208"/>
      <c r="R41" s="202" t="s">
        <v>465</v>
      </c>
      <c r="S41" s="212" t="s">
        <v>466</v>
      </c>
      <c r="T41" s="171" t="s">
        <v>318</v>
      </c>
      <c r="U41" s="146" t="s">
        <v>444</v>
      </c>
      <c r="X41" s="155"/>
      <c r="Y41" s="120">
        <v>1</v>
      </c>
      <c r="Z41" s="120"/>
      <c r="AA41" s="156">
        <v>1</v>
      </c>
    </row>
    <row r="42" spans="2:27" s="71" customFormat="1" ht="150.94999999999999" customHeight="1" thickBot="1" x14ac:dyDescent="0.25">
      <c r="B42" s="347"/>
      <c r="C42" s="350"/>
      <c r="D42" s="185" t="s">
        <v>467</v>
      </c>
      <c r="E42" s="74" t="s">
        <v>468</v>
      </c>
      <c r="F42" s="74" t="s">
        <v>469</v>
      </c>
      <c r="G42" s="252"/>
      <c r="H42" s="74" t="s">
        <v>471</v>
      </c>
      <c r="I42" s="187" t="s">
        <v>472</v>
      </c>
      <c r="J42" s="192">
        <v>1</v>
      </c>
      <c r="K42" s="178" t="s">
        <v>34</v>
      </c>
      <c r="L42" s="102">
        <v>20</v>
      </c>
      <c r="M42" s="194" t="s">
        <v>32</v>
      </c>
      <c r="N42" s="198">
        <f t="shared" si="5"/>
        <v>20</v>
      </c>
      <c r="O42" s="207"/>
      <c r="P42" s="103" t="s">
        <v>205</v>
      </c>
      <c r="Q42" s="208"/>
      <c r="R42" s="203" t="s">
        <v>473</v>
      </c>
      <c r="S42" s="212" t="s">
        <v>474</v>
      </c>
      <c r="T42" s="179" t="s">
        <v>472</v>
      </c>
      <c r="U42" s="146" t="s">
        <v>444</v>
      </c>
      <c r="X42" s="155">
        <v>1</v>
      </c>
      <c r="Y42" s="120"/>
      <c r="Z42" s="120"/>
      <c r="AA42" s="156">
        <v>1</v>
      </c>
    </row>
    <row r="43" spans="2:27" s="71" customFormat="1" ht="269.10000000000002" customHeight="1" thickBot="1" x14ac:dyDescent="0.25">
      <c r="B43" s="347"/>
      <c r="C43" s="350"/>
      <c r="D43" s="185" t="s">
        <v>83</v>
      </c>
      <c r="E43" s="74" t="s">
        <v>261</v>
      </c>
      <c r="F43" s="74" t="s">
        <v>116</v>
      </c>
      <c r="G43" s="74" t="s">
        <v>262</v>
      </c>
      <c r="H43" s="74" t="s">
        <v>263</v>
      </c>
      <c r="I43" s="186" t="s">
        <v>264</v>
      </c>
      <c r="J43" s="192">
        <v>1</v>
      </c>
      <c r="K43" s="102" t="s">
        <v>159</v>
      </c>
      <c r="L43" s="102">
        <v>5</v>
      </c>
      <c r="M43" s="193" t="s">
        <v>159</v>
      </c>
      <c r="N43" s="198">
        <f t="shared" si="5"/>
        <v>5</v>
      </c>
      <c r="O43" s="207"/>
      <c r="P43" s="103" t="s">
        <v>205</v>
      </c>
      <c r="Q43" s="208"/>
      <c r="R43" s="202" t="s">
        <v>117</v>
      </c>
      <c r="S43" s="212" t="s">
        <v>118</v>
      </c>
      <c r="T43" s="171" t="s">
        <v>265</v>
      </c>
      <c r="U43" s="146" t="s">
        <v>444</v>
      </c>
      <c r="X43" s="155">
        <v>1</v>
      </c>
      <c r="Y43" s="120"/>
      <c r="Z43" s="120"/>
      <c r="AA43" s="156">
        <v>1</v>
      </c>
    </row>
    <row r="44" spans="2:27" s="71" customFormat="1" ht="219.95" customHeight="1" thickBot="1" x14ac:dyDescent="0.25">
      <c r="B44" s="347"/>
      <c r="C44" s="350"/>
      <c r="D44" s="185" t="s">
        <v>319</v>
      </c>
      <c r="E44" s="74" t="s">
        <v>266</v>
      </c>
      <c r="F44" s="74" t="s">
        <v>475</v>
      </c>
      <c r="G44" s="177" t="s">
        <v>320</v>
      </c>
      <c r="H44" s="74" t="s">
        <v>476</v>
      </c>
      <c r="I44" s="186" t="s">
        <v>477</v>
      </c>
      <c r="J44" s="192">
        <v>2</v>
      </c>
      <c r="K44" s="178" t="s">
        <v>33</v>
      </c>
      <c r="L44" s="102">
        <v>10</v>
      </c>
      <c r="M44" s="194" t="s">
        <v>33</v>
      </c>
      <c r="N44" s="198">
        <f>L44*J44</f>
        <v>20</v>
      </c>
      <c r="O44" s="207"/>
      <c r="P44" s="103" t="s">
        <v>205</v>
      </c>
      <c r="Q44" s="208"/>
      <c r="R44" s="202" t="s">
        <v>478</v>
      </c>
      <c r="S44" s="212" t="s">
        <v>170</v>
      </c>
      <c r="T44" s="171" t="s">
        <v>267</v>
      </c>
      <c r="U44" s="146" t="s">
        <v>444</v>
      </c>
      <c r="X44" s="155">
        <v>1</v>
      </c>
      <c r="Y44" s="120"/>
      <c r="Z44" s="120"/>
      <c r="AA44" s="156">
        <v>1</v>
      </c>
    </row>
    <row r="45" spans="2:27" s="71" customFormat="1" ht="186.95" customHeight="1" thickBot="1" x14ac:dyDescent="0.25">
      <c r="B45" s="348"/>
      <c r="C45" s="351"/>
      <c r="D45" s="188" t="s">
        <v>481</v>
      </c>
      <c r="E45" s="37" t="s">
        <v>268</v>
      </c>
      <c r="F45" s="152" t="s">
        <v>479</v>
      </c>
      <c r="G45" s="180" t="s">
        <v>480</v>
      </c>
      <c r="H45" s="151" t="s">
        <v>269</v>
      </c>
      <c r="I45" s="189" t="s">
        <v>270</v>
      </c>
      <c r="J45" s="195">
        <v>3</v>
      </c>
      <c r="K45" s="181" t="s">
        <v>32</v>
      </c>
      <c r="L45" s="136">
        <v>20</v>
      </c>
      <c r="M45" s="196" t="s">
        <v>33</v>
      </c>
      <c r="N45" s="200">
        <f t="shared" si="5"/>
        <v>60</v>
      </c>
      <c r="O45" s="209" t="s">
        <v>205</v>
      </c>
      <c r="P45" s="138"/>
      <c r="Q45" s="210"/>
      <c r="R45" s="204" t="s">
        <v>484</v>
      </c>
      <c r="S45" s="213" t="s">
        <v>482</v>
      </c>
      <c r="T45" s="38" t="s">
        <v>483</v>
      </c>
      <c r="U45" s="182" t="s">
        <v>444</v>
      </c>
      <c r="X45" s="155">
        <v>1</v>
      </c>
      <c r="Y45" s="120"/>
      <c r="Z45" s="120"/>
      <c r="AA45" s="156">
        <v>1</v>
      </c>
    </row>
    <row r="46" spans="2:27" s="71" customFormat="1" ht="252" customHeight="1" thickBot="1" x14ac:dyDescent="0.25">
      <c r="B46" s="246" t="s">
        <v>327</v>
      </c>
      <c r="C46" s="244" t="s">
        <v>328</v>
      </c>
      <c r="D46" s="126" t="s">
        <v>329</v>
      </c>
      <c r="E46" s="127" t="s">
        <v>330</v>
      </c>
      <c r="F46" s="127" t="s">
        <v>331</v>
      </c>
      <c r="G46" s="127" t="s">
        <v>332</v>
      </c>
      <c r="H46" s="127" t="s">
        <v>333</v>
      </c>
      <c r="I46" s="127" t="s">
        <v>334</v>
      </c>
      <c r="J46" s="128">
        <v>3</v>
      </c>
      <c r="K46" s="128" t="s">
        <v>32</v>
      </c>
      <c r="L46" s="128">
        <v>5</v>
      </c>
      <c r="M46" s="215" t="s">
        <v>34</v>
      </c>
      <c r="N46" s="130">
        <f>J46*L46</f>
        <v>15</v>
      </c>
      <c r="O46" s="131"/>
      <c r="P46" s="131" t="s">
        <v>335</v>
      </c>
      <c r="Q46" s="131"/>
      <c r="R46" s="132" t="s">
        <v>336</v>
      </c>
      <c r="S46" s="132" t="s">
        <v>337</v>
      </c>
      <c r="T46" s="132" t="s">
        <v>494</v>
      </c>
      <c r="U46" s="182" t="s">
        <v>495</v>
      </c>
      <c r="X46" s="155"/>
      <c r="Y46" s="120"/>
      <c r="Z46" s="120">
        <v>1</v>
      </c>
      <c r="AA46" s="156">
        <v>1</v>
      </c>
    </row>
    <row r="47" spans="2:27" s="71" customFormat="1" ht="139.5" customHeight="1" thickBot="1" x14ac:dyDescent="0.25">
      <c r="B47" s="247"/>
      <c r="C47" s="245"/>
      <c r="D47" s="90" t="s">
        <v>338</v>
      </c>
      <c r="E47" s="87" t="s">
        <v>339</v>
      </c>
      <c r="F47" s="87" t="s">
        <v>331</v>
      </c>
      <c r="G47" s="87" t="s">
        <v>342</v>
      </c>
      <c r="H47" s="87" t="s">
        <v>340</v>
      </c>
      <c r="I47" s="87" t="s">
        <v>341</v>
      </c>
      <c r="J47" s="101">
        <v>2</v>
      </c>
      <c r="K47" s="174" t="s">
        <v>33</v>
      </c>
      <c r="L47" s="101">
        <v>20</v>
      </c>
      <c r="M47" s="178" t="s">
        <v>32</v>
      </c>
      <c r="N47" s="100">
        <f>J47*L47</f>
        <v>40</v>
      </c>
      <c r="O47" s="103"/>
      <c r="P47" s="103" t="s">
        <v>335</v>
      </c>
      <c r="Q47" s="103"/>
      <c r="R47" s="88" t="s">
        <v>343</v>
      </c>
      <c r="S47" s="88" t="s">
        <v>344</v>
      </c>
      <c r="T47" s="88" t="s">
        <v>343</v>
      </c>
      <c r="U47" s="182" t="s">
        <v>495</v>
      </c>
      <c r="X47" s="155"/>
      <c r="Y47" s="120">
        <v>1</v>
      </c>
      <c r="Z47" s="120"/>
      <c r="AA47" s="156">
        <v>1</v>
      </c>
    </row>
    <row r="48" spans="2:27" s="71" customFormat="1" ht="139.5" customHeight="1" thickBot="1" x14ac:dyDescent="0.25">
      <c r="B48" s="247"/>
      <c r="C48" s="245"/>
      <c r="D48" s="90" t="s">
        <v>345</v>
      </c>
      <c r="E48" s="87" t="s">
        <v>346</v>
      </c>
      <c r="F48" s="87" t="s">
        <v>347</v>
      </c>
      <c r="G48" s="87" t="s">
        <v>348</v>
      </c>
      <c r="H48" s="87" t="s">
        <v>349</v>
      </c>
      <c r="I48" s="87" t="s">
        <v>350</v>
      </c>
      <c r="J48" s="101">
        <v>1</v>
      </c>
      <c r="K48" s="101" t="s">
        <v>351</v>
      </c>
      <c r="L48" s="101">
        <v>5</v>
      </c>
      <c r="M48" s="102" t="s">
        <v>351</v>
      </c>
      <c r="N48" s="100">
        <f>J48*L48</f>
        <v>5</v>
      </c>
      <c r="O48" s="103" t="s">
        <v>335</v>
      </c>
      <c r="P48" s="103"/>
      <c r="Q48" s="103"/>
      <c r="R48" s="88" t="s">
        <v>353</v>
      </c>
      <c r="S48" s="88" t="s">
        <v>352</v>
      </c>
      <c r="T48" s="88" t="s">
        <v>354</v>
      </c>
      <c r="U48" s="182" t="s">
        <v>495</v>
      </c>
      <c r="X48" s="155">
        <v>1</v>
      </c>
      <c r="Y48" s="120"/>
      <c r="Z48" s="120"/>
      <c r="AA48" s="156">
        <v>1</v>
      </c>
    </row>
    <row r="49" spans="2:27" s="71" customFormat="1" ht="139.5" customHeight="1" thickBot="1" x14ac:dyDescent="0.25">
      <c r="B49" s="248"/>
      <c r="C49" s="249"/>
      <c r="D49" s="133" t="s">
        <v>355</v>
      </c>
      <c r="E49" s="134" t="s">
        <v>356</v>
      </c>
      <c r="F49" s="134" t="s">
        <v>357</v>
      </c>
      <c r="G49" s="134" t="s">
        <v>358</v>
      </c>
      <c r="H49" s="134" t="s">
        <v>359</v>
      </c>
      <c r="I49" s="134"/>
      <c r="J49" s="135">
        <v>2</v>
      </c>
      <c r="K49" s="175" t="s">
        <v>61</v>
      </c>
      <c r="L49" s="135">
        <v>5</v>
      </c>
      <c r="M49" s="136" t="s">
        <v>32</v>
      </c>
      <c r="N49" s="137">
        <f>J49*L49</f>
        <v>10</v>
      </c>
      <c r="O49" s="138"/>
      <c r="P49" s="138" t="s">
        <v>335</v>
      </c>
      <c r="Q49" s="138"/>
      <c r="R49" s="139"/>
      <c r="S49" s="139"/>
      <c r="T49" s="139"/>
      <c r="U49" s="182" t="s">
        <v>495</v>
      </c>
      <c r="X49" s="155"/>
      <c r="Y49" s="120"/>
      <c r="Z49" s="120">
        <v>1</v>
      </c>
      <c r="AA49" s="156">
        <v>1</v>
      </c>
    </row>
    <row r="50" spans="2:27" s="71" customFormat="1" ht="139.5" customHeight="1" thickBot="1" x14ac:dyDescent="0.25">
      <c r="B50" s="246" t="s">
        <v>386</v>
      </c>
      <c r="C50" s="244"/>
      <c r="D50" s="126" t="s">
        <v>360</v>
      </c>
      <c r="E50" s="127" t="s">
        <v>321</v>
      </c>
      <c r="F50" s="127" t="s">
        <v>361</v>
      </c>
      <c r="G50" s="127" t="s">
        <v>362</v>
      </c>
      <c r="H50" s="127" t="s">
        <v>363</v>
      </c>
      <c r="I50" s="127" t="s">
        <v>364</v>
      </c>
      <c r="J50" s="128">
        <v>1</v>
      </c>
      <c r="K50" s="128" t="s">
        <v>34</v>
      </c>
      <c r="L50" s="128">
        <v>10</v>
      </c>
      <c r="M50" s="129" t="s">
        <v>33</v>
      </c>
      <c r="N50" s="130">
        <f t="shared" ref="N50:N58" si="6">L50*J50</f>
        <v>10</v>
      </c>
      <c r="O50" s="131"/>
      <c r="P50" s="131" t="s">
        <v>205</v>
      </c>
      <c r="Q50" s="131"/>
      <c r="R50" s="153" t="s">
        <v>365</v>
      </c>
      <c r="S50" s="153" t="s">
        <v>366</v>
      </c>
      <c r="T50" s="153" t="s">
        <v>367</v>
      </c>
      <c r="U50" s="182" t="s">
        <v>495</v>
      </c>
      <c r="X50" s="155"/>
      <c r="Y50" s="120">
        <v>1</v>
      </c>
      <c r="Z50" s="120"/>
      <c r="AA50" s="156">
        <v>1</v>
      </c>
    </row>
    <row r="51" spans="2:27" s="71" customFormat="1" ht="250.5" customHeight="1" thickBot="1" x14ac:dyDescent="0.25">
      <c r="B51" s="247"/>
      <c r="C51" s="245"/>
      <c r="D51" s="90" t="s">
        <v>500</v>
      </c>
      <c r="E51" s="87" t="s">
        <v>501</v>
      </c>
      <c r="F51" s="87" t="s">
        <v>502</v>
      </c>
      <c r="G51" s="87" t="s">
        <v>503</v>
      </c>
      <c r="H51" s="87" t="s">
        <v>504</v>
      </c>
      <c r="I51" s="87" t="s">
        <v>505</v>
      </c>
      <c r="J51" s="101">
        <v>3</v>
      </c>
      <c r="K51" s="174" t="s">
        <v>32</v>
      </c>
      <c r="L51" s="101">
        <v>20</v>
      </c>
      <c r="M51" s="102" t="s">
        <v>368</v>
      </c>
      <c r="N51" s="100">
        <f t="shared" si="6"/>
        <v>60</v>
      </c>
      <c r="O51" s="103"/>
      <c r="P51" s="103" t="s">
        <v>205</v>
      </c>
      <c r="Q51" s="103"/>
      <c r="R51" s="89" t="s">
        <v>506</v>
      </c>
      <c r="S51" s="89" t="s">
        <v>507</v>
      </c>
      <c r="T51" s="89" t="s">
        <v>508</v>
      </c>
      <c r="U51" s="182" t="s">
        <v>495</v>
      </c>
      <c r="X51" s="155"/>
      <c r="Y51" s="120">
        <v>1</v>
      </c>
      <c r="Z51" s="120"/>
      <c r="AA51" s="156">
        <v>1</v>
      </c>
    </row>
    <row r="52" spans="2:27" s="71" customFormat="1" ht="139.5" customHeight="1" thickBot="1" x14ac:dyDescent="0.25">
      <c r="B52" s="247"/>
      <c r="C52" s="245"/>
      <c r="D52" s="90" t="s">
        <v>370</v>
      </c>
      <c r="E52" s="87" t="s">
        <v>371</v>
      </c>
      <c r="F52" s="87" t="s">
        <v>372</v>
      </c>
      <c r="G52" s="87" t="s">
        <v>373</v>
      </c>
      <c r="H52" s="87" t="s">
        <v>322</v>
      </c>
      <c r="I52" s="87" t="s">
        <v>325</v>
      </c>
      <c r="J52" s="101">
        <v>2</v>
      </c>
      <c r="K52" s="101" t="s">
        <v>65</v>
      </c>
      <c r="L52" s="101">
        <v>10</v>
      </c>
      <c r="M52" s="178" t="s">
        <v>61</v>
      </c>
      <c r="N52" s="100">
        <f t="shared" si="6"/>
        <v>20</v>
      </c>
      <c r="O52" s="103" t="s">
        <v>205</v>
      </c>
      <c r="P52" s="103"/>
      <c r="Q52" s="103"/>
      <c r="R52" s="89" t="s">
        <v>374</v>
      </c>
      <c r="S52" s="89" t="s">
        <v>375</v>
      </c>
      <c r="T52" s="89" t="s">
        <v>376</v>
      </c>
      <c r="U52" s="182" t="s">
        <v>495</v>
      </c>
      <c r="X52" s="155"/>
      <c r="Y52" s="120"/>
      <c r="Z52" s="120">
        <v>1</v>
      </c>
      <c r="AA52" s="156">
        <v>1</v>
      </c>
    </row>
    <row r="53" spans="2:27" s="71" customFormat="1" ht="139.5" customHeight="1" thickBot="1" x14ac:dyDescent="0.25">
      <c r="B53" s="247"/>
      <c r="C53" s="245"/>
      <c r="D53" s="90" t="s">
        <v>497</v>
      </c>
      <c r="E53" s="87" t="s">
        <v>377</v>
      </c>
      <c r="F53" s="87" t="s">
        <v>361</v>
      </c>
      <c r="G53" s="87" t="s">
        <v>498</v>
      </c>
      <c r="H53" s="87" t="s">
        <v>378</v>
      </c>
      <c r="I53" s="87" t="s">
        <v>496</v>
      </c>
      <c r="J53" s="101">
        <v>1</v>
      </c>
      <c r="K53" s="101" t="s">
        <v>159</v>
      </c>
      <c r="L53" s="101">
        <v>10</v>
      </c>
      <c r="M53" s="102" t="s">
        <v>65</v>
      </c>
      <c r="N53" s="100">
        <f t="shared" si="6"/>
        <v>10</v>
      </c>
      <c r="O53" s="103"/>
      <c r="P53" s="103" t="s">
        <v>205</v>
      </c>
      <c r="Q53" s="103"/>
      <c r="R53" s="88" t="s">
        <v>379</v>
      </c>
      <c r="S53" s="88" t="s">
        <v>369</v>
      </c>
      <c r="T53" s="88" t="s">
        <v>380</v>
      </c>
      <c r="U53" s="182" t="s">
        <v>495</v>
      </c>
      <c r="X53" s="155"/>
      <c r="Y53" s="120">
        <v>1</v>
      </c>
      <c r="Z53" s="120"/>
      <c r="AA53" s="156">
        <v>1</v>
      </c>
    </row>
    <row r="54" spans="2:27" ht="112.5" customHeight="1" thickBot="1" x14ac:dyDescent="0.25">
      <c r="B54" s="248"/>
      <c r="C54" s="249"/>
      <c r="D54" s="133" t="s">
        <v>323</v>
      </c>
      <c r="E54" s="134" t="s">
        <v>499</v>
      </c>
      <c r="F54" s="134" t="s">
        <v>381</v>
      </c>
      <c r="G54" s="134" t="s">
        <v>382</v>
      </c>
      <c r="H54" s="134" t="s">
        <v>324</v>
      </c>
      <c r="I54" s="134" t="s">
        <v>326</v>
      </c>
      <c r="J54" s="135">
        <v>1</v>
      </c>
      <c r="K54" s="135" t="s">
        <v>34</v>
      </c>
      <c r="L54" s="135">
        <v>10</v>
      </c>
      <c r="M54" s="136" t="s">
        <v>65</v>
      </c>
      <c r="N54" s="137">
        <f t="shared" si="6"/>
        <v>10</v>
      </c>
      <c r="O54" s="138"/>
      <c r="P54" s="138"/>
      <c r="Q54" s="138" t="s">
        <v>205</v>
      </c>
      <c r="R54" s="139" t="s">
        <v>383</v>
      </c>
      <c r="S54" s="139" t="s">
        <v>384</v>
      </c>
      <c r="T54" s="139" t="s">
        <v>385</v>
      </c>
      <c r="U54" s="182" t="s">
        <v>495</v>
      </c>
      <c r="V54" s="71"/>
      <c r="W54" s="71"/>
      <c r="X54" s="157"/>
      <c r="Y54" s="99">
        <v>1</v>
      </c>
      <c r="Z54" s="99"/>
      <c r="AA54" s="158">
        <v>1</v>
      </c>
    </row>
    <row r="55" spans="2:27" ht="190.5" customHeight="1" thickBot="1" x14ac:dyDescent="0.25">
      <c r="B55" s="246" t="s">
        <v>393</v>
      </c>
      <c r="C55" s="244" t="s">
        <v>392</v>
      </c>
      <c r="D55" s="126" t="s">
        <v>394</v>
      </c>
      <c r="E55" s="127" t="s">
        <v>395</v>
      </c>
      <c r="F55" s="127" t="s">
        <v>396</v>
      </c>
      <c r="G55" s="127" t="s">
        <v>397</v>
      </c>
      <c r="H55" s="244" t="s">
        <v>398</v>
      </c>
      <c r="I55" s="127" t="s">
        <v>399</v>
      </c>
      <c r="J55" s="128">
        <v>2</v>
      </c>
      <c r="K55" s="128" t="s">
        <v>33</v>
      </c>
      <c r="L55" s="128">
        <v>10</v>
      </c>
      <c r="M55" s="129" t="s">
        <v>32</v>
      </c>
      <c r="N55" s="130">
        <f t="shared" si="6"/>
        <v>20</v>
      </c>
      <c r="O55" s="131"/>
      <c r="P55" s="131" t="s">
        <v>335</v>
      </c>
      <c r="Q55" s="131"/>
      <c r="R55" s="132" t="s">
        <v>400</v>
      </c>
      <c r="S55" s="132" t="s">
        <v>401</v>
      </c>
      <c r="T55" s="132" t="s">
        <v>402</v>
      </c>
      <c r="U55" s="182" t="s">
        <v>495</v>
      </c>
      <c r="V55" s="71"/>
      <c r="W55" s="71"/>
      <c r="X55" s="157"/>
      <c r="Y55" s="99">
        <v>1</v>
      </c>
      <c r="Z55" s="99"/>
      <c r="AA55" s="158">
        <v>1</v>
      </c>
    </row>
    <row r="56" spans="2:27" ht="197.25" customHeight="1" thickBot="1" x14ac:dyDescent="0.25">
      <c r="B56" s="247"/>
      <c r="C56" s="245"/>
      <c r="D56" s="90" t="s">
        <v>404</v>
      </c>
      <c r="E56" s="87" t="s">
        <v>403</v>
      </c>
      <c r="F56" s="87" t="s">
        <v>405</v>
      </c>
      <c r="G56" s="87" t="s">
        <v>406</v>
      </c>
      <c r="H56" s="245"/>
      <c r="I56" s="87" t="s">
        <v>407</v>
      </c>
      <c r="J56" s="101">
        <v>1</v>
      </c>
      <c r="K56" s="101" t="s">
        <v>34</v>
      </c>
      <c r="L56" s="101">
        <v>20</v>
      </c>
      <c r="M56" s="102" t="s">
        <v>32</v>
      </c>
      <c r="N56" s="100">
        <f t="shared" si="6"/>
        <v>20</v>
      </c>
      <c r="O56" s="103"/>
      <c r="P56" s="103" t="s">
        <v>335</v>
      </c>
      <c r="Q56" s="103"/>
      <c r="R56" s="88" t="s">
        <v>408</v>
      </c>
      <c r="S56" s="88" t="s">
        <v>409</v>
      </c>
      <c r="T56" s="88" t="s">
        <v>402</v>
      </c>
      <c r="U56" s="182" t="s">
        <v>495</v>
      </c>
      <c r="V56" s="71"/>
      <c r="W56" s="71"/>
      <c r="X56" s="157"/>
      <c r="Y56" s="99">
        <v>1</v>
      </c>
      <c r="Z56" s="99"/>
      <c r="AA56" s="158">
        <v>1</v>
      </c>
    </row>
    <row r="57" spans="2:27" ht="139.5" customHeight="1" thickBot="1" x14ac:dyDescent="0.25">
      <c r="B57" s="247"/>
      <c r="C57" s="245"/>
      <c r="D57" s="90" t="s">
        <v>410</v>
      </c>
      <c r="E57" s="87" t="s">
        <v>411</v>
      </c>
      <c r="F57" s="87" t="s">
        <v>412</v>
      </c>
      <c r="G57" s="87" t="s">
        <v>413</v>
      </c>
      <c r="H57" s="87" t="s">
        <v>414</v>
      </c>
      <c r="I57" s="87" t="s">
        <v>415</v>
      </c>
      <c r="J57" s="101">
        <v>1</v>
      </c>
      <c r="K57" s="101" t="s">
        <v>34</v>
      </c>
      <c r="L57" s="101">
        <v>10</v>
      </c>
      <c r="M57" s="102" t="s">
        <v>33</v>
      </c>
      <c r="N57" s="100">
        <f t="shared" si="6"/>
        <v>10</v>
      </c>
      <c r="O57" s="103" t="s">
        <v>335</v>
      </c>
      <c r="P57" s="103"/>
      <c r="Q57" s="103"/>
      <c r="R57" s="88" t="s">
        <v>417</v>
      </c>
      <c r="S57" s="88" t="s">
        <v>416</v>
      </c>
      <c r="T57" s="88" t="s">
        <v>415</v>
      </c>
      <c r="U57" s="182" t="s">
        <v>495</v>
      </c>
      <c r="V57" s="71"/>
      <c r="W57" s="71"/>
      <c r="X57" s="157"/>
      <c r="Y57" s="99">
        <v>1</v>
      </c>
      <c r="Z57" s="99"/>
      <c r="AA57" s="158">
        <v>1</v>
      </c>
    </row>
    <row r="58" spans="2:27" ht="267.75" customHeight="1" thickBot="1" x14ac:dyDescent="0.25">
      <c r="B58" s="248"/>
      <c r="C58" s="249"/>
      <c r="D58" s="133" t="s">
        <v>419</v>
      </c>
      <c r="E58" s="134" t="s">
        <v>418</v>
      </c>
      <c r="F58" s="134" t="s">
        <v>412</v>
      </c>
      <c r="G58" s="134" t="s">
        <v>420</v>
      </c>
      <c r="H58" s="134" t="s">
        <v>421</v>
      </c>
      <c r="I58" s="134" t="s">
        <v>422</v>
      </c>
      <c r="J58" s="135">
        <v>2</v>
      </c>
      <c r="K58" s="135" t="s">
        <v>61</v>
      </c>
      <c r="L58" s="135">
        <v>10</v>
      </c>
      <c r="M58" s="136" t="s">
        <v>33</v>
      </c>
      <c r="N58" s="137">
        <f t="shared" si="6"/>
        <v>20</v>
      </c>
      <c r="O58" s="138"/>
      <c r="P58" s="138" t="s">
        <v>335</v>
      </c>
      <c r="Q58" s="138"/>
      <c r="R58" s="139" t="s">
        <v>423</v>
      </c>
      <c r="S58" s="139" t="s">
        <v>424</v>
      </c>
      <c r="T58" s="139" t="s">
        <v>425</v>
      </c>
      <c r="U58" s="182" t="s">
        <v>495</v>
      </c>
      <c r="V58" s="71"/>
      <c r="W58" s="71"/>
      <c r="X58" s="157"/>
      <c r="Y58" s="99">
        <v>1</v>
      </c>
      <c r="Z58" s="99"/>
      <c r="AA58" s="158">
        <v>1</v>
      </c>
    </row>
    <row r="59" spans="2:27" ht="30" customHeight="1" thickBot="1" x14ac:dyDescent="0.25">
      <c r="X59" s="159">
        <f>SUM(X8:X54)</f>
        <v>24</v>
      </c>
      <c r="Y59" s="160">
        <f>SUM(Y8:Y58)</f>
        <v>20</v>
      </c>
      <c r="Z59" s="160">
        <f>SUM(Z8:Z58)</f>
        <v>5</v>
      </c>
      <c r="AA59" s="161">
        <f>SUM(AA8:AA58)</f>
        <v>49</v>
      </c>
    </row>
    <row r="60" spans="2:27" ht="30" customHeight="1" x14ac:dyDescent="0.2"/>
    <row r="63" spans="2:27" ht="24" thickBot="1" x14ac:dyDescent="0.25"/>
    <row r="64" spans="2:27" ht="122.25" customHeight="1" thickBot="1" x14ac:dyDescent="0.25">
      <c r="I64" s="278" t="s">
        <v>389</v>
      </c>
      <c r="J64" s="279"/>
      <c r="K64" s="280"/>
      <c r="M64" s="281" t="s">
        <v>60</v>
      </c>
      <c r="N64" s="282"/>
      <c r="O64" s="282"/>
      <c r="P64" s="283"/>
    </row>
    <row r="65" spans="9:16" x14ac:dyDescent="0.2">
      <c r="I65" s="58" t="s">
        <v>311</v>
      </c>
      <c r="J65" s="59">
        <v>13</v>
      </c>
      <c r="K65" s="60">
        <f>J65*K68/J68</f>
        <v>0.27083333333333331</v>
      </c>
      <c r="M65" s="284" t="s">
        <v>41</v>
      </c>
      <c r="N65" s="285"/>
      <c r="O65" s="286" t="s">
        <v>387</v>
      </c>
      <c r="P65" s="287"/>
    </row>
    <row r="66" spans="9:16" x14ac:dyDescent="0.2">
      <c r="I66" s="61" t="s">
        <v>312</v>
      </c>
      <c r="J66" s="62">
        <v>28</v>
      </c>
      <c r="K66" s="63">
        <f>J66*K68/J68</f>
        <v>0.58333333333333337</v>
      </c>
      <c r="M66" s="288" t="s">
        <v>12</v>
      </c>
      <c r="N66" s="289"/>
      <c r="O66" s="290" t="s">
        <v>388</v>
      </c>
      <c r="P66" s="291"/>
    </row>
    <row r="67" spans="9:16" ht="24" thickBot="1" x14ac:dyDescent="0.25">
      <c r="I67" s="64" t="s">
        <v>313</v>
      </c>
      <c r="J67" s="65">
        <v>7</v>
      </c>
      <c r="K67" s="66">
        <f>J67*K68/J68</f>
        <v>0.14583333333333334</v>
      </c>
      <c r="M67" s="274" t="s">
        <v>40</v>
      </c>
      <c r="N67" s="275"/>
      <c r="O67" s="275" t="s">
        <v>37</v>
      </c>
      <c r="P67" s="276"/>
    </row>
    <row r="68" spans="9:16" ht="24" thickBot="1" x14ac:dyDescent="0.25">
      <c r="I68" s="67" t="s">
        <v>314</v>
      </c>
      <c r="J68" s="68">
        <f>+J65+J67+J66</f>
        <v>48</v>
      </c>
      <c r="K68" s="69">
        <v>1</v>
      </c>
    </row>
  </sheetData>
  <autoFilter ref="B7:T58"/>
  <mergeCells count="89">
    <mergeCell ref="U25:U26"/>
    <mergeCell ref="X35:X36"/>
    <mergeCell ref="Y35:Y36"/>
    <mergeCell ref="Z35:Z36"/>
    <mergeCell ref="AA35:AA36"/>
    <mergeCell ref="U35:U36"/>
    <mergeCell ref="H35:H36"/>
    <mergeCell ref="I35:I36"/>
    <mergeCell ref="B50:B54"/>
    <mergeCell ref="B46:B49"/>
    <mergeCell ref="C46:C49"/>
    <mergeCell ref="C50:C54"/>
    <mergeCell ref="B39:B45"/>
    <mergeCell ref="C39:C45"/>
    <mergeCell ref="C18:C22"/>
    <mergeCell ref="B18:B22"/>
    <mergeCell ref="C23:C26"/>
    <mergeCell ref="B23:B26"/>
    <mergeCell ref="B33:B38"/>
    <mergeCell ref="C33:C38"/>
    <mergeCell ref="B12:B17"/>
    <mergeCell ref="C12:C17"/>
    <mergeCell ref="O6:Q6"/>
    <mergeCell ref="B8:B11"/>
    <mergeCell ref="C8:C11"/>
    <mergeCell ref="J5:U5"/>
    <mergeCell ref="U6:U7"/>
    <mergeCell ref="R6:T6"/>
    <mergeCell ref="B5:I5"/>
    <mergeCell ref="B6:B7"/>
    <mergeCell ref="J6:M6"/>
    <mergeCell ref="C6:C7"/>
    <mergeCell ref="B4:E4"/>
    <mergeCell ref="B2:U2"/>
    <mergeCell ref="B3:E3"/>
    <mergeCell ref="F3:H3"/>
    <mergeCell ref="F4:H4"/>
    <mergeCell ref="I3:L3"/>
    <mergeCell ref="I4:L4"/>
    <mergeCell ref="M3:U3"/>
    <mergeCell ref="M4:U4"/>
    <mergeCell ref="M67:N67"/>
    <mergeCell ref="O67:P67"/>
    <mergeCell ref="X6:AA6"/>
    <mergeCell ref="I64:K64"/>
    <mergeCell ref="M64:P64"/>
    <mergeCell ref="M65:N65"/>
    <mergeCell ref="O65:P65"/>
    <mergeCell ref="M66:N66"/>
    <mergeCell ref="O66:P66"/>
    <mergeCell ref="I23:I24"/>
    <mergeCell ref="J23:J24"/>
    <mergeCell ref="K23:K24"/>
    <mergeCell ref="L23:L24"/>
    <mergeCell ref="M23:M24"/>
    <mergeCell ref="N23:N24"/>
    <mergeCell ref="O23:O24"/>
    <mergeCell ref="U23:U24"/>
    <mergeCell ref="E35:E36"/>
    <mergeCell ref="J35:J36"/>
    <mergeCell ref="K35:K36"/>
    <mergeCell ref="L35:L36"/>
    <mergeCell ref="M35:M36"/>
    <mergeCell ref="N35:N36"/>
    <mergeCell ref="O35:O36"/>
    <mergeCell ref="P35:P36"/>
    <mergeCell ref="Q35:Q36"/>
    <mergeCell ref="R35:R36"/>
    <mergeCell ref="P23:P24"/>
    <mergeCell ref="Q23:Q24"/>
    <mergeCell ref="S35:S36"/>
    <mergeCell ref="E23:E24"/>
    <mergeCell ref="F35:F36"/>
    <mergeCell ref="R23:R24"/>
    <mergeCell ref="S23:S24"/>
    <mergeCell ref="T23:T24"/>
    <mergeCell ref="H55:H56"/>
    <mergeCell ref="B55:B58"/>
    <mergeCell ref="C55:C58"/>
    <mergeCell ref="T35:T36"/>
    <mergeCell ref="G41:G42"/>
    <mergeCell ref="B27:B32"/>
    <mergeCell ref="C27:C32"/>
    <mergeCell ref="F23:F24"/>
    <mergeCell ref="G23:G24"/>
    <mergeCell ref="H23:H24"/>
    <mergeCell ref="D23:D24"/>
    <mergeCell ref="D35:D36"/>
    <mergeCell ref="G35:G36"/>
  </mergeCells>
  <phoneticPr fontId="5" type="noConversion"/>
  <conditionalFormatting sqref="N8:N58">
    <cfRule type="cellIs" dxfId="2" priority="1" operator="between">
      <formula>31</formula>
      <formula>60</formula>
    </cfRule>
    <cfRule type="cellIs" dxfId="1" priority="2" operator="between">
      <formula>6</formula>
      <formula>30</formula>
    </cfRule>
    <cfRule type="cellIs" dxfId="0" priority="3" operator="equal">
      <formula>5</formula>
    </cfRule>
  </conditionalFormatting>
  <printOptions horizontalCentered="1" verticalCentered="1"/>
  <pageMargins left="0.19685039370078741" right="0.27559055118110237" top="0.39370078740157483" bottom="0.47244094488188981" header="0" footer="0"/>
  <pageSetup scale="24" orientation="landscape" r:id="rId1"/>
  <headerFooter alignWithMargins="0">
    <oddFooter>&amp;C&amp;8Página &amp;P de &amp;N</oddFooter>
  </headerFooter>
  <rowBreaks count="10" manualBreakCount="10">
    <brk id="11" min="1" max="20" man="1"/>
    <brk id="17" min="1" max="20" man="1"/>
    <brk id="22" min="1" max="20" man="1"/>
    <brk id="26" min="1" max="20" man="1"/>
    <brk id="32" min="1" max="20" man="1"/>
    <brk id="38" min="1" max="20" man="1"/>
    <brk id="45" min="1" max="20" man="1"/>
    <brk id="49" min="1" max="20" man="1"/>
    <brk id="54" min="1" max="20" man="1"/>
    <brk id="58" min="1" max="20" man="1"/>
  </rowBreaks>
  <colBreaks count="1" manualBreakCount="1">
    <brk id="22" max="1048575" man="1"/>
  </colBreaks>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6"/>
  <sheetViews>
    <sheetView showGridLines="0" zoomScale="75" zoomScaleNormal="75" zoomScalePageLayoutView="75" workbookViewId="0">
      <selection activeCell="N9" sqref="N9"/>
    </sheetView>
  </sheetViews>
  <sheetFormatPr baseColWidth="10" defaultColWidth="10.85546875" defaultRowHeight="12.75" x14ac:dyDescent="0.2"/>
  <cols>
    <col min="1" max="1" width="1.42578125" style="1" customWidth="1"/>
    <col min="2" max="2" width="9.85546875" style="1" customWidth="1"/>
    <col min="3" max="3" width="17" style="1" customWidth="1"/>
    <col min="4" max="4" width="9.85546875" style="1" customWidth="1"/>
    <col min="5" max="5" width="17.85546875" style="1" customWidth="1"/>
    <col min="6" max="6" width="4.28515625" style="1" customWidth="1"/>
    <col min="7" max="7" width="9.85546875" style="1" customWidth="1"/>
    <col min="8" max="8" width="15" style="1" customWidth="1"/>
    <col min="9" max="9" width="9.85546875" style="1" customWidth="1"/>
    <col min="10" max="10" width="14.42578125" style="1" customWidth="1"/>
    <col min="11" max="11" width="4.140625" style="1" customWidth="1"/>
    <col min="12" max="12" width="2" style="1" customWidth="1"/>
    <col min="13" max="13" width="16" style="1" customWidth="1"/>
    <col min="14" max="14" width="15" style="1" customWidth="1"/>
    <col min="15" max="16384" width="10.85546875" style="1"/>
  </cols>
  <sheetData>
    <row r="1" spans="2:17" ht="44.1" customHeight="1" x14ac:dyDescent="0.2"/>
    <row r="2" spans="2:17" x14ac:dyDescent="0.2">
      <c r="B2" s="357" t="s">
        <v>30</v>
      </c>
      <c r="C2" s="357"/>
      <c r="D2" s="357"/>
      <c r="E2" s="357"/>
      <c r="F2" s="357"/>
      <c r="G2" s="357"/>
      <c r="H2" s="357"/>
      <c r="I2" s="357"/>
      <c r="J2" s="357"/>
    </row>
    <row r="3" spans="2:17" ht="13.5" thickBot="1" x14ac:dyDescent="0.25"/>
    <row r="4" spans="2:17" ht="13.5" thickBot="1" x14ac:dyDescent="0.25">
      <c r="B4" s="374" t="s">
        <v>24</v>
      </c>
      <c r="C4" s="375"/>
      <c r="D4" s="375"/>
      <c r="E4" s="376"/>
      <c r="G4" s="367" t="s">
        <v>9</v>
      </c>
      <c r="H4" s="368"/>
      <c r="I4" s="368"/>
      <c r="J4" s="369"/>
    </row>
    <row r="5" spans="2:17" ht="57" customHeight="1" thickBot="1" x14ac:dyDescent="0.25">
      <c r="B5" s="377" t="s">
        <v>31</v>
      </c>
      <c r="C5" s="378"/>
      <c r="D5" s="378"/>
      <c r="E5" s="379"/>
      <c r="G5" s="380" t="s">
        <v>35</v>
      </c>
      <c r="H5" s="381"/>
      <c r="I5" s="381"/>
      <c r="J5" s="382"/>
      <c r="L5" s="4"/>
    </row>
    <row r="6" spans="2:17" ht="15.75" x14ac:dyDescent="0.25">
      <c r="B6" s="383" t="s">
        <v>32</v>
      </c>
      <c r="C6" s="384"/>
      <c r="D6" s="389">
        <v>3</v>
      </c>
      <c r="E6" s="390"/>
      <c r="G6" s="396" t="s">
        <v>15</v>
      </c>
      <c r="H6" s="397"/>
      <c r="I6" s="389">
        <v>20</v>
      </c>
      <c r="J6" s="390"/>
      <c r="L6" s="4"/>
      <c r="M6" s="391" t="s">
        <v>59</v>
      </c>
      <c r="N6" s="391"/>
      <c r="O6" s="391"/>
      <c r="P6" s="391"/>
      <c r="Q6" s="391"/>
    </row>
    <row r="7" spans="2:17" ht="16.5" thickBot="1" x14ac:dyDescent="0.3">
      <c r="B7" s="385" t="s">
        <v>61</v>
      </c>
      <c r="C7" s="386"/>
      <c r="D7" s="370">
        <v>2</v>
      </c>
      <c r="E7" s="371"/>
      <c r="G7" s="398" t="s">
        <v>16</v>
      </c>
      <c r="H7" s="399"/>
      <c r="I7" s="370">
        <v>10</v>
      </c>
      <c r="J7" s="371"/>
      <c r="L7" s="5"/>
      <c r="M7" s="30"/>
      <c r="N7" s="30"/>
      <c r="O7" s="30"/>
      <c r="P7" s="30"/>
      <c r="Q7" s="30"/>
    </row>
    <row r="8" spans="2:17" ht="16.5" thickBot="1" x14ac:dyDescent="0.25">
      <c r="B8" s="387" t="s">
        <v>34</v>
      </c>
      <c r="C8" s="388"/>
      <c r="D8" s="372">
        <v>1</v>
      </c>
      <c r="E8" s="373"/>
      <c r="G8" s="400" t="s">
        <v>17</v>
      </c>
      <c r="H8" s="401"/>
      <c r="I8" s="372">
        <v>5</v>
      </c>
      <c r="J8" s="373"/>
      <c r="L8" s="5"/>
      <c r="M8" s="31" t="s">
        <v>58</v>
      </c>
      <c r="N8" s="29" t="s">
        <v>54</v>
      </c>
      <c r="O8" s="9"/>
      <c r="P8" s="9"/>
      <c r="Q8" s="28"/>
    </row>
    <row r="9" spans="2:17" ht="15.75" x14ac:dyDescent="0.2">
      <c r="L9" s="5"/>
      <c r="M9" s="27" t="s">
        <v>57</v>
      </c>
      <c r="N9" s="26">
        <v>3</v>
      </c>
      <c r="O9" s="25">
        <v>15</v>
      </c>
      <c r="P9" s="24">
        <v>30</v>
      </c>
      <c r="Q9" s="23">
        <v>60</v>
      </c>
    </row>
    <row r="10" spans="2:17" ht="16.5" thickBot="1" x14ac:dyDescent="0.25">
      <c r="L10" s="5"/>
      <c r="M10" s="22" t="s">
        <v>56</v>
      </c>
      <c r="N10" s="21">
        <v>2</v>
      </c>
      <c r="O10" s="20">
        <v>10</v>
      </c>
      <c r="P10" s="19">
        <v>20</v>
      </c>
      <c r="Q10" s="18">
        <v>40</v>
      </c>
    </row>
    <row r="11" spans="2:17" ht="16.5" thickBot="1" x14ac:dyDescent="0.25">
      <c r="B11" s="358" t="s">
        <v>36</v>
      </c>
      <c r="C11" s="359"/>
      <c r="D11" s="359"/>
      <c r="E11" s="360"/>
      <c r="F11" s="2"/>
      <c r="L11" s="5"/>
      <c r="M11" s="17" t="s">
        <v>55</v>
      </c>
      <c r="N11" s="16">
        <v>1</v>
      </c>
      <c r="O11" s="15">
        <v>5</v>
      </c>
      <c r="P11" s="14">
        <v>10</v>
      </c>
      <c r="Q11" s="32">
        <v>20</v>
      </c>
    </row>
    <row r="12" spans="2:17" ht="39.950000000000003" customHeight="1" thickBot="1" x14ac:dyDescent="0.25">
      <c r="B12" s="361" t="s">
        <v>60</v>
      </c>
      <c r="C12" s="362"/>
      <c r="D12" s="362"/>
      <c r="E12" s="363"/>
      <c r="F12" s="3"/>
      <c r="L12" s="5"/>
      <c r="M12" s="9"/>
      <c r="N12" s="13" t="s">
        <v>54</v>
      </c>
      <c r="O12" s="12">
        <v>5</v>
      </c>
      <c r="P12" s="11">
        <v>10</v>
      </c>
      <c r="Q12" s="10">
        <v>20</v>
      </c>
    </row>
    <row r="13" spans="2:17" ht="32.25" thickBot="1" x14ac:dyDescent="0.25">
      <c r="B13" s="366" t="s">
        <v>41</v>
      </c>
      <c r="C13" s="364"/>
      <c r="D13" s="364" t="s">
        <v>39</v>
      </c>
      <c r="E13" s="365"/>
      <c r="L13" s="5"/>
      <c r="M13" s="9"/>
      <c r="N13" s="31" t="s">
        <v>53</v>
      </c>
      <c r="O13" s="8" t="s">
        <v>52</v>
      </c>
      <c r="P13" s="7" t="s">
        <v>51</v>
      </c>
      <c r="Q13" s="6" t="s">
        <v>50</v>
      </c>
    </row>
    <row r="14" spans="2:17" ht="15" x14ac:dyDescent="0.2">
      <c r="B14" s="392" t="s">
        <v>12</v>
      </c>
      <c r="C14" s="393"/>
      <c r="D14" s="393" t="s">
        <v>38</v>
      </c>
      <c r="E14" s="402"/>
      <c r="L14" s="5"/>
      <c r="M14" s="5"/>
      <c r="N14" s="5"/>
      <c r="O14" s="5"/>
      <c r="P14" s="5"/>
      <c r="Q14" s="5"/>
    </row>
    <row r="15" spans="2:17" ht="15.75" thickBot="1" x14ac:dyDescent="0.25">
      <c r="B15" s="394" t="s">
        <v>40</v>
      </c>
      <c r="C15" s="395"/>
      <c r="D15" s="395" t="s">
        <v>37</v>
      </c>
      <c r="E15" s="403"/>
      <c r="L15" s="5"/>
      <c r="M15" s="5"/>
      <c r="N15" s="5"/>
      <c r="O15" s="5"/>
      <c r="P15" s="5"/>
      <c r="Q15" s="5"/>
    </row>
    <row r="16" spans="2:17" ht="15" x14ac:dyDescent="0.2">
      <c r="L16" s="5"/>
      <c r="M16" s="5"/>
      <c r="N16" s="5"/>
      <c r="O16" s="5"/>
      <c r="P16" s="5"/>
      <c r="Q16" s="5"/>
    </row>
  </sheetData>
  <mergeCells count="26">
    <mergeCell ref="M6:Q6"/>
    <mergeCell ref="B14:C14"/>
    <mergeCell ref="B15:C15"/>
    <mergeCell ref="G6:H6"/>
    <mergeCell ref="I6:J6"/>
    <mergeCell ref="G7:H7"/>
    <mergeCell ref="G8:H8"/>
    <mergeCell ref="I8:J8"/>
    <mergeCell ref="I7:J7"/>
    <mergeCell ref="D14:E14"/>
    <mergeCell ref="D15:E15"/>
    <mergeCell ref="B2:J2"/>
    <mergeCell ref="B11:E11"/>
    <mergeCell ref="B12:E12"/>
    <mergeCell ref="D13:E13"/>
    <mergeCell ref="B13:C13"/>
    <mergeCell ref="G4:J4"/>
    <mergeCell ref="D7:E7"/>
    <mergeCell ref="D8:E8"/>
    <mergeCell ref="B4:E4"/>
    <mergeCell ref="B5:E5"/>
    <mergeCell ref="G5:J5"/>
    <mergeCell ref="B6:C6"/>
    <mergeCell ref="B7:C7"/>
    <mergeCell ref="B8:C8"/>
    <mergeCell ref="D6:E6"/>
  </mergeCells>
  <phoneticPr fontId="5" type="noConversion"/>
  <pageMargins left="0.75000000000000011" right="0.75000000000000011" top="1" bottom="1" header="0" footer="0"/>
  <pageSetup scale="60" orientation="landscape" horizontalDpi="4294967292" verticalDpi="4294967292"/>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M13" sqref="M13"/>
    </sheetView>
  </sheetViews>
  <sheetFormatPr baseColWidth="10" defaultRowHeight="12.75" x14ac:dyDescent="0.2"/>
  <cols>
    <col min="1" max="1" width="11.42578125" style="223"/>
    <col min="2" max="2" width="22.140625" style="223" bestFit="1" customWidth="1"/>
    <col min="3" max="3" width="14.140625" style="223" customWidth="1"/>
    <col min="4" max="16384" width="11.42578125" style="223"/>
  </cols>
  <sheetData>
    <row r="2" spans="2:5" ht="13.5" thickBot="1" x14ac:dyDescent="0.25">
      <c r="C2" s="223">
        <v>2015</v>
      </c>
      <c r="D2" s="223">
        <v>2016</v>
      </c>
      <c r="E2" s="223">
        <v>20</v>
      </c>
    </row>
    <row r="3" spans="2:5" x14ac:dyDescent="0.2">
      <c r="B3" s="224" t="s">
        <v>311</v>
      </c>
      <c r="C3" s="220">
        <v>25</v>
      </c>
      <c r="D3" s="227">
        <v>13</v>
      </c>
    </row>
    <row r="4" spans="2:5" x14ac:dyDescent="0.2">
      <c r="B4" s="225" t="s">
        <v>312</v>
      </c>
      <c r="C4" s="221">
        <v>20</v>
      </c>
      <c r="D4" s="228">
        <v>28</v>
      </c>
    </row>
    <row r="5" spans="2:5" ht="13.5" thickBot="1" x14ac:dyDescent="0.25">
      <c r="B5" s="226" t="s">
        <v>313</v>
      </c>
      <c r="C5" s="222">
        <v>5</v>
      </c>
      <c r="D5" s="229">
        <v>7</v>
      </c>
    </row>
    <row r="6" spans="2:5" ht="13.5" thickBot="1" x14ac:dyDescent="0.25">
      <c r="B6" s="230" t="s">
        <v>511</v>
      </c>
      <c r="C6" s="231">
        <f>SUM(C3:C5)</f>
        <v>50</v>
      </c>
      <c r="D6" s="232">
        <f>SUM(D3:D5)</f>
        <v>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Hojas de cálculo</vt:lpstr>
      </vt:variant>
      <vt:variant>
        <vt:i4>3</vt:i4>
      </vt:variant>
      <vt:variant>
        <vt:lpstr>Gráficos</vt:lpstr>
      </vt:variant>
      <vt:variant>
        <vt:i4>1</vt:i4>
      </vt:variant>
      <vt:variant>
        <vt:lpstr>Rangos con nombre</vt:lpstr>
      </vt:variant>
      <vt:variant>
        <vt:i4>2</vt:i4>
      </vt:variant>
    </vt:vector>
  </HeadingPairs>
  <TitlesOfParts>
    <vt:vector size="6" baseType="lpstr">
      <vt:lpstr>Evaluación</vt:lpstr>
      <vt:lpstr>Valoración</vt:lpstr>
      <vt:lpstr>Comparativo 2015-2016</vt:lpstr>
      <vt:lpstr>Indicador Comparativo 205-2016</vt:lpstr>
      <vt:lpstr>Evaluación!Área_de_impresión</vt:lpstr>
      <vt:lpstr>Evaluación!Títulos_a_imprimir</vt:lpstr>
    </vt:vector>
  </TitlesOfParts>
  <Company>Jhon monoga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jhon</dc:creator>
  <cp:lastModifiedBy>ZFIP-AMBIENTAL</cp:lastModifiedBy>
  <cp:lastPrinted>2016-04-25T13:41:42Z</cp:lastPrinted>
  <dcterms:created xsi:type="dcterms:W3CDTF">2009-08-05T17:15:36Z</dcterms:created>
  <dcterms:modified xsi:type="dcterms:W3CDTF">2017-04-05T20:13:22Z</dcterms:modified>
</cp:coreProperties>
</file>